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5647DA09-7E1E-4192-A5FD-D72C92D475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歳入一覧 " sheetId="15" r:id="rId1"/>
  </sheets>
  <definedNames>
    <definedName name="_xlnm._FilterDatabase" localSheetId="0" hidden="1">'歳入一覧 '!$A$4:$P$135</definedName>
    <definedName name="_xlnm.Print_Area" localSheetId="0">'歳入一覧 '!$A$1:$K$134</definedName>
    <definedName name="_xlnm.Print_Titles" localSheetId="0">'歳入一覧 '!$4:$7</definedName>
    <definedName name="Z_01EAA192_030B_4B32_8504_E8B9ACF08987_.wvu.FilterData" localSheetId="0" hidden="1">'歳入一覧 '!$A$6:$Q$134</definedName>
    <definedName name="Z_03AE82A1_1BE2_4ECA_87A2_03B930490FC4_.wvu.FilterData" localSheetId="0" hidden="1">'歳入一覧 '!$A$6:$EX$134</definedName>
    <definedName name="Z_04C8A1BA_9D22_46C9_9CEB_2BC0004FC685_.wvu.FilterData" localSheetId="0" hidden="1">'歳入一覧 '!$B$6:$Q$134</definedName>
    <definedName name="Z_04D09D8C_94A5_461B_8EBD_462A08259C45_.wvu.FilterData" localSheetId="0" hidden="1">'歳入一覧 '!$A$6:$EX$134</definedName>
    <definedName name="Z_052F3F11_C124_459E_99F9_1A701D48C614_.wvu.Cols" localSheetId="0" hidden="1">'歳入一覧 '!$R:$R</definedName>
    <definedName name="Z_052F3F11_C124_459E_99F9_1A701D48C614_.wvu.FilterData" localSheetId="0" hidden="1">'歳入一覧 '!$A$6:$EX$134</definedName>
    <definedName name="Z_052F3F11_C124_459E_99F9_1A701D48C614_.wvu.PrintArea" localSheetId="0" hidden="1">'歳入一覧 '!$A$1:$K$135</definedName>
    <definedName name="Z_052F3F11_C124_459E_99F9_1A701D48C614_.wvu.PrintTitles" localSheetId="0" hidden="1">'歳入一覧 '!$4:$7</definedName>
    <definedName name="Z_06B37801_B90C_4714_B129_94818EB4F65E_.wvu.Cols" localSheetId="0" hidden="1">'歳入一覧 '!$M:$R</definedName>
    <definedName name="Z_06B37801_B90C_4714_B129_94818EB4F65E_.wvu.FilterData" localSheetId="0" hidden="1">'歳入一覧 '!$A$6:$EX$134</definedName>
    <definedName name="Z_06B37801_B90C_4714_B129_94818EB4F65E_.wvu.PrintArea" localSheetId="0" hidden="1">'歳入一覧 '!$A$1:$K$135</definedName>
    <definedName name="Z_06B37801_B90C_4714_B129_94818EB4F65E_.wvu.PrintTitles" localSheetId="0" hidden="1">'歳入一覧 '!$4:$7</definedName>
    <definedName name="Z_0C033ECD_8986_49C5_822E_74DB3BD5B2F2_.wvu.FilterData" localSheetId="0" hidden="1">'歳入一覧 '!$A$7:$Q$134</definedName>
    <definedName name="Z_0C68AD9F_EAAC_4D8C_8595_325E5145CCC9_.wvu.FilterData" localSheetId="0" hidden="1">'歳入一覧 '!$B$6:$Q$134</definedName>
    <definedName name="Z_0EC137BB_4649_439E_A306_A2900F1F636A_.wvu.FilterData" localSheetId="0" hidden="1">'歳入一覧 '!$B$6:$Q$134</definedName>
    <definedName name="Z_1199D24E_5AB2_4E7F_AA3B_409733D51AC4_.wvu.FilterData" localSheetId="0" hidden="1">'歳入一覧 '!$A$6:$EX$134</definedName>
    <definedName name="Z_1E7D5732_EF56_415D_8F2A_A9A6136A4DC3_.wvu.FilterData" localSheetId="0" hidden="1">'歳入一覧 '!$B$6:$Q$134</definedName>
    <definedName name="Z_20E8B0EC_118D_49EF_9836_FFD168BFA307_.wvu.FilterData" localSheetId="0" hidden="1">'歳入一覧 '!$A$6:$Q$134</definedName>
    <definedName name="Z_214325DE_E197_4264_8FF9_AA2D0F62DD92_.wvu.Cols" localSheetId="0" hidden="1">'歳入一覧 '!#REF!</definedName>
    <definedName name="Z_214325DE_E197_4264_8FF9_AA2D0F62DD92_.wvu.FilterData" localSheetId="0" hidden="1">'歳入一覧 '!$A$7:$Q$134</definedName>
    <definedName name="Z_214325DE_E197_4264_8FF9_AA2D0F62DD92_.wvu.PrintArea" localSheetId="0" hidden="1">'歳入一覧 '!$A$1:$K$135</definedName>
    <definedName name="Z_214325DE_E197_4264_8FF9_AA2D0F62DD92_.wvu.PrintTitles" localSheetId="0" hidden="1">'歳入一覧 '!$4:$7</definedName>
    <definedName name="Z_22CA7278_0BB0_43BE_B164_268A2E7E7747_.wvu.Cols" localSheetId="0" hidden="1">'歳入一覧 '!$R:$R</definedName>
    <definedName name="Z_22CA7278_0BB0_43BE_B164_268A2E7E7747_.wvu.FilterData" localSheetId="0" hidden="1">'歳入一覧 '!$A$6:$EX$134</definedName>
    <definedName name="Z_22CA7278_0BB0_43BE_B164_268A2E7E7747_.wvu.PrintArea" localSheetId="0" hidden="1">'歳入一覧 '!$A$1:$K$135</definedName>
    <definedName name="Z_22CA7278_0BB0_43BE_B164_268A2E7E7747_.wvu.PrintTitles" localSheetId="0" hidden="1">'歳入一覧 '!$4:$7</definedName>
    <definedName name="Z_23F43B3A_3258_499E_84AA_5934348FFA54_.wvu.FilterData" localSheetId="0" hidden="1">'歳入一覧 '!$A$6:$EX$134</definedName>
    <definedName name="Z_24D4AB45_3A64_4C2A_93AD_95EA6B944657_.wvu.FilterData" localSheetId="0" hidden="1">'歳入一覧 '!$B$6:$Q$134</definedName>
    <definedName name="Z_27FE125A_CAC0_4187_BAC1_FA85A21F8068_.wvu.FilterData" localSheetId="0" hidden="1">'歳入一覧 '!$A$6:$EX$134</definedName>
    <definedName name="Z_291BEBD1_3E67_44D7_B7E4_9799E8B2AEED_.wvu.FilterData" localSheetId="0" hidden="1">'歳入一覧 '!$B$6:$Q$134</definedName>
    <definedName name="Z_29EBA3E7_2728_4154_8ABD_C53D3CD10646_.wvu.FilterData" localSheetId="0" hidden="1">'歳入一覧 '!$A$7:$Q$134</definedName>
    <definedName name="Z_2C82E193_3E09_4CE3_80B4_E2A9361A46F4_.wvu.FilterData" localSheetId="0" hidden="1">'歳入一覧 '!$B$6:$Q$134</definedName>
    <definedName name="Z_366D8082_4247_4BD2_8EA9_CB5780D5FB7B_.wvu.Cols" localSheetId="0" hidden="1">'歳入一覧 '!$R:$R</definedName>
    <definedName name="Z_366D8082_4247_4BD2_8EA9_CB5780D5FB7B_.wvu.FilterData" localSheetId="0" hidden="1">'歳入一覧 '!$A$6:$EX$134</definedName>
    <definedName name="Z_366D8082_4247_4BD2_8EA9_CB5780D5FB7B_.wvu.PrintArea" localSheetId="0" hidden="1">'歳入一覧 '!$A$1:$K$135</definedName>
    <definedName name="Z_366D8082_4247_4BD2_8EA9_CB5780D5FB7B_.wvu.PrintTitles" localSheetId="0" hidden="1">'歳入一覧 '!$4:$7</definedName>
    <definedName name="Z_374AF662_332C_4305_9FF2_82EBDABE1ECA_.wvu.FilterData" localSheetId="0" hidden="1">'歳入一覧 '!$B$6:$Q$134</definedName>
    <definedName name="Z_37514DB9_CC4F_4597_AB49_E15BF32D3AFB_.wvu.FilterData" localSheetId="0" hidden="1">'歳入一覧 '!$A$7:$Q$134</definedName>
    <definedName name="Z_38677CFC_38FD_428F_B2E6_28D6556AF30E_.wvu.FilterData" localSheetId="0" hidden="1">'歳入一覧 '!$A$6:$Q$134</definedName>
    <definedName name="Z_3EC2271F_EED7_41D0_A9FE_0609CCA03145_.wvu.Cols" localSheetId="0" hidden="1">'歳入一覧 '!$M:$Q,'歳入一覧 '!#REF!</definedName>
    <definedName name="Z_3EC2271F_EED7_41D0_A9FE_0609CCA03145_.wvu.FilterData" localSheetId="0" hidden="1">'歳入一覧 '!$A$7:$Q$134</definedName>
    <definedName name="Z_3EC2271F_EED7_41D0_A9FE_0609CCA03145_.wvu.PrintArea" localSheetId="0" hidden="1">'歳入一覧 '!$A$1:$Q$135</definedName>
    <definedName name="Z_3EC2271F_EED7_41D0_A9FE_0609CCA03145_.wvu.PrintTitles" localSheetId="0" hidden="1">'歳入一覧 '!$4:$7</definedName>
    <definedName name="Z_3EED8F5F_471C_4B50_994D_BB7BEF016969_.wvu.FilterData" localSheetId="0" hidden="1">'歳入一覧 '!$B$6:$Q$134</definedName>
    <definedName name="Z_3F79F7A0_3047_4D25_821A_B58994800D0A_.wvu.Cols" localSheetId="0" hidden="1">'歳入一覧 '!$M:$Q,'歳入一覧 '!#REF!</definedName>
    <definedName name="Z_3F79F7A0_3047_4D25_821A_B58994800D0A_.wvu.FilterData" localSheetId="0" hidden="1">'歳入一覧 '!$A$7:$Q$134</definedName>
    <definedName name="Z_3F79F7A0_3047_4D25_821A_B58994800D0A_.wvu.PrintArea" localSheetId="0" hidden="1">'歳入一覧 '!$A$1:$Q$135</definedName>
    <definedName name="Z_3F79F7A0_3047_4D25_821A_B58994800D0A_.wvu.PrintTitles" localSheetId="0" hidden="1">'歳入一覧 '!$4:$7</definedName>
    <definedName name="Z_44110B35_593F_4B4A_A409_C3E96DF3A694_.wvu.Cols" localSheetId="0" hidden="1">'歳入一覧 '!$R:$R</definedName>
    <definedName name="Z_44110B35_593F_4B4A_A409_C3E96DF3A694_.wvu.FilterData" localSheetId="0" hidden="1">'歳入一覧 '!$A$7:$EX$134</definedName>
    <definedName name="Z_44110B35_593F_4B4A_A409_C3E96DF3A694_.wvu.PrintArea" localSheetId="0" hidden="1">'歳入一覧 '!$A$1:$K$135</definedName>
    <definedName name="Z_44110B35_593F_4B4A_A409_C3E96DF3A694_.wvu.PrintTitles" localSheetId="0" hidden="1">'歳入一覧 '!$4:$7</definedName>
    <definedName name="Z_443FC1F6_4EB0_4043_84B4_EA880B09B87F_.wvu.FilterData" localSheetId="0" hidden="1">'歳入一覧 '!$A$6:$Q$134</definedName>
    <definedName name="Z_444B054F_1122_4B41_9106_F9A119111E6C_.wvu.Cols" localSheetId="0" hidden="1">'歳入一覧 '!$R:$R</definedName>
    <definedName name="Z_444B054F_1122_4B41_9106_F9A119111E6C_.wvu.FilterData" localSheetId="0" hidden="1">'歳入一覧 '!$A$6:$EX$134</definedName>
    <definedName name="Z_444B054F_1122_4B41_9106_F9A119111E6C_.wvu.PrintArea" localSheetId="0" hidden="1">'歳入一覧 '!$A$1:$K$135</definedName>
    <definedName name="Z_444B054F_1122_4B41_9106_F9A119111E6C_.wvu.PrintTitles" localSheetId="0" hidden="1">'歳入一覧 '!$4:$7</definedName>
    <definedName name="Z_4697FA6B_DE17_44B8_B6B3_A9559B9E7087_.wvu.Cols" localSheetId="0" hidden="1">'歳入一覧 '!$R:$R</definedName>
    <definedName name="Z_4697FA6B_DE17_44B8_B6B3_A9559B9E7087_.wvu.FilterData" localSheetId="0" hidden="1">'歳入一覧 '!$A$6:$EX$134</definedName>
    <definedName name="Z_4697FA6B_DE17_44B8_B6B3_A9559B9E7087_.wvu.PrintArea" localSheetId="0" hidden="1">'歳入一覧 '!$A$1:$K$135</definedName>
    <definedName name="Z_4697FA6B_DE17_44B8_B6B3_A9559B9E7087_.wvu.PrintTitles" localSheetId="0" hidden="1">'歳入一覧 '!$4:$7</definedName>
    <definedName name="Z_47BEC20E_83F4_4E26_9DBC_00F151C51975_.wvu.FilterData" localSheetId="0" hidden="1">'歳入一覧 '!$A$7:$Q$134</definedName>
    <definedName name="Z_4FA438CA_84A7_4E4A_B647_D9C724313A30_.wvu.FilterData" localSheetId="0" hidden="1">'歳入一覧 '!$A$6:$Q$134</definedName>
    <definedName name="Z_50AC8F9C_2188_4C12_A141_8BE304C786F0_.wvu.Cols" localSheetId="0" hidden="1">'歳入一覧 '!$R:$R</definedName>
    <definedName name="Z_50AC8F9C_2188_4C12_A141_8BE304C786F0_.wvu.FilterData" localSheetId="0" hidden="1">'歳入一覧 '!$A$6:$EX$134</definedName>
    <definedName name="Z_50AC8F9C_2188_4C12_A141_8BE304C786F0_.wvu.PrintArea" localSheetId="0" hidden="1">'歳入一覧 '!$A$1:$K$135</definedName>
    <definedName name="Z_50AC8F9C_2188_4C12_A141_8BE304C786F0_.wvu.PrintTitles" localSheetId="0" hidden="1">'歳入一覧 '!$4:$7</definedName>
    <definedName name="Z_5668B71E_8807_468B_9970_38F9A9F9382A_.wvu.FilterData" localSheetId="0" hidden="1">'歳入一覧 '!$B$6:$Q$134</definedName>
    <definedName name="Z_56C3E958_62F0_4D5E_80EF_1B0A7490DD11_.wvu.FilterData" localSheetId="0" hidden="1">'歳入一覧 '!$A$6:$EX$134</definedName>
    <definedName name="Z_57745067_BF0B_4087_B5A6_8A5691A551DD_.wvu.FilterData" localSheetId="0" hidden="1">'歳入一覧 '!$A$6:$Q$134</definedName>
    <definedName name="Z_57E8311B_7103_4DD5_8566_A93EFC4DADBA_.wvu.FilterData" localSheetId="0" hidden="1">'歳入一覧 '!$A$7:$Q$134</definedName>
    <definedName name="Z_581BD237_B078_4701_B24C_0BFF302F5B2F_.wvu.Cols" localSheetId="0" hidden="1">'歳入一覧 '!$R:$R</definedName>
    <definedName name="Z_581BD237_B078_4701_B24C_0BFF302F5B2F_.wvu.FilterData" localSheetId="0" hidden="1">'歳入一覧 '!$A$6:$EX$134</definedName>
    <definedName name="Z_581BD237_B078_4701_B24C_0BFF302F5B2F_.wvu.PrintArea" localSheetId="0" hidden="1">'歳入一覧 '!$A$1:$K$135</definedName>
    <definedName name="Z_581BD237_B078_4701_B24C_0BFF302F5B2F_.wvu.PrintTitles" localSheetId="0" hidden="1">'歳入一覧 '!$4:$7</definedName>
    <definedName name="Z_594620B4_3D6F_4113_8EAB_D30562493562_.wvu.Cols" localSheetId="0" hidden="1">'歳入一覧 '!$M:$Q,'歳入一覧 '!#REF!</definedName>
    <definedName name="Z_594620B4_3D6F_4113_8EAB_D30562493562_.wvu.FilterData" localSheetId="0" hidden="1">'歳入一覧 '!$A$7:$Q$134</definedName>
    <definedName name="Z_594620B4_3D6F_4113_8EAB_D30562493562_.wvu.PrintArea" localSheetId="0" hidden="1">'歳入一覧 '!$A$1:$P$135</definedName>
    <definedName name="Z_594620B4_3D6F_4113_8EAB_D30562493562_.wvu.PrintTitles" localSheetId="0" hidden="1">'歳入一覧 '!$4:$7</definedName>
    <definedName name="Z_5C842E55_13B4_4E65_8D30_E11FA0CF8134_.wvu.FilterData" localSheetId="0" hidden="1">'歳入一覧 '!$A$7:$Q$134</definedName>
    <definedName name="Z_5DCD7F9E_240E_42C2_8EAA_6F35221AE896_.wvu.FilterData" localSheetId="0" hidden="1">'歳入一覧 '!$A$7:$Q$134</definedName>
    <definedName name="Z_5F0F1A79_0791_4C2C_8D13_6CD22FD0499B_.wvu.Cols" localSheetId="0" hidden="1">'歳入一覧 '!$R:$R</definedName>
    <definedName name="Z_5F0F1A79_0791_4C2C_8D13_6CD22FD0499B_.wvu.FilterData" localSheetId="0" hidden="1">'歳入一覧 '!$A$6:$Q$134</definedName>
    <definedName name="Z_5F0F1A79_0791_4C2C_8D13_6CD22FD0499B_.wvu.PrintArea" localSheetId="0" hidden="1">'歳入一覧 '!$A$1:$K$135</definedName>
    <definedName name="Z_5F0F1A79_0791_4C2C_8D13_6CD22FD0499B_.wvu.PrintTitles" localSheetId="0" hidden="1">'歳入一覧 '!$4:$7</definedName>
    <definedName name="Z_5F6E0A5B_1F3F_4878_8986_ED55F9EE06F4_.wvu.Cols" localSheetId="0" hidden="1">'歳入一覧 '!$R:$R</definedName>
    <definedName name="Z_5F6E0A5B_1F3F_4878_8986_ED55F9EE06F4_.wvu.FilterData" localSheetId="0" hidden="1">'歳入一覧 '!$A$6:$EX$134</definedName>
    <definedName name="Z_5F6E0A5B_1F3F_4878_8986_ED55F9EE06F4_.wvu.PrintArea" localSheetId="0" hidden="1">'歳入一覧 '!$A$1:$K$135</definedName>
    <definedName name="Z_5F6E0A5B_1F3F_4878_8986_ED55F9EE06F4_.wvu.PrintTitles" localSheetId="0" hidden="1">'歳入一覧 '!$4:$7</definedName>
    <definedName name="Z_640D24A1_F93A_49AE_989A_09EA35DB6178_.wvu.FilterData" localSheetId="0" hidden="1">'歳入一覧 '!$A$7:$EX$134</definedName>
    <definedName name="Z_66224404_EA19_4356_92BE_A2F395931004_.wvu.FilterData" localSheetId="0" hidden="1">'歳入一覧 '!$A$6:$Q$134</definedName>
    <definedName name="Z_665488CF_8ABE_4275_9644_48E5F5043390_.wvu.FilterData" localSheetId="0" hidden="1">'歳入一覧 '!$B$6:$Q$134</definedName>
    <definedName name="Z_6989C8E8_DF8B_443A_A0DC_63D85A87347B_.wvu.Cols" localSheetId="0" hidden="1">'歳入一覧 '!$R:$R</definedName>
    <definedName name="Z_6989C8E8_DF8B_443A_A0DC_63D85A87347B_.wvu.FilterData" localSheetId="0" hidden="1">'歳入一覧 '!$A$6:$EX$134</definedName>
    <definedName name="Z_6989C8E8_DF8B_443A_A0DC_63D85A87347B_.wvu.PrintArea" localSheetId="0" hidden="1">'歳入一覧 '!$A$1:$K$135</definedName>
    <definedName name="Z_6989C8E8_DF8B_443A_A0DC_63D85A87347B_.wvu.PrintTitles" localSheetId="0" hidden="1">'歳入一覧 '!$4:$7</definedName>
    <definedName name="Z_70837B7F_EB31_4D6D_B20E_5962F6B0E27E_.wvu.Cols" localSheetId="0" hidden="1">'歳入一覧 '!$R:$R</definedName>
    <definedName name="Z_70837B7F_EB31_4D6D_B20E_5962F6B0E27E_.wvu.FilterData" localSheetId="0" hidden="1">'歳入一覧 '!$A$6:$EX$134</definedName>
    <definedName name="Z_70837B7F_EB31_4D6D_B20E_5962F6B0E27E_.wvu.PrintArea" localSheetId="0" hidden="1">'歳入一覧 '!$A$1:$K$135</definedName>
    <definedName name="Z_70837B7F_EB31_4D6D_B20E_5962F6B0E27E_.wvu.PrintTitles" localSheetId="0" hidden="1">'歳入一覧 '!$4:$7</definedName>
    <definedName name="Z_70924426_1D8A_405C_99DB_5F184299D133_.wvu.FilterData" localSheetId="0" hidden="1">'歳入一覧 '!$A$6:$EX$134</definedName>
    <definedName name="Z_749145BA_5224_4309_8744_80063D3AC2A1_.wvu.FilterData" localSheetId="0" hidden="1">'歳入一覧 '!$B$6:$Q$134</definedName>
    <definedName name="Z_7A18676E_04A4_4AFB_8334_7BB0F24E5EE3_.wvu.FilterData" localSheetId="0" hidden="1">'歳入一覧 '!$A$7:$EX$134</definedName>
    <definedName name="Z_7BAEEC97_8C0D_4727_9C2C_C181F26DD884_.wvu.Cols" localSheetId="0" hidden="1">'歳入一覧 '!$R:$R</definedName>
    <definedName name="Z_7BAEEC97_8C0D_4727_9C2C_C181F26DD884_.wvu.FilterData" localSheetId="0" hidden="1">'歳入一覧 '!$A$6:$EX$134</definedName>
    <definedName name="Z_7BAEEC97_8C0D_4727_9C2C_C181F26DD884_.wvu.PrintArea" localSheetId="0" hidden="1">'歳入一覧 '!$A$1:$K$135</definedName>
    <definedName name="Z_7BAEEC97_8C0D_4727_9C2C_C181F26DD884_.wvu.PrintTitles" localSheetId="0" hidden="1">'歳入一覧 '!$4:$7</definedName>
    <definedName name="Z_7D518F9E_8A7F_4DB5_A328_AF9BA1D8A68F_.wvu.FilterData" localSheetId="0" hidden="1">'歳入一覧 '!$B$6:$Q$134</definedName>
    <definedName name="Z_7D7B3232_DD2F_4BAD_9D61_7BB9E8FBC5D0_.wvu.FilterData" localSheetId="0" hidden="1">'歳入一覧 '!$A$7:$EX$134</definedName>
    <definedName name="Z_7E2DCBD7_F134_4F01_A073_369742F025BC_.wvu.FilterData" localSheetId="0" hidden="1">'歳入一覧 '!$B$6:$Q$134</definedName>
    <definedName name="Z_7F4591BF_0F6E_463C_863C_F8DFB75D20FC_.wvu.Cols" localSheetId="0" hidden="1">'歳入一覧 '!$R:$R</definedName>
    <definedName name="Z_7F4591BF_0F6E_463C_863C_F8DFB75D20FC_.wvu.FilterData" localSheetId="0" hidden="1">'歳入一覧 '!$A$6:$Q$134</definedName>
    <definedName name="Z_7F4591BF_0F6E_463C_863C_F8DFB75D20FC_.wvu.PrintArea" localSheetId="0" hidden="1">'歳入一覧 '!$A$1:$K$135</definedName>
    <definedName name="Z_7F4591BF_0F6E_463C_863C_F8DFB75D20FC_.wvu.PrintTitles" localSheetId="0" hidden="1">'歳入一覧 '!$4:$7</definedName>
    <definedName name="Z_7F9543F0_7900_417C_8668_8D9DC3C6A87C_.wvu.FilterData" localSheetId="0" hidden="1">'歳入一覧 '!$B$6:$Q$134</definedName>
    <definedName name="Z_81B5A484_EBF1_4915_9B07_DDCCFE2DB28C_.wvu.FilterData" localSheetId="0" hidden="1">'歳入一覧 '!$B$6:$Q$134</definedName>
    <definedName name="Z_86736FF6_D9DA_4CB4_A1A0_805D5D48FA90_.wvu.FilterData" localSheetId="0" hidden="1">'歳入一覧 '!$B$6:$Q$134</definedName>
    <definedName name="Z_88E44795_6332_42B5_AD03_CD37EB030AF2_.wvu.FilterData" localSheetId="0" hidden="1">'歳入一覧 '!$B$6:$Q$134</definedName>
    <definedName name="Z_88F44A13_7B26_409B_86DC_B59F05E13F93_.wvu.FilterData" localSheetId="0" hidden="1">'歳入一覧 '!$A$7:$Q$134</definedName>
    <definedName name="Z_89110E34_4E32_4289_9AEB_D2891C4E270B_.wvu.FilterData" localSheetId="0" hidden="1">'歳入一覧 '!$A$6:$Q$134</definedName>
    <definedName name="Z_89C710E6_1500_4641_966A_C6D35D6B7EB2_.wvu.FilterData" localSheetId="0" hidden="1">'歳入一覧 '!$B$6:$Q$134</definedName>
    <definedName name="Z_8B9E1F4E_8704_47E3_AFC2_BD7B7399C304_.wvu.FilterData" localSheetId="0" hidden="1">'歳入一覧 '!$B$6:$Q$134</definedName>
    <definedName name="Z_8D66CBA7_0B0A_403B_82BE_BDCD3A557126_.wvu.FilterData" localSheetId="0" hidden="1">'歳入一覧 '!$A$7:$Q$134</definedName>
    <definedName name="Z_97250119_8D07_4D98_BD4A_0062145CE139_.wvu.FilterData" localSheetId="0" hidden="1">'歳入一覧 '!$A$7:$EX$134</definedName>
    <definedName name="Z_99CD74FC_8B79_402C_9E5F_4C8C844F7522_.wvu.Cols" localSheetId="0" hidden="1">'歳入一覧 '!$R:$R</definedName>
    <definedName name="Z_99CD74FC_8B79_402C_9E5F_4C8C844F7522_.wvu.FilterData" localSheetId="0" hidden="1">'歳入一覧 '!$A$6:$Q$134</definedName>
    <definedName name="Z_99CD74FC_8B79_402C_9E5F_4C8C844F7522_.wvu.PrintArea" localSheetId="0" hidden="1">'歳入一覧 '!$A$1:$K$135</definedName>
    <definedName name="Z_99CD74FC_8B79_402C_9E5F_4C8C844F7522_.wvu.PrintTitles" localSheetId="0" hidden="1">'歳入一覧 '!$4:$7</definedName>
    <definedName name="Z_9B02B18F_FBC3_4003_B64D_6BF6D2FAF148_.wvu.Cols" localSheetId="0" hidden="1">'歳入一覧 '!$R:$R</definedName>
    <definedName name="Z_9B02B18F_FBC3_4003_B64D_6BF6D2FAF148_.wvu.FilterData" localSheetId="0" hidden="1">'歳入一覧 '!$A$6:$EX$134</definedName>
    <definedName name="Z_9B02B18F_FBC3_4003_B64D_6BF6D2FAF148_.wvu.PrintArea" localSheetId="0" hidden="1">'歳入一覧 '!$A$1:$K$135</definedName>
    <definedName name="Z_9B02B18F_FBC3_4003_B64D_6BF6D2FAF148_.wvu.PrintTitles" localSheetId="0" hidden="1">'歳入一覧 '!$4:$7</definedName>
    <definedName name="Z_9B165E85_0812_4596_8898_59808EE8CD7E_.wvu.FilterData" localSheetId="0" hidden="1">'歳入一覧 '!$A$7:$Q$134</definedName>
    <definedName name="Z_9B4A25DD_435F_45A5_893D_7D8E03D5FC78_.wvu.FilterData" localSheetId="0" hidden="1">'歳入一覧 '!$B$6:$Q$134</definedName>
    <definedName name="Z_9C01AE63_CFF0_4106_9038_7FADD737BB91_.wvu.Cols" localSheetId="0" hidden="1">'歳入一覧 '!$R:$R</definedName>
    <definedName name="Z_9C01AE63_CFF0_4106_9038_7FADD737BB91_.wvu.FilterData" localSheetId="0" hidden="1">'歳入一覧 '!$A$6:$EX$134</definedName>
    <definedName name="Z_9C01AE63_CFF0_4106_9038_7FADD737BB91_.wvu.PrintArea" localSheetId="0" hidden="1">'歳入一覧 '!$A$1:$K$135</definedName>
    <definedName name="Z_9C01AE63_CFF0_4106_9038_7FADD737BB91_.wvu.PrintTitles" localSheetId="0" hidden="1">'歳入一覧 '!$4:$7</definedName>
    <definedName name="Z_9C40EDED_6440_486C_B2C2_1C1E7F80BEFD_.wvu.FilterData" localSheetId="0" hidden="1">'歳入一覧 '!$A$6:$EX$134</definedName>
    <definedName name="Z_A0CE4855_8BF5_4B09_B255_E1A19C4E3053_.wvu.Cols" localSheetId="0" hidden="1">'歳入一覧 '!$R:$R</definedName>
    <definedName name="Z_A0CE4855_8BF5_4B09_B255_E1A19C4E3053_.wvu.FilterData" localSheetId="0" hidden="1">'歳入一覧 '!$A$7:$EX$134</definedName>
    <definedName name="Z_A0CE4855_8BF5_4B09_B255_E1A19C4E3053_.wvu.PrintArea" localSheetId="0" hidden="1">'歳入一覧 '!$A$1:$K$135</definedName>
    <definedName name="Z_A0CE4855_8BF5_4B09_B255_E1A19C4E3053_.wvu.PrintTitles" localSheetId="0" hidden="1">'歳入一覧 '!$4:$7</definedName>
    <definedName name="Z_A0D972C1_3D2C_4C11_9E56_A82C309030EE_.wvu.Cols" localSheetId="0" hidden="1">'歳入一覧 '!$R:$R</definedName>
    <definedName name="Z_A0D972C1_3D2C_4C11_9E56_A82C309030EE_.wvu.FilterData" localSheetId="0" hidden="1">'歳入一覧 '!$A$6:$EX$134</definedName>
    <definedName name="Z_A0D972C1_3D2C_4C11_9E56_A82C309030EE_.wvu.PrintArea" localSheetId="0" hidden="1">'歳入一覧 '!$A$1:$K$135</definedName>
    <definedName name="Z_A0D972C1_3D2C_4C11_9E56_A82C309030EE_.wvu.PrintTitles" localSheetId="0" hidden="1">'歳入一覧 '!$4:$7</definedName>
    <definedName name="Z_A1410A53_A816_48E6_BA3B_34AFBECBBF89_.wvu.FilterData" localSheetId="0" hidden="1">'歳入一覧 '!$A$6:$EX$134</definedName>
    <definedName name="Z_A5081DD8_9472_4A84_A31C_C87428B96836_.wvu.FilterData" localSheetId="0" hidden="1">'歳入一覧 '!$A$6:$EX$134</definedName>
    <definedName name="Z_A62B912E_02A1_47A6_A44F_AD1D542D7EAA_.wvu.FilterData" localSheetId="0" hidden="1">'歳入一覧 '!$B$6:$Q$134</definedName>
    <definedName name="Z_A899A51E_0321_424E_A816_E762C6453A5E_.wvu.Cols" localSheetId="0" hidden="1">'歳入一覧 '!$R:$R</definedName>
    <definedName name="Z_A899A51E_0321_424E_A816_E762C6453A5E_.wvu.FilterData" localSheetId="0" hidden="1">'歳入一覧 '!$A$7:$EX$134</definedName>
    <definedName name="Z_A899A51E_0321_424E_A816_E762C6453A5E_.wvu.PrintArea" localSheetId="0" hidden="1">'歳入一覧 '!$A$1:$K$135</definedName>
    <definedName name="Z_A899A51E_0321_424E_A816_E762C6453A5E_.wvu.PrintTitles" localSheetId="0" hidden="1">'歳入一覧 '!$4:$7</definedName>
    <definedName name="Z_AB793053_6433_42FD_AAE4_C0601D0CDEB4_.wvu.FilterData" localSheetId="0" hidden="1">'歳入一覧 '!$A$7:$Q$134</definedName>
    <definedName name="Z_ABE7CFFB_C659_4189_B81A_6BEE666EADF0_.wvu.FilterData" localSheetId="0" hidden="1">'歳入一覧 '!$B$6:$Q$134</definedName>
    <definedName name="Z_AC548A2E_C48E_45CC_879A_E2EBB2B33EEA_.wvu.Cols" localSheetId="0" hidden="1">'歳入一覧 '!$R:$R</definedName>
    <definedName name="Z_AC548A2E_C48E_45CC_879A_E2EBB2B33EEA_.wvu.FilterData" localSheetId="0" hidden="1">'歳入一覧 '!$A$6:$Q$134</definedName>
    <definedName name="Z_AC548A2E_C48E_45CC_879A_E2EBB2B33EEA_.wvu.PrintArea" localSheetId="0" hidden="1">'歳入一覧 '!$A$1:$K$135</definedName>
    <definedName name="Z_AC548A2E_C48E_45CC_879A_E2EBB2B33EEA_.wvu.PrintTitles" localSheetId="0" hidden="1">'歳入一覧 '!$4:$7</definedName>
    <definedName name="Z_ACF9747A_930D_4496_B09E_8726FC61D724_.wvu.FilterData" localSheetId="0" hidden="1">'歳入一覧 '!$B$6:$Q$134</definedName>
    <definedName name="Z_AD4EEFD1_EF9D_4286_82C0_7E3CB759B6A3_.wvu.FilterData" localSheetId="0" hidden="1">'歳入一覧 '!$A$7:$EX$134</definedName>
    <definedName name="Z_B13D2BFB_F1F2_4C68_BA5E_7AC1533A003D_.wvu.FilterData" localSheetId="0" hidden="1">'歳入一覧 '!$A$7:$Q$134</definedName>
    <definedName name="Z_B1C44EF9_9F01_4248_AAFB_58D37EA4F0EC_.wvu.Cols" localSheetId="0" hidden="1">'歳入一覧 '!$R:$R</definedName>
    <definedName name="Z_B1C44EF9_9F01_4248_AAFB_58D37EA4F0EC_.wvu.FilterData" localSheetId="0" hidden="1">'歳入一覧 '!$A$6:$Q$134</definedName>
    <definedName name="Z_B1C44EF9_9F01_4248_AAFB_58D37EA4F0EC_.wvu.PrintArea" localSheetId="0" hidden="1">'歳入一覧 '!$A$1:$K$135</definedName>
    <definedName name="Z_B1C44EF9_9F01_4248_AAFB_58D37EA4F0EC_.wvu.PrintTitles" localSheetId="0" hidden="1">'歳入一覧 '!$4:$7</definedName>
    <definedName name="Z_B1F42F59_5BB5_41C4_97C6_4484184E13F1_.wvu.FilterData" localSheetId="0" hidden="1">'歳入一覧 '!$A$6:$Q$134</definedName>
    <definedName name="Z_B2687233_4AA3_4362_A023_25CC6BE303C3_.wvu.FilterData" localSheetId="0" hidden="1">'歳入一覧 '!$A$7:$EX$134</definedName>
    <definedName name="Z_B2D441E7_D750_4466_9F5C_BED9F80CA5C9_.wvu.Cols" localSheetId="0" hidden="1">'歳入一覧 '!$R:$R</definedName>
    <definedName name="Z_B2D441E7_D750_4466_9F5C_BED9F80CA5C9_.wvu.FilterData" localSheetId="0" hidden="1">'歳入一覧 '!$A$6:$EX$134</definedName>
    <definedName name="Z_B2D441E7_D750_4466_9F5C_BED9F80CA5C9_.wvu.PrintArea" localSheetId="0" hidden="1">'歳入一覧 '!$A$1:$K$135</definedName>
    <definedName name="Z_B2D441E7_D750_4466_9F5C_BED9F80CA5C9_.wvu.PrintTitles" localSheetId="0" hidden="1">'歳入一覧 '!$4:$7</definedName>
    <definedName name="Z_B4678970_F49A_41CB_BDF8_35F7BBC61272_.wvu.FilterData" localSheetId="0" hidden="1">'歳入一覧 '!$A$6:$EX$134</definedName>
    <definedName name="Z_B46A0E73_873C_4404_B73B_B777317F5A7C_.wvu.Cols" localSheetId="0" hidden="1">'歳入一覧 '!$R:$R</definedName>
    <definedName name="Z_B46A0E73_873C_4404_B73B_B777317F5A7C_.wvu.FilterData" localSheetId="0" hidden="1">'歳入一覧 '!$A$6:$Q$134</definedName>
    <definedName name="Z_B46A0E73_873C_4404_B73B_B777317F5A7C_.wvu.PrintArea" localSheetId="0" hidden="1">'歳入一覧 '!$A$1:$K$135</definedName>
    <definedName name="Z_B46A0E73_873C_4404_B73B_B777317F5A7C_.wvu.PrintTitles" localSheetId="0" hidden="1">'歳入一覧 '!$4:$7</definedName>
    <definedName name="Z_B4B87361_AF8D_47C5_957E_E5D261105FF8_.wvu.FilterData" localSheetId="0" hidden="1">'歳入一覧 '!$B$6:$Q$134</definedName>
    <definedName name="Z_B6553749_8496_48D9_9B28_2FAA782B16AA_.wvu.FilterData" localSheetId="0" hidden="1">'歳入一覧 '!$A$6:$Q$134</definedName>
    <definedName name="Z_B8061F44_4299_433B_992E_389B11EF0957_.wvu.Cols" localSheetId="0" hidden="1">'歳入一覧 '!$R:$R</definedName>
    <definedName name="Z_B8061F44_4299_433B_992E_389B11EF0957_.wvu.FilterData" localSheetId="0" hidden="1">'歳入一覧 '!$A$6:$EX$134</definedName>
    <definedName name="Z_B8061F44_4299_433B_992E_389B11EF0957_.wvu.PrintArea" localSheetId="0" hidden="1">'歳入一覧 '!$A$1:$K$135</definedName>
    <definedName name="Z_B8061F44_4299_433B_992E_389B11EF0957_.wvu.PrintTitles" localSheetId="0" hidden="1">'歳入一覧 '!$4:$7</definedName>
    <definedName name="Z_B8F489ED_1D77_4F4E_A920_2AEA32928870_.wvu.Cols" localSheetId="0" hidden="1">'歳入一覧 '!$R:$R</definedName>
    <definedName name="Z_B8F489ED_1D77_4F4E_A920_2AEA32928870_.wvu.FilterData" localSheetId="0" hidden="1">'歳入一覧 '!$A$6:$Q$134</definedName>
    <definedName name="Z_B8F489ED_1D77_4F4E_A920_2AEA32928870_.wvu.PrintArea" localSheetId="0" hidden="1">'歳入一覧 '!$A$1:$K$135</definedName>
    <definedName name="Z_B8F489ED_1D77_4F4E_A920_2AEA32928870_.wvu.PrintTitles" localSheetId="0" hidden="1">'歳入一覧 '!$4:$7</definedName>
    <definedName name="Z_BA067576_448C_4811_B920_982AD9EDD2B3_.wvu.Cols" localSheetId="0" hidden="1">'歳入一覧 '!$M:$Q,'歳入一覧 '!#REF!</definedName>
    <definedName name="Z_BA067576_448C_4811_B920_982AD9EDD2B3_.wvu.FilterData" localSheetId="0" hidden="1">'歳入一覧 '!$A$7:$Q$134</definedName>
    <definedName name="Z_BA067576_448C_4811_B920_982AD9EDD2B3_.wvu.PrintArea" localSheetId="0" hidden="1">'歳入一覧 '!$A$1:$Q$135</definedName>
    <definedName name="Z_BA067576_448C_4811_B920_982AD9EDD2B3_.wvu.PrintTitles" localSheetId="0" hidden="1">'歳入一覧 '!$4:$7</definedName>
    <definedName name="Z_BD357B09_5380_44F2_935D_CA0A3274A019_.wvu.Cols" localSheetId="0" hidden="1">'歳入一覧 '!$M:$Q,'歳入一覧 '!#REF!</definedName>
    <definedName name="Z_BD357B09_5380_44F2_935D_CA0A3274A019_.wvu.FilterData" localSheetId="0" hidden="1">'歳入一覧 '!$A$7:$Q$134</definedName>
    <definedName name="Z_BD357B09_5380_44F2_935D_CA0A3274A019_.wvu.PrintArea" localSheetId="0" hidden="1">'歳入一覧 '!$A$1:$Q$135</definedName>
    <definedName name="Z_BD357B09_5380_44F2_935D_CA0A3274A019_.wvu.PrintTitles" localSheetId="0" hidden="1">'歳入一覧 '!$4:$7</definedName>
    <definedName name="Z_BEBE1D7C_DEFF_404E_81F6_1D5210FB524E_.wvu.FilterData" localSheetId="0" hidden="1">'歳入一覧 '!$A$6:$Q$134</definedName>
    <definedName name="Z_C0F05C73_B9DA_46F9_A090_B8FE2204D51E_.wvu.Cols" localSheetId="0" hidden="1">'歳入一覧 '!$R:$R</definedName>
    <definedName name="Z_C0F05C73_B9DA_46F9_A090_B8FE2204D51E_.wvu.FilterData" localSheetId="0" hidden="1">'歳入一覧 '!$A$6:$EX$134</definedName>
    <definedName name="Z_C0F05C73_B9DA_46F9_A090_B8FE2204D51E_.wvu.PrintArea" localSheetId="0" hidden="1">'歳入一覧 '!$A$1:$K$135</definedName>
    <definedName name="Z_C0F05C73_B9DA_46F9_A090_B8FE2204D51E_.wvu.PrintTitles" localSheetId="0" hidden="1">'歳入一覧 '!$4:$7</definedName>
    <definedName name="Z_C16C9525_F2AB_499F_8B03_B5D0380B83C8_.wvu.FilterData" localSheetId="0" hidden="1">'歳入一覧 '!$A$6:$EX$134</definedName>
    <definedName name="Z_C4D82BCF_451C_40BA_B4B3_30E21386BB25_.wvu.Cols" localSheetId="0" hidden="1">'歳入一覧 '!$R:$R</definedName>
    <definedName name="Z_C4D82BCF_451C_40BA_B4B3_30E21386BB25_.wvu.FilterData" localSheetId="0" hidden="1">'歳入一覧 '!$A$6:$Q$134</definedName>
    <definedName name="Z_C4D82BCF_451C_40BA_B4B3_30E21386BB25_.wvu.PrintArea" localSheetId="0" hidden="1">'歳入一覧 '!$A$1:$K$135</definedName>
    <definedName name="Z_C4D82BCF_451C_40BA_B4B3_30E21386BB25_.wvu.PrintTitles" localSheetId="0" hidden="1">'歳入一覧 '!$4:$7</definedName>
    <definedName name="Z_C9479344_B922_4894_8654_D385A763B3C7_.wvu.FilterData" localSheetId="0" hidden="1">'歳入一覧 '!$A$7:$Q$134</definedName>
    <definedName name="Z_C9C96EC1_4A13_433C_8CA1_D624BCDA23FB_.wvu.Cols" localSheetId="0" hidden="1">'歳入一覧 '!$R:$R</definedName>
    <definedName name="Z_C9C96EC1_4A13_433C_8CA1_D624BCDA23FB_.wvu.FilterData" localSheetId="0" hidden="1">'歳入一覧 '!$A$6:$EX$134</definedName>
    <definedName name="Z_C9C96EC1_4A13_433C_8CA1_D624BCDA23FB_.wvu.PrintArea" localSheetId="0" hidden="1">'歳入一覧 '!$A$1:$K$135</definedName>
    <definedName name="Z_C9C96EC1_4A13_433C_8CA1_D624BCDA23FB_.wvu.PrintTitles" localSheetId="0" hidden="1">'歳入一覧 '!$4:$7</definedName>
    <definedName name="Z_CA064EC8_4D5C_43EE_BBED_E1B6AF542620_.wvu.FilterData" localSheetId="0" hidden="1">'歳入一覧 '!$A$6:$Q$134</definedName>
    <definedName name="Z_CB1EA37A_CD2D_432E_8F66_D31E9E50E803_.wvu.FilterData" localSheetId="0" hidden="1">'歳入一覧 '!$A$7:$Q$134</definedName>
    <definedName name="Z_CC508307_D119_49FF_8BAA_92AABCA0A5FE_.wvu.FilterData" localSheetId="0" hidden="1">'歳入一覧 '!$A$6:$Q$134</definedName>
    <definedName name="Z_CD5934FC_09B2_46D2_BD46_603DD634A2B3_.wvu.FilterData" localSheetId="0" hidden="1">'歳入一覧 '!$B$6:$Q$134</definedName>
    <definedName name="Z_CF210D75_E9EC_484F_8319_9012F4240FCE_.wvu.FilterData" localSheetId="0" hidden="1">'歳入一覧 '!$B$6:$Q$134</definedName>
    <definedName name="Z_CF3F1375_589A_425A_AD36_5AC937F02F87_.wvu.Cols" localSheetId="0" hidden="1">'歳入一覧 '!$R:$R</definedName>
    <definedName name="Z_CF3F1375_589A_425A_AD36_5AC937F02F87_.wvu.FilterData" localSheetId="0" hidden="1">'歳入一覧 '!$A$6:$EX$134</definedName>
    <definedName name="Z_CF3F1375_589A_425A_AD36_5AC937F02F87_.wvu.PrintArea" localSheetId="0" hidden="1">'歳入一覧 '!$A$1:$K$135</definedName>
    <definedName name="Z_CF3F1375_589A_425A_AD36_5AC937F02F87_.wvu.PrintTitles" localSheetId="0" hidden="1">'歳入一覧 '!$4:$7</definedName>
    <definedName name="Z_CFAC28C4_9DA6_44BB_B6AC_1E1BA4188994_.wvu.Cols" localSheetId="0" hidden="1">'歳入一覧 '!$R:$R</definedName>
    <definedName name="Z_CFAC28C4_9DA6_44BB_B6AC_1E1BA4188994_.wvu.FilterData" localSheetId="0" hidden="1">'歳入一覧 '!$A$6:$Q$134</definedName>
    <definedName name="Z_CFAC28C4_9DA6_44BB_B6AC_1E1BA4188994_.wvu.PrintArea" localSheetId="0" hidden="1">'歳入一覧 '!$A$1:$K$135</definedName>
    <definedName name="Z_CFAC28C4_9DA6_44BB_B6AC_1E1BA4188994_.wvu.PrintTitles" localSheetId="0" hidden="1">'歳入一覧 '!$4:$7</definedName>
    <definedName name="Z_D1B1F72B_6819_4930_8144_DE97EF61D4BF_.wvu.FilterData" localSheetId="0" hidden="1">'歳入一覧 '!$A$6:$EX$134</definedName>
    <definedName name="Z_D1FDF22B_2638_4D49_B1CE_8C5C674E5104_.wvu.Cols" localSheetId="0" hidden="1">'歳入一覧 '!$R:$R</definedName>
    <definedName name="Z_D1FDF22B_2638_4D49_B1CE_8C5C674E5104_.wvu.FilterData" localSheetId="0" hidden="1">'歳入一覧 '!$A$7:$EX$134</definedName>
    <definedName name="Z_D1FDF22B_2638_4D49_B1CE_8C5C674E5104_.wvu.PrintArea" localSheetId="0" hidden="1">'歳入一覧 '!$A$1:$K$135</definedName>
    <definedName name="Z_D1FDF22B_2638_4D49_B1CE_8C5C674E5104_.wvu.PrintTitles" localSheetId="0" hidden="1">'歳入一覧 '!$4:$7</definedName>
    <definedName name="Z_D256FE90_7AAC_4F17_90E9_624F563EB144_.wvu.FilterData" localSheetId="0" hidden="1">'歳入一覧 '!$B$6:$Q$134</definedName>
    <definedName name="Z_D3F484C7_A7A8_41A6_A643_59A7212BC1DA_.wvu.Cols" localSheetId="0" hidden="1">'歳入一覧 '!$R:$R</definedName>
    <definedName name="Z_D3F484C7_A7A8_41A6_A643_59A7212BC1DA_.wvu.FilterData" localSheetId="0" hidden="1">'歳入一覧 '!$A$6:$EX$134</definedName>
    <definedName name="Z_D3F484C7_A7A8_41A6_A643_59A7212BC1DA_.wvu.PrintArea" localSheetId="0" hidden="1">'歳入一覧 '!$A$1:$K$135</definedName>
    <definedName name="Z_D3F484C7_A7A8_41A6_A643_59A7212BC1DA_.wvu.PrintTitles" localSheetId="0" hidden="1">'歳入一覧 '!$4:$7</definedName>
    <definedName name="Z_D4EA57D4_4F86_40B9_8148_886698F83C2D_.wvu.Cols" localSheetId="0" hidden="1">'歳入一覧 '!$R:$R</definedName>
    <definedName name="Z_D4EA57D4_4F86_40B9_8148_886698F83C2D_.wvu.FilterData" localSheetId="0" hidden="1">'歳入一覧 '!$A$7:$EX$134</definedName>
    <definedName name="Z_D4EA57D4_4F86_40B9_8148_886698F83C2D_.wvu.PrintArea" localSheetId="0" hidden="1">'歳入一覧 '!$A$1:$K$135</definedName>
    <definedName name="Z_D4EA57D4_4F86_40B9_8148_886698F83C2D_.wvu.PrintTitles" localSheetId="0" hidden="1">'歳入一覧 '!$4:$7</definedName>
    <definedName name="Z_D68EBB9C_0B2B_471B_A06D_BA442B0BADC3_.wvu.Cols" localSheetId="0" hidden="1">'歳入一覧 '!#REF!</definedName>
    <definedName name="Z_D68EBB9C_0B2B_471B_A06D_BA442B0BADC3_.wvu.FilterData" localSheetId="0" hidden="1">'歳入一覧 '!$A$7:$Q$134</definedName>
    <definedName name="Z_D68EBB9C_0B2B_471B_A06D_BA442B0BADC3_.wvu.PrintArea" localSheetId="0" hidden="1">'歳入一覧 '!$A$1:$K$134</definedName>
    <definedName name="Z_D68EBB9C_0B2B_471B_A06D_BA442B0BADC3_.wvu.PrintTitles" localSheetId="0" hidden="1">'歳入一覧 '!$4:$7</definedName>
    <definedName name="Z_D6BF0446_50C6_4678_A04B_32751588DCF3_.wvu.FilterData" localSheetId="0" hidden="1">'歳入一覧 '!$A$6:$Q$134</definedName>
    <definedName name="Z_D8010418_B66F_482C_A004_76CA3D97B49F_.wvu.Cols" localSheetId="0" hidden="1">'歳入一覧 '!#REF!</definedName>
    <definedName name="Z_D8010418_B66F_482C_A004_76CA3D97B49F_.wvu.FilterData" localSheetId="0" hidden="1">'歳入一覧 '!$A$7:$Q$134</definedName>
    <definedName name="Z_D8010418_B66F_482C_A004_76CA3D97B49F_.wvu.PrintArea" localSheetId="0" hidden="1">'歳入一覧 '!$A$1:$K$135</definedName>
    <definedName name="Z_D8010418_B66F_482C_A004_76CA3D97B49F_.wvu.PrintTitles" localSheetId="0" hidden="1">'歳入一覧 '!$4:$7</definedName>
    <definedName name="Z_D8CB58F5_96B6_4D98_AA0B_1C30DB37037E_.wvu.FilterData" localSheetId="0" hidden="1">'歳入一覧 '!$A$6:$Q$134</definedName>
    <definedName name="Z_DABE8C8B_9BA9_4B93_829F_CAF77A5B5F23_.wvu.FilterData" localSheetId="0" hidden="1">'歳入一覧 '!$A$7:$Q$134</definedName>
    <definedName name="Z_DBBA8445_9E0F_40D4_9DE9_2933FE897DAF_.wvu.FilterData" localSheetId="0" hidden="1">'歳入一覧 '!$A$6:$Q$134</definedName>
    <definedName name="Z_DCF9EBB2_7E40_4D30_A631_26C53A48C875_.wvu.FilterData" localSheetId="0" hidden="1">'歳入一覧 '!$A$6:$EX$134</definedName>
    <definedName name="Z_DD5041F1_D646_4B19_8029_60E491D20DFE_.wvu.FilterData" localSheetId="0" hidden="1">'歳入一覧 '!$B$6:$Q$134</definedName>
    <definedName name="Z_DE09C4E9_0758_44B2_A8EA_EB4A253DB03B_.wvu.FilterData" localSheetId="0" hidden="1">'歳入一覧 '!$A$6:$Q$134</definedName>
    <definedName name="Z_E021E6C9_86EB_41E0_8F9B_D09B9E304D29_.wvu.Cols" localSheetId="0" hidden="1">'歳入一覧 '!$R:$R</definedName>
    <definedName name="Z_E021E6C9_86EB_41E0_8F9B_D09B9E304D29_.wvu.FilterData" localSheetId="0" hidden="1">'歳入一覧 '!$A$7:$EX$134</definedName>
    <definedName name="Z_E021E6C9_86EB_41E0_8F9B_D09B9E304D29_.wvu.PrintArea" localSheetId="0" hidden="1">'歳入一覧 '!$A$1:$K$135</definedName>
    <definedName name="Z_E021E6C9_86EB_41E0_8F9B_D09B9E304D29_.wvu.PrintTitles" localSheetId="0" hidden="1">'歳入一覧 '!$4:$7</definedName>
    <definedName name="Z_E0B705B4_A912_4810_9C2E_4F7E515E914E_.wvu.Cols" localSheetId="0" hidden="1">'歳入一覧 '!$R:$R</definedName>
    <definedName name="Z_E0B705B4_A912_4810_9C2E_4F7E515E914E_.wvu.FilterData" localSheetId="0" hidden="1">'歳入一覧 '!$A$6:$Q$134</definedName>
    <definedName name="Z_E0B705B4_A912_4810_9C2E_4F7E515E914E_.wvu.PrintArea" localSheetId="0" hidden="1">'歳入一覧 '!$A$1:$K$135</definedName>
    <definedName name="Z_E0B705B4_A912_4810_9C2E_4F7E515E914E_.wvu.PrintTitles" localSheetId="0" hidden="1">'歳入一覧 '!$4:$7</definedName>
    <definedName name="Z_E16630A9_77A8_489F_A623_9A8FC0379AC4_.wvu.Cols" localSheetId="0" hidden="1">'歳入一覧 '!$R:$R</definedName>
    <definedName name="Z_E16630A9_77A8_489F_A623_9A8FC0379AC4_.wvu.FilterData" localSheetId="0" hidden="1">'歳入一覧 '!$A$6:$Q$134</definedName>
    <definedName name="Z_E16630A9_77A8_489F_A623_9A8FC0379AC4_.wvu.PrintArea" localSheetId="0" hidden="1">'歳入一覧 '!$A$1:$K$135</definedName>
    <definedName name="Z_E16630A9_77A8_489F_A623_9A8FC0379AC4_.wvu.PrintTitles" localSheetId="0" hidden="1">'歳入一覧 '!$4:$7</definedName>
    <definedName name="Z_E2E7A86C_90FB_4339_8885_AFCEC833D4CF_.wvu.FilterData" localSheetId="0" hidden="1">'歳入一覧 '!$A$6:$EX$134</definedName>
    <definedName name="Z_E3738867_F5D5_4516_9C4E_FA0FEDF4A671_.wvu.FilterData" localSheetId="0" hidden="1">'歳入一覧 '!$B$6:$Q$134</definedName>
    <definedName name="Z_E4D5FBE2_BDB8_47D1_B4A9_3D49381FAF5C_.wvu.Cols" localSheetId="0" hidden="1">'歳入一覧 '!$R:$R</definedName>
    <definedName name="Z_E4D5FBE2_BDB8_47D1_B4A9_3D49381FAF5C_.wvu.FilterData" localSheetId="0" hidden="1">'歳入一覧 '!$A$6:$EX$134</definedName>
    <definedName name="Z_E4D5FBE2_BDB8_47D1_B4A9_3D49381FAF5C_.wvu.PrintArea" localSheetId="0" hidden="1">'歳入一覧 '!$A$1:$K$135</definedName>
    <definedName name="Z_E4D5FBE2_BDB8_47D1_B4A9_3D49381FAF5C_.wvu.PrintTitles" localSheetId="0" hidden="1">'歳入一覧 '!$4:$7</definedName>
    <definedName name="Z_E9599D06_5045_4F02_A405_3D6703BDDB40_.wvu.Cols" localSheetId="0" hidden="1">'歳入一覧 '!$R:$R</definedName>
    <definedName name="Z_E9599D06_5045_4F02_A405_3D6703BDDB40_.wvu.FilterData" localSheetId="0" hidden="1">'歳入一覧 '!$A$6:$EX$134</definedName>
    <definedName name="Z_E9599D06_5045_4F02_A405_3D6703BDDB40_.wvu.PrintArea" localSheetId="0" hidden="1">'歳入一覧 '!$A$1:$K$135</definedName>
    <definedName name="Z_E9599D06_5045_4F02_A405_3D6703BDDB40_.wvu.PrintTitles" localSheetId="0" hidden="1">'歳入一覧 '!$4:$7</definedName>
    <definedName name="Z_EA41A870_F127_49E7_A3AB_BAEABD1815B4_.wvu.FilterData" localSheetId="0" hidden="1">'歳入一覧 '!$A$6:$Q$134</definedName>
    <definedName name="Z_EC32E599_0BEF_41F1_8B76_6572A0EC043F_.wvu.Cols" localSheetId="0" hidden="1">'歳入一覧 '!$R:$R</definedName>
    <definedName name="Z_EC32E599_0BEF_41F1_8B76_6572A0EC043F_.wvu.FilterData" localSheetId="0" hidden="1">'歳入一覧 '!$A$6:$EX$134</definedName>
    <definedName name="Z_EC32E599_0BEF_41F1_8B76_6572A0EC043F_.wvu.PrintArea" localSheetId="0" hidden="1">'歳入一覧 '!$A$1:$K$135</definedName>
    <definedName name="Z_EC32E599_0BEF_41F1_8B76_6572A0EC043F_.wvu.PrintTitles" localSheetId="0" hidden="1">'歳入一覧 '!$4:$7</definedName>
    <definedName name="Z_EC7353BA_FEB2_44C3_9BD4_FB607F8CAE56_.wvu.Cols" localSheetId="0" hidden="1">'歳入一覧 '!$R:$R</definedName>
    <definedName name="Z_EC7353BA_FEB2_44C3_9BD4_FB607F8CAE56_.wvu.FilterData" localSheetId="0" hidden="1">'歳入一覧 '!$A$6:$EX$134</definedName>
    <definedName name="Z_EC7353BA_FEB2_44C3_9BD4_FB607F8CAE56_.wvu.PrintArea" localSheetId="0" hidden="1">'歳入一覧 '!$A$1:$K$135</definedName>
    <definedName name="Z_EC7353BA_FEB2_44C3_9BD4_FB607F8CAE56_.wvu.PrintTitles" localSheetId="0" hidden="1">'歳入一覧 '!$4:$7</definedName>
    <definedName name="Z_EC7ABD86_73FB_4738_8E62_37D9777EF768_.wvu.FilterData" localSheetId="0" hidden="1">'歳入一覧 '!$A$6:$Q$134</definedName>
    <definedName name="Z_ECD10BCA_61B5_48D1_AFED_EA9B32A0B90E_.wvu.Cols" localSheetId="0" hidden="1">'歳入一覧 '!$R:$R</definedName>
    <definedName name="Z_ECD10BCA_61B5_48D1_AFED_EA9B32A0B90E_.wvu.FilterData" localSheetId="0" hidden="1">'歳入一覧 '!$A$6:$Q$134</definedName>
    <definedName name="Z_ECD10BCA_61B5_48D1_AFED_EA9B32A0B90E_.wvu.PrintArea" localSheetId="0" hidden="1">'歳入一覧 '!$A$1:$K$135</definedName>
    <definedName name="Z_ECD10BCA_61B5_48D1_AFED_EA9B32A0B90E_.wvu.PrintTitles" localSheetId="0" hidden="1">'歳入一覧 '!$4:$7</definedName>
    <definedName name="Z_ECE06993_6D41_42FC_98A7_AAC2020FADCC_.wvu.FilterData" localSheetId="0" hidden="1">'歳入一覧 '!$B$6:$Q$134</definedName>
    <definedName name="Z_EDE797E3_EF62_4135_93F5_F9D63E4A645A_.wvu.FilterData" localSheetId="0" hidden="1">'歳入一覧 '!$A$6:$EX$134</definedName>
    <definedName name="Z_F060692F_E6DF_412F_9701_0C64A0D5BC00_.wvu.FilterData" localSheetId="0" hidden="1">'歳入一覧 '!$A$6:$EX$134</definedName>
    <definedName name="Z_F2947932_8E24_4C09_ABCD_D1A226EC0250_.wvu.FilterData" localSheetId="0" hidden="1">'歳入一覧 '!$A$7:$Q$134</definedName>
    <definedName name="Z_F4877DFA_CD25_4ACD_8FD8_51FEDFFE69C4_.wvu.FilterData" localSheetId="0" hidden="1">'歳入一覧 '!$A$6:$EX$134</definedName>
    <definedName name="Z_F552F5E9_56D0_45EB_BAC2_4EDB8E6C3152_.wvu.FilterData" localSheetId="0" hidden="1">'歳入一覧 '!$A$6:$Q$134</definedName>
    <definedName name="Z_F6ADF229_4919_4DA6_81C9_9FB0BF082A60_.wvu.FilterData" localSheetId="0" hidden="1">'歳入一覧 '!$B$6:$Q$134</definedName>
    <definedName name="Z_FC27523E_F7B2_4FC2_87C5_2688147494EC_.wvu.FilterData" localSheetId="0" hidden="1">'歳入一覧 '!$B$6:$Q$134</definedName>
    <definedName name="Z_FE190E17_C77D_49C1_A972_F9F2A53C5F62_.wvu.FilterData" localSheetId="0" hidden="1">'歳入一覧 '!$A$6:$EX$134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5" l="1"/>
  <c r="H57" i="15" s="1"/>
  <c r="H21" i="15"/>
  <c r="H20" i="15" s="1"/>
  <c r="H38" i="15" l="1"/>
  <c r="G39" i="15" l="1"/>
  <c r="G38" i="15" s="1"/>
  <c r="G128" i="15"/>
  <c r="G53" i="15"/>
  <c r="G47" i="15" l="1"/>
  <c r="G35" i="15"/>
  <c r="H35" i="15"/>
  <c r="I129" i="15" l="1"/>
  <c r="G46" i="15"/>
  <c r="G34" i="15"/>
  <c r="I37" i="15"/>
  <c r="H47" i="15"/>
  <c r="H46" i="15" s="1"/>
  <c r="I48" i="15"/>
  <c r="H43" i="15"/>
  <c r="G43" i="15"/>
  <c r="I45" i="15"/>
  <c r="I44" i="15"/>
  <c r="H133" i="15"/>
  <c r="H67" i="15"/>
  <c r="G133" i="15"/>
  <c r="H82" i="15"/>
  <c r="H32" i="15"/>
  <c r="I46" i="15" l="1"/>
  <c r="I47" i="15"/>
  <c r="H112" i="15"/>
  <c r="G132" i="15"/>
  <c r="H132" i="15"/>
  <c r="H131" i="15" s="1"/>
  <c r="H130" i="15" s="1"/>
  <c r="G126" i="15"/>
  <c r="H126" i="15"/>
  <c r="H125" i="15" s="1"/>
  <c r="I100" i="15"/>
  <c r="H99" i="15"/>
  <c r="G99" i="15"/>
  <c r="H81" i="15"/>
  <c r="H80" i="15" s="1"/>
  <c r="I72" i="15"/>
  <c r="H66" i="15"/>
  <c r="G50" i="15"/>
  <c r="G49" i="15" s="1"/>
  <c r="H34" i="15"/>
  <c r="I36" i="15"/>
  <c r="H31" i="15"/>
  <c r="H123" i="15"/>
  <c r="G123" i="15"/>
  <c r="H121" i="15"/>
  <c r="G121" i="15"/>
  <c r="H118" i="15"/>
  <c r="G118" i="15"/>
  <c r="G112" i="15"/>
  <c r="H109" i="15"/>
  <c r="H108" i="15" s="1"/>
  <c r="G109" i="15"/>
  <c r="G108" i="15" s="1"/>
  <c r="H103" i="15"/>
  <c r="H102" i="15" s="1"/>
  <c r="G103" i="15"/>
  <c r="G102" i="15" s="1"/>
  <c r="H97" i="15"/>
  <c r="H95" i="15"/>
  <c r="H93" i="15"/>
  <c r="G97" i="15"/>
  <c r="G95" i="15"/>
  <c r="G93" i="15"/>
  <c r="H89" i="15"/>
  <c r="H88" i="15" s="1"/>
  <c r="H87" i="15" s="1"/>
  <c r="G89" i="15"/>
  <c r="G88" i="15" s="1"/>
  <c r="G87" i="15" s="1"/>
  <c r="H85" i="15"/>
  <c r="H84" i="15" s="1"/>
  <c r="G85" i="15"/>
  <c r="G84" i="15" s="1"/>
  <c r="G81" i="15"/>
  <c r="G80" i="15" s="1"/>
  <c r="H77" i="15"/>
  <c r="H76" i="15" s="1"/>
  <c r="G77" i="15"/>
  <c r="H74" i="15"/>
  <c r="H73" i="15" s="1"/>
  <c r="G74" i="15"/>
  <c r="G73" i="15" s="1"/>
  <c r="H69" i="15"/>
  <c r="G69" i="15"/>
  <c r="G66" i="15"/>
  <c r="G58" i="15"/>
  <c r="G57" i="15" s="1"/>
  <c r="H50" i="15"/>
  <c r="H49" i="15" s="1"/>
  <c r="G31" i="15"/>
  <c r="G21" i="15"/>
  <c r="G20" i="15" s="1"/>
  <c r="H16" i="15"/>
  <c r="H15" i="15" s="1"/>
  <c r="H10" i="15"/>
  <c r="H9" i="15" s="1"/>
  <c r="G10" i="15"/>
  <c r="G9" i="15" s="1"/>
  <c r="G16" i="15"/>
  <c r="G15" i="15" s="1"/>
  <c r="G30" i="15" l="1"/>
  <c r="G29" i="15" s="1"/>
  <c r="G19" i="15" s="1"/>
  <c r="H30" i="15"/>
  <c r="H29" i="15" s="1"/>
  <c r="H19" i="15" s="1"/>
  <c r="H111" i="15"/>
  <c r="H101" i="15" s="1"/>
  <c r="G131" i="15"/>
  <c r="G130" i="15" s="1"/>
  <c r="G64" i="15"/>
  <c r="G63" i="15" s="1"/>
  <c r="H92" i="15"/>
  <c r="H91" i="15" s="1"/>
  <c r="G125" i="15"/>
  <c r="G111" i="15" s="1"/>
  <c r="G101" i="15" s="1"/>
  <c r="I99" i="15"/>
  <c r="H64" i="15"/>
  <c r="H63" i="15" s="1"/>
  <c r="H56" i="15" s="1"/>
  <c r="G92" i="15"/>
  <c r="H8" i="15"/>
  <c r="G8" i="15"/>
  <c r="G79" i="15"/>
  <c r="H79" i="15"/>
  <c r="H134" i="15" l="1"/>
  <c r="I39" i="15"/>
  <c r="I68" i="15" l="1"/>
  <c r="I107" i="15" l="1"/>
  <c r="I110" i="15" l="1"/>
  <c r="I38" i="15" l="1"/>
  <c r="I40" i="15"/>
  <c r="I32" i="15" l="1"/>
  <c r="I18" i="15" l="1"/>
  <c r="I27" i="15" l="1"/>
  <c r="I70" i="15"/>
  <c r="I54" i="15"/>
  <c r="I75" i="15"/>
  <c r="I55" i="15"/>
  <c r="I106" i="15"/>
  <c r="I96" i="15"/>
  <c r="I104" i="15" l="1"/>
  <c r="I62" i="15"/>
  <c r="I65" i="15"/>
  <c r="I90" i="15"/>
  <c r="I74" i="15"/>
  <c r="I14" i="15"/>
  <c r="I60" i="15"/>
  <c r="I52" i="15"/>
  <c r="I86" i="15"/>
  <c r="I116" i="15"/>
  <c r="I42" i="15"/>
  <c r="I31" i="15"/>
  <c r="I28" i="15"/>
  <c r="I117" i="15"/>
  <c r="I12" i="15"/>
  <c r="I11" i="15"/>
  <c r="I59" i="15"/>
  <c r="I13" i="15"/>
  <c r="I115" i="15"/>
  <c r="I51" i="15"/>
  <c r="I98" i="15"/>
  <c r="I43" i="15"/>
  <c r="I71" i="15"/>
  <c r="I133" i="15"/>
  <c r="I113" i="15"/>
  <c r="I127" i="15"/>
  <c r="I53" i="15"/>
  <c r="I25" i="15"/>
  <c r="I105" i="15"/>
  <c r="I69" i="15"/>
  <c r="I61" i="15"/>
  <c r="I22" i="15"/>
  <c r="I114" i="15"/>
  <c r="I78" i="15"/>
  <c r="I119" i="15"/>
  <c r="I120" i="15"/>
  <c r="I124" i="15"/>
  <c r="I89" i="15"/>
  <c r="I85" i="15"/>
  <c r="I26" i="15"/>
  <c r="I94" i="15"/>
  <c r="I83" i="15"/>
  <c r="I24" i="15"/>
  <c r="I17" i="15"/>
  <c r="I122" i="15"/>
  <c r="I97" i="15"/>
  <c r="I23" i="15"/>
  <c r="I30" i="15" l="1"/>
  <c r="I34" i="15"/>
  <c r="I41" i="15"/>
  <c r="I58" i="15"/>
  <c r="I73" i="15"/>
  <c r="I95" i="15"/>
  <c r="I49" i="15"/>
  <c r="I50" i="15"/>
  <c r="I66" i="15"/>
  <c r="I132" i="15"/>
  <c r="I123" i="15"/>
  <c r="I103" i="15"/>
  <c r="I10" i="15"/>
  <c r="I9" i="15"/>
  <c r="I16" i="15"/>
  <c r="I112" i="15"/>
  <c r="I118" i="15"/>
  <c r="I121" i="15"/>
  <c r="I35" i="15"/>
  <c r="I93" i="15"/>
  <c r="I57" i="15"/>
  <c r="I88" i="15"/>
  <c r="I82" i="15"/>
  <c r="I131" i="15"/>
  <c r="I128" i="15"/>
  <c r="I84" i="15"/>
  <c r="I21" i="15"/>
  <c r="I102" i="15" l="1"/>
  <c r="I8" i="15"/>
  <c r="I126" i="15"/>
  <c r="I81" i="15"/>
  <c r="I87" i="15"/>
  <c r="I130" i="15"/>
  <c r="I15" i="15"/>
  <c r="I20" i="15"/>
  <c r="I29" i="15" l="1"/>
  <c r="I80" i="15"/>
  <c r="I125" i="15"/>
  <c r="I19" i="15" l="1"/>
  <c r="I109" i="15"/>
  <c r="I67" i="15"/>
  <c r="I79" i="15"/>
  <c r="I111" i="15"/>
  <c r="I108" i="15" l="1"/>
  <c r="I64" i="15"/>
  <c r="I101" i="15"/>
  <c r="I63" i="15" l="1"/>
  <c r="I33" i="15" l="1"/>
  <c r="I77" i="15" l="1"/>
  <c r="G76" i="15"/>
  <c r="I76" i="15" l="1"/>
  <c r="G56" i="15"/>
  <c r="I56" i="15" s="1"/>
  <c r="I92" i="15"/>
  <c r="G91" i="15"/>
  <c r="I91" i="15" s="1"/>
  <c r="I134" i="15" l="1"/>
  <c r="G134" i="15"/>
</calcChain>
</file>

<file path=xl/sharedStrings.xml><?xml version="1.0" encoding="utf-8"?>
<sst xmlns="http://schemas.openxmlformats.org/spreadsheetml/2006/main" count="193" uniqueCount="181">
  <si>
    <t>科目</t>
    <rPh sb="0" eb="2">
      <t>カモク</t>
    </rPh>
    <phoneticPr fontId="5"/>
  </si>
  <si>
    <t>増減</t>
    <rPh sb="0" eb="2">
      <t>ゾウゲン</t>
    </rPh>
    <phoneticPr fontId="5"/>
  </si>
  <si>
    <t>1項　使用料</t>
    <rPh sb="1" eb="2">
      <t>コウ</t>
    </rPh>
    <rPh sb="3" eb="6">
      <t>シヨウリョウ</t>
    </rPh>
    <phoneticPr fontId="3"/>
  </si>
  <si>
    <t>4節　其他使用料</t>
    <rPh sb="1" eb="2">
      <t>セツ</t>
    </rPh>
    <rPh sb="3" eb="5">
      <t>ソノタ</t>
    </rPh>
    <rPh sb="5" eb="8">
      <t>シヨウリョウ</t>
    </rPh>
    <phoneticPr fontId="3"/>
  </si>
  <si>
    <t>1項　国庫負担金</t>
    <rPh sb="1" eb="2">
      <t>コウ</t>
    </rPh>
    <rPh sb="3" eb="5">
      <t>コッコ</t>
    </rPh>
    <rPh sb="5" eb="8">
      <t>フタンキン</t>
    </rPh>
    <phoneticPr fontId="3"/>
  </si>
  <si>
    <t>2目　福祉使用料</t>
    <rPh sb="1" eb="2">
      <t>モク</t>
    </rPh>
    <rPh sb="3" eb="5">
      <t>フクシ</t>
    </rPh>
    <rPh sb="5" eb="8">
      <t>シヨウリョウ</t>
    </rPh>
    <phoneticPr fontId="3"/>
  </si>
  <si>
    <t>1節　障がい者福祉施設使用料</t>
    <rPh sb="1" eb="2">
      <t>セツ</t>
    </rPh>
    <rPh sb="3" eb="4">
      <t>ショウ</t>
    </rPh>
    <rPh sb="6" eb="7">
      <t>シャ</t>
    </rPh>
    <rPh sb="7" eb="9">
      <t>フクシ</t>
    </rPh>
    <rPh sb="9" eb="11">
      <t>シセツ</t>
    </rPh>
    <rPh sb="11" eb="14">
      <t>シヨウリョウ</t>
    </rPh>
    <phoneticPr fontId="3"/>
  </si>
  <si>
    <t>2節　社会福祉センター使用料</t>
    <rPh sb="1" eb="2">
      <t>セツ</t>
    </rPh>
    <rPh sb="3" eb="5">
      <t>シャカイ</t>
    </rPh>
    <rPh sb="5" eb="7">
      <t>フクシ</t>
    </rPh>
    <rPh sb="11" eb="14">
      <t>シヨウリョウ</t>
    </rPh>
    <phoneticPr fontId="3"/>
  </si>
  <si>
    <t>3節　社会福祉研修・情報センター使用料</t>
    <rPh sb="1" eb="2">
      <t>セツ</t>
    </rPh>
    <rPh sb="3" eb="5">
      <t>シャカイ</t>
    </rPh>
    <rPh sb="5" eb="7">
      <t>フクシ</t>
    </rPh>
    <rPh sb="7" eb="9">
      <t>ケンシュウ</t>
    </rPh>
    <rPh sb="10" eb="12">
      <t>ジョウホウ</t>
    </rPh>
    <rPh sb="16" eb="19">
      <t>シヨウリョウ</t>
    </rPh>
    <phoneticPr fontId="3"/>
  </si>
  <si>
    <t>2目　福祉手数料</t>
    <rPh sb="1" eb="2">
      <t>モク</t>
    </rPh>
    <rPh sb="3" eb="5">
      <t>フクシ</t>
    </rPh>
    <rPh sb="5" eb="7">
      <t>テスウ</t>
    </rPh>
    <rPh sb="7" eb="8">
      <t>リョウ</t>
    </rPh>
    <phoneticPr fontId="3"/>
  </si>
  <si>
    <t>1節　障がい者福祉費負担金</t>
    <rPh sb="1" eb="2">
      <t>セツ</t>
    </rPh>
    <rPh sb="3" eb="4">
      <t>ショウ</t>
    </rPh>
    <rPh sb="6" eb="7">
      <t>シャ</t>
    </rPh>
    <rPh sb="7" eb="9">
      <t>フクシ</t>
    </rPh>
    <rPh sb="9" eb="10">
      <t>ヒ</t>
    </rPh>
    <rPh sb="10" eb="13">
      <t>フタンキン</t>
    </rPh>
    <phoneticPr fontId="3"/>
  </si>
  <si>
    <t>2節　生活困窮者自立支援費負担金</t>
    <rPh sb="1" eb="2">
      <t>セツ</t>
    </rPh>
    <rPh sb="3" eb="5">
      <t>セイカツ</t>
    </rPh>
    <rPh sb="5" eb="8">
      <t>コンキュウシャ</t>
    </rPh>
    <rPh sb="8" eb="10">
      <t>ジリツ</t>
    </rPh>
    <rPh sb="10" eb="12">
      <t>シエン</t>
    </rPh>
    <rPh sb="12" eb="13">
      <t>ヒ</t>
    </rPh>
    <rPh sb="13" eb="16">
      <t>フタンキン</t>
    </rPh>
    <phoneticPr fontId="3"/>
  </si>
  <si>
    <t>3節　環境改善費負担金</t>
    <rPh sb="1" eb="2">
      <t>セツ</t>
    </rPh>
    <rPh sb="3" eb="5">
      <t>カンキョウ</t>
    </rPh>
    <rPh sb="5" eb="7">
      <t>カイゼン</t>
    </rPh>
    <rPh sb="7" eb="8">
      <t>ヒ</t>
    </rPh>
    <rPh sb="8" eb="11">
      <t>フタンキン</t>
    </rPh>
    <phoneticPr fontId="3"/>
  </si>
  <si>
    <t>4節　其他福祉費負担金</t>
    <rPh sb="1" eb="2">
      <t>セツ</t>
    </rPh>
    <rPh sb="3" eb="5">
      <t>ソノタ</t>
    </rPh>
    <rPh sb="5" eb="7">
      <t>フクシ</t>
    </rPh>
    <rPh sb="7" eb="8">
      <t>ヒ</t>
    </rPh>
    <rPh sb="8" eb="11">
      <t>フタンキン</t>
    </rPh>
    <phoneticPr fontId="3"/>
  </si>
  <si>
    <t>5節　生活保護費負担金</t>
    <rPh sb="1" eb="2">
      <t>セツ</t>
    </rPh>
    <rPh sb="3" eb="5">
      <t>セイカツ</t>
    </rPh>
    <rPh sb="5" eb="7">
      <t>ホゴ</t>
    </rPh>
    <rPh sb="7" eb="8">
      <t>ヒ</t>
    </rPh>
    <rPh sb="8" eb="11">
      <t>フタンキン</t>
    </rPh>
    <phoneticPr fontId="3"/>
  </si>
  <si>
    <t>6節　国民健康保険事業費負担金</t>
    <rPh sb="1" eb="2">
      <t>セツ</t>
    </rPh>
    <rPh sb="3" eb="5">
      <t>コクミン</t>
    </rPh>
    <rPh sb="5" eb="7">
      <t>ケンコウ</t>
    </rPh>
    <rPh sb="7" eb="9">
      <t>ホケン</t>
    </rPh>
    <rPh sb="9" eb="11">
      <t>ジギョウ</t>
    </rPh>
    <rPh sb="11" eb="12">
      <t>ヒ</t>
    </rPh>
    <rPh sb="12" eb="15">
      <t>フタンキン</t>
    </rPh>
    <phoneticPr fontId="3"/>
  </si>
  <si>
    <t>7節　介護保険事業費負担金</t>
    <rPh sb="1" eb="2">
      <t>セツ</t>
    </rPh>
    <rPh sb="3" eb="5">
      <t>カイゴ</t>
    </rPh>
    <rPh sb="5" eb="7">
      <t>ホケン</t>
    </rPh>
    <rPh sb="7" eb="9">
      <t>ジギョウ</t>
    </rPh>
    <rPh sb="9" eb="10">
      <t>ヒ</t>
    </rPh>
    <rPh sb="10" eb="13">
      <t>フタンキン</t>
    </rPh>
    <phoneticPr fontId="3"/>
  </si>
  <si>
    <t>2項　国庫補助金</t>
    <rPh sb="1" eb="2">
      <t>コウ</t>
    </rPh>
    <rPh sb="3" eb="5">
      <t>コッコ</t>
    </rPh>
    <rPh sb="5" eb="8">
      <t>ホジョキン</t>
    </rPh>
    <phoneticPr fontId="3"/>
  </si>
  <si>
    <t>2目　福祉費国庫補助金</t>
    <rPh sb="1" eb="2">
      <t>モク</t>
    </rPh>
    <rPh sb="3" eb="5">
      <t>フクシ</t>
    </rPh>
    <rPh sb="5" eb="6">
      <t>ヒ</t>
    </rPh>
    <rPh sb="6" eb="8">
      <t>コッコ</t>
    </rPh>
    <rPh sb="8" eb="11">
      <t>ホジョキン</t>
    </rPh>
    <phoneticPr fontId="3"/>
  </si>
  <si>
    <t>1節　福祉活動費補助金</t>
    <rPh sb="1" eb="2">
      <t>セツ</t>
    </rPh>
    <rPh sb="3" eb="5">
      <t>フクシ</t>
    </rPh>
    <rPh sb="5" eb="7">
      <t>カツドウ</t>
    </rPh>
    <rPh sb="7" eb="8">
      <t>ヒ</t>
    </rPh>
    <rPh sb="8" eb="11">
      <t>ホジョキン</t>
    </rPh>
    <phoneticPr fontId="3"/>
  </si>
  <si>
    <t>3項　委託金</t>
    <rPh sb="1" eb="2">
      <t>コウ</t>
    </rPh>
    <rPh sb="3" eb="5">
      <t>イタク</t>
    </rPh>
    <rPh sb="5" eb="6">
      <t>キン</t>
    </rPh>
    <phoneticPr fontId="3"/>
  </si>
  <si>
    <t>2目　福祉費委託金</t>
    <rPh sb="1" eb="2">
      <t>モク</t>
    </rPh>
    <rPh sb="3" eb="5">
      <t>フクシ</t>
    </rPh>
    <rPh sb="5" eb="6">
      <t>ヒ</t>
    </rPh>
    <rPh sb="6" eb="8">
      <t>イタク</t>
    </rPh>
    <rPh sb="8" eb="9">
      <t>キン</t>
    </rPh>
    <phoneticPr fontId="3"/>
  </si>
  <si>
    <t>1節　福祉統計調査委託金</t>
    <rPh sb="1" eb="2">
      <t>セツ</t>
    </rPh>
    <rPh sb="3" eb="5">
      <t>フクシ</t>
    </rPh>
    <rPh sb="5" eb="7">
      <t>トウケイ</t>
    </rPh>
    <rPh sb="7" eb="9">
      <t>チョウサ</t>
    </rPh>
    <rPh sb="9" eb="11">
      <t>イタク</t>
    </rPh>
    <rPh sb="11" eb="12">
      <t>キン</t>
    </rPh>
    <phoneticPr fontId="3"/>
  </si>
  <si>
    <t>2節　国民年金事務委託金</t>
    <rPh sb="1" eb="2">
      <t>セツ</t>
    </rPh>
    <rPh sb="3" eb="5">
      <t>コクミン</t>
    </rPh>
    <rPh sb="5" eb="7">
      <t>ネンキン</t>
    </rPh>
    <rPh sb="7" eb="9">
      <t>ジム</t>
    </rPh>
    <rPh sb="9" eb="11">
      <t>イタク</t>
    </rPh>
    <rPh sb="11" eb="12">
      <t>キン</t>
    </rPh>
    <phoneticPr fontId="3"/>
  </si>
  <si>
    <t>3節　特別児童扶養手当事務委託金</t>
    <rPh sb="1" eb="2">
      <t>セツ</t>
    </rPh>
    <rPh sb="3" eb="5">
      <t>トクベツ</t>
    </rPh>
    <rPh sb="5" eb="7">
      <t>ジドウ</t>
    </rPh>
    <rPh sb="7" eb="9">
      <t>フヨウ</t>
    </rPh>
    <rPh sb="9" eb="11">
      <t>テアテ</t>
    </rPh>
    <rPh sb="11" eb="13">
      <t>ジム</t>
    </rPh>
    <rPh sb="13" eb="15">
      <t>イタク</t>
    </rPh>
    <rPh sb="15" eb="16">
      <t>キン</t>
    </rPh>
    <phoneticPr fontId="3"/>
  </si>
  <si>
    <t>4節　支援相談員配置委託金</t>
    <rPh sb="1" eb="2">
      <t>セツ</t>
    </rPh>
    <rPh sb="3" eb="5">
      <t>シエン</t>
    </rPh>
    <rPh sb="5" eb="8">
      <t>ソウダンイン</t>
    </rPh>
    <rPh sb="8" eb="10">
      <t>ハイチ</t>
    </rPh>
    <rPh sb="10" eb="12">
      <t>イタク</t>
    </rPh>
    <rPh sb="12" eb="13">
      <t>キン</t>
    </rPh>
    <phoneticPr fontId="3"/>
  </si>
  <si>
    <t>5節　生活保護指導監査委託金</t>
    <rPh sb="1" eb="2">
      <t>セツ</t>
    </rPh>
    <rPh sb="3" eb="5">
      <t>セイカツ</t>
    </rPh>
    <rPh sb="5" eb="7">
      <t>ホゴ</t>
    </rPh>
    <rPh sb="7" eb="9">
      <t>シドウ</t>
    </rPh>
    <rPh sb="9" eb="11">
      <t>カンサ</t>
    </rPh>
    <rPh sb="11" eb="13">
      <t>イタク</t>
    </rPh>
    <rPh sb="13" eb="14">
      <t>キン</t>
    </rPh>
    <phoneticPr fontId="3"/>
  </si>
  <si>
    <t>1項　府負担金</t>
    <rPh sb="1" eb="2">
      <t>コウ</t>
    </rPh>
    <rPh sb="3" eb="4">
      <t>フ</t>
    </rPh>
    <rPh sb="4" eb="7">
      <t>フタンキン</t>
    </rPh>
    <phoneticPr fontId="3"/>
  </si>
  <si>
    <t>1目　福祉費府負担金</t>
    <rPh sb="1" eb="2">
      <t>モク</t>
    </rPh>
    <rPh sb="3" eb="5">
      <t>フクシ</t>
    </rPh>
    <rPh sb="5" eb="6">
      <t>ヒ</t>
    </rPh>
    <rPh sb="6" eb="7">
      <t>フ</t>
    </rPh>
    <rPh sb="7" eb="10">
      <t>フタンキン</t>
    </rPh>
    <phoneticPr fontId="3"/>
  </si>
  <si>
    <t>2節　国民健康保険事業費負担金</t>
    <rPh sb="1" eb="2">
      <t>セツ</t>
    </rPh>
    <rPh sb="3" eb="5">
      <t>コクミン</t>
    </rPh>
    <rPh sb="5" eb="7">
      <t>ケンコウ</t>
    </rPh>
    <rPh sb="7" eb="9">
      <t>ホケン</t>
    </rPh>
    <rPh sb="9" eb="11">
      <t>ジギョウ</t>
    </rPh>
    <rPh sb="11" eb="12">
      <t>ヒ</t>
    </rPh>
    <rPh sb="12" eb="15">
      <t>フタンキン</t>
    </rPh>
    <phoneticPr fontId="3"/>
  </si>
  <si>
    <t>3節　介護保険事業費負担金</t>
    <rPh sb="1" eb="2">
      <t>セツ</t>
    </rPh>
    <rPh sb="3" eb="5">
      <t>カイゴ</t>
    </rPh>
    <rPh sb="5" eb="7">
      <t>ホケン</t>
    </rPh>
    <rPh sb="7" eb="9">
      <t>ジギョウ</t>
    </rPh>
    <rPh sb="9" eb="10">
      <t>ヒ</t>
    </rPh>
    <rPh sb="10" eb="12">
      <t>フタン</t>
    </rPh>
    <rPh sb="12" eb="13">
      <t>キン</t>
    </rPh>
    <phoneticPr fontId="3"/>
  </si>
  <si>
    <t>4節　後期高齢者医療事業費負担金</t>
    <rPh sb="1" eb="2">
      <t>セツ</t>
    </rPh>
    <rPh sb="3" eb="5">
      <t>コウキ</t>
    </rPh>
    <rPh sb="5" eb="8">
      <t>コウレイシャ</t>
    </rPh>
    <rPh sb="8" eb="10">
      <t>イリョウ</t>
    </rPh>
    <rPh sb="10" eb="12">
      <t>ジギョウ</t>
    </rPh>
    <rPh sb="12" eb="13">
      <t>ヒ</t>
    </rPh>
    <rPh sb="13" eb="16">
      <t>フタンキン</t>
    </rPh>
    <phoneticPr fontId="3"/>
  </si>
  <si>
    <t>2項　府補助金</t>
    <rPh sb="1" eb="2">
      <t>コウ</t>
    </rPh>
    <rPh sb="3" eb="4">
      <t>フ</t>
    </rPh>
    <rPh sb="4" eb="7">
      <t>ホジョキン</t>
    </rPh>
    <phoneticPr fontId="3"/>
  </si>
  <si>
    <t>2目　福祉費府補助金</t>
    <rPh sb="1" eb="2">
      <t>モク</t>
    </rPh>
    <rPh sb="3" eb="5">
      <t>フクシ</t>
    </rPh>
    <rPh sb="5" eb="6">
      <t>ヒ</t>
    </rPh>
    <rPh sb="6" eb="7">
      <t>フ</t>
    </rPh>
    <rPh sb="7" eb="10">
      <t>ホジョキン</t>
    </rPh>
    <phoneticPr fontId="3"/>
  </si>
  <si>
    <t>2節　障がい者福祉費補助金</t>
    <rPh sb="1" eb="2">
      <t>セツ</t>
    </rPh>
    <rPh sb="3" eb="4">
      <t>ショウ</t>
    </rPh>
    <rPh sb="6" eb="7">
      <t>シャ</t>
    </rPh>
    <rPh sb="7" eb="9">
      <t>フクシ</t>
    </rPh>
    <rPh sb="9" eb="10">
      <t>ヒ</t>
    </rPh>
    <rPh sb="10" eb="13">
      <t>ホジョキン</t>
    </rPh>
    <phoneticPr fontId="3"/>
  </si>
  <si>
    <t>3節　老人福祉費補助金</t>
    <rPh sb="1" eb="2">
      <t>セツ</t>
    </rPh>
    <rPh sb="3" eb="5">
      <t>ロウジン</t>
    </rPh>
    <rPh sb="5" eb="7">
      <t>フクシ</t>
    </rPh>
    <rPh sb="7" eb="8">
      <t>ヒ</t>
    </rPh>
    <rPh sb="8" eb="11">
      <t>ホジョキン</t>
    </rPh>
    <phoneticPr fontId="3"/>
  </si>
  <si>
    <t>4項　府交付金</t>
    <rPh sb="1" eb="2">
      <t>コウ</t>
    </rPh>
    <rPh sb="3" eb="4">
      <t>フ</t>
    </rPh>
    <rPh sb="4" eb="6">
      <t>コウフ</t>
    </rPh>
    <phoneticPr fontId="3"/>
  </si>
  <si>
    <t>2目　福祉費府交付金</t>
    <rPh sb="1" eb="2">
      <t>モク</t>
    </rPh>
    <rPh sb="3" eb="5">
      <t>フクシ</t>
    </rPh>
    <rPh sb="5" eb="6">
      <t>ヒ</t>
    </rPh>
    <rPh sb="6" eb="7">
      <t>フ</t>
    </rPh>
    <rPh sb="7" eb="10">
      <t>コウフキン</t>
    </rPh>
    <phoneticPr fontId="3"/>
  </si>
  <si>
    <t>1節　遺族等援護事務費交付金</t>
    <rPh sb="1" eb="2">
      <t>セツ</t>
    </rPh>
    <rPh sb="3" eb="5">
      <t>イゾク</t>
    </rPh>
    <rPh sb="5" eb="6">
      <t>トウ</t>
    </rPh>
    <rPh sb="6" eb="8">
      <t>エンゴ</t>
    </rPh>
    <rPh sb="8" eb="11">
      <t>ジムヒ</t>
    </rPh>
    <rPh sb="11" eb="14">
      <t>コウフキン</t>
    </rPh>
    <phoneticPr fontId="3"/>
  </si>
  <si>
    <t>1項　財産貸付収入</t>
    <rPh sb="1" eb="2">
      <t>コウ</t>
    </rPh>
    <rPh sb="3" eb="5">
      <t>ザイサン</t>
    </rPh>
    <rPh sb="5" eb="7">
      <t>カシツケ</t>
    </rPh>
    <rPh sb="7" eb="9">
      <t>シュウニュウ</t>
    </rPh>
    <phoneticPr fontId="3"/>
  </si>
  <si>
    <t>1目　賃貸料</t>
    <rPh sb="1" eb="2">
      <t>モク</t>
    </rPh>
    <rPh sb="3" eb="6">
      <t>チンタイリョウ</t>
    </rPh>
    <phoneticPr fontId="3"/>
  </si>
  <si>
    <t>1節　土地賃貸料</t>
    <rPh sb="1" eb="2">
      <t>セツ</t>
    </rPh>
    <rPh sb="3" eb="5">
      <t>トチ</t>
    </rPh>
    <rPh sb="5" eb="8">
      <t>チンタイリョウ</t>
    </rPh>
    <phoneticPr fontId="3"/>
  </si>
  <si>
    <t>2節　建物賃貸料</t>
    <rPh sb="1" eb="2">
      <t>セツ</t>
    </rPh>
    <rPh sb="3" eb="5">
      <t>タテモノ</t>
    </rPh>
    <rPh sb="5" eb="8">
      <t>チンタイリョウ</t>
    </rPh>
    <phoneticPr fontId="3"/>
  </si>
  <si>
    <t>2項　利子及配当金収入</t>
    <rPh sb="1" eb="2">
      <t>コウ</t>
    </rPh>
    <rPh sb="3" eb="5">
      <t>リシ</t>
    </rPh>
    <rPh sb="5" eb="6">
      <t>オヨ</t>
    </rPh>
    <rPh sb="6" eb="9">
      <t>ハイトウキン</t>
    </rPh>
    <rPh sb="9" eb="11">
      <t>シュウニュウ</t>
    </rPh>
    <phoneticPr fontId="3"/>
  </si>
  <si>
    <t>1節　蓄積基金利子</t>
    <rPh sb="1" eb="2">
      <t>セツ</t>
    </rPh>
    <rPh sb="3" eb="5">
      <t>チクセキ</t>
    </rPh>
    <rPh sb="5" eb="7">
      <t>キキン</t>
    </rPh>
    <rPh sb="7" eb="9">
      <t>リシ</t>
    </rPh>
    <phoneticPr fontId="3"/>
  </si>
  <si>
    <t>3項　蓄積基金繰入金</t>
    <rPh sb="1" eb="2">
      <t>コウ</t>
    </rPh>
    <rPh sb="3" eb="5">
      <t>チクセキ</t>
    </rPh>
    <rPh sb="5" eb="7">
      <t>キキン</t>
    </rPh>
    <rPh sb="7" eb="9">
      <t>クリイレ</t>
    </rPh>
    <rPh sb="9" eb="10">
      <t>キン</t>
    </rPh>
    <phoneticPr fontId="3"/>
  </si>
  <si>
    <t>1節　渡邊心身障害者福祉基金繰入金</t>
    <rPh sb="1" eb="2">
      <t>セツ</t>
    </rPh>
    <rPh sb="3" eb="5">
      <t>ワタナベ</t>
    </rPh>
    <rPh sb="5" eb="7">
      <t>シンシン</t>
    </rPh>
    <rPh sb="7" eb="10">
      <t>ショウガイシャ</t>
    </rPh>
    <rPh sb="10" eb="12">
      <t>フクシ</t>
    </rPh>
    <rPh sb="12" eb="14">
      <t>キキン</t>
    </rPh>
    <rPh sb="14" eb="16">
      <t>クリイレ</t>
    </rPh>
    <rPh sb="16" eb="17">
      <t>キン</t>
    </rPh>
    <phoneticPr fontId="3"/>
  </si>
  <si>
    <t>1節　社会福祉振興基金繰入金</t>
    <rPh sb="1" eb="2">
      <t>セツ</t>
    </rPh>
    <rPh sb="3" eb="5">
      <t>シャカイ</t>
    </rPh>
    <rPh sb="5" eb="7">
      <t>フクシ</t>
    </rPh>
    <rPh sb="7" eb="9">
      <t>シンコウ</t>
    </rPh>
    <rPh sb="9" eb="11">
      <t>キキン</t>
    </rPh>
    <rPh sb="11" eb="13">
      <t>クリイレ</t>
    </rPh>
    <rPh sb="13" eb="14">
      <t>キン</t>
    </rPh>
    <phoneticPr fontId="3"/>
  </si>
  <si>
    <t>3項　貸付金元利収入</t>
    <rPh sb="1" eb="2">
      <t>コウ</t>
    </rPh>
    <rPh sb="3" eb="5">
      <t>カシツケ</t>
    </rPh>
    <rPh sb="5" eb="6">
      <t>キン</t>
    </rPh>
    <rPh sb="6" eb="8">
      <t>ガンリ</t>
    </rPh>
    <rPh sb="8" eb="10">
      <t>シュウニュウ</t>
    </rPh>
    <phoneticPr fontId="3"/>
  </si>
  <si>
    <t>6項　雑入</t>
    <rPh sb="1" eb="2">
      <t>コウ</t>
    </rPh>
    <rPh sb="3" eb="5">
      <t>ザツニュウ</t>
    </rPh>
    <phoneticPr fontId="3"/>
  </si>
  <si>
    <t>4目　社会福祉事業収入</t>
    <rPh sb="1" eb="2">
      <t>モク</t>
    </rPh>
    <rPh sb="3" eb="5">
      <t>シャカイ</t>
    </rPh>
    <rPh sb="5" eb="7">
      <t>フクシ</t>
    </rPh>
    <rPh sb="7" eb="9">
      <t>ジギョウ</t>
    </rPh>
    <rPh sb="9" eb="11">
      <t>シュウニュウ</t>
    </rPh>
    <phoneticPr fontId="3"/>
  </si>
  <si>
    <t>1節　障がい者福祉事業収入</t>
    <rPh sb="1" eb="2">
      <t>セツ</t>
    </rPh>
    <rPh sb="3" eb="4">
      <t>ショウ</t>
    </rPh>
    <rPh sb="6" eb="7">
      <t>シャ</t>
    </rPh>
    <rPh sb="7" eb="9">
      <t>フクシ</t>
    </rPh>
    <rPh sb="9" eb="11">
      <t>ジギョウ</t>
    </rPh>
    <rPh sb="11" eb="13">
      <t>シュウニュウ</t>
    </rPh>
    <phoneticPr fontId="3"/>
  </si>
  <si>
    <t>2節　老人福祉事業収入</t>
    <rPh sb="1" eb="2">
      <t>セツ</t>
    </rPh>
    <rPh sb="3" eb="5">
      <t>ロウジン</t>
    </rPh>
    <rPh sb="5" eb="7">
      <t>フクシ</t>
    </rPh>
    <rPh sb="7" eb="9">
      <t>ジギョウ</t>
    </rPh>
    <rPh sb="9" eb="11">
      <t>シュウニュウ</t>
    </rPh>
    <phoneticPr fontId="3"/>
  </si>
  <si>
    <t>3節　障がい者福祉施設収入</t>
    <rPh sb="1" eb="2">
      <t>セツ</t>
    </rPh>
    <rPh sb="3" eb="4">
      <t>ショウ</t>
    </rPh>
    <rPh sb="6" eb="7">
      <t>シャ</t>
    </rPh>
    <rPh sb="7" eb="9">
      <t>フクシ</t>
    </rPh>
    <rPh sb="9" eb="11">
      <t>シセツ</t>
    </rPh>
    <rPh sb="11" eb="13">
      <t>シュウニュウ</t>
    </rPh>
    <phoneticPr fontId="3"/>
  </si>
  <si>
    <t>4節　老人福祉施設収入</t>
    <rPh sb="1" eb="2">
      <t>セツ</t>
    </rPh>
    <rPh sb="3" eb="5">
      <t>ロウジン</t>
    </rPh>
    <rPh sb="5" eb="7">
      <t>フクシ</t>
    </rPh>
    <rPh sb="7" eb="9">
      <t>シセツ</t>
    </rPh>
    <rPh sb="9" eb="11">
      <t>シュウニュウ</t>
    </rPh>
    <phoneticPr fontId="3"/>
  </si>
  <si>
    <t>5節　支援給付金収入</t>
    <rPh sb="1" eb="2">
      <t>セツ</t>
    </rPh>
    <rPh sb="3" eb="5">
      <t>シエン</t>
    </rPh>
    <rPh sb="5" eb="8">
      <t>キュウフキン</t>
    </rPh>
    <rPh sb="8" eb="10">
      <t>シュウニュウ</t>
    </rPh>
    <phoneticPr fontId="3"/>
  </si>
  <si>
    <t>5目　生活保護事業収入</t>
    <rPh sb="1" eb="2">
      <t>モク</t>
    </rPh>
    <rPh sb="3" eb="5">
      <t>セイカツ</t>
    </rPh>
    <rPh sb="5" eb="7">
      <t>ホゴ</t>
    </rPh>
    <rPh sb="7" eb="9">
      <t>ジギョウ</t>
    </rPh>
    <rPh sb="9" eb="11">
      <t>シュウニュウ</t>
    </rPh>
    <phoneticPr fontId="3"/>
  </si>
  <si>
    <t>1節　保護費収入</t>
    <rPh sb="1" eb="2">
      <t>セツ</t>
    </rPh>
    <rPh sb="3" eb="5">
      <t>ホゴ</t>
    </rPh>
    <rPh sb="5" eb="6">
      <t>ヒ</t>
    </rPh>
    <rPh sb="6" eb="8">
      <t>シュウニュウ</t>
    </rPh>
    <phoneticPr fontId="3"/>
  </si>
  <si>
    <t>2節　生活保護施設収入</t>
    <rPh sb="1" eb="2">
      <t>セツ</t>
    </rPh>
    <rPh sb="3" eb="5">
      <t>セイカツ</t>
    </rPh>
    <rPh sb="5" eb="7">
      <t>ホゴ</t>
    </rPh>
    <rPh sb="7" eb="9">
      <t>シセツ</t>
    </rPh>
    <rPh sb="9" eb="11">
      <t>シュウニュウ</t>
    </rPh>
    <phoneticPr fontId="3"/>
  </si>
  <si>
    <t>6目　弘済院事業収入</t>
    <rPh sb="1" eb="2">
      <t>モク</t>
    </rPh>
    <rPh sb="3" eb="6">
      <t>コウサイイン</t>
    </rPh>
    <rPh sb="6" eb="8">
      <t>ジギョウ</t>
    </rPh>
    <rPh sb="8" eb="10">
      <t>シュウニュウ</t>
    </rPh>
    <phoneticPr fontId="3"/>
  </si>
  <si>
    <t>1節　弘済院事業収入</t>
    <rPh sb="1" eb="2">
      <t>セツ</t>
    </rPh>
    <rPh sb="3" eb="6">
      <t>コウサイイン</t>
    </rPh>
    <rPh sb="6" eb="8">
      <t>ジギョウ</t>
    </rPh>
    <rPh sb="8" eb="10">
      <t>シュウニュウ</t>
    </rPh>
    <phoneticPr fontId="3"/>
  </si>
  <si>
    <t>1節　市税外収入</t>
    <rPh sb="1" eb="2">
      <t>セツ</t>
    </rPh>
    <rPh sb="3" eb="4">
      <t>シ</t>
    </rPh>
    <rPh sb="4" eb="5">
      <t>ゼイ</t>
    </rPh>
    <rPh sb="5" eb="6">
      <t>ガイ</t>
    </rPh>
    <rPh sb="6" eb="8">
      <t>シュウニュウ</t>
    </rPh>
    <phoneticPr fontId="3"/>
  </si>
  <si>
    <t>1節　雑収</t>
    <rPh sb="1" eb="2">
      <t>セツ</t>
    </rPh>
    <rPh sb="3" eb="4">
      <t>ザツ</t>
    </rPh>
    <rPh sb="4" eb="5">
      <t>シュウ</t>
    </rPh>
    <phoneticPr fontId="3"/>
  </si>
  <si>
    <t>1項　市債</t>
    <rPh sb="1" eb="2">
      <t>コウ</t>
    </rPh>
    <rPh sb="3" eb="5">
      <t>シサイ</t>
    </rPh>
    <phoneticPr fontId="3"/>
  </si>
  <si>
    <t>2目　福祉債</t>
    <rPh sb="1" eb="2">
      <t>モク</t>
    </rPh>
    <rPh sb="3" eb="5">
      <t>フクシ</t>
    </rPh>
    <rPh sb="5" eb="6">
      <t>サイ</t>
    </rPh>
    <phoneticPr fontId="3"/>
  </si>
  <si>
    <t>1節　福祉事業資金</t>
    <rPh sb="1" eb="2">
      <t>セツ</t>
    </rPh>
    <rPh sb="3" eb="5">
      <t>フクシ</t>
    </rPh>
    <rPh sb="5" eb="7">
      <t>ジギョウ</t>
    </rPh>
    <rPh sb="7" eb="9">
      <t>シキン</t>
    </rPh>
    <phoneticPr fontId="3"/>
  </si>
  <si>
    <t>歳入合計</t>
    <rPh sb="0" eb="2">
      <t>サイニュウ</t>
    </rPh>
    <rPh sb="2" eb="4">
      <t>ゴウケイ</t>
    </rPh>
    <phoneticPr fontId="3"/>
  </si>
  <si>
    <t>建物賃貸料</t>
    <rPh sb="0" eb="2">
      <t>タテモノ</t>
    </rPh>
    <rPh sb="2" eb="5">
      <t>チンタイリョウ</t>
    </rPh>
    <phoneticPr fontId="3"/>
  </si>
  <si>
    <t>福祉統計調査に対する委託金</t>
    <rPh sb="0" eb="2">
      <t>フクシ</t>
    </rPh>
    <rPh sb="2" eb="4">
      <t>トウケイ</t>
    </rPh>
    <rPh sb="4" eb="6">
      <t>チョウサ</t>
    </rPh>
    <rPh sb="7" eb="8">
      <t>タイ</t>
    </rPh>
    <rPh sb="10" eb="12">
      <t>イタク</t>
    </rPh>
    <rPh sb="12" eb="13">
      <t>キン</t>
    </rPh>
    <phoneticPr fontId="3"/>
  </si>
  <si>
    <t>国民年金事務に対する委託金</t>
    <rPh sb="0" eb="2">
      <t>コクミン</t>
    </rPh>
    <rPh sb="2" eb="4">
      <t>ネンキン</t>
    </rPh>
    <rPh sb="4" eb="6">
      <t>ジム</t>
    </rPh>
    <rPh sb="7" eb="8">
      <t>タイ</t>
    </rPh>
    <rPh sb="10" eb="12">
      <t>イタク</t>
    </rPh>
    <rPh sb="12" eb="13">
      <t>キン</t>
    </rPh>
    <phoneticPr fontId="3"/>
  </si>
  <si>
    <t>特別児童扶養手当事務に対する委託金</t>
    <rPh sb="0" eb="2">
      <t>トクベツ</t>
    </rPh>
    <rPh sb="2" eb="4">
      <t>ジドウ</t>
    </rPh>
    <rPh sb="4" eb="6">
      <t>フヨウ</t>
    </rPh>
    <rPh sb="6" eb="8">
      <t>テアテ</t>
    </rPh>
    <rPh sb="8" eb="10">
      <t>ジム</t>
    </rPh>
    <rPh sb="11" eb="12">
      <t>タイ</t>
    </rPh>
    <rPh sb="14" eb="16">
      <t>イタク</t>
    </rPh>
    <rPh sb="16" eb="17">
      <t>キン</t>
    </rPh>
    <phoneticPr fontId="3"/>
  </si>
  <si>
    <t>支援相談員配置に対する委託金</t>
    <rPh sb="0" eb="2">
      <t>シエン</t>
    </rPh>
    <rPh sb="2" eb="5">
      <t>ソウダンイン</t>
    </rPh>
    <rPh sb="5" eb="7">
      <t>ハイチ</t>
    </rPh>
    <rPh sb="8" eb="9">
      <t>タイ</t>
    </rPh>
    <rPh sb="11" eb="13">
      <t>イタク</t>
    </rPh>
    <rPh sb="13" eb="14">
      <t>キン</t>
    </rPh>
    <phoneticPr fontId="3"/>
  </si>
  <si>
    <t>生活保護指導監査に対する委託金</t>
    <rPh sb="0" eb="2">
      <t>セイカツ</t>
    </rPh>
    <rPh sb="2" eb="4">
      <t>ホゴ</t>
    </rPh>
    <rPh sb="4" eb="6">
      <t>シドウ</t>
    </rPh>
    <rPh sb="6" eb="8">
      <t>カンサ</t>
    </rPh>
    <rPh sb="9" eb="10">
      <t>タイ</t>
    </rPh>
    <rPh sb="12" eb="14">
      <t>イタク</t>
    </rPh>
    <rPh sb="14" eb="15">
      <t>キン</t>
    </rPh>
    <phoneticPr fontId="3"/>
  </si>
  <si>
    <t>蓄積基金の運用利子収入</t>
    <rPh sb="0" eb="2">
      <t>チクセキ</t>
    </rPh>
    <rPh sb="2" eb="4">
      <t>キキン</t>
    </rPh>
    <rPh sb="5" eb="7">
      <t>ウンヨウ</t>
    </rPh>
    <rPh sb="7" eb="9">
      <t>リシ</t>
    </rPh>
    <rPh sb="9" eb="11">
      <t>シュウニュウ</t>
    </rPh>
    <phoneticPr fontId="3"/>
  </si>
  <si>
    <t>渡邊心身障害者福祉基金からの繰入金</t>
    <rPh sb="0" eb="2">
      <t>ワタナベ</t>
    </rPh>
    <rPh sb="2" eb="4">
      <t>シンシン</t>
    </rPh>
    <rPh sb="4" eb="7">
      <t>ショウガイシャ</t>
    </rPh>
    <rPh sb="7" eb="9">
      <t>フクシ</t>
    </rPh>
    <rPh sb="9" eb="11">
      <t>キキン</t>
    </rPh>
    <rPh sb="14" eb="16">
      <t>クリイレ</t>
    </rPh>
    <rPh sb="16" eb="17">
      <t>キン</t>
    </rPh>
    <phoneticPr fontId="3"/>
  </si>
  <si>
    <t>社会福祉振興基金からの繰入金</t>
    <rPh sb="0" eb="2">
      <t>シャカイ</t>
    </rPh>
    <rPh sb="2" eb="4">
      <t>フクシ</t>
    </rPh>
    <rPh sb="4" eb="6">
      <t>シンコウ</t>
    </rPh>
    <rPh sb="6" eb="8">
      <t>キキン</t>
    </rPh>
    <rPh sb="11" eb="13">
      <t>クリイレ</t>
    </rPh>
    <rPh sb="13" eb="14">
      <t>キン</t>
    </rPh>
    <phoneticPr fontId="3"/>
  </si>
  <si>
    <t>生活保護費返還金等の過年度収入</t>
    <rPh sb="0" eb="5">
      <t>セイカツホゴヒ</t>
    </rPh>
    <rPh sb="5" eb="8">
      <t>ヘンカンキン</t>
    </rPh>
    <rPh sb="8" eb="9">
      <t>ナド</t>
    </rPh>
    <rPh sb="10" eb="13">
      <t>カネンド</t>
    </rPh>
    <rPh sb="13" eb="15">
      <t>シュウニュウ</t>
    </rPh>
    <phoneticPr fontId="3"/>
  </si>
  <si>
    <t>説明</t>
    <rPh sb="0" eb="2">
      <t>セツメイ</t>
    </rPh>
    <phoneticPr fontId="6"/>
  </si>
  <si>
    <t>保険基盤安定制度に対する負担金</t>
    <rPh sb="0" eb="2">
      <t>ホケン</t>
    </rPh>
    <rPh sb="2" eb="4">
      <t>キバン</t>
    </rPh>
    <rPh sb="4" eb="6">
      <t>アンテイ</t>
    </rPh>
    <rPh sb="6" eb="8">
      <t>セイド</t>
    </rPh>
    <rPh sb="9" eb="10">
      <t>タイ</t>
    </rPh>
    <rPh sb="12" eb="15">
      <t>フタンキン</t>
    </rPh>
    <phoneticPr fontId="3"/>
  </si>
  <si>
    <t>生活保護費返還金等</t>
    <rPh sb="0" eb="2">
      <t>セイカツ</t>
    </rPh>
    <rPh sb="2" eb="4">
      <t>ホゴ</t>
    </rPh>
    <rPh sb="4" eb="5">
      <t>ヒ</t>
    </rPh>
    <rPh sb="5" eb="8">
      <t>ヘンカンキン</t>
    </rPh>
    <rPh sb="8" eb="9">
      <t>ナド</t>
    </rPh>
    <phoneticPr fontId="3"/>
  </si>
  <si>
    <t>2項　手数料</t>
    <rPh sb="1" eb="2">
      <t>コウ</t>
    </rPh>
    <rPh sb="3" eb="6">
      <t>テスウリョウ</t>
    </rPh>
    <phoneticPr fontId="3"/>
  </si>
  <si>
    <t>(②-①)</t>
  </si>
  <si>
    <t>あいりん日雇労働者等自立支援事業に対する負担金</t>
    <rPh sb="4" eb="6">
      <t>ヒヤト</t>
    </rPh>
    <rPh sb="6" eb="9">
      <t>ロウドウシャ</t>
    </rPh>
    <rPh sb="9" eb="10">
      <t>トウ</t>
    </rPh>
    <rPh sb="10" eb="12">
      <t>ジリツ</t>
    </rPh>
    <rPh sb="12" eb="14">
      <t>シエン</t>
    </rPh>
    <rPh sb="14" eb="16">
      <t>ジギョウ</t>
    </rPh>
    <rPh sb="17" eb="18">
      <t>タイ</t>
    </rPh>
    <phoneticPr fontId="0"/>
  </si>
  <si>
    <t>通し</t>
    <phoneticPr fontId="5"/>
  </si>
  <si>
    <t>番号</t>
    <phoneticPr fontId="5"/>
  </si>
  <si>
    <t>備考</t>
    <phoneticPr fontId="5"/>
  </si>
  <si>
    <t>福祉事業に係る市債</t>
    <rPh sb="0" eb="2">
      <t>フクシ</t>
    </rPh>
    <rPh sb="2" eb="4">
      <t>ジギョウ</t>
    </rPh>
    <rPh sb="7" eb="9">
      <t>シサイ</t>
    </rPh>
    <phoneticPr fontId="3"/>
  </si>
  <si>
    <t>弘済院附属病院に係る医療収入等</t>
    <rPh sb="0" eb="3">
      <t>コウサイイン</t>
    </rPh>
    <rPh sb="3" eb="5">
      <t>フゾク</t>
    </rPh>
    <rPh sb="5" eb="7">
      <t>ビョウイン</t>
    </rPh>
    <rPh sb="10" eb="12">
      <t>イリョウ</t>
    </rPh>
    <rPh sb="12" eb="14">
      <t>シュウニュウ</t>
    </rPh>
    <rPh sb="14" eb="15">
      <t>トウ</t>
    </rPh>
    <phoneticPr fontId="3"/>
  </si>
  <si>
    <t>一般会計歳入予算一覧</t>
    <rPh sb="0" eb="2">
      <t>イッパン</t>
    </rPh>
    <rPh sb="2" eb="4">
      <t>カイケイ</t>
    </rPh>
    <rPh sb="4" eb="6">
      <t>サイニュウ</t>
    </rPh>
    <rPh sb="6" eb="8">
      <t>ヨサン</t>
    </rPh>
    <rPh sb="8" eb="10">
      <t>イチラン</t>
    </rPh>
    <phoneticPr fontId="5"/>
  </si>
  <si>
    <t>会議室</t>
    <rPh sb="0" eb="3">
      <t>カイギシツ</t>
    </rPh>
    <phoneticPr fontId="3"/>
  </si>
  <si>
    <t>会議室等</t>
    <rPh sb="0" eb="3">
      <t>カイギシツ</t>
    </rPh>
    <rPh sb="3" eb="4">
      <t>トウ</t>
    </rPh>
    <phoneticPr fontId="3"/>
  </si>
  <si>
    <t>障がい者自立支援給付費に対する負担金等</t>
    <rPh sb="0" eb="1">
      <t>ショウ</t>
    </rPh>
    <rPh sb="3" eb="4">
      <t>シャ</t>
    </rPh>
    <rPh sb="4" eb="6">
      <t>ジリツ</t>
    </rPh>
    <rPh sb="6" eb="8">
      <t>シエン</t>
    </rPh>
    <rPh sb="8" eb="10">
      <t>キュウフ</t>
    </rPh>
    <rPh sb="10" eb="11">
      <t>ヒ</t>
    </rPh>
    <rPh sb="12" eb="13">
      <t>タイ</t>
    </rPh>
    <rPh sb="15" eb="18">
      <t>フタンキン</t>
    </rPh>
    <rPh sb="18" eb="19">
      <t>ナド</t>
    </rPh>
    <phoneticPr fontId="0"/>
  </si>
  <si>
    <t>低所得者保険料軽減に対する負担金</t>
    <rPh sb="0" eb="4">
      <t>テイショトクシャ</t>
    </rPh>
    <rPh sb="4" eb="7">
      <t>ホケンリョウ</t>
    </rPh>
    <rPh sb="7" eb="9">
      <t>ケイゲン</t>
    </rPh>
    <rPh sb="10" eb="11">
      <t>タイ</t>
    </rPh>
    <rPh sb="13" eb="16">
      <t>フタンキン</t>
    </rPh>
    <phoneticPr fontId="3"/>
  </si>
  <si>
    <t>特別養護老人ホームに係る介護保険事業収入</t>
    <rPh sb="0" eb="2">
      <t>トクベツ</t>
    </rPh>
    <rPh sb="2" eb="4">
      <t>ヨウゴ</t>
    </rPh>
    <rPh sb="4" eb="6">
      <t>ロウジン</t>
    </rPh>
    <rPh sb="12" eb="14">
      <t>カイゴ</t>
    </rPh>
    <rPh sb="14" eb="16">
      <t>ホケン</t>
    </rPh>
    <rPh sb="16" eb="18">
      <t>ジギョウ</t>
    </rPh>
    <rPh sb="18" eb="20">
      <t>シュウニュウ</t>
    </rPh>
    <phoneticPr fontId="3"/>
  </si>
  <si>
    <t>行政財産の目的外使用料</t>
    <rPh sb="0" eb="2">
      <t>ギョウセイ</t>
    </rPh>
    <rPh sb="2" eb="4">
      <t>ザイサン</t>
    </rPh>
    <rPh sb="5" eb="7">
      <t>モクテキ</t>
    </rPh>
    <rPh sb="7" eb="8">
      <t>ガイ</t>
    </rPh>
    <rPh sb="8" eb="10">
      <t>シヨウ</t>
    </rPh>
    <rPh sb="10" eb="11">
      <t>リョウ</t>
    </rPh>
    <phoneticPr fontId="3"/>
  </si>
  <si>
    <t>未利用地賃貸料等</t>
    <rPh sb="0" eb="4">
      <t>ミリヨウチ</t>
    </rPh>
    <rPh sb="4" eb="7">
      <t>チンタイリョウ</t>
    </rPh>
    <rPh sb="7" eb="8">
      <t>トウ</t>
    </rPh>
    <phoneticPr fontId="3"/>
  </si>
  <si>
    <t>中国残留邦人等生活支援給付金に対する負担金</t>
    <rPh sb="0" eb="2">
      <t>チュウゴク</t>
    </rPh>
    <rPh sb="2" eb="4">
      <t>ザンリュウ</t>
    </rPh>
    <rPh sb="4" eb="6">
      <t>ホウジン</t>
    </rPh>
    <rPh sb="6" eb="7">
      <t>トウ</t>
    </rPh>
    <rPh sb="7" eb="9">
      <t>セイカツ</t>
    </rPh>
    <rPh sb="9" eb="11">
      <t>シエン</t>
    </rPh>
    <rPh sb="11" eb="14">
      <t>キュウフキン</t>
    </rPh>
    <rPh sb="15" eb="16">
      <t>タイ</t>
    </rPh>
    <phoneticPr fontId="3"/>
  </si>
  <si>
    <t>広告収入、私用光熱水費に係る収入等</t>
    <rPh sb="0" eb="2">
      <t>コウコク</t>
    </rPh>
    <rPh sb="2" eb="4">
      <t>シュウニュウ</t>
    </rPh>
    <rPh sb="5" eb="7">
      <t>シヨウ</t>
    </rPh>
    <rPh sb="12" eb="13">
      <t>カカ</t>
    </rPh>
    <rPh sb="14" eb="16">
      <t>シュウニュウ</t>
    </rPh>
    <phoneticPr fontId="3"/>
  </si>
  <si>
    <t>リハビリテーションセンターに係る医療収入等</t>
    <rPh sb="14" eb="15">
      <t>カカ</t>
    </rPh>
    <rPh sb="16" eb="18">
      <t>イリョウ</t>
    </rPh>
    <rPh sb="18" eb="20">
      <t>シュウニュウ</t>
    </rPh>
    <rPh sb="20" eb="21">
      <t>トウ</t>
    </rPh>
    <phoneticPr fontId="3"/>
  </si>
  <si>
    <t>生活保護施設に係る施設事務費収入等</t>
    <rPh sb="0" eb="2">
      <t>セイカツ</t>
    </rPh>
    <rPh sb="2" eb="4">
      <t>ホゴ</t>
    </rPh>
    <rPh sb="4" eb="6">
      <t>シセツ</t>
    </rPh>
    <rPh sb="7" eb="8">
      <t>カカ</t>
    </rPh>
    <rPh sb="9" eb="11">
      <t>シセツ</t>
    </rPh>
    <rPh sb="11" eb="13">
      <t>ジム</t>
    </rPh>
    <rPh sb="13" eb="14">
      <t>ヒ</t>
    </rPh>
    <rPh sb="14" eb="16">
      <t>シュウニュウ</t>
    </rPh>
    <rPh sb="16" eb="17">
      <t>トウ</t>
    </rPh>
    <phoneticPr fontId="3"/>
  </si>
  <si>
    <t>障がい児入所施設に係る措置費収入</t>
    <rPh sb="0" eb="1">
      <t>ショウ</t>
    </rPh>
    <rPh sb="3" eb="4">
      <t>ジ</t>
    </rPh>
    <rPh sb="4" eb="6">
      <t>ニュウショ</t>
    </rPh>
    <rPh sb="6" eb="8">
      <t>シセツ</t>
    </rPh>
    <rPh sb="9" eb="10">
      <t>カカ</t>
    </rPh>
    <rPh sb="11" eb="13">
      <t>ソチ</t>
    </rPh>
    <rPh sb="13" eb="14">
      <t>ヒ</t>
    </rPh>
    <rPh sb="14" eb="16">
      <t>シュウニュウ</t>
    </rPh>
    <phoneticPr fontId="3"/>
  </si>
  <si>
    <t>(単位：千円)</t>
    <phoneticPr fontId="3"/>
  </si>
  <si>
    <t>4節　生活困窮者自立支援費補助金</t>
    <rPh sb="1" eb="2">
      <t>セツ</t>
    </rPh>
    <rPh sb="3" eb="5">
      <t>セイカツ</t>
    </rPh>
    <rPh sb="5" eb="8">
      <t>コンキュウシャ</t>
    </rPh>
    <rPh sb="8" eb="10">
      <t>ジリツ</t>
    </rPh>
    <rPh sb="10" eb="12">
      <t>シエン</t>
    </rPh>
    <rPh sb="12" eb="13">
      <t>ヒ</t>
    </rPh>
    <rPh sb="13" eb="16">
      <t>ホジョキン</t>
    </rPh>
    <phoneticPr fontId="3"/>
  </si>
  <si>
    <t>5節　環境改善費補助金</t>
    <rPh sb="1" eb="2">
      <t>セツ</t>
    </rPh>
    <rPh sb="3" eb="5">
      <t>カンキョウ</t>
    </rPh>
    <rPh sb="5" eb="7">
      <t>カイゼン</t>
    </rPh>
    <rPh sb="7" eb="8">
      <t>ヒ</t>
    </rPh>
    <rPh sb="8" eb="11">
      <t>ホジョキン</t>
    </rPh>
    <phoneticPr fontId="3"/>
  </si>
  <si>
    <t>6節　其他福祉費補助金</t>
    <rPh sb="1" eb="2">
      <t>セツ</t>
    </rPh>
    <rPh sb="3" eb="5">
      <t>ソノタ</t>
    </rPh>
    <rPh sb="5" eb="7">
      <t>フクシ</t>
    </rPh>
    <rPh sb="7" eb="8">
      <t>ヒ</t>
    </rPh>
    <rPh sb="8" eb="11">
      <t>ホジョキン</t>
    </rPh>
    <phoneticPr fontId="3"/>
  </si>
  <si>
    <t>7節　生活保護費補助金</t>
    <rPh sb="1" eb="2">
      <t>セツ</t>
    </rPh>
    <rPh sb="3" eb="5">
      <t>セイカツ</t>
    </rPh>
    <rPh sb="5" eb="7">
      <t>ホゴ</t>
    </rPh>
    <rPh sb="7" eb="8">
      <t>ヒ</t>
    </rPh>
    <rPh sb="8" eb="11">
      <t>ホジョキン</t>
    </rPh>
    <phoneticPr fontId="3"/>
  </si>
  <si>
    <t>敬老優待乗車証大阪市高速電気軌道株式会社負担金等</t>
    <rPh sb="0" eb="4">
      <t>ケイロウユウタイ</t>
    </rPh>
    <rPh sb="4" eb="7">
      <t>ジョウシャショウ</t>
    </rPh>
    <rPh sb="7" eb="10">
      <t>オオサカシ</t>
    </rPh>
    <rPh sb="10" eb="12">
      <t>コウソク</t>
    </rPh>
    <rPh sb="12" eb="14">
      <t>デンキ</t>
    </rPh>
    <rPh sb="14" eb="16">
      <t>キドウ</t>
    </rPh>
    <rPh sb="16" eb="20">
      <t>カブシキガイシャ</t>
    </rPh>
    <rPh sb="20" eb="24">
      <t>フタンキンナド</t>
    </rPh>
    <phoneticPr fontId="0"/>
  </si>
  <si>
    <t>各種診断書の発行に係る手数料</t>
    <rPh sb="0" eb="2">
      <t>カクシュ</t>
    </rPh>
    <rPh sb="2" eb="5">
      <t>シンダンショ</t>
    </rPh>
    <rPh sb="9" eb="10">
      <t>カカ</t>
    </rPh>
    <rPh sb="11" eb="14">
      <t>テスウリョウ</t>
    </rPh>
    <phoneticPr fontId="0"/>
  </si>
  <si>
    <t>生活困窮者自立支援事業に対する補助金等</t>
    <rPh sb="9" eb="11">
      <t>ジギョウ</t>
    </rPh>
    <rPh sb="12" eb="13">
      <t>タイ</t>
    </rPh>
    <rPh sb="15" eb="18">
      <t>ホジョキン</t>
    </rPh>
    <rPh sb="18" eb="19">
      <t>トウ</t>
    </rPh>
    <phoneticPr fontId="3"/>
  </si>
  <si>
    <t>あいりん日雇労働者等自立支援事業に対する補助金</t>
    <phoneticPr fontId="3"/>
  </si>
  <si>
    <t>障がい者スポーツセンター（舞洲・長居）</t>
    <rPh sb="0" eb="1">
      <t>ショウ</t>
    </rPh>
    <rPh sb="3" eb="4">
      <t>シャ</t>
    </rPh>
    <rPh sb="13" eb="15">
      <t>マイシマ</t>
    </rPh>
    <rPh sb="16" eb="18">
      <t>ナガイ</t>
    </rPh>
    <phoneticPr fontId="3"/>
  </si>
  <si>
    <t>中国残留邦人等地域生活支援事業に対する補助金</t>
    <phoneticPr fontId="3"/>
  </si>
  <si>
    <t>当初①</t>
    <rPh sb="0" eb="2">
      <t>トウショ</t>
    </rPh>
    <phoneticPr fontId="3"/>
  </si>
  <si>
    <t>1目　福祉費国庫負担金</t>
    <rPh sb="1" eb="2">
      <t>モク</t>
    </rPh>
    <rPh sb="3" eb="5">
      <t>フクシ</t>
    </rPh>
    <rPh sb="5" eb="6">
      <t>ヒ</t>
    </rPh>
    <rPh sb="6" eb="8">
      <t>コッコ</t>
    </rPh>
    <rPh sb="8" eb="11">
      <t>フタンキン</t>
    </rPh>
    <phoneticPr fontId="3"/>
  </si>
  <si>
    <t>生活困窮者自立支援事業に対する負担金等</t>
    <rPh sb="18" eb="19">
      <t>ナド</t>
    </rPh>
    <phoneticPr fontId="3"/>
  </si>
  <si>
    <t>扶助費に対する負担金等</t>
    <rPh sb="10" eb="11">
      <t>ナド</t>
    </rPh>
    <phoneticPr fontId="3"/>
  </si>
  <si>
    <t>日常生活自立支援事業に対する補助金等</t>
    <rPh sb="17" eb="18">
      <t>ナド</t>
    </rPh>
    <phoneticPr fontId="3"/>
  </si>
  <si>
    <t>障がい者自立支援給付費に対する負担金等</t>
    <rPh sb="0" eb="1">
      <t>ショウ</t>
    </rPh>
    <rPh sb="3" eb="4">
      <t>シャ</t>
    </rPh>
    <rPh sb="4" eb="6">
      <t>ジリツ</t>
    </rPh>
    <rPh sb="6" eb="8">
      <t>シエン</t>
    </rPh>
    <rPh sb="8" eb="10">
      <t>キュウフ</t>
    </rPh>
    <rPh sb="10" eb="11">
      <t>ヒ</t>
    </rPh>
    <rPh sb="12" eb="13">
      <t>タイ</t>
    </rPh>
    <rPh sb="15" eb="18">
      <t>フタンキン</t>
    </rPh>
    <phoneticPr fontId="0"/>
  </si>
  <si>
    <t>成年後見支援センター事業に対する補助金等</t>
    <rPh sb="0" eb="2">
      <t>セイネン</t>
    </rPh>
    <rPh sb="2" eb="4">
      <t>コウケン</t>
    </rPh>
    <rPh sb="4" eb="6">
      <t>シエン</t>
    </rPh>
    <rPh sb="10" eb="12">
      <t>ジギョウ</t>
    </rPh>
    <rPh sb="13" eb="14">
      <t>タイ</t>
    </rPh>
    <rPh sb="16" eb="19">
      <t>ホジョキン</t>
    </rPh>
    <phoneticPr fontId="12"/>
  </si>
  <si>
    <t>重度障がい者医療費助成事業に対する補助金等</t>
    <rPh sb="0" eb="2">
      <t>ジュウド</t>
    </rPh>
    <rPh sb="2" eb="3">
      <t>ショウ</t>
    </rPh>
    <rPh sb="5" eb="6">
      <t>シャ</t>
    </rPh>
    <rPh sb="6" eb="9">
      <t>イリョウヒ</t>
    </rPh>
    <rPh sb="9" eb="11">
      <t>ジョセイ</t>
    </rPh>
    <rPh sb="11" eb="13">
      <t>ジギョウ</t>
    </rPh>
    <rPh sb="14" eb="15">
      <t>タイ</t>
    </rPh>
    <rPh sb="17" eb="20">
      <t>ホジョキン</t>
    </rPh>
    <phoneticPr fontId="12"/>
  </si>
  <si>
    <t>地域生活支援事業に対する補助金等</t>
    <rPh sb="0" eb="2">
      <t>チイキ</t>
    </rPh>
    <rPh sb="2" eb="4">
      <t>セイカツ</t>
    </rPh>
    <rPh sb="4" eb="6">
      <t>シエン</t>
    </rPh>
    <rPh sb="6" eb="8">
      <t>ジギョウ</t>
    </rPh>
    <rPh sb="9" eb="10">
      <t>タイ</t>
    </rPh>
    <rPh sb="12" eb="15">
      <t>ホジョキン</t>
    </rPh>
    <phoneticPr fontId="0"/>
  </si>
  <si>
    <t>1項　寄附金</t>
    <rPh sb="1" eb="2">
      <t>コウ</t>
    </rPh>
    <phoneticPr fontId="3"/>
  </si>
  <si>
    <t>5目　福祉費寄附金</t>
    <rPh sb="1" eb="2">
      <t>モク</t>
    </rPh>
    <rPh sb="3" eb="5">
      <t>フクシ</t>
    </rPh>
    <rPh sb="5" eb="6">
      <t>ヒ</t>
    </rPh>
    <phoneticPr fontId="3"/>
  </si>
  <si>
    <t>1節　福祉費寄附金</t>
    <rPh sb="1" eb="2">
      <t>セツ</t>
    </rPh>
    <rPh sb="3" eb="5">
      <t>フクシ</t>
    </rPh>
    <rPh sb="5" eb="6">
      <t>ヒ</t>
    </rPh>
    <phoneticPr fontId="3"/>
  </si>
  <si>
    <t>福祉関係事業に対する寄附金</t>
    <rPh sb="0" eb="2">
      <t>フクシ</t>
    </rPh>
    <rPh sb="2" eb="4">
      <t>カンケイ</t>
    </rPh>
    <rPh sb="4" eb="6">
      <t>ジギョウ</t>
    </rPh>
    <rPh sb="7" eb="8">
      <t>タイ</t>
    </rPh>
    <phoneticPr fontId="3"/>
  </si>
  <si>
    <t>1節　社会福祉施設職員福利厚生基金繰入金</t>
    <rPh sb="1" eb="2">
      <t>セツ</t>
    </rPh>
    <rPh sb="3" eb="5">
      <t>シャカイ</t>
    </rPh>
    <rPh sb="5" eb="7">
      <t>フクシ</t>
    </rPh>
    <rPh sb="7" eb="9">
      <t>シセツ</t>
    </rPh>
    <rPh sb="9" eb="11">
      <t>ショクイン</t>
    </rPh>
    <rPh sb="11" eb="13">
      <t>フクリ</t>
    </rPh>
    <rPh sb="13" eb="15">
      <t>コウセイ</t>
    </rPh>
    <rPh sb="15" eb="17">
      <t>キキン</t>
    </rPh>
    <rPh sb="17" eb="19">
      <t>クリイレ</t>
    </rPh>
    <rPh sb="19" eb="20">
      <t>キン</t>
    </rPh>
    <phoneticPr fontId="3"/>
  </si>
  <si>
    <t>地域介護・福祉空間整備等施設整備事業に対する補助金等</t>
    <rPh sb="0" eb="4">
      <t>チイキカイゴ</t>
    </rPh>
    <rPh sb="5" eb="9">
      <t>フクシクウカン</t>
    </rPh>
    <rPh sb="9" eb="11">
      <t>セイビ</t>
    </rPh>
    <rPh sb="11" eb="12">
      <t>トウ</t>
    </rPh>
    <rPh sb="12" eb="14">
      <t>シセツ</t>
    </rPh>
    <rPh sb="14" eb="16">
      <t>セイビ</t>
    </rPh>
    <rPh sb="16" eb="18">
      <t>ジギョウ</t>
    </rPh>
    <rPh sb="19" eb="20">
      <t>タイ</t>
    </rPh>
    <rPh sb="22" eb="25">
      <t>ホジョキン</t>
    </rPh>
    <rPh sb="25" eb="26">
      <t>ナド</t>
    </rPh>
    <phoneticPr fontId="0"/>
  </si>
  <si>
    <t>1目　貸付金元利収入</t>
    <rPh sb="1" eb="2">
      <t>モク</t>
    </rPh>
    <rPh sb="3" eb="5">
      <t>カシツケ</t>
    </rPh>
    <rPh sb="5" eb="6">
      <t>キン</t>
    </rPh>
    <rPh sb="6" eb="8">
      <t>ガンリ</t>
    </rPh>
    <rPh sb="8" eb="10">
      <t>シュウニュウ</t>
    </rPh>
    <phoneticPr fontId="3"/>
  </si>
  <si>
    <t>1節　緊急援護資金貸付金元利収入</t>
    <rPh sb="1" eb="2">
      <t>セツ</t>
    </rPh>
    <rPh sb="3" eb="5">
      <t>キンキュウ</t>
    </rPh>
    <rPh sb="5" eb="7">
      <t>エンゴ</t>
    </rPh>
    <rPh sb="7" eb="9">
      <t>シキン</t>
    </rPh>
    <rPh sb="9" eb="11">
      <t>カシツケ</t>
    </rPh>
    <rPh sb="11" eb="12">
      <t>キン</t>
    </rPh>
    <rPh sb="12" eb="14">
      <t>ガンリ</t>
    </rPh>
    <rPh sb="14" eb="16">
      <t>シュウニュウ</t>
    </rPh>
    <phoneticPr fontId="3"/>
  </si>
  <si>
    <t>2節　心身障がい者福祉資金貸付金元利収入</t>
    <rPh sb="1" eb="2">
      <t>セツ</t>
    </rPh>
    <rPh sb="3" eb="5">
      <t>シンシン</t>
    </rPh>
    <rPh sb="5" eb="6">
      <t>ショウ</t>
    </rPh>
    <rPh sb="8" eb="9">
      <t>シャ</t>
    </rPh>
    <rPh sb="9" eb="11">
      <t>フクシ</t>
    </rPh>
    <rPh sb="11" eb="13">
      <t>シキン</t>
    </rPh>
    <rPh sb="13" eb="15">
      <t>カシツケ</t>
    </rPh>
    <rPh sb="15" eb="16">
      <t>キン</t>
    </rPh>
    <rPh sb="16" eb="18">
      <t>ガンリ</t>
    </rPh>
    <rPh sb="18" eb="20">
      <t>シュウニュウ</t>
    </rPh>
    <phoneticPr fontId="3"/>
  </si>
  <si>
    <t>社会福祉施設職員福利厚生基金からの繰入金</t>
    <rPh sb="0" eb="4">
      <t>シャカイフクシ</t>
    </rPh>
    <rPh sb="4" eb="6">
      <t>シセツ</t>
    </rPh>
    <rPh sb="6" eb="8">
      <t>ショクイン</t>
    </rPh>
    <rPh sb="8" eb="14">
      <t>フクリコウセイキキン</t>
    </rPh>
    <rPh sb="17" eb="19">
      <t>クリイレ</t>
    </rPh>
    <rPh sb="19" eb="20">
      <t>キン</t>
    </rPh>
    <phoneticPr fontId="3"/>
  </si>
  <si>
    <t>緊急援護資金貸付金の元利収入</t>
    <rPh sb="0" eb="2">
      <t>キンキュウ</t>
    </rPh>
    <rPh sb="2" eb="4">
      <t>エンゴ</t>
    </rPh>
    <rPh sb="4" eb="6">
      <t>シキン</t>
    </rPh>
    <rPh sb="6" eb="8">
      <t>カシツケ</t>
    </rPh>
    <rPh sb="8" eb="9">
      <t>キン</t>
    </rPh>
    <rPh sb="10" eb="12">
      <t>ガンリ</t>
    </rPh>
    <rPh sb="12" eb="14">
      <t>シュウニュウ</t>
    </rPh>
    <phoneticPr fontId="3"/>
  </si>
  <si>
    <t>心身障がい者福祉資金貸付金の元利収入</t>
    <rPh sb="0" eb="2">
      <t>シンシン</t>
    </rPh>
    <rPh sb="2" eb="3">
      <t>ショウ</t>
    </rPh>
    <rPh sb="5" eb="6">
      <t>シャ</t>
    </rPh>
    <rPh sb="6" eb="8">
      <t>フクシ</t>
    </rPh>
    <rPh sb="8" eb="10">
      <t>シキン</t>
    </rPh>
    <rPh sb="10" eb="12">
      <t>カシツケ</t>
    </rPh>
    <rPh sb="12" eb="13">
      <t>キン</t>
    </rPh>
    <rPh sb="14" eb="16">
      <t>ガンリ</t>
    </rPh>
    <rPh sb="16" eb="18">
      <t>シュウニュウ</t>
    </rPh>
    <phoneticPr fontId="3"/>
  </si>
  <si>
    <t>大学奨学費貸付金の元利収入</t>
    <rPh sb="0" eb="2">
      <t>ダイガク</t>
    </rPh>
    <rPh sb="2" eb="4">
      <t>ショウガク</t>
    </rPh>
    <rPh sb="4" eb="5">
      <t>ヒ</t>
    </rPh>
    <rPh sb="5" eb="7">
      <t>カシツケ</t>
    </rPh>
    <rPh sb="7" eb="8">
      <t>キン</t>
    </rPh>
    <rPh sb="9" eb="11">
      <t>ガンリ</t>
    </rPh>
    <rPh sb="11" eb="13">
      <t>シュウニュウ</t>
    </rPh>
    <phoneticPr fontId="3"/>
  </si>
  <si>
    <t>所属名　福祉局</t>
    <rPh sb="0" eb="2">
      <t>ショゾク</t>
    </rPh>
    <rPh sb="2" eb="3">
      <t>メイ</t>
    </rPh>
    <rPh sb="4" eb="7">
      <t>フクシキョク</t>
    </rPh>
    <phoneticPr fontId="5"/>
  </si>
  <si>
    <t>4節　環境改善費補助金</t>
    <rPh sb="1" eb="2">
      <t>セツ</t>
    </rPh>
    <rPh sb="3" eb="5">
      <t>カンキョウ</t>
    </rPh>
    <rPh sb="5" eb="7">
      <t>カイゼン</t>
    </rPh>
    <rPh sb="7" eb="8">
      <t>ヒ</t>
    </rPh>
    <rPh sb="8" eb="11">
      <t>ホジョキン</t>
    </rPh>
    <phoneticPr fontId="3"/>
  </si>
  <si>
    <t>予算案②</t>
    <rPh sb="0" eb="3">
      <t>ヨサンアン</t>
    </rPh>
    <phoneticPr fontId="3"/>
  </si>
  <si>
    <t>遺族等援護事務に対する交付金等</t>
    <rPh sb="0" eb="2">
      <t>イゾク</t>
    </rPh>
    <rPh sb="2" eb="3">
      <t>トウ</t>
    </rPh>
    <rPh sb="3" eb="5">
      <t>エンゴ</t>
    </rPh>
    <rPh sb="5" eb="7">
      <t>ジム</t>
    </rPh>
    <rPh sb="8" eb="9">
      <t>タイ</t>
    </rPh>
    <rPh sb="11" eb="14">
      <t>コウフキン</t>
    </rPh>
    <rPh sb="14" eb="15">
      <t>ナド</t>
    </rPh>
    <phoneticPr fontId="3"/>
  </si>
  <si>
    <t>７年度</t>
    <rPh sb="1" eb="3">
      <t>ネンド</t>
    </rPh>
    <phoneticPr fontId="3"/>
  </si>
  <si>
    <t>1節　行政機関等匿名加工情報提供手数料</t>
    <rPh sb="1" eb="2">
      <t>セツ</t>
    </rPh>
    <phoneticPr fontId="3"/>
  </si>
  <si>
    <t>2節　心身障害者リハビリテーションセンター手数料</t>
    <rPh sb="1" eb="2">
      <t>セツ</t>
    </rPh>
    <rPh sb="3" eb="5">
      <t>シンシン</t>
    </rPh>
    <rPh sb="5" eb="7">
      <t>ショウガイ</t>
    </rPh>
    <rPh sb="7" eb="8">
      <t>シャ</t>
    </rPh>
    <rPh sb="21" eb="24">
      <t>テスウリョウ</t>
    </rPh>
    <phoneticPr fontId="3"/>
  </si>
  <si>
    <t>大阪社会医療センター無料低額診療等事業に対する補助金等</t>
  </si>
  <si>
    <t>4項　受託事業収入</t>
    <rPh sb="1" eb="2">
      <t>コウ</t>
    </rPh>
    <rPh sb="3" eb="5">
      <t>ジュタク</t>
    </rPh>
    <rPh sb="5" eb="7">
      <t>ジギョウ</t>
    </rPh>
    <rPh sb="7" eb="9">
      <t>シュウニュウ</t>
    </rPh>
    <phoneticPr fontId="3"/>
  </si>
  <si>
    <t>1目　受託事業収入</t>
    <rPh sb="1" eb="2">
      <t>モク</t>
    </rPh>
    <rPh sb="3" eb="5">
      <t>ジュタク</t>
    </rPh>
    <rPh sb="5" eb="7">
      <t>ジギョウ</t>
    </rPh>
    <rPh sb="7" eb="9">
      <t>シュウニュウ</t>
    </rPh>
    <phoneticPr fontId="3"/>
  </si>
  <si>
    <t>1節　高齢者保健事業収入</t>
    <rPh sb="1" eb="2">
      <t>セツ</t>
    </rPh>
    <rPh sb="3" eb="6">
      <t>コウレイシャ</t>
    </rPh>
    <rPh sb="6" eb="8">
      <t>ホケン</t>
    </rPh>
    <rPh sb="8" eb="10">
      <t>ジギョウ</t>
    </rPh>
    <rPh sb="10" eb="12">
      <t>シュウニュウ</t>
    </rPh>
    <phoneticPr fontId="3"/>
  </si>
  <si>
    <t>行政機関等匿名加工情報提供に係る手数料</t>
    <rPh sb="14" eb="15">
      <t>カカ</t>
    </rPh>
    <phoneticPr fontId="3"/>
  </si>
  <si>
    <t>高齢者保健事業に係る費用負担収入</t>
    <phoneticPr fontId="3"/>
  </si>
  <si>
    <t>中国残留邦人等生活支援給付金返還金</t>
    <rPh sb="0" eb="2">
      <t>チュウゴク</t>
    </rPh>
    <rPh sb="2" eb="4">
      <t>ザンリュウ</t>
    </rPh>
    <rPh sb="4" eb="6">
      <t>ホウジン</t>
    </rPh>
    <rPh sb="6" eb="7">
      <t>トウ</t>
    </rPh>
    <rPh sb="7" eb="9">
      <t>セイカツ</t>
    </rPh>
    <rPh sb="9" eb="11">
      <t>シエン</t>
    </rPh>
    <rPh sb="11" eb="14">
      <t>キュウフキン</t>
    </rPh>
    <rPh sb="14" eb="17">
      <t>ヘンカンキン</t>
    </rPh>
    <phoneticPr fontId="3"/>
  </si>
  <si>
    <t>アシスタントワーカー導入等による福祉・介護人材支援事業に対する補助金</t>
    <rPh sb="10" eb="12">
      <t>ドウニュウ</t>
    </rPh>
    <rPh sb="12" eb="13">
      <t>トウ</t>
    </rPh>
    <rPh sb="16" eb="19">
      <t>フクシテン</t>
    </rPh>
    <rPh sb="19" eb="21">
      <t>カイゴ</t>
    </rPh>
    <rPh sb="21" eb="23">
      <t>ジンザイ</t>
    </rPh>
    <rPh sb="23" eb="25">
      <t>シエン</t>
    </rPh>
    <rPh sb="25" eb="27">
      <t>ジギョウ</t>
    </rPh>
    <rPh sb="28" eb="29">
      <t>タイ</t>
    </rPh>
    <rPh sb="31" eb="34">
      <t>ホジョキン</t>
    </rPh>
    <phoneticPr fontId="3"/>
  </si>
  <si>
    <t>点訳奉仕員養成事業に対する補助金</t>
    <rPh sb="0" eb="5">
      <t>テンヤクホウシイン</t>
    </rPh>
    <rPh sb="5" eb="7">
      <t>ヨウセイ</t>
    </rPh>
    <rPh sb="7" eb="9">
      <t>ジギョウ</t>
    </rPh>
    <rPh sb="10" eb="11">
      <t>タイ</t>
    </rPh>
    <rPh sb="13" eb="16">
      <t>ホジョキン</t>
    </rPh>
    <phoneticPr fontId="3"/>
  </si>
  <si>
    <t>1節　環境創造基金繰入金</t>
    <rPh sb="1" eb="2">
      <t>セツ</t>
    </rPh>
    <rPh sb="3" eb="5">
      <t>カンキョウ</t>
    </rPh>
    <rPh sb="5" eb="7">
      <t>ソウゾウ</t>
    </rPh>
    <rPh sb="7" eb="9">
      <t>キキン</t>
    </rPh>
    <rPh sb="9" eb="12">
      <t>クリイレキン</t>
    </rPh>
    <phoneticPr fontId="3"/>
  </si>
  <si>
    <t>環境創造基金繰入金からの繰入金</t>
    <rPh sb="0" eb="2">
      <t>カンキョウ</t>
    </rPh>
    <rPh sb="2" eb="4">
      <t>ソウゾウ</t>
    </rPh>
    <rPh sb="4" eb="6">
      <t>キキン</t>
    </rPh>
    <rPh sb="6" eb="8">
      <t>クリイレ</t>
    </rPh>
    <rPh sb="8" eb="9">
      <t>キン</t>
    </rPh>
    <rPh sb="12" eb="14">
      <t>クリイレ</t>
    </rPh>
    <rPh sb="14" eb="15">
      <t>キン</t>
    </rPh>
    <phoneticPr fontId="3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</si>
  <si>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3"/>
  </si>
  <si>
    <t>16款　国庫支出金</t>
    <rPh sb="2" eb="3">
      <t>カン</t>
    </rPh>
    <rPh sb="4" eb="6">
      <t>コッコ</t>
    </rPh>
    <rPh sb="6" eb="9">
      <t>シシュツキン</t>
    </rPh>
    <phoneticPr fontId="3"/>
  </si>
  <si>
    <t>17款　府支出金</t>
    <rPh sb="2" eb="3">
      <t>カン</t>
    </rPh>
    <rPh sb="4" eb="5">
      <t>フ</t>
    </rPh>
    <rPh sb="5" eb="8">
      <t>シシュツキン</t>
    </rPh>
    <phoneticPr fontId="3"/>
  </si>
  <si>
    <t>18款　財産収入</t>
    <rPh sb="2" eb="3">
      <t>カン</t>
    </rPh>
    <rPh sb="4" eb="6">
      <t>ザイサン</t>
    </rPh>
    <rPh sb="6" eb="8">
      <t>シュウニュウ</t>
    </rPh>
    <phoneticPr fontId="3"/>
  </si>
  <si>
    <t>2目　蓄積基金利子</t>
    <rPh sb="1" eb="2">
      <t>モク</t>
    </rPh>
    <rPh sb="3" eb="5">
      <t>チクセキ</t>
    </rPh>
    <rPh sb="5" eb="7">
      <t>キキン</t>
    </rPh>
    <rPh sb="7" eb="9">
      <t>リシ</t>
    </rPh>
    <phoneticPr fontId="3"/>
  </si>
  <si>
    <t>20款　寄附金</t>
    <rPh sb="2" eb="3">
      <t>カン</t>
    </rPh>
    <phoneticPr fontId="3"/>
  </si>
  <si>
    <t>21款　繰入金</t>
    <rPh sb="2" eb="3">
      <t>カン</t>
    </rPh>
    <rPh sb="4" eb="6">
      <t>クリイレ</t>
    </rPh>
    <rPh sb="6" eb="7">
      <t>キン</t>
    </rPh>
    <phoneticPr fontId="3"/>
  </si>
  <si>
    <t>4目　社会福祉施設職員福利厚生基金繰入金</t>
    <rPh sb="1" eb="2">
      <t>モク</t>
    </rPh>
    <rPh sb="3" eb="9">
      <t>シャカイフクシシセツ</t>
    </rPh>
    <rPh sb="9" eb="11">
      <t>ショクイン</t>
    </rPh>
    <rPh sb="11" eb="15">
      <t>フクリコウセイ</t>
    </rPh>
    <rPh sb="15" eb="17">
      <t>キキン</t>
    </rPh>
    <rPh sb="17" eb="20">
      <t>クリイレキン</t>
    </rPh>
    <phoneticPr fontId="3"/>
  </si>
  <si>
    <t>5目　渡邊心身障害者福祉基金繰入金</t>
    <rPh sb="1" eb="2">
      <t>モク</t>
    </rPh>
    <rPh sb="3" eb="5">
      <t>ワタナベ</t>
    </rPh>
    <rPh sb="5" eb="7">
      <t>シンシン</t>
    </rPh>
    <rPh sb="7" eb="10">
      <t>ショウガイシャ</t>
    </rPh>
    <rPh sb="10" eb="12">
      <t>フクシ</t>
    </rPh>
    <rPh sb="12" eb="14">
      <t>キキン</t>
    </rPh>
    <rPh sb="14" eb="16">
      <t>クリイレ</t>
    </rPh>
    <rPh sb="16" eb="17">
      <t>キン</t>
    </rPh>
    <phoneticPr fontId="3"/>
  </si>
  <si>
    <t>6目　社会福祉振興基金繰入金</t>
    <rPh sb="1" eb="2">
      <t>モク</t>
    </rPh>
    <rPh sb="3" eb="5">
      <t>シャカイ</t>
    </rPh>
    <rPh sb="5" eb="7">
      <t>フクシ</t>
    </rPh>
    <rPh sb="7" eb="9">
      <t>シンコウ</t>
    </rPh>
    <rPh sb="9" eb="11">
      <t>キキン</t>
    </rPh>
    <rPh sb="11" eb="13">
      <t>クリイレ</t>
    </rPh>
    <rPh sb="13" eb="14">
      <t>キン</t>
    </rPh>
    <phoneticPr fontId="3"/>
  </si>
  <si>
    <t>9目　環境創造基金繰入金</t>
    <rPh sb="1" eb="2">
      <t>モク</t>
    </rPh>
    <rPh sb="3" eb="7">
      <t>カンキョウソウゾウ</t>
    </rPh>
    <rPh sb="7" eb="9">
      <t>キキン</t>
    </rPh>
    <rPh sb="9" eb="12">
      <t>クリイレキン</t>
    </rPh>
    <phoneticPr fontId="3"/>
  </si>
  <si>
    <t>23款　諸収入</t>
    <rPh sb="2" eb="3">
      <t>カン</t>
    </rPh>
    <rPh sb="4" eb="5">
      <t>ショ</t>
    </rPh>
    <rPh sb="5" eb="7">
      <t>シュウニュウ</t>
    </rPh>
    <phoneticPr fontId="3"/>
  </si>
  <si>
    <t>20目　過年度収入</t>
    <rPh sb="2" eb="3">
      <t>モク</t>
    </rPh>
    <rPh sb="4" eb="7">
      <t>カネンド</t>
    </rPh>
    <rPh sb="7" eb="9">
      <t>シュウニュウ</t>
    </rPh>
    <phoneticPr fontId="3"/>
  </si>
  <si>
    <t>21目　雑収</t>
    <rPh sb="2" eb="3">
      <t>モク</t>
    </rPh>
    <rPh sb="4" eb="5">
      <t>ザツ</t>
    </rPh>
    <rPh sb="5" eb="6">
      <t>シュウ</t>
    </rPh>
    <phoneticPr fontId="3"/>
  </si>
  <si>
    <t>24款　市債</t>
    <rPh sb="2" eb="3">
      <t>カン</t>
    </rPh>
    <rPh sb="4" eb="6">
      <t>シサイ</t>
    </rPh>
    <phoneticPr fontId="3"/>
  </si>
  <si>
    <t>（障がい福祉分野のICT導入モデル事業に対する補助金等）</t>
    <rPh sb="1" eb="2">
      <t>ショウ</t>
    </rPh>
    <rPh sb="4" eb="6">
      <t>フクシ</t>
    </rPh>
    <rPh sb="6" eb="8">
      <t>ブンヤ</t>
    </rPh>
    <rPh sb="12" eb="14">
      <t>ドウニュウ</t>
    </rPh>
    <rPh sb="17" eb="19">
      <t>ジギョウ</t>
    </rPh>
    <rPh sb="20" eb="21">
      <t>タイ</t>
    </rPh>
    <rPh sb="23" eb="26">
      <t>ホジョキン</t>
    </rPh>
    <rPh sb="26" eb="27">
      <t>トウ</t>
    </rPh>
    <phoneticPr fontId="3"/>
  </si>
  <si>
    <t>（大阪市高齢者保健福祉計画・介護保険事業計画・認知症施策推進計画策定事業に対する補助金等）</t>
    <rPh sb="1" eb="3">
      <t>オオサカ</t>
    </rPh>
    <rPh sb="3" eb="4">
      <t>シ</t>
    </rPh>
    <rPh sb="4" eb="7">
      <t>コウレイシャ</t>
    </rPh>
    <rPh sb="7" eb="9">
      <t>ホケン</t>
    </rPh>
    <rPh sb="9" eb="11">
      <t>フクシ</t>
    </rPh>
    <rPh sb="11" eb="13">
      <t>ケイカク</t>
    </rPh>
    <rPh sb="14" eb="16">
      <t>カイゴ</t>
    </rPh>
    <rPh sb="16" eb="18">
      <t>ホケン</t>
    </rPh>
    <rPh sb="18" eb="20">
      <t>ジギョウ</t>
    </rPh>
    <rPh sb="20" eb="22">
      <t>ケイカク</t>
    </rPh>
    <rPh sb="23" eb="26">
      <t>ニンチショウ</t>
    </rPh>
    <rPh sb="26" eb="28">
      <t>シサク</t>
    </rPh>
    <rPh sb="28" eb="30">
      <t>スイシン</t>
    </rPh>
    <rPh sb="30" eb="32">
      <t>ケイカク</t>
    </rPh>
    <rPh sb="32" eb="34">
      <t>サクテイ</t>
    </rPh>
    <rPh sb="34" eb="36">
      <t>ジギョウ</t>
    </rPh>
    <rPh sb="37" eb="38">
      <t>タイ</t>
    </rPh>
    <rPh sb="40" eb="43">
      <t>ホジョキン</t>
    </rPh>
    <rPh sb="43" eb="44">
      <t>トウ</t>
    </rPh>
    <phoneticPr fontId="3"/>
  </si>
  <si>
    <t>平成25年から実施した生活扶助基準改定に関する最高裁判決への対応等</t>
    <rPh sb="0" eb="2">
      <t>ヘイセイ</t>
    </rPh>
    <rPh sb="4" eb="5">
      <t>ネン</t>
    </rPh>
    <rPh sb="7" eb="9">
      <t>ジッシ</t>
    </rPh>
    <rPh sb="11" eb="15">
      <t>セイカツフジョ</t>
    </rPh>
    <rPh sb="15" eb="17">
      <t>キジュン</t>
    </rPh>
    <rPh sb="17" eb="19">
      <t>カイテイ</t>
    </rPh>
    <rPh sb="20" eb="21">
      <t>カン</t>
    </rPh>
    <rPh sb="23" eb="26">
      <t>サイコウサイ</t>
    </rPh>
    <rPh sb="26" eb="28">
      <t>ハンケツ</t>
    </rPh>
    <rPh sb="30" eb="32">
      <t>タイオウ</t>
    </rPh>
    <rPh sb="32" eb="33">
      <t>トウ</t>
    </rPh>
    <phoneticPr fontId="3"/>
  </si>
  <si>
    <t>生活保護適正化推進等事業に対する補助金等</t>
    <rPh sb="0" eb="2">
      <t>セイカツ</t>
    </rPh>
    <rPh sb="2" eb="4">
      <t>ホゴ</t>
    </rPh>
    <rPh sb="4" eb="6">
      <t>テキセイ</t>
    </rPh>
    <rPh sb="6" eb="7">
      <t>カ</t>
    </rPh>
    <rPh sb="7" eb="9">
      <t>スイシン</t>
    </rPh>
    <rPh sb="9" eb="10">
      <t>ナド</t>
    </rPh>
    <rPh sb="10" eb="12">
      <t>ジギョウ</t>
    </rPh>
    <rPh sb="13" eb="14">
      <t>タイ</t>
    </rPh>
    <rPh sb="16" eb="19">
      <t>ホジョキン</t>
    </rPh>
    <rPh sb="19" eb="20">
      <t>トウ</t>
    </rPh>
    <phoneticPr fontId="0"/>
  </si>
  <si>
    <t>介護施設等の創設を条件に行う広域型施設の大規模修繕・耐震化整備助成事業に対する補助金等</t>
    <rPh sb="33" eb="35">
      <t>ジギョウ</t>
    </rPh>
    <rPh sb="36" eb="37">
      <t>タイ</t>
    </rPh>
    <rPh sb="39" eb="42">
      <t>ホジョキン</t>
    </rPh>
    <rPh sb="42" eb="43">
      <t>トウ</t>
    </rPh>
    <phoneticPr fontId="3"/>
  </si>
  <si>
    <t>5節　弘済院総務費補助金</t>
    <rPh sb="1" eb="2">
      <t>セツ</t>
    </rPh>
    <rPh sb="3" eb="6">
      <t>コウサイイン</t>
    </rPh>
    <rPh sb="6" eb="9">
      <t>ソウムヒ</t>
    </rPh>
    <rPh sb="9" eb="12">
      <t>ホジョキン</t>
    </rPh>
    <phoneticPr fontId="3"/>
  </si>
  <si>
    <t>介護施設等の施設開設準備経費等支援事業に対する補助金</t>
    <phoneticPr fontId="3"/>
  </si>
  <si>
    <t>（大阪市生活保護施設連盟貸付金元利収入）</t>
    <rPh sb="1" eb="3">
      <t>オオサカ</t>
    </rPh>
    <rPh sb="3" eb="4">
      <t>シ</t>
    </rPh>
    <rPh sb="4" eb="6">
      <t>セイカツ</t>
    </rPh>
    <rPh sb="6" eb="8">
      <t>ホゴ</t>
    </rPh>
    <rPh sb="8" eb="10">
      <t>シセツ</t>
    </rPh>
    <rPh sb="10" eb="12">
      <t>レンメイ</t>
    </rPh>
    <rPh sb="12" eb="14">
      <t>カシツケ</t>
    </rPh>
    <rPh sb="14" eb="15">
      <t>キン</t>
    </rPh>
    <rPh sb="15" eb="17">
      <t>ガンリ</t>
    </rPh>
    <rPh sb="17" eb="19">
      <t>シュウニュウ</t>
    </rPh>
    <phoneticPr fontId="0"/>
  </si>
  <si>
    <t>（大阪市生活保護施設連盟貸付金の元利収入）</t>
    <rPh sb="1" eb="4">
      <t>オオサカシ</t>
    </rPh>
    <rPh sb="4" eb="6">
      <t>セイカツ</t>
    </rPh>
    <rPh sb="6" eb="8">
      <t>ホゴ</t>
    </rPh>
    <rPh sb="8" eb="10">
      <t>シセツ</t>
    </rPh>
    <rPh sb="10" eb="12">
      <t>レンメイ</t>
    </rPh>
    <rPh sb="12" eb="14">
      <t>カシツケ</t>
    </rPh>
    <rPh sb="14" eb="15">
      <t>キン</t>
    </rPh>
    <rPh sb="16" eb="18">
      <t>ガンリ</t>
    </rPh>
    <rPh sb="18" eb="20">
      <t>シュウニュウ</t>
    </rPh>
    <phoneticPr fontId="3"/>
  </si>
  <si>
    <t>（大阪市高齢者保健福祉計画・介護保険事業計画・認知症施策推進計画策定事業に係る交付金等）</t>
    <rPh sb="1" eb="4">
      <t>オオサカシ</t>
    </rPh>
    <rPh sb="4" eb="7">
      <t>コウレイシャ</t>
    </rPh>
    <rPh sb="7" eb="9">
      <t>ホケン</t>
    </rPh>
    <rPh sb="9" eb="13">
      <t>フクシケイカク</t>
    </rPh>
    <rPh sb="14" eb="18">
      <t>カイゴホケン</t>
    </rPh>
    <rPh sb="18" eb="20">
      <t>ジギョウ</t>
    </rPh>
    <rPh sb="20" eb="22">
      <t>ケイカク</t>
    </rPh>
    <rPh sb="23" eb="26">
      <t>ニンチショウ</t>
    </rPh>
    <rPh sb="26" eb="28">
      <t>セサク</t>
    </rPh>
    <rPh sb="28" eb="32">
      <t>スイシンケイカク</t>
    </rPh>
    <rPh sb="32" eb="36">
      <t>サクテイジギョウ</t>
    </rPh>
    <rPh sb="37" eb="38">
      <t>カカ</t>
    </rPh>
    <rPh sb="39" eb="42">
      <t>コウフキン</t>
    </rPh>
    <rPh sb="42" eb="43">
      <t>トウ</t>
    </rPh>
    <phoneticPr fontId="3"/>
  </si>
  <si>
    <t>重度障がい者医療費助成事業に係る高額療養費相当額返還金等</t>
    <rPh sb="0" eb="2">
      <t>ジュウド</t>
    </rPh>
    <rPh sb="2" eb="3">
      <t>ショウ</t>
    </rPh>
    <rPh sb="5" eb="6">
      <t>シャ</t>
    </rPh>
    <rPh sb="6" eb="9">
      <t>イリョウヒ</t>
    </rPh>
    <rPh sb="11" eb="13">
      <t>ジギョウ</t>
    </rPh>
    <rPh sb="14" eb="15">
      <t>カカ</t>
    </rPh>
    <rPh sb="16" eb="18">
      <t>コウガク</t>
    </rPh>
    <rPh sb="18" eb="21">
      <t>リョウヨウヒ</t>
    </rPh>
    <rPh sb="21" eb="23">
      <t>ソウトウ</t>
    </rPh>
    <rPh sb="23" eb="24">
      <t>ガク</t>
    </rPh>
    <rPh sb="24" eb="26">
      <t>ヘンカン</t>
    </rPh>
    <rPh sb="26" eb="27">
      <t>キン</t>
    </rPh>
    <rPh sb="27" eb="28">
      <t>トウ</t>
    </rPh>
    <phoneticPr fontId="3"/>
  </si>
  <si>
    <t>医療的ケア児の家族に対するレスパイト支援事業に対する補助金</t>
    <rPh sb="0" eb="3">
      <t>イリョウテキ</t>
    </rPh>
    <rPh sb="5" eb="6">
      <t>ジ</t>
    </rPh>
    <rPh sb="7" eb="9">
      <t>カゾク</t>
    </rPh>
    <rPh sb="10" eb="11">
      <t>タイ</t>
    </rPh>
    <rPh sb="18" eb="20">
      <t>シエン</t>
    </rPh>
    <rPh sb="20" eb="22">
      <t>ジギョウ</t>
    </rPh>
    <rPh sb="23" eb="24">
      <t>タイ</t>
    </rPh>
    <rPh sb="26" eb="29">
      <t>ホジョキン</t>
    </rPh>
    <phoneticPr fontId="3"/>
  </si>
  <si>
    <t>８年度</t>
    <rPh sb="1" eb="3">
      <t>ネンド</t>
    </rPh>
    <phoneticPr fontId="3"/>
  </si>
  <si>
    <r>
      <t>3節　</t>
    </r>
    <r>
      <rPr>
        <sz val="9.5"/>
        <color theme="1"/>
        <rFont val="ＭＳ Ｐゴシック"/>
        <family val="3"/>
        <charset val="128"/>
        <scheme val="minor"/>
      </rPr>
      <t>大学奨学金貸付金元利収入</t>
    </r>
    <rPh sb="1" eb="2">
      <t>セツ</t>
    </rPh>
    <rPh sb="3" eb="5">
      <t>ダイガク</t>
    </rPh>
    <rPh sb="5" eb="7">
      <t>ショウガク</t>
    </rPh>
    <rPh sb="7" eb="8">
      <t>カネ</t>
    </rPh>
    <rPh sb="8" eb="10">
      <t>カシツケ</t>
    </rPh>
    <rPh sb="10" eb="11">
      <t>キン</t>
    </rPh>
    <rPh sb="11" eb="13">
      <t>ガンリ</t>
    </rPh>
    <rPh sb="13" eb="15">
      <t>シュウニュウ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</si>
</sst>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4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0.5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38" fontId="7" fillId="0" borderId="0" applyFont="0" applyFill="0" applyBorder="0" applyAlignment="0" applyProtection="0"/>
    <xf numFmtId="0" fontId="7" fillId="0" borderId="0"/>
    <xf numFmtId="0" fontId="2" fillId="0" borderId="0">
      <alignment vertical="center"/>
    </xf>
    <xf numFmtId="38" fontId="7" fillId="0" borderId="0" applyFont="0" applyFill="0" applyBorder="0" applyAlignment="0" applyProtection="0"/>
    <xf numFmtId="0" fontId="1" fillId="0" borderId="0">
      <alignment vertical="center"/>
    </xf>
  </cellStyleXfs>
  <cellXfs count="117">
    <xf numFmtId="0" fontId="0" fillId="0" borderId="0" xfId="0"/>
    <xf numFmtId="49" fontId="8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4" fillId="0" borderId="0" xfId="1" applyFont="1" applyFill="1" applyAlignment="1">
      <alignment vertical="center" wrapText="1"/>
    </xf>
    <xf numFmtId="0" fontId="14" fillId="0" borderId="0" xfId="1" applyFont="1" applyFill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176" fontId="8" fillId="0" borderId="0" xfId="1" applyNumberFormat="1" applyFont="1" applyFill="1" applyAlignment="1">
      <alignment horizontal="center" vertical="center"/>
    </xf>
    <xf numFmtId="176" fontId="8" fillId="0" borderId="0" xfId="1" applyNumberFormat="1" applyFont="1" applyFill="1" applyAlignment="1">
      <alignment horizontal="right" vertical="center"/>
    </xf>
    <xf numFmtId="0" fontId="9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38" fontId="8" fillId="0" borderId="0" xfId="1" applyNumberFormat="1" applyFont="1" applyFill="1" applyAlignment="1">
      <alignment vertical="center"/>
    </xf>
    <xf numFmtId="49" fontId="8" fillId="0" borderId="0" xfId="1" applyNumberFormat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8" fillId="0" borderId="0" xfId="1" applyFont="1" applyFill="1" applyAlignment="1">
      <alignment horizontal="center" vertical="center" wrapText="1"/>
    </xf>
    <xf numFmtId="176" fontId="8" fillId="0" borderId="0" xfId="1" applyNumberFormat="1" applyFont="1" applyFill="1" applyAlignment="1">
      <alignment vertical="center"/>
    </xf>
    <xf numFmtId="0" fontId="9" fillId="0" borderId="0" xfId="1" applyFont="1" applyFill="1" applyAlignment="1">
      <alignment horizontal="left" vertical="center"/>
    </xf>
    <xf numFmtId="0" fontId="16" fillId="0" borderId="0" xfId="1" applyFont="1" applyFill="1" applyAlignment="1">
      <alignment horizontal="left" vertical="center"/>
    </xf>
    <xf numFmtId="0" fontId="16" fillId="0" borderId="0" xfId="1" applyFont="1" applyFill="1" applyAlignment="1">
      <alignment horizontal="left" vertical="center" wrapText="1"/>
    </xf>
    <xf numFmtId="0" fontId="16" fillId="0" borderId="0" xfId="1" applyFont="1" applyFill="1" applyAlignment="1">
      <alignment horizontal="center" vertical="center" wrapText="1"/>
    </xf>
    <xf numFmtId="176" fontId="16" fillId="0" borderId="0" xfId="1" applyNumberFormat="1" applyFont="1" applyFill="1" applyAlignment="1">
      <alignment horizontal="left" vertical="center"/>
    </xf>
    <xf numFmtId="49" fontId="8" fillId="0" borderId="0" xfId="1" applyNumberFormat="1" applyFont="1" applyFill="1" applyAlignment="1" applyProtection="1">
      <alignment vertical="center"/>
      <protection locked="0"/>
    </xf>
    <xf numFmtId="49" fontId="8" fillId="0" borderId="0" xfId="1" applyNumberFormat="1" applyFont="1" applyFill="1" applyAlignment="1" applyProtection="1">
      <alignment vertical="center" wrapText="1"/>
      <protection locked="0"/>
    </xf>
    <xf numFmtId="0" fontId="8" fillId="0" borderId="0" xfId="1" applyFont="1" applyFill="1" applyAlignment="1" applyProtection="1">
      <alignment horizontal="center" vertical="center" wrapText="1"/>
      <protection locked="0"/>
    </xf>
    <xf numFmtId="0" fontId="10" fillId="0" borderId="0" xfId="1" applyFont="1" applyFill="1" applyAlignment="1" applyProtection="1">
      <alignment horizontal="right" vertical="center" wrapText="1"/>
      <protection locked="0"/>
    </xf>
    <xf numFmtId="0" fontId="10" fillId="0" borderId="0" xfId="1" applyFont="1" applyFill="1" applyAlignment="1" applyProtection="1">
      <alignment horizontal="right" vertical="center"/>
      <protection locked="0"/>
    </xf>
    <xf numFmtId="0" fontId="9" fillId="0" borderId="0" xfId="1" applyFont="1" applyFill="1" applyAlignment="1" applyProtection="1">
      <alignment horizontal="left" vertical="center"/>
      <protection locked="0"/>
    </xf>
    <xf numFmtId="0" fontId="20" fillId="0" borderId="0" xfId="1" applyFont="1" applyFill="1" applyAlignment="1">
      <alignment horizontal="right" vertical="center"/>
    </xf>
    <xf numFmtId="0" fontId="8" fillId="0" borderId="0" xfId="1" applyFont="1" applyFill="1" applyAlignment="1" applyProtection="1">
      <alignment vertical="center"/>
      <protection locked="0"/>
    </xf>
    <xf numFmtId="0" fontId="17" fillId="0" borderId="0" xfId="1" applyFont="1" applyFill="1" applyAlignment="1">
      <alignment horizontal="center" vertical="center" wrapText="1"/>
    </xf>
    <xf numFmtId="176" fontId="17" fillId="0" borderId="0" xfId="1" applyNumberFormat="1" applyFont="1" applyFill="1" applyAlignment="1">
      <alignment horizontal="right" vertical="center" wrapText="1"/>
    </xf>
    <xf numFmtId="176" fontId="15" fillId="0" borderId="0" xfId="1" applyNumberFormat="1" applyFont="1" applyFill="1" applyAlignment="1">
      <alignment horizontal="right" vertical="center"/>
    </xf>
    <xf numFmtId="0" fontId="18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19" fillId="0" borderId="19" xfId="1" applyFont="1" applyFill="1" applyBorder="1" applyAlignment="1">
      <alignment horizontal="distributed" vertical="center" justifyLastLine="1"/>
    </xf>
    <xf numFmtId="176" fontId="9" fillId="0" borderId="15" xfId="1" applyNumberFormat="1" applyFont="1" applyFill="1" applyBorder="1" applyAlignment="1">
      <alignment horizontal="distributed" vertical="center" justifyLastLine="1"/>
    </xf>
    <xf numFmtId="0" fontId="9" fillId="0" borderId="14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distributed" vertical="center" justifyLastLine="1"/>
    </xf>
    <xf numFmtId="176" fontId="9" fillId="0" borderId="1" xfId="1" applyNumberFormat="1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176" fontId="8" fillId="0" borderId="0" xfId="1" applyNumberFormat="1" applyFont="1" applyFill="1" applyAlignment="1">
      <alignment horizontal="right" vertical="center" shrinkToFit="1"/>
    </xf>
    <xf numFmtId="0" fontId="14" fillId="0" borderId="0" xfId="1" applyFont="1" applyFill="1" applyAlignment="1">
      <alignment horizontal="left" vertical="center"/>
    </xf>
    <xf numFmtId="0" fontId="9" fillId="0" borderId="0" xfId="3" applyFont="1" applyFill="1" applyAlignment="1">
      <alignment vertical="center"/>
    </xf>
    <xf numFmtId="176" fontId="21" fillId="0" borderId="9" xfId="1" applyNumberFormat="1" applyFont="1" applyFill="1" applyBorder="1" applyAlignment="1">
      <alignment horizontal="right" vertical="center" shrinkToFit="1"/>
    </xf>
    <xf numFmtId="0" fontId="11" fillId="0" borderId="16" xfId="1" applyFont="1" applyFill="1" applyBorder="1" applyAlignment="1">
      <alignment horizontal="center" vertical="center" shrinkToFit="1"/>
    </xf>
    <xf numFmtId="38" fontId="11" fillId="0" borderId="9" xfId="2" applyFont="1" applyFill="1" applyBorder="1" applyAlignment="1">
      <alignment horizontal="left" vertical="center" wrapText="1"/>
    </xf>
    <xf numFmtId="0" fontId="22" fillId="0" borderId="10" xfId="1" applyFont="1" applyFill="1" applyBorder="1" applyAlignment="1">
      <alignment horizontal="left" vertical="center"/>
    </xf>
    <xf numFmtId="176" fontId="11" fillId="0" borderId="26" xfId="1" applyNumberFormat="1" applyFont="1" applyFill="1" applyBorder="1" applyAlignment="1">
      <alignment horizontal="right" vertical="center" shrinkToFit="1"/>
    </xf>
    <xf numFmtId="49" fontId="11" fillId="0" borderId="4" xfId="1" applyNumberFormat="1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vertical="center"/>
    </xf>
    <xf numFmtId="49" fontId="11" fillId="0" borderId="3" xfId="1" applyNumberFormat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left" vertical="center" wrapText="1"/>
    </xf>
    <xf numFmtId="49" fontId="11" fillId="0" borderId="9" xfId="1" applyNumberFormat="1" applyFont="1" applyFill="1" applyBorder="1" applyAlignment="1">
      <alignment vertical="center" wrapText="1"/>
    </xf>
    <xf numFmtId="49" fontId="11" fillId="0" borderId="4" xfId="1" applyNumberFormat="1" applyFont="1" applyFill="1" applyBorder="1" applyAlignment="1">
      <alignment vertical="center" wrapText="1"/>
    </xf>
    <xf numFmtId="0" fontId="11" fillId="0" borderId="4" xfId="1" applyFont="1" applyFill="1" applyBorder="1" applyAlignment="1">
      <alignment horizontal="left" vertical="center" wrapText="1"/>
    </xf>
    <xf numFmtId="0" fontId="22" fillId="0" borderId="21" xfId="1" applyFont="1" applyFill="1" applyBorder="1" applyAlignment="1">
      <alignment horizontal="left" vertical="center"/>
    </xf>
    <xf numFmtId="0" fontId="11" fillId="0" borderId="31" xfId="3" applyFont="1" applyFill="1" applyBorder="1" applyAlignment="1">
      <alignment vertical="center"/>
    </xf>
    <xf numFmtId="176" fontId="21" fillId="0" borderId="1" xfId="1" applyNumberFormat="1" applyFont="1" applyFill="1" applyBorder="1" applyAlignment="1">
      <alignment horizontal="right" vertical="center" shrinkToFit="1"/>
    </xf>
    <xf numFmtId="49" fontId="11" fillId="0" borderId="3" xfId="1" applyNumberFormat="1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22" fillId="0" borderId="2" xfId="1" applyFont="1" applyFill="1" applyBorder="1" applyAlignment="1">
      <alignment horizontal="left" vertical="center"/>
    </xf>
    <xf numFmtId="0" fontId="11" fillId="0" borderId="25" xfId="3" applyFont="1" applyFill="1" applyBorder="1" applyAlignment="1">
      <alignment vertical="center"/>
    </xf>
    <xf numFmtId="49" fontId="11" fillId="0" borderId="1" xfId="1" applyNumberFormat="1" applyFont="1" applyFill="1" applyBorder="1" applyAlignment="1">
      <alignment vertical="center" wrapText="1"/>
    </xf>
    <xf numFmtId="49" fontId="11" fillId="0" borderId="5" xfId="1" applyNumberFormat="1" applyFont="1" applyFill="1" applyBorder="1" applyAlignment="1">
      <alignment horizontal="center" vertical="center" wrapText="1"/>
    </xf>
    <xf numFmtId="38" fontId="11" fillId="0" borderId="3" xfId="2" applyFont="1" applyFill="1" applyBorder="1" applyAlignment="1">
      <alignment horizontal="left" vertical="center" wrapText="1"/>
    </xf>
    <xf numFmtId="176" fontId="21" fillId="0" borderId="3" xfId="1" applyNumberFormat="1" applyFont="1" applyFill="1" applyBorder="1" applyAlignment="1">
      <alignment horizontal="right" vertical="center" shrinkToFit="1"/>
    </xf>
    <xf numFmtId="0" fontId="22" fillId="0" borderId="5" xfId="1" applyFont="1" applyFill="1" applyBorder="1" applyAlignment="1">
      <alignment horizontal="left" vertical="center"/>
    </xf>
    <xf numFmtId="0" fontId="11" fillId="0" borderId="30" xfId="3" applyFont="1" applyFill="1" applyBorder="1" applyAlignment="1">
      <alignment vertical="center"/>
    </xf>
    <xf numFmtId="38" fontId="11" fillId="0" borderId="1" xfId="2" applyFont="1" applyFill="1" applyBorder="1" applyAlignment="1">
      <alignment horizontal="left" vertical="center" wrapText="1"/>
    </xf>
    <xf numFmtId="176" fontId="21" fillId="0" borderId="4" xfId="1" applyNumberFormat="1" applyFont="1" applyFill="1" applyBorder="1" applyAlignment="1">
      <alignment horizontal="right" vertical="center" shrinkToFit="1"/>
    </xf>
    <xf numFmtId="49" fontId="11" fillId="0" borderId="1" xfId="1" applyNumberFormat="1" applyFont="1" applyFill="1" applyBorder="1" applyAlignment="1">
      <alignment horizontal="center" vertical="center" wrapText="1"/>
    </xf>
    <xf numFmtId="49" fontId="11" fillId="0" borderId="8" xfId="1" applyNumberFormat="1" applyFont="1" applyFill="1" applyBorder="1" applyAlignment="1">
      <alignment vertical="center" wrapText="1"/>
    </xf>
    <xf numFmtId="38" fontId="11" fillId="0" borderId="4" xfId="2" applyFont="1" applyFill="1" applyBorder="1" applyAlignment="1">
      <alignment horizontal="left" vertical="center" wrapText="1"/>
    </xf>
    <xf numFmtId="176" fontId="11" fillId="0" borderId="31" xfId="1" applyNumberFormat="1" applyFont="1" applyFill="1" applyBorder="1" applyAlignment="1">
      <alignment horizontal="right" vertical="center" shrinkToFit="1"/>
    </xf>
    <xf numFmtId="49" fontId="11" fillId="0" borderId="9" xfId="1" applyNumberFormat="1" applyFont="1" applyFill="1" applyBorder="1" applyAlignment="1">
      <alignment horizontal="center" vertical="center" wrapText="1"/>
    </xf>
    <xf numFmtId="49" fontId="11" fillId="0" borderId="12" xfId="1" applyNumberFormat="1" applyFont="1" applyFill="1" applyBorder="1" applyAlignment="1">
      <alignment vertical="center" wrapText="1"/>
    </xf>
    <xf numFmtId="0" fontId="11" fillId="0" borderId="17" xfId="1" applyFont="1" applyFill="1" applyBorder="1" applyAlignment="1">
      <alignment horizontal="left" vertical="center" wrapText="1"/>
    </xf>
    <xf numFmtId="176" fontId="21" fillId="0" borderId="17" xfId="1" applyNumberFormat="1" applyFont="1" applyFill="1" applyBorder="1" applyAlignment="1">
      <alignment horizontal="right" vertical="center" shrinkToFit="1"/>
    </xf>
    <xf numFmtId="0" fontId="22" fillId="0" borderId="18" xfId="1" applyFont="1" applyFill="1" applyBorder="1" applyAlignment="1">
      <alignment horizontal="left" vertical="center"/>
    </xf>
    <xf numFmtId="0" fontId="11" fillId="0" borderId="27" xfId="3" applyFont="1" applyFill="1" applyBorder="1" applyAlignment="1">
      <alignment vertical="center"/>
    </xf>
    <xf numFmtId="49" fontId="11" fillId="0" borderId="0" xfId="1" applyNumberFormat="1" applyFont="1" applyFill="1" applyBorder="1" applyAlignment="1">
      <alignment horizontal="center" vertical="center" wrapText="1"/>
    </xf>
    <xf numFmtId="176" fontId="21" fillId="2" borderId="9" xfId="1" applyNumberFormat="1" applyFont="1" applyFill="1" applyBorder="1" applyAlignment="1">
      <alignment horizontal="right" vertical="center" shrinkToFit="1"/>
    </xf>
    <xf numFmtId="0" fontId="11" fillId="2" borderId="9" xfId="1" applyFont="1" applyFill="1" applyBorder="1" applyAlignment="1">
      <alignment horizontal="left" vertical="center" wrapText="1"/>
    </xf>
    <xf numFmtId="49" fontId="11" fillId="0" borderId="12" xfId="1" applyNumberFormat="1" applyFont="1" applyFill="1" applyBorder="1" applyAlignment="1">
      <alignment vertical="center" wrapText="1"/>
    </xf>
    <xf numFmtId="0" fontId="11" fillId="0" borderId="9" xfId="1" applyFont="1" applyBorder="1" applyAlignment="1">
      <alignment horizontal="left" vertical="center" wrapText="1"/>
    </xf>
    <xf numFmtId="49" fontId="11" fillId="0" borderId="8" xfId="1" applyNumberFormat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49" fontId="11" fillId="0" borderId="10" xfId="1" applyNumberFormat="1" applyFont="1" applyFill="1" applyBorder="1" applyAlignment="1">
      <alignment vertical="center" wrapText="1"/>
    </xf>
    <xf numFmtId="49" fontId="11" fillId="0" borderId="11" xfId="1" applyNumberFormat="1" applyFont="1" applyFill="1" applyBorder="1" applyAlignment="1">
      <alignment vertical="center" wrapText="1"/>
    </xf>
    <xf numFmtId="49" fontId="11" fillId="0" borderId="12" xfId="1" applyNumberFormat="1" applyFont="1" applyFill="1" applyBorder="1" applyAlignment="1">
      <alignment vertical="center" wrapText="1"/>
    </xf>
    <xf numFmtId="0" fontId="9" fillId="0" borderId="0" xfId="1" applyFont="1" applyFill="1" applyAlignment="1">
      <alignment horizontal="right" vertical="center"/>
    </xf>
    <xf numFmtId="49" fontId="9" fillId="0" borderId="20" xfId="1" applyNumberFormat="1" applyFont="1" applyFill="1" applyBorder="1" applyAlignment="1">
      <alignment horizontal="distributed" vertical="center" wrapText="1" justifyLastLine="1"/>
    </xf>
    <xf numFmtId="49" fontId="9" fillId="0" borderId="23" xfId="1" applyNumberFormat="1" applyFont="1" applyFill="1" applyBorder="1" applyAlignment="1">
      <alignment horizontal="distributed" vertical="center" wrapText="1" justifyLastLine="1"/>
    </xf>
    <xf numFmtId="49" fontId="9" fillId="0" borderId="19" xfId="1" applyNumberFormat="1" applyFont="1" applyFill="1" applyBorder="1" applyAlignment="1">
      <alignment horizontal="distributed" vertical="center" wrapText="1" justifyLastLine="1"/>
    </xf>
    <xf numFmtId="49" fontId="9" fillId="0" borderId="2" xfId="1" applyNumberFormat="1" applyFont="1" applyFill="1" applyBorder="1" applyAlignment="1">
      <alignment horizontal="distributed" vertical="center" wrapText="1" justifyLastLine="1"/>
    </xf>
    <xf numFmtId="49" fontId="9" fillId="0" borderId="7" xfId="1" applyNumberFormat="1" applyFont="1" applyFill="1" applyBorder="1" applyAlignment="1">
      <alignment horizontal="distributed" vertical="center" wrapText="1" justifyLastLine="1"/>
    </xf>
    <xf numFmtId="49" fontId="9" fillId="0" borderId="8" xfId="1" applyNumberFormat="1" applyFont="1" applyFill="1" applyBorder="1" applyAlignment="1">
      <alignment horizontal="distributed" vertical="center" wrapText="1" justifyLastLine="1"/>
    </xf>
    <xf numFmtId="0" fontId="9" fillId="0" borderId="15" xfId="1" applyFont="1" applyFill="1" applyBorder="1" applyAlignment="1">
      <alignment horizontal="distributed" vertical="center" wrapText="1" justifyLastLine="1"/>
    </xf>
    <xf numFmtId="0" fontId="9" fillId="0" borderId="1" xfId="1" applyFont="1" applyFill="1" applyBorder="1" applyAlignment="1">
      <alignment horizontal="distributed" vertical="center" wrapText="1" justifyLastLine="1"/>
    </xf>
    <xf numFmtId="0" fontId="9" fillId="0" borderId="20" xfId="1" applyFont="1" applyFill="1" applyBorder="1" applyAlignment="1">
      <alignment horizontal="distributed" vertical="center" justifyLastLine="1"/>
    </xf>
    <xf numFmtId="0" fontId="9" fillId="0" borderId="24" xfId="1" applyFont="1" applyFill="1" applyBorder="1" applyAlignment="1">
      <alignment horizontal="distributed" vertical="center" justifyLastLine="1"/>
    </xf>
    <xf numFmtId="0" fontId="9" fillId="0" borderId="2" xfId="1" applyFont="1" applyFill="1" applyBorder="1" applyAlignment="1">
      <alignment horizontal="distributed" vertical="center" justifyLastLine="1"/>
    </xf>
    <xf numFmtId="0" fontId="9" fillId="0" borderId="25" xfId="1" applyFont="1" applyFill="1" applyBorder="1" applyAlignment="1">
      <alignment horizontal="distributed" vertical="center" justifyLastLine="1"/>
    </xf>
    <xf numFmtId="49" fontId="11" fillId="0" borderId="21" xfId="1" applyNumberFormat="1" applyFont="1" applyFill="1" applyBorder="1" applyAlignment="1">
      <alignment vertical="center" wrapText="1"/>
    </xf>
    <xf numFmtId="49" fontId="11" fillId="0" borderId="22" xfId="1" applyNumberFormat="1" applyFont="1" applyFill="1" applyBorder="1" applyAlignment="1">
      <alignment vertical="center" wrapText="1"/>
    </xf>
    <xf numFmtId="49" fontId="11" fillId="0" borderId="6" xfId="1" applyNumberFormat="1" applyFont="1" applyFill="1" applyBorder="1" applyAlignment="1">
      <alignment vertical="center" wrapText="1"/>
    </xf>
    <xf numFmtId="49" fontId="11" fillId="0" borderId="2" xfId="1" applyNumberFormat="1" applyFont="1" applyFill="1" applyBorder="1" applyAlignment="1">
      <alignment vertical="center" wrapText="1"/>
    </xf>
    <xf numFmtId="49" fontId="11" fillId="0" borderId="7" xfId="1" applyNumberFormat="1" applyFont="1" applyFill="1" applyBorder="1" applyAlignment="1">
      <alignment vertical="center" wrapText="1"/>
    </xf>
    <xf numFmtId="49" fontId="11" fillId="0" borderId="10" xfId="1" applyNumberFormat="1" applyFont="1" applyFill="1" applyBorder="1" applyAlignment="1">
      <alignment horizontal="left" vertical="center" wrapText="1"/>
    </xf>
    <xf numFmtId="49" fontId="11" fillId="0" borderId="12" xfId="1" applyNumberFormat="1" applyFont="1" applyFill="1" applyBorder="1" applyAlignment="1">
      <alignment horizontal="left" vertical="center" wrapText="1"/>
    </xf>
    <xf numFmtId="49" fontId="11" fillId="0" borderId="8" xfId="1" applyNumberFormat="1" applyFont="1" applyFill="1" applyBorder="1" applyAlignment="1">
      <alignment vertical="center" wrapText="1"/>
    </xf>
    <xf numFmtId="0" fontId="11" fillId="0" borderId="32" xfId="1" applyFont="1" applyFill="1" applyBorder="1" applyAlignment="1">
      <alignment horizontal="center" vertical="center"/>
    </xf>
    <xf numFmtId="0" fontId="11" fillId="0" borderId="28" xfId="1" applyFont="1" applyFill="1" applyBorder="1" applyAlignment="1">
      <alignment horizontal="center" vertical="center"/>
    </xf>
    <xf numFmtId="0" fontId="11" fillId="0" borderId="29" xfId="1" applyFont="1" applyFill="1" applyBorder="1" applyAlignment="1">
      <alignment horizontal="center" vertical="center"/>
    </xf>
  </cellXfs>
  <cellStyles count="7">
    <cellStyle name="桁区切り 2" xfId="2" xr:uid="{00000000-0005-0000-0000-000001000000}"/>
    <cellStyle name="桁区切り 2 2" xfId="5" xr:uid="{00000000-0005-0000-0000-000002000000}"/>
    <cellStyle name="標準" xfId="0" builtinId="0"/>
    <cellStyle name="標準 2" xfId="3" xr:uid="{00000000-0005-0000-0000-000004000000}"/>
    <cellStyle name="標準 3" xfId="4" xr:uid="{00000000-0005-0000-0000-000005000000}"/>
    <cellStyle name="標準 3 2" xfId="6" xr:uid="{00000000-0005-0000-0000-000006000000}"/>
    <cellStyle name="標準_③予算事業別調書(目次様式)" xfId="1" xr:uid="{00000000-0005-0000-0000-000007000000}"/>
  </cellStyles>
  <dxfs count="0"/>
  <tableStyles count="0" defaultTableStyle="TableStyleMedium2" defaultPivotStyle="PivotStyleMedium9"/>
  <colors>
    <mruColors>
      <color rgb="FFFF99FF"/>
      <color rgb="FF0000FF"/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DC563-C0F4-4135-956E-DC11AEAFC30C}">
  <sheetPr>
    <tabColor rgb="FFFFFF00"/>
  </sheetPr>
  <dimension ref="A1:EX168"/>
  <sheetViews>
    <sheetView tabSelected="1" view="pageBreakPreview" zoomScale="98" zoomScaleNormal="100" zoomScaleSheetLayoutView="98" workbookViewId="0">
      <selection activeCell="F22" sqref="F22"/>
    </sheetView>
  </sheetViews>
  <sheetFormatPr defaultColWidth="8.625" defaultRowHeight="18" customHeight="1"/>
  <cols>
    <col min="1" max="1" width="3.75" style="1" customWidth="1"/>
    <col min="2" max="4" width="1.25" style="12" customWidth="1"/>
    <col min="5" max="5" width="26" style="12" customWidth="1"/>
    <col min="6" max="6" width="31.25" style="14" customWidth="1"/>
    <col min="7" max="8" width="11.25" style="6" customWidth="1"/>
    <col min="9" max="9" width="11.25" style="15" customWidth="1"/>
    <col min="10" max="10" width="5" style="16" customWidth="1"/>
    <col min="11" max="11" width="5" style="5" customWidth="1"/>
    <col min="12" max="12" width="6.5" style="8" customWidth="1"/>
    <col min="13" max="13" width="3.875" style="9" customWidth="1"/>
    <col min="14" max="14" width="4" style="9" customWidth="1"/>
    <col min="15" max="15" width="3.875" style="9" customWidth="1"/>
    <col min="16" max="16" width="3.25" style="9" customWidth="1"/>
    <col min="17" max="17" width="5" style="9" customWidth="1"/>
    <col min="18" max="18" width="5.25" style="10" customWidth="1"/>
    <col min="19" max="155" width="8.625" style="10" customWidth="1"/>
    <col min="156" max="16384" width="8.625" style="10"/>
  </cols>
  <sheetData>
    <row r="1" spans="1:17" ht="18" customHeight="1">
      <c r="A1" s="1" t="s">
        <v>88</v>
      </c>
      <c r="B1" s="2"/>
      <c r="C1" s="3"/>
      <c r="D1" s="3"/>
      <c r="E1" s="3"/>
      <c r="F1" s="4"/>
      <c r="I1" s="7"/>
      <c r="J1" s="93"/>
      <c r="K1" s="93"/>
      <c r="L1" s="9"/>
      <c r="Q1" s="10"/>
    </row>
    <row r="2" spans="1:17" ht="19.5" customHeight="1">
      <c r="A2" s="10"/>
      <c r="C2" s="13"/>
      <c r="D2" s="13"/>
      <c r="E2" s="13"/>
      <c r="L2" s="9"/>
      <c r="Q2" s="10"/>
    </row>
    <row r="3" spans="1:17" ht="19.5" customHeight="1">
      <c r="A3" s="17"/>
      <c r="C3" s="18"/>
      <c r="D3" s="18"/>
      <c r="E3" s="18"/>
      <c r="F3" s="19"/>
      <c r="I3" s="20"/>
      <c r="L3" s="9"/>
      <c r="Q3" s="10"/>
    </row>
    <row r="4" spans="1:17" s="28" customFormat="1" ht="14.25" customHeight="1">
      <c r="A4" s="21"/>
      <c r="B4" s="22"/>
      <c r="C4" s="22"/>
      <c r="D4" s="22"/>
      <c r="E4" s="22"/>
      <c r="F4" s="23"/>
      <c r="G4" s="24"/>
      <c r="H4" s="24"/>
      <c r="I4" s="25"/>
      <c r="J4" s="26"/>
      <c r="K4" s="27" t="s">
        <v>134</v>
      </c>
    </row>
    <row r="5" spans="1:17" ht="19.5" customHeight="1" thickBot="1">
      <c r="F5" s="29"/>
      <c r="G5" s="30"/>
      <c r="H5" s="30"/>
      <c r="I5" s="31"/>
      <c r="J5" s="32"/>
      <c r="K5" s="33" t="s">
        <v>101</v>
      </c>
      <c r="L5" s="34"/>
      <c r="M5" s="34"/>
      <c r="N5" s="34"/>
      <c r="Q5" s="10"/>
    </row>
    <row r="6" spans="1:17" ht="15" customHeight="1">
      <c r="A6" s="35" t="s">
        <v>83</v>
      </c>
      <c r="B6" s="94" t="s">
        <v>0</v>
      </c>
      <c r="C6" s="95"/>
      <c r="D6" s="95"/>
      <c r="E6" s="96"/>
      <c r="F6" s="100" t="s">
        <v>77</v>
      </c>
      <c r="G6" s="36" t="s">
        <v>138</v>
      </c>
      <c r="H6" s="36" t="s">
        <v>179</v>
      </c>
      <c r="I6" s="37" t="s">
        <v>1</v>
      </c>
      <c r="J6" s="102" t="s">
        <v>85</v>
      </c>
      <c r="K6" s="103"/>
      <c r="L6" s="9"/>
      <c r="Q6" s="10"/>
    </row>
    <row r="7" spans="1:17" ht="15" customHeight="1">
      <c r="A7" s="38" t="s">
        <v>84</v>
      </c>
      <c r="B7" s="97"/>
      <c r="C7" s="98"/>
      <c r="D7" s="98"/>
      <c r="E7" s="99"/>
      <c r="F7" s="101"/>
      <c r="G7" s="39" t="s">
        <v>112</v>
      </c>
      <c r="H7" s="39" t="s">
        <v>136</v>
      </c>
      <c r="I7" s="40" t="s">
        <v>81</v>
      </c>
      <c r="J7" s="104"/>
      <c r="K7" s="105"/>
      <c r="L7" s="9"/>
      <c r="Q7" s="10"/>
    </row>
    <row r="8" spans="1:17" ht="27" customHeight="1">
      <c r="A8" s="46">
        <v>1</v>
      </c>
      <c r="B8" s="90" t="s">
        <v>152</v>
      </c>
      <c r="C8" s="91"/>
      <c r="D8" s="91"/>
      <c r="E8" s="92"/>
      <c r="F8" s="47"/>
      <c r="G8" s="45">
        <f>SUM(G9,G15)</f>
        <v>46221</v>
      </c>
      <c r="H8" s="45">
        <f>SUM(H9,H15)</f>
        <v>47229</v>
      </c>
      <c r="I8" s="45">
        <f t="shared" ref="I8:I71" si="0">+H8-G8</f>
        <v>1008</v>
      </c>
      <c r="J8" s="48"/>
      <c r="K8" s="49"/>
      <c r="L8" s="9"/>
      <c r="Q8" s="10"/>
    </row>
    <row r="9" spans="1:17" ht="27" customHeight="1">
      <c r="A9" s="46">
        <v>2</v>
      </c>
      <c r="B9" s="50"/>
      <c r="C9" s="90" t="s">
        <v>2</v>
      </c>
      <c r="D9" s="91"/>
      <c r="E9" s="92"/>
      <c r="F9" s="47"/>
      <c r="G9" s="45">
        <f>G10</f>
        <v>37050</v>
      </c>
      <c r="H9" s="45">
        <f>H10</f>
        <v>37158</v>
      </c>
      <c r="I9" s="45">
        <f t="shared" si="0"/>
        <v>108</v>
      </c>
      <c r="J9" s="48"/>
      <c r="K9" s="51"/>
      <c r="L9" s="9"/>
      <c r="Q9" s="10"/>
    </row>
    <row r="10" spans="1:17" ht="27" customHeight="1">
      <c r="A10" s="46">
        <v>3</v>
      </c>
      <c r="B10" s="52"/>
      <c r="C10" s="52"/>
      <c r="D10" s="90" t="s">
        <v>5</v>
      </c>
      <c r="E10" s="92"/>
      <c r="F10" s="53"/>
      <c r="G10" s="45">
        <f>SUM(G11:G14)</f>
        <v>37050</v>
      </c>
      <c r="H10" s="45">
        <f>SUM(H11:H14)</f>
        <v>37158</v>
      </c>
      <c r="I10" s="45">
        <f t="shared" si="0"/>
        <v>108</v>
      </c>
      <c r="J10" s="48"/>
      <c r="K10" s="51"/>
      <c r="L10" s="9"/>
      <c r="Q10" s="10"/>
    </row>
    <row r="11" spans="1:17" ht="27" customHeight="1">
      <c r="A11" s="46">
        <v>4</v>
      </c>
      <c r="B11" s="52"/>
      <c r="C11" s="52"/>
      <c r="D11" s="50"/>
      <c r="E11" s="54" t="s">
        <v>6</v>
      </c>
      <c r="F11" s="53" t="s">
        <v>110</v>
      </c>
      <c r="G11" s="45">
        <v>3600</v>
      </c>
      <c r="H11" s="45">
        <v>3600</v>
      </c>
      <c r="I11" s="45">
        <f t="shared" si="0"/>
        <v>0</v>
      </c>
      <c r="J11" s="48"/>
      <c r="K11" s="51"/>
      <c r="L11" s="9"/>
      <c r="Q11" s="10"/>
    </row>
    <row r="12" spans="1:17" ht="27" customHeight="1">
      <c r="A12" s="46">
        <v>5</v>
      </c>
      <c r="B12" s="52"/>
      <c r="C12" s="52"/>
      <c r="D12" s="52"/>
      <c r="E12" s="55" t="s">
        <v>7</v>
      </c>
      <c r="F12" s="56" t="s">
        <v>89</v>
      </c>
      <c r="G12" s="45">
        <v>10995</v>
      </c>
      <c r="H12" s="45">
        <v>11072</v>
      </c>
      <c r="I12" s="45">
        <f t="shared" si="0"/>
        <v>77</v>
      </c>
      <c r="J12" s="57"/>
      <c r="K12" s="58"/>
      <c r="L12" s="9"/>
      <c r="Q12" s="10"/>
    </row>
    <row r="13" spans="1:17" ht="40.5" customHeight="1">
      <c r="A13" s="46">
        <v>6</v>
      </c>
      <c r="B13" s="52"/>
      <c r="C13" s="52"/>
      <c r="D13" s="52"/>
      <c r="E13" s="54" t="s">
        <v>8</v>
      </c>
      <c r="F13" s="53" t="s">
        <v>90</v>
      </c>
      <c r="G13" s="45">
        <v>8139</v>
      </c>
      <c r="H13" s="45">
        <v>8121</v>
      </c>
      <c r="I13" s="45">
        <f t="shared" si="0"/>
        <v>-18</v>
      </c>
      <c r="J13" s="48"/>
      <c r="K13" s="51"/>
      <c r="L13" s="9"/>
      <c r="Q13" s="10"/>
    </row>
    <row r="14" spans="1:17" ht="27" customHeight="1">
      <c r="A14" s="46">
        <v>7</v>
      </c>
      <c r="B14" s="52"/>
      <c r="C14" s="52"/>
      <c r="D14" s="52"/>
      <c r="E14" s="60" t="s">
        <v>3</v>
      </c>
      <c r="F14" s="61" t="s">
        <v>94</v>
      </c>
      <c r="G14" s="45">
        <v>14316</v>
      </c>
      <c r="H14" s="45">
        <v>14365</v>
      </c>
      <c r="I14" s="45">
        <f t="shared" si="0"/>
        <v>49</v>
      </c>
      <c r="J14" s="62"/>
      <c r="K14" s="63"/>
      <c r="L14" s="9"/>
      <c r="Q14" s="10"/>
    </row>
    <row r="15" spans="1:17" ht="27" customHeight="1">
      <c r="A15" s="46">
        <v>8</v>
      </c>
      <c r="B15" s="52"/>
      <c r="C15" s="90" t="s">
        <v>80</v>
      </c>
      <c r="D15" s="91"/>
      <c r="E15" s="92"/>
      <c r="F15" s="47"/>
      <c r="G15" s="45">
        <f>G16</f>
        <v>9171</v>
      </c>
      <c r="H15" s="45">
        <f>H16</f>
        <v>10071</v>
      </c>
      <c r="I15" s="45">
        <f t="shared" si="0"/>
        <v>900</v>
      </c>
      <c r="J15" s="48"/>
      <c r="K15" s="51"/>
      <c r="L15" s="9"/>
      <c r="Q15" s="10"/>
    </row>
    <row r="16" spans="1:17" ht="27" customHeight="1">
      <c r="A16" s="46">
        <v>9</v>
      </c>
      <c r="B16" s="52"/>
      <c r="C16" s="52"/>
      <c r="D16" s="90" t="s">
        <v>9</v>
      </c>
      <c r="E16" s="92"/>
      <c r="F16" s="53"/>
      <c r="G16" s="45">
        <f>SUM(G17:G18)</f>
        <v>9171</v>
      </c>
      <c r="H16" s="45">
        <f>SUM(H17:H18)</f>
        <v>10071</v>
      </c>
      <c r="I16" s="45">
        <f t="shared" si="0"/>
        <v>900</v>
      </c>
      <c r="J16" s="48"/>
      <c r="K16" s="51"/>
      <c r="L16" s="9"/>
      <c r="Q16" s="10"/>
    </row>
    <row r="17" spans="1:17" ht="40.5" customHeight="1">
      <c r="A17" s="46">
        <v>10</v>
      </c>
      <c r="B17" s="52"/>
      <c r="C17" s="52"/>
      <c r="D17" s="50"/>
      <c r="E17" s="54" t="s">
        <v>139</v>
      </c>
      <c r="F17" s="53" t="s">
        <v>145</v>
      </c>
      <c r="G17" s="45">
        <v>9000</v>
      </c>
      <c r="H17" s="45">
        <v>9900</v>
      </c>
      <c r="I17" s="45">
        <f t="shared" si="0"/>
        <v>900</v>
      </c>
      <c r="J17" s="48"/>
      <c r="K17" s="51"/>
      <c r="L17" s="9"/>
      <c r="Q17" s="10"/>
    </row>
    <row r="18" spans="1:17" ht="40.5" customHeight="1">
      <c r="A18" s="46">
        <v>11</v>
      </c>
      <c r="B18" s="52"/>
      <c r="C18" s="52"/>
      <c r="D18" s="52"/>
      <c r="E18" s="54" t="s">
        <v>140</v>
      </c>
      <c r="F18" s="53" t="s">
        <v>107</v>
      </c>
      <c r="G18" s="45">
        <v>171</v>
      </c>
      <c r="H18" s="45">
        <v>171</v>
      </c>
      <c r="I18" s="45">
        <f t="shared" ref="I18" si="1">+H18-G18</f>
        <v>0</v>
      </c>
      <c r="J18" s="48"/>
      <c r="K18" s="51"/>
      <c r="L18" s="9"/>
      <c r="Q18" s="10"/>
    </row>
    <row r="19" spans="1:17" ht="27" customHeight="1">
      <c r="A19" s="46">
        <v>12</v>
      </c>
      <c r="B19" s="90" t="s">
        <v>153</v>
      </c>
      <c r="C19" s="91"/>
      <c r="D19" s="91"/>
      <c r="E19" s="92"/>
      <c r="F19" s="47"/>
      <c r="G19" s="45">
        <f>SUM(G20,G29,G49)</f>
        <v>324575145</v>
      </c>
      <c r="H19" s="45">
        <f>SUM(H20,H29,H49)</f>
        <v>351384794</v>
      </c>
      <c r="I19" s="45">
        <f>+H19-G19</f>
        <v>26809649</v>
      </c>
      <c r="J19" s="48"/>
      <c r="K19" s="49"/>
      <c r="L19" s="9"/>
      <c r="Q19" s="10"/>
    </row>
    <row r="20" spans="1:17" ht="27" customHeight="1">
      <c r="A20" s="46">
        <v>13</v>
      </c>
      <c r="B20" s="50"/>
      <c r="C20" s="90" t="s">
        <v>4</v>
      </c>
      <c r="D20" s="91"/>
      <c r="E20" s="92"/>
      <c r="F20" s="47"/>
      <c r="G20" s="45">
        <f>G21</f>
        <v>318330827</v>
      </c>
      <c r="H20" s="45">
        <f>H21</f>
        <v>344394485</v>
      </c>
      <c r="I20" s="45">
        <f t="shared" si="0"/>
        <v>26063658</v>
      </c>
      <c r="J20" s="48"/>
      <c r="K20" s="51"/>
      <c r="L20" s="9"/>
      <c r="Q20" s="10"/>
    </row>
    <row r="21" spans="1:17" ht="27" customHeight="1">
      <c r="A21" s="46">
        <v>14</v>
      </c>
      <c r="B21" s="52"/>
      <c r="C21" s="52"/>
      <c r="D21" s="90" t="s">
        <v>113</v>
      </c>
      <c r="E21" s="92"/>
      <c r="F21" s="53"/>
      <c r="G21" s="45">
        <f>SUM(G22:G28)</f>
        <v>318330827</v>
      </c>
      <c r="H21" s="45">
        <f>SUM(H22:H28)</f>
        <v>344394485</v>
      </c>
      <c r="I21" s="45">
        <f>+H21-G21</f>
        <v>26063658</v>
      </c>
      <c r="J21" s="48"/>
      <c r="K21" s="51"/>
      <c r="L21" s="9"/>
      <c r="Q21" s="10"/>
    </row>
    <row r="22" spans="1:17" ht="40.5" customHeight="1">
      <c r="A22" s="46">
        <v>15</v>
      </c>
      <c r="B22" s="52"/>
      <c r="C22" s="52"/>
      <c r="D22" s="50"/>
      <c r="E22" s="54" t="s">
        <v>10</v>
      </c>
      <c r="F22" s="53" t="s">
        <v>91</v>
      </c>
      <c r="G22" s="45">
        <v>112268940</v>
      </c>
      <c r="H22" s="45">
        <v>131886562</v>
      </c>
      <c r="I22" s="45">
        <f t="shared" si="0"/>
        <v>19617622</v>
      </c>
      <c r="J22" s="48"/>
      <c r="K22" s="51"/>
      <c r="L22" s="9"/>
      <c r="Q22" s="10"/>
    </row>
    <row r="23" spans="1:17" ht="40.5" customHeight="1">
      <c r="A23" s="46">
        <v>16</v>
      </c>
      <c r="B23" s="52"/>
      <c r="C23" s="52"/>
      <c r="D23" s="52"/>
      <c r="E23" s="54" t="s">
        <v>11</v>
      </c>
      <c r="F23" s="53" t="s">
        <v>114</v>
      </c>
      <c r="G23" s="45">
        <v>680783</v>
      </c>
      <c r="H23" s="45">
        <v>702412</v>
      </c>
      <c r="I23" s="45">
        <f>+H23-G23</f>
        <v>21629</v>
      </c>
      <c r="J23" s="48"/>
      <c r="K23" s="51"/>
      <c r="L23" s="9"/>
      <c r="Q23" s="10"/>
    </row>
    <row r="24" spans="1:17" ht="40.5" customHeight="1">
      <c r="A24" s="46">
        <v>17</v>
      </c>
      <c r="B24" s="52"/>
      <c r="C24" s="52"/>
      <c r="D24" s="52"/>
      <c r="E24" s="54" t="s">
        <v>12</v>
      </c>
      <c r="F24" s="53" t="s">
        <v>82</v>
      </c>
      <c r="G24" s="45">
        <v>49397</v>
      </c>
      <c r="H24" s="45">
        <v>50954</v>
      </c>
      <c r="I24" s="45">
        <f t="shared" si="0"/>
        <v>1557</v>
      </c>
      <c r="J24" s="48"/>
      <c r="K24" s="51"/>
      <c r="L24" s="9"/>
      <c r="Q24" s="10"/>
    </row>
    <row r="25" spans="1:17" ht="40.5" customHeight="1">
      <c r="A25" s="46">
        <v>18</v>
      </c>
      <c r="B25" s="52"/>
      <c r="C25" s="52"/>
      <c r="D25" s="52"/>
      <c r="E25" s="54" t="s">
        <v>13</v>
      </c>
      <c r="F25" s="53" t="s">
        <v>96</v>
      </c>
      <c r="G25" s="45">
        <v>466463</v>
      </c>
      <c r="H25" s="45">
        <v>455205</v>
      </c>
      <c r="I25" s="45">
        <f t="shared" si="0"/>
        <v>-11258</v>
      </c>
      <c r="J25" s="48"/>
      <c r="K25" s="51"/>
      <c r="L25" s="9"/>
      <c r="Q25" s="10"/>
    </row>
    <row r="26" spans="1:17" ht="27" customHeight="1">
      <c r="A26" s="46">
        <v>19</v>
      </c>
      <c r="B26" s="52"/>
      <c r="C26" s="52"/>
      <c r="D26" s="52"/>
      <c r="E26" s="54" t="s">
        <v>14</v>
      </c>
      <c r="F26" s="53" t="s">
        <v>115</v>
      </c>
      <c r="G26" s="45">
        <v>197802828</v>
      </c>
      <c r="H26" s="45">
        <v>204374360</v>
      </c>
      <c r="I26" s="45">
        <f t="shared" si="0"/>
        <v>6571532</v>
      </c>
      <c r="J26" s="48"/>
      <c r="K26" s="51"/>
      <c r="L26" s="9"/>
      <c r="Q26" s="10"/>
    </row>
    <row r="27" spans="1:17" ht="40.5" customHeight="1">
      <c r="A27" s="46">
        <v>20</v>
      </c>
      <c r="B27" s="52"/>
      <c r="C27" s="52"/>
      <c r="D27" s="52"/>
      <c r="E27" s="54" t="s">
        <v>15</v>
      </c>
      <c r="F27" s="54" t="s">
        <v>78</v>
      </c>
      <c r="G27" s="45">
        <v>4321129</v>
      </c>
      <c r="H27" s="45">
        <v>4321379</v>
      </c>
      <c r="I27" s="45">
        <f t="shared" si="0"/>
        <v>250</v>
      </c>
      <c r="J27" s="48"/>
      <c r="K27" s="51"/>
      <c r="L27" s="9"/>
      <c r="Q27" s="10"/>
    </row>
    <row r="28" spans="1:17" ht="27" customHeight="1">
      <c r="A28" s="46">
        <v>21</v>
      </c>
      <c r="B28" s="52"/>
      <c r="C28" s="52"/>
      <c r="D28" s="52"/>
      <c r="E28" s="54" t="s">
        <v>16</v>
      </c>
      <c r="F28" s="54" t="s">
        <v>92</v>
      </c>
      <c r="G28" s="45">
        <v>2741287</v>
      </c>
      <c r="H28" s="83">
        <v>2603613</v>
      </c>
      <c r="I28" s="45">
        <f t="shared" si="0"/>
        <v>-137674</v>
      </c>
      <c r="J28" s="48"/>
      <c r="K28" s="51"/>
      <c r="L28" s="9"/>
      <c r="Q28" s="10"/>
    </row>
    <row r="29" spans="1:17" ht="27" customHeight="1">
      <c r="A29" s="46">
        <v>22</v>
      </c>
      <c r="B29" s="52"/>
      <c r="C29" s="90" t="s">
        <v>17</v>
      </c>
      <c r="D29" s="91"/>
      <c r="E29" s="92"/>
      <c r="F29" s="47"/>
      <c r="G29" s="45">
        <f>G30</f>
        <v>5257307</v>
      </c>
      <c r="H29" s="45">
        <f>H30</f>
        <v>5917420</v>
      </c>
      <c r="I29" s="45">
        <f t="shared" si="0"/>
        <v>660113</v>
      </c>
      <c r="J29" s="48"/>
      <c r="K29" s="51"/>
      <c r="L29" s="9"/>
      <c r="Q29" s="10"/>
    </row>
    <row r="30" spans="1:17" ht="27" customHeight="1">
      <c r="A30" s="46">
        <v>23</v>
      </c>
      <c r="B30" s="52"/>
      <c r="C30" s="52"/>
      <c r="D30" s="90" t="s">
        <v>18</v>
      </c>
      <c r="E30" s="92"/>
      <c r="F30" s="53"/>
      <c r="G30" s="45">
        <f>SUM(G31,G34,G38,G41,G42,G43,G46)</f>
        <v>5257307</v>
      </c>
      <c r="H30" s="45">
        <f>SUM(H31,H34,H38,H41,H42,H43,H46)</f>
        <v>5917420</v>
      </c>
      <c r="I30" s="45">
        <f t="shared" si="0"/>
        <v>660113</v>
      </c>
      <c r="J30" s="48"/>
      <c r="K30" s="51"/>
      <c r="L30" s="9"/>
      <c r="Q30" s="10"/>
    </row>
    <row r="31" spans="1:17" ht="27" customHeight="1">
      <c r="A31" s="46">
        <v>24</v>
      </c>
      <c r="B31" s="52"/>
      <c r="C31" s="52"/>
      <c r="D31" s="50"/>
      <c r="E31" s="54" t="s">
        <v>19</v>
      </c>
      <c r="F31" s="53"/>
      <c r="G31" s="45">
        <f>SUM(G32:G33)</f>
        <v>310766</v>
      </c>
      <c r="H31" s="45">
        <f>SUM(H32:H33)</f>
        <v>329332</v>
      </c>
      <c r="I31" s="45">
        <f t="shared" si="0"/>
        <v>18566</v>
      </c>
      <c r="J31" s="48"/>
      <c r="K31" s="51"/>
      <c r="L31" s="9"/>
      <c r="Q31" s="10"/>
    </row>
    <row r="32" spans="1:17" ht="27" customHeight="1">
      <c r="A32" s="46">
        <v>25</v>
      </c>
      <c r="B32" s="52"/>
      <c r="C32" s="52"/>
      <c r="D32" s="52"/>
      <c r="E32" s="54"/>
      <c r="F32" s="53" t="s">
        <v>116</v>
      </c>
      <c r="G32" s="45">
        <v>310766</v>
      </c>
      <c r="H32" s="45">
        <f>329332-H33</f>
        <v>321643</v>
      </c>
      <c r="I32" s="45">
        <f>+H32-G32</f>
        <v>10877</v>
      </c>
      <c r="J32" s="48"/>
      <c r="K32" s="51"/>
      <c r="L32" s="9"/>
      <c r="Q32" s="10"/>
    </row>
    <row r="33" spans="1:21" ht="40.5" customHeight="1">
      <c r="A33" s="88">
        <v>26</v>
      </c>
      <c r="B33" s="52"/>
      <c r="C33" s="52"/>
      <c r="D33" s="52"/>
      <c r="E33" s="54"/>
      <c r="F33" s="53" t="s">
        <v>148</v>
      </c>
      <c r="G33" s="45">
        <v>0</v>
      </c>
      <c r="H33" s="45">
        <v>7689</v>
      </c>
      <c r="I33" s="45">
        <f t="shared" ref="I33" si="2">+H33-G33</f>
        <v>7689</v>
      </c>
      <c r="J33" s="48"/>
      <c r="K33" s="51"/>
      <c r="L33" s="9"/>
      <c r="Q33" s="10"/>
      <c r="T33" s="89"/>
      <c r="U33" s="89"/>
    </row>
    <row r="34" spans="1:21" ht="27" customHeight="1">
      <c r="A34" s="46">
        <v>27</v>
      </c>
      <c r="B34" s="52"/>
      <c r="C34" s="52"/>
      <c r="D34" s="52"/>
      <c r="E34" s="54" t="s">
        <v>34</v>
      </c>
      <c r="F34" s="53"/>
      <c r="G34" s="45">
        <f>SUM(G35:G37)</f>
        <v>3027667</v>
      </c>
      <c r="H34" s="45">
        <f>SUM(H35:H37)</f>
        <v>3147698</v>
      </c>
      <c r="I34" s="45">
        <f t="shared" si="0"/>
        <v>120031</v>
      </c>
      <c r="J34" s="48"/>
      <c r="K34" s="51"/>
      <c r="L34" s="9"/>
      <c r="Q34" s="10"/>
    </row>
    <row r="35" spans="1:21" ht="27" customHeight="1">
      <c r="A35" s="46">
        <v>28</v>
      </c>
      <c r="B35" s="52"/>
      <c r="C35" s="52"/>
      <c r="D35" s="52"/>
      <c r="E35" s="54"/>
      <c r="F35" s="53" t="s">
        <v>120</v>
      </c>
      <c r="G35" s="45">
        <f>3027667-G37</f>
        <v>3022745</v>
      </c>
      <c r="H35" s="45">
        <f>3147698-H36</f>
        <v>3101600</v>
      </c>
      <c r="I35" s="45">
        <f t="shared" si="0"/>
        <v>78855</v>
      </c>
      <c r="J35" s="48"/>
      <c r="K35" s="51"/>
      <c r="L35" s="9"/>
      <c r="Q35" s="10"/>
    </row>
    <row r="36" spans="1:21" ht="40.5" customHeight="1">
      <c r="A36" s="46">
        <v>29</v>
      </c>
      <c r="B36" s="52"/>
      <c r="C36" s="52"/>
      <c r="D36" s="52"/>
      <c r="E36" s="54"/>
      <c r="F36" s="53" t="s">
        <v>178</v>
      </c>
      <c r="G36" s="45">
        <v>0</v>
      </c>
      <c r="H36" s="45">
        <v>46098</v>
      </c>
      <c r="I36" s="45">
        <f>+H36-G36</f>
        <v>46098</v>
      </c>
      <c r="J36" s="48"/>
      <c r="K36" s="51"/>
      <c r="L36" s="9"/>
      <c r="Q36" s="10"/>
    </row>
    <row r="37" spans="1:21" ht="40.5" customHeight="1">
      <c r="A37" s="46">
        <v>30</v>
      </c>
      <c r="B37" s="52"/>
      <c r="C37" s="52"/>
      <c r="D37" s="52"/>
      <c r="E37" s="54"/>
      <c r="F37" s="53" t="s">
        <v>167</v>
      </c>
      <c r="G37" s="45">
        <v>4922</v>
      </c>
      <c r="H37" s="45">
        <v>0</v>
      </c>
      <c r="I37" s="45">
        <f t="shared" ref="I37" si="3">+H37-G37</f>
        <v>-4922</v>
      </c>
      <c r="J37" s="48"/>
      <c r="K37" s="51"/>
      <c r="L37" s="9"/>
      <c r="Q37" s="10"/>
    </row>
    <row r="38" spans="1:21" ht="27" customHeight="1">
      <c r="A38" s="46">
        <v>31</v>
      </c>
      <c r="B38" s="72"/>
      <c r="C38" s="72"/>
      <c r="D38" s="72"/>
      <c r="E38" s="54" t="s">
        <v>35</v>
      </c>
      <c r="F38" s="53"/>
      <c r="G38" s="45">
        <f>SUM(G39:G40)</f>
        <v>424992</v>
      </c>
      <c r="H38" s="45">
        <f>SUM(H39:H40)</f>
        <v>317815</v>
      </c>
      <c r="I38" s="45">
        <f>+H38-G38</f>
        <v>-107177</v>
      </c>
      <c r="J38" s="48"/>
      <c r="K38" s="51"/>
      <c r="L38" s="9"/>
      <c r="Q38" s="10"/>
    </row>
    <row r="39" spans="1:21" ht="40.5" customHeight="1">
      <c r="A39" s="88">
        <v>32</v>
      </c>
      <c r="B39" s="52"/>
      <c r="C39" s="52"/>
      <c r="D39" s="52"/>
      <c r="E39" s="54"/>
      <c r="F39" s="53" t="s">
        <v>126</v>
      </c>
      <c r="G39" s="45">
        <f>424992-G40</f>
        <v>422046</v>
      </c>
      <c r="H39" s="45">
        <v>317815</v>
      </c>
      <c r="I39" s="45">
        <f t="shared" ref="I39" si="4">+H39-G39</f>
        <v>-104231</v>
      </c>
      <c r="J39" s="48"/>
      <c r="K39" s="51"/>
      <c r="L39" s="9"/>
      <c r="Q39" s="10"/>
    </row>
    <row r="40" spans="1:21" ht="54" customHeight="1">
      <c r="A40" s="46">
        <v>33</v>
      </c>
      <c r="B40" s="52"/>
      <c r="C40" s="52"/>
      <c r="D40" s="52"/>
      <c r="E40" s="64"/>
      <c r="F40" s="53" t="s">
        <v>168</v>
      </c>
      <c r="G40" s="45">
        <v>2946</v>
      </c>
      <c r="H40" s="45">
        <v>0</v>
      </c>
      <c r="I40" s="45">
        <f t="shared" ref="I40" si="5">+H40-G40</f>
        <v>-2946</v>
      </c>
      <c r="J40" s="62"/>
      <c r="K40" s="63"/>
      <c r="L40" s="9"/>
      <c r="Q40" s="10"/>
    </row>
    <row r="41" spans="1:21" ht="40.5" customHeight="1">
      <c r="A41" s="46">
        <v>34</v>
      </c>
      <c r="B41" s="52"/>
      <c r="C41" s="52"/>
      <c r="D41" s="52"/>
      <c r="E41" s="54" t="s">
        <v>102</v>
      </c>
      <c r="F41" s="53" t="s">
        <v>108</v>
      </c>
      <c r="G41" s="45">
        <v>252088</v>
      </c>
      <c r="H41" s="45">
        <v>236176</v>
      </c>
      <c r="I41" s="45">
        <f t="shared" si="0"/>
        <v>-15912</v>
      </c>
      <c r="J41" s="48"/>
      <c r="K41" s="51"/>
      <c r="L41" s="9"/>
      <c r="Q41" s="10"/>
    </row>
    <row r="42" spans="1:21" ht="40.5" customHeight="1">
      <c r="A42" s="46">
        <v>35</v>
      </c>
      <c r="B42" s="52"/>
      <c r="C42" s="52"/>
      <c r="D42" s="52"/>
      <c r="E42" s="64" t="s">
        <v>103</v>
      </c>
      <c r="F42" s="61" t="s">
        <v>109</v>
      </c>
      <c r="G42" s="45">
        <v>82441</v>
      </c>
      <c r="H42" s="45">
        <v>69692</v>
      </c>
      <c r="I42" s="45">
        <f t="shared" si="0"/>
        <v>-12749</v>
      </c>
      <c r="J42" s="62"/>
      <c r="K42" s="63"/>
      <c r="L42" s="9"/>
      <c r="Q42" s="10"/>
    </row>
    <row r="43" spans="1:21" ht="27" customHeight="1">
      <c r="A43" s="46">
        <v>36</v>
      </c>
      <c r="B43" s="52"/>
      <c r="C43" s="52"/>
      <c r="D43" s="52"/>
      <c r="E43" s="64" t="s">
        <v>104</v>
      </c>
      <c r="F43" s="61"/>
      <c r="G43" s="45">
        <f>SUM(G44:G45)</f>
        <v>3633</v>
      </c>
      <c r="H43" s="45">
        <f>SUM(H44:H45)</f>
        <v>10131</v>
      </c>
      <c r="I43" s="45">
        <f t="shared" si="0"/>
        <v>6498</v>
      </c>
      <c r="J43" s="62"/>
      <c r="K43" s="63"/>
      <c r="L43" s="9"/>
      <c r="Q43" s="10"/>
    </row>
    <row r="44" spans="1:21" ht="40.5" customHeight="1">
      <c r="A44" s="46">
        <v>37</v>
      </c>
      <c r="B44" s="52"/>
      <c r="C44" s="52"/>
      <c r="D44" s="65"/>
      <c r="E44" s="64"/>
      <c r="F44" s="61" t="s">
        <v>111</v>
      </c>
      <c r="G44" s="45">
        <v>3633</v>
      </c>
      <c r="H44" s="45">
        <v>3229</v>
      </c>
      <c r="I44" s="45">
        <f t="shared" ref="I44:I45" si="6">+H44-G44</f>
        <v>-404</v>
      </c>
      <c r="J44" s="48"/>
      <c r="K44" s="51"/>
      <c r="L44" s="9"/>
      <c r="Q44" s="10"/>
    </row>
    <row r="45" spans="1:21" ht="40.5" customHeight="1">
      <c r="A45" s="46">
        <v>38</v>
      </c>
      <c r="B45" s="52"/>
      <c r="C45" s="52"/>
      <c r="D45" s="65"/>
      <c r="E45" s="64"/>
      <c r="F45" s="53" t="s">
        <v>169</v>
      </c>
      <c r="G45" s="45">
        <v>0</v>
      </c>
      <c r="H45" s="45">
        <v>6902</v>
      </c>
      <c r="I45" s="45">
        <f t="shared" si="6"/>
        <v>6902</v>
      </c>
      <c r="J45" s="48"/>
      <c r="K45" s="51"/>
      <c r="L45" s="9"/>
      <c r="Q45" s="10"/>
    </row>
    <row r="46" spans="1:21" ht="27" customHeight="1">
      <c r="A46" s="46">
        <v>39</v>
      </c>
      <c r="B46" s="52"/>
      <c r="C46" s="52"/>
      <c r="D46" s="65"/>
      <c r="E46" s="64" t="s">
        <v>105</v>
      </c>
      <c r="F46" s="53"/>
      <c r="G46" s="45">
        <f>SUM(G47:G48)</f>
        <v>1155720</v>
      </c>
      <c r="H46" s="45">
        <f>SUM(H47:H48)</f>
        <v>1806576</v>
      </c>
      <c r="I46" s="45">
        <f t="shared" si="0"/>
        <v>650856</v>
      </c>
      <c r="J46" s="48"/>
      <c r="K46" s="51"/>
      <c r="L46" s="9"/>
      <c r="Q46" s="10"/>
    </row>
    <row r="47" spans="1:21" ht="40.5" customHeight="1">
      <c r="A47" s="46">
        <v>40</v>
      </c>
      <c r="B47" s="52"/>
      <c r="C47" s="52"/>
      <c r="D47" s="65"/>
      <c r="E47" s="64"/>
      <c r="F47" s="86" t="s">
        <v>170</v>
      </c>
      <c r="G47" s="45">
        <f>1155720</f>
        <v>1155720</v>
      </c>
      <c r="H47" s="45">
        <f>1806576-H48</f>
        <v>1158735</v>
      </c>
      <c r="I47" s="45">
        <f t="shared" si="0"/>
        <v>3015</v>
      </c>
      <c r="J47" s="48"/>
      <c r="K47" s="51"/>
      <c r="L47" s="9"/>
      <c r="Q47" s="10"/>
    </row>
    <row r="48" spans="1:21" ht="40.5" customHeight="1">
      <c r="A48" s="46">
        <v>41</v>
      </c>
      <c r="B48" s="52"/>
      <c r="C48" s="52"/>
      <c r="D48" s="65"/>
      <c r="E48" s="64"/>
      <c r="F48" s="53" t="s">
        <v>169</v>
      </c>
      <c r="G48" s="45">
        <v>0</v>
      </c>
      <c r="H48" s="45">
        <v>647841</v>
      </c>
      <c r="I48" s="45">
        <f t="shared" ref="I48" si="7">+H48-G48</f>
        <v>647841</v>
      </c>
      <c r="J48" s="48"/>
      <c r="K48" s="51"/>
      <c r="L48" s="9"/>
      <c r="Q48" s="10"/>
    </row>
    <row r="49" spans="1:17" ht="27" customHeight="1">
      <c r="A49" s="46">
        <v>42</v>
      </c>
      <c r="B49" s="52"/>
      <c r="C49" s="106" t="s">
        <v>20</v>
      </c>
      <c r="D49" s="107"/>
      <c r="E49" s="108"/>
      <c r="F49" s="66"/>
      <c r="G49" s="67">
        <f>G50</f>
        <v>987011</v>
      </c>
      <c r="H49" s="67">
        <f>H50</f>
        <v>1072889</v>
      </c>
      <c r="I49" s="45">
        <f t="shared" si="0"/>
        <v>85878</v>
      </c>
      <c r="J49" s="68"/>
      <c r="K49" s="69"/>
      <c r="L49" s="9"/>
      <c r="Q49" s="10"/>
    </row>
    <row r="50" spans="1:17" ht="27" customHeight="1">
      <c r="A50" s="46">
        <v>43</v>
      </c>
      <c r="B50" s="52"/>
      <c r="C50" s="50"/>
      <c r="D50" s="90" t="s">
        <v>21</v>
      </c>
      <c r="E50" s="92"/>
      <c r="F50" s="53"/>
      <c r="G50" s="45">
        <f>SUM(G51:G55)</f>
        <v>987011</v>
      </c>
      <c r="H50" s="45">
        <f>SUM(H51:H55)</f>
        <v>1072889</v>
      </c>
      <c r="I50" s="45">
        <f>+H50-G50</f>
        <v>85878</v>
      </c>
      <c r="J50" s="48"/>
      <c r="K50" s="51"/>
      <c r="L50" s="9"/>
      <c r="Q50" s="10"/>
    </row>
    <row r="51" spans="1:17" ht="27" customHeight="1">
      <c r="A51" s="46">
        <v>44</v>
      </c>
      <c r="B51" s="52"/>
      <c r="C51" s="52"/>
      <c r="D51" s="50"/>
      <c r="E51" s="54" t="s">
        <v>22</v>
      </c>
      <c r="F51" s="54" t="s">
        <v>68</v>
      </c>
      <c r="G51" s="45">
        <v>9427</v>
      </c>
      <c r="H51" s="45">
        <v>14965</v>
      </c>
      <c r="I51" s="45">
        <f>+H51-G51</f>
        <v>5538</v>
      </c>
      <c r="J51" s="48"/>
      <c r="K51" s="51"/>
      <c r="L51" s="9"/>
      <c r="Q51" s="10"/>
    </row>
    <row r="52" spans="1:17" ht="27" customHeight="1">
      <c r="A52" s="46">
        <v>45</v>
      </c>
      <c r="B52" s="52"/>
      <c r="C52" s="52"/>
      <c r="D52" s="52"/>
      <c r="E52" s="54" t="s">
        <v>23</v>
      </c>
      <c r="F52" s="54" t="s">
        <v>69</v>
      </c>
      <c r="G52" s="45">
        <v>809112</v>
      </c>
      <c r="H52" s="45">
        <v>928371</v>
      </c>
      <c r="I52" s="45">
        <f t="shared" si="0"/>
        <v>119259</v>
      </c>
      <c r="J52" s="48"/>
      <c r="K52" s="51"/>
      <c r="L52" s="9"/>
      <c r="Q52" s="10"/>
    </row>
    <row r="53" spans="1:17" ht="40.5" customHeight="1">
      <c r="A53" s="46">
        <v>46</v>
      </c>
      <c r="B53" s="52"/>
      <c r="C53" s="52"/>
      <c r="D53" s="52"/>
      <c r="E53" s="54" t="s">
        <v>24</v>
      </c>
      <c r="F53" s="54" t="s">
        <v>70</v>
      </c>
      <c r="G53" s="45">
        <f>80433</f>
        <v>80433</v>
      </c>
      <c r="H53" s="45">
        <v>37714</v>
      </c>
      <c r="I53" s="45">
        <f t="shared" si="0"/>
        <v>-42719</v>
      </c>
      <c r="J53" s="48"/>
      <c r="K53" s="51"/>
      <c r="L53" s="9"/>
      <c r="Q53" s="10"/>
    </row>
    <row r="54" spans="1:17" ht="27" customHeight="1">
      <c r="A54" s="46">
        <v>47</v>
      </c>
      <c r="B54" s="52"/>
      <c r="C54" s="52"/>
      <c r="D54" s="52"/>
      <c r="E54" s="54" t="s">
        <v>25</v>
      </c>
      <c r="F54" s="54" t="s">
        <v>71</v>
      </c>
      <c r="G54" s="45">
        <v>41968</v>
      </c>
      <c r="H54" s="45">
        <v>44756</v>
      </c>
      <c r="I54" s="45">
        <f t="shared" si="0"/>
        <v>2788</v>
      </c>
      <c r="J54" s="48"/>
      <c r="K54" s="51"/>
      <c r="L54" s="9"/>
      <c r="Q54" s="10"/>
    </row>
    <row r="55" spans="1:17" ht="27" customHeight="1">
      <c r="A55" s="46">
        <v>48</v>
      </c>
      <c r="B55" s="72"/>
      <c r="C55" s="72"/>
      <c r="D55" s="72"/>
      <c r="E55" s="54" t="s">
        <v>26</v>
      </c>
      <c r="F55" s="54" t="s">
        <v>72</v>
      </c>
      <c r="G55" s="45">
        <v>46071</v>
      </c>
      <c r="H55" s="45">
        <v>47083</v>
      </c>
      <c r="I55" s="45">
        <f t="shared" si="0"/>
        <v>1012</v>
      </c>
      <c r="J55" s="48"/>
      <c r="K55" s="51"/>
      <c r="L55" s="9"/>
      <c r="Q55" s="10"/>
    </row>
    <row r="56" spans="1:17" ht="27" customHeight="1">
      <c r="A56" s="46">
        <v>49</v>
      </c>
      <c r="B56" s="90" t="s">
        <v>154</v>
      </c>
      <c r="C56" s="91"/>
      <c r="D56" s="91"/>
      <c r="E56" s="92"/>
      <c r="F56" s="47"/>
      <c r="G56" s="45">
        <f>SUM(G57,G63,G73,G76)</f>
        <v>85729272</v>
      </c>
      <c r="H56" s="45">
        <f>SUM(H57,H63,H73,H76)</f>
        <v>96795685</v>
      </c>
      <c r="I56" s="45">
        <f>+H56-G56</f>
        <v>11066413</v>
      </c>
      <c r="J56" s="48"/>
      <c r="K56" s="49"/>
      <c r="L56" s="9"/>
      <c r="Q56" s="10"/>
    </row>
    <row r="57" spans="1:17" ht="27" customHeight="1">
      <c r="A57" s="46">
        <v>50</v>
      </c>
      <c r="B57" s="50"/>
      <c r="C57" s="90" t="s">
        <v>27</v>
      </c>
      <c r="D57" s="91"/>
      <c r="E57" s="92"/>
      <c r="F57" s="47"/>
      <c r="G57" s="45">
        <f>G58</f>
        <v>78853460</v>
      </c>
      <c r="H57" s="45">
        <f>H58</f>
        <v>89336288</v>
      </c>
      <c r="I57" s="45">
        <f t="shared" si="0"/>
        <v>10482828</v>
      </c>
      <c r="J57" s="48"/>
      <c r="K57" s="51"/>
      <c r="L57" s="9"/>
      <c r="Q57" s="10"/>
    </row>
    <row r="58" spans="1:17" ht="27" customHeight="1">
      <c r="A58" s="46">
        <v>51</v>
      </c>
      <c r="B58" s="52"/>
      <c r="C58" s="50"/>
      <c r="D58" s="90" t="s">
        <v>28</v>
      </c>
      <c r="E58" s="92"/>
      <c r="F58" s="53"/>
      <c r="G58" s="45">
        <f>SUM(G59:G62)</f>
        <v>78853460</v>
      </c>
      <c r="H58" s="45">
        <f>SUM(H59:H62)</f>
        <v>89336288</v>
      </c>
      <c r="I58" s="45">
        <f t="shared" si="0"/>
        <v>10482828</v>
      </c>
      <c r="J58" s="48"/>
      <c r="K58" s="51"/>
      <c r="L58" s="9"/>
      <c r="Q58" s="10"/>
    </row>
    <row r="59" spans="1:17" ht="27" customHeight="1">
      <c r="A59" s="46">
        <v>52</v>
      </c>
      <c r="B59" s="52"/>
      <c r="C59" s="52"/>
      <c r="D59" s="50"/>
      <c r="E59" s="54" t="s">
        <v>10</v>
      </c>
      <c r="F59" s="53" t="s">
        <v>117</v>
      </c>
      <c r="G59" s="45">
        <v>54976041</v>
      </c>
      <c r="H59" s="45">
        <v>64717838</v>
      </c>
      <c r="I59" s="45">
        <f t="shared" si="0"/>
        <v>9741797</v>
      </c>
      <c r="J59" s="48"/>
      <c r="K59" s="51"/>
      <c r="L59" s="9"/>
      <c r="Q59" s="10"/>
    </row>
    <row r="60" spans="1:17" ht="40.5" customHeight="1">
      <c r="A60" s="46">
        <v>53</v>
      </c>
      <c r="B60" s="52"/>
      <c r="C60" s="52"/>
      <c r="D60" s="52"/>
      <c r="E60" s="54" t="s">
        <v>29</v>
      </c>
      <c r="F60" s="54" t="s">
        <v>78</v>
      </c>
      <c r="G60" s="45">
        <v>15484214</v>
      </c>
      <c r="H60" s="45">
        <v>15540590</v>
      </c>
      <c r="I60" s="45">
        <f t="shared" si="0"/>
        <v>56376</v>
      </c>
      <c r="J60" s="48"/>
      <c r="K60" s="51"/>
      <c r="L60" s="9"/>
      <c r="Q60" s="10"/>
    </row>
    <row r="61" spans="1:17" ht="27" customHeight="1">
      <c r="A61" s="46">
        <v>54</v>
      </c>
      <c r="B61" s="52"/>
      <c r="C61" s="52"/>
      <c r="D61" s="52"/>
      <c r="E61" s="54" t="s">
        <v>30</v>
      </c>
      <c r="F61" s="54" t="s">
        <v>92</v>
      </c>
      <c r="G61" s="45">
        <v>1370643</v>
      </c>
      <c r="H61" s="83">
        <v>1301806</v>
      </c>
      <c r="I61" s="45">
        <f t="shared" si="0"/>
        <v>-68837</v>
      </c>
      <c r="J61" s="48"/>
      <c r="K61" s="51"/>
      <c r="L61" s="9"/>
      <c r="Q61" s="10"/>
    </row>
    <row r="62" spans="1:17" ht="40.5" customHeight="1">
      <c r="A62" s="46">
        <v>55</v>
      </c>
      <c r="B62" s="52"/>
      <c r="C62" s="52"/>
      <c r="D62" s="52"/>
      <c r="E62" s="54" t="s">
        <v>31</v>
      </c>
      <c r="F62" s="54" t="s">
        <v>78</v>
      </c>
      <c r="G62" s="45">
        <v>7022562</v>
      </c>
      <c r="H62" s="45">
        <v>7776054</v>
      </c>
      <c r="I62" s="45">
        <f t="shared" si="0"/>
        <v>753492</v>
      </c>
      <c r="J62" s="48"/>
      <c r="K62" s="51"/>
      <c r="L62" s="9"/>
      <c r="Q62" s="10"/>
    </row>
    <row r="63" spans="1:17" ht="27" customHeight="1">
      <c r="A63" s="46">
        <v>56</v>
      </c>
      <c r="B63" s="52"/>
      <c r="C63" s="90" t="s">
        <v>32</v>
      </c>
      <c r="D63" s="91"/>
      <c r="E63" s="92"/>
      <c r="F63" s="70"/>
      <c r="G63" s="59">
        <f>G64</f>
        <v>6872632</v>
      </c>
      <c r="H63" s="59">
        <f>H64</f>
        <v>7451687</v>
      </c>
      <c r="I63" s="45">
        <f>+H63-G63</f>
        <v>579055</v>
      </c>
      <c r="J63" s="62"/>
      <c r="K63" s="63"/>
      <c r="L63" s="9"/>
      <c r="Q63" s="10"/>
    </row>
    <row r="64" spans="1:17" ht="27" customHeight="1">
      <c r="A64" s="46">
        <v>57</v>
      </c>
      <c r="B64" s="52"/>
      <c r="C64" s="52"/>
      <c r="D64" s="90" t="s">
        <v>33</v>
      </c>
      <c r="E64" s="92"/>
      <c r="F64" s="53"/>
      <c r="G64" s="45">
        <f>SUM(G65,G66,G69,G71,G72)</f>
        <v>6872632</v>
      </c>
      <c r="H64" s="45">
        <f>SUM(H65,H66,H69,H71,H72)</f>
        <v>7451687</v>
      </c>
      <c r="I64" s="45">
        <f>+H64-G64</f>
        <v>579055</v>
      </c>
      <c r="J64" s="48"/>
      <c r="K64" s="51"/>
      <c r="L64" s="9"/>
      <c r="Q64" s="10"/>
    </row>
    <row r="65" spans="1:17" ht="40.5" customHeight="1">
      <c r="A65" s="46">
        <v>58</v>
      </c>
      <c r="B65" s="52"/>
      <c r="C65" s="52"/>
      <c r="D65" s="52"/>
      <c r="E65" s="55" t="s">
        <v>19</v>
      </c>
      <c r="F65" s="56" t="s">
        <v>118</v>
      </c>
      <c r="G65" s="71">
        <v>14129</v>
      </c>
      <c r="H65" s="71">
        <v>14129</v>
      </c>
      <c r="I65" s="71">
        <f>+H65-G65</f>
        <v>0</v>
      </c>
      <c r="J65" s="57"/>
      <c r="K65" s="51"/>
      <c r="L65" s="9"/>
      <c r="Q65" s="10"/>
    </row>
    <row r="66" spans="1:17" ht="27" customHeight="1">
      <c r="A66" s="46">
        <v>59</v>
      </c>
      <c r="B66" s="52"/>
      <c r="C66" s="52"/>
      <c r="D66" s="52"/>
      <c r="E66" s="54" t="s">
        <v>34</v>
      </c>
      <c r="F66" s="53"/>
      <c r="G66" s="45">
        <f>SUM(G67:G68)</f>
        <v>4470280</v>
      </c>
      <c r="H66" s="45">
        <f>SUM(H67:H68)</f>
        <v>4376539</v>
      </c>
      <c r="I66" s="45">
        <f t="shared" si="0"/>
        <v>-93741</v>
      </c>
      <c r="J66" s="48"/>
      <c r="K66" s="51"/>
      <c r="L66" s="9"/>
      <c r="Q66" s="10"/>
    </row>
    <row r="67" spans="1:17" ht="40.5" customHeight="1">
      <c r="A67" s="46">
        <v>60</v>
      </c>
      <c r="B67" s="52"/>
      <c r="C67" s="52"/>
      <c r="D67" s="52"/>
      <c r="E67" s="54"/>
      <c r="F67" s="53" t="s">
        <v>119</v>
      </c>
      <c r="G67" s="45">
        <v>4470280</v>
      </c>
      <c r="H67" s="45">
        <f>4376539-H68</f>
        <v>4376407</v>
      </c>
      <c r="I67" s="45">
        <f t="shared" ref="I67" si="8">+H67-G67</f>
        <v>-93873</v>
      </c>
      <c r="J67" s="48"/>
      <c r="K67" s="51"/>
      <c r="L67" s="9"/>
      <c r="Q67" s="10"/>
    </row>
    <row r="68" spans="1:17" ht="27" customHeight="1">
      <c r="A68" s="46">
        <v>61</v>
      </c>
      <c r="B68" s="52"/>
      <c r="C68" s="52"/>
      <c r="D68" s="52"/>
      <c r="E68" s="64"/>
      <c r="F68" s="61" t="s">
        <v>149</v>
      </c>
      <c r="G68" s="45">
        <v>0</v>
      </c>
      <c r="H68" s="45">
        <v>132</v>
      </c>
      <c r="I68" s="45">
        <f t="shared" ref="I68" si="9">+H68-G68</f>
        <v>132</v>
      </c>
      <c r="J68" s="62"/>
      <c r="K68" s="63"/>
      <c r="L68" s="9"/>
      <c r="Q68" s="10"/>
    </row>
    <row r="69" spans="1:17" ht="27" customHeight="1">
      <c r="A69" s="46">
        <v>62</v>
      </c>
      <c r="B69" s="52"/>
      <c r="C69" s="52"/>
      <c r="D69" s="52"/>
      <c r="E69" s="64" t="s">
        <v>35</v>
      </c>
      <c r="F69" s="61"/>
      <c r="G69" s="59">
        <f>SUM(G70:G70)</f>
        <v>2272283</v>
      </c>
      <c r="H69" s="59">
        <f>SUM(H70:H70)</f>
        <v>2845257</v>
      </c>
      <c r="I69" s="45">
        <f t="shared" si="0"/>
        <v>572974</v>
      </c>
      <c r="J69" s="62"/>
      <c r="K69" s="63"/>
      <c r="L69" s="9"/>
      <c r="Q69" s="10"/>
    </row>
    <row r="70" spans="1:17" ht="54" customHeight="1">
      <c r="A70" s="46">
        <v>63</v>
      </c>
      <c r="B70" s="72"/>
      <c r="C70" s="72"/>
      <c r="D70" s="72"/>
      <c r="E70" s="64"/>
      <c r="F70" s="61" t="s">
        <v>171</v>
      </c>
      <c r="G70" s="45">
        <v>2272283</v>
      </c>
      <c r="H70" s="45">
        <v>2845257</v>
      </c>
      <c r="I70" s="45">
        <f t="shared" si="0"/>
        <v>572974</v>
      </c>
      <c r="J70" s="62"/>
      <c r="K70" s="63"/>
      <c r="L70" s="9"/>
      <c r="Q70" s="10"/>
    </row>
    <row r="71" spans="1:17" ht="40.5" customHeight="1">
      <c r="A71" s="88">
        <v>64</v>
      </c>
      <c r="B71" s="52"/>
      <c r="C71" s="52"/>
      <c r="D71" s="52"/>
      <c r="E71" s="64" t="s">
        <v>135</v>
      </c>
      <c r="F71" s="53" t="s">
        <v>141</v>
      </c>
      <c r="G71" s="45">
        <v>115940</v>
      </c>
      <c r="H71" s="45">
        <v>112162</v>
      </c>
      <c r="I71" s="45">
        <f t="shared" si="0"/>
        <v>-3778</v>
      </c>
      <c r="J71" s="48"/>
      <c r="K71" s="51"/>
      <c r="L71" s="9"/>
      <c r="Q71" s="10"/>
    </row>
    <row r="72" spans="1:17" ht="40.5" customHeight="1">
      <c r="A72" s="46">
        <v>65</v>
      </c>
      <c r="B72" s="52"/>
      <c r="C72" s="52"/>
      <c r="D72" s="52"/>
      <c r="E72" s="64" t="s">
        <v>172</v>
      </c>
      <c r="F72" s="53" t="s">
        <v>173</v>
      </c>
      <c r="G72" s="45">
        <v>0</v>
      </c>
      <c r="H72" s="45">
        <v>103600</v>
      </c>
      <c r="I72" s="45">
        <f t="shared" ref="I72" si="10">+H72-G72</f>
        <v>103600</v>
      </c>
      <c r="J72" s="48"/>
      <c r="K72" s="51"/>
      <c r="L72" s="9"/>
      <c r="Q72" s="10"/>
    </row>
    <row r="73" spans="1:17" ht="27" customHeight="1">
      <c r="A73" s="46">
        <v>66</v>
      </c>
      <c r="B73" s="52"/>
      <c r="C73" s="90" t="s">
        <v>20</v>
      </c>
      <c r="D73" s="91"/>
      <c r="E73" s="92"/>
      <c r="F73" s="47"/>
      <c r="G73" s="45">
        <f>G74</f>
        <v>1603</v>
      </c>
      <c r="H73" s="45">
        <f>H74</f>
        <v>6136</v>
      </c>
      <c r="I73" s="45">
        <f t="shared" ref="I73:I133" si="11">+H73-G73</f>
        <v>4533</v>
      </c>
      <c r="J73" s="48"/>
      <c r="K73" s="51"/>
      <c r="L73" s="9"/>
      <c r="Q73" s="10"/>
    </row>
    <row r="74" spans="1:17" ht="27" customHeight="1">
      <c r="A74" s="46">
        <v>67</v>
      </c>
      <c r="B74" s="52"/>
      <c r="C74" s="50"/>
      <c r="D74" s="90" t="s">
        <v>21</v>
      </c>
      <c r="E74" s="92"/>
      <c r="F74" s="53"/>
      <c r="G74" s="45">
        <f>SUM(G75)</f>
        <v>1603</v>
      </c>
      <c r="H74" s="45">
        <f>SUM(H75)</f>
        <v>6136</v>
      </c>
      <c r="I74" s="45">
        <f t="shared" si="11"/>
        <v>4533</v>
      </c>
      <c r="J74" s="48"/>
      <c r="K74" s="51"/>
      <c r="L74" s="9"/>
      <c r="Q74" s="10"/>
    </row>
    <row r="75" spans="1:17" ht="27" customHeight="1">
      <c r="A75" s="46">
        <v>68</v>
      </c>
      <c r="B75" s="52"/>
      <c r="C75" s="52"/>
      <c r="D75" s="50"/>
      <c r="E75" s="54" t="s">
        <v>22</v>
      </c>
      <c r="F75" s="53" t="s">
        <v>68</v>
      </c>
      <c r="G75" s="45">
        <v>1603</v>
      </c>
      <c r="H75" s="45">
        <v>6136</v>
      </c>
      <c r="I75" s="45">
        <f t="shared" si="11"/>
        <v>4533</v>
      </c>
      <c r="J75" s="48"/>
      <c r="K75" s="51"/>
      <c r="L75" s="9"/>
      <c r="Q75" s="10"/>
    </row>
    <row r="76" spans="1:17" ht="27" customHeight="1">
      <c r="A76" s="46">
        <v>69</v>
      </c>
      <c r="B76" s="52"/>
      <c r="C76" s="90" t="s">
        <v>36</v>
      </c>
      <c r="D76" s="91"/>
      <c r="E76" s="92"/>
      <c r="F76" s="70"/>
      <c r="G76" s="45">
        <f>G77</f>
        <v>1577</v>
      </c>
      <c r="H76" s="45">
        <f>H77</f>
        <v>1574</v>
      </c>
      <c r="I76" s="45">
        <f t="shared" si="11"/>
        <v>-3</v>
      </c>
      <c r="J76" s="48"/>
      <c r="K76" s="51"/>
      <c r="L76" s="9"/>
      <c r="Q76" s="10"/>
    </row>
    <row r="77" spans="1:17" ht="27" customHeight="1">
      <c r="A77" s="46">
        <v>70</v>
      </c>
      <c r="B77" s="52"/>
      <c r="C77" s="52"/>
      <c r="D77" s="90" t="s">
        <v>37</v>
      </c>
      <c r="E77" s="92"/>
      <c r="F77" s="53"/>
      <c r="G77" s="45">
        <f>SUM(G78)</f>
        <v>1577</v>
      </c>
      <c r="H77" s="45">
        <f>SUM(H78)</f>
        <v>1574</v>
      </c>
      <c r="I77" s="45">
        <f t="shared" si="11"/>
        <v>-3</v>
      </c>
      <c r="J77" s="48"/>
      <c r="K77" s="51"/>
      <c r="L77" s="9"/>
      <c r="Q77" s="10"/>
    </row>
    <row r="78" spans="1:17" ht="27" customHeight="1">
      <c r="A78" s="46">
        <v>71</v>
      </c>
      <c r="B78" s="52"/>
      <c r="C78" s="52"/>
      <c r="D78" s="52"/>
      <c r="E78" s="64" t="s">
        <v>38</v>
      </c>
      <c r="F78" s="61" t="s">
        <v>137</v>
      </c>
      <c r="G78" s="45">
        <v>1577</v>
      </c>
      <c r="H78" s="45">
        <v>1574</v>
      </c>
      <c r="I78" s="45">
        <f t="shared" si="11"/>
        <v>-3</v>
      </c>
      <c r="J78" s="62"/>
      <c r="K78" s="63"/>
      <c r="L78" s="9"/>
      <c r="Q78" s="10"/>
    </row>
    <row r="79" spans="1:17" ht="27" customHeight="1">
      <c r="A79" s="46">
        <v>72</v>
      </c>
      <c r="B79" s="90" t="s">
        <v>155</v>
      </c>
      <c r="C79" s="91"/>
      <c r="D79" s="91"/>
      <c r="E79" s="92"/>
      <c r="F79" s="47"/>
      <c r="G79" s="45">
        <f>SUM(G80,G84)</f>
        <v>416583</v>
      </c>
      <c r="H79" s="45">
        <f>SUM(H80,H84)</f>
        <v>419560</v>
      </c>
      <c r="I79" s="45">
        <f t="shared" si="11"/>
        <v>2977</v>
      </c>
      <c r="J79" s="48"/>
      <c r="K79" s="49"/>
      <c r="L79" s="9"/>
      <c r="Q79" s="10"/>
    </row>
    <row r="80" spans="1:17" ht="27" customHeight="1">
      <c r="A80" s="46">
        <v>73</v>
      </c>
      <c r="B80" s="50"/>
      <c r="C80" s="90" t="s">
        <v>39</v>
      </c>
      <c r="D80" s="91"/>
      <c r="E80" s="92"/>
      <c r="F80" s="47"/>
      <c r="G80" s="45">
        <f>G81</f>
        <v>405467</v>
      </c>
      <c r="H80" s="45">
        <f>H81</f>
        <v>403649</v>
      </c>
      <c r="I80" s="45">
        <f t="shared" si="11"/>
        <v>-1818</v>
      </c>
      <c r="J80" s="48"/>
      <c r="K80" s="51"/>
      <c r="L80" s="9"/>
      <c r="Q80" s="10"/>
    </row>
    <row r="81" spans="1:17" ht="27" customHeight="1">
      <c r="A81" s="46">
        <v>74</v>
      </c>
      <c r="B81" s="52"/>
      <c r="C81" s="50"/>
      <c r="D81" s="90" t="s">
        <v>40</v>
      </c>
      <c r="E81" s="92"/>
      <c r="F81" s="53"/>
      <c r="G81" s="45">
        <f>SUM(G82:G83)</f>
        <v>405467</v>
      </c>
      <c r="H81" s="45">
        <f>SUM(H82:H83)</f>
        <v>403649</v>
      </c>
      <c r="I81" s="45">
        <f t="shared" si="11"/>
        <v>-1818</v>
      </c>
      <c r="J81" s="48"/>
      <c r="K81" s="51"/>
      <c r="L81" s="9"/>
      <c r="Q81" s="10"/>
    </row>
    <row r="82" spans="1:17" ht="27" customHeight="1">
      <c r="A82" s="46">
        <v>75</v>
      </c>
      <c r="B82" s="52"/>
      <c r="C82" s="52"/>
      <c r="D82" s="52"/>
      <c r="E82" s="54" t="s">
        <v>41</v>
      </c>
      <c r="F82" s="53" t="s">
        <v>95</v>
      </c>
      <c r="G82" s="45">
        <v>196244</v>
      </c>
      <c r="H82" s="45">
        <f>195687</f>
        <v>195687</v>
      </c>
      <c r="I82" s="45">
        <f t="shared" si="11"/>
        <v>-557</v>
      </c>
      <c r="J82" s="48"/>
      <c r="K82" s="51"/>
      <c r="L82" s="9"/>
      <c r="Q82" s="10"/>
    </row>
    <row r="83" spans="1:17" ht="27" customHeight="1">
      <c r="A83" s="46">
        <v>76</v>
      </c>
      <c r="B83" s="72"/>
      <c r="C83" s="72"/>
      <c r="D83" s="72"/>
      <c r="E83" s="54" t="s">
        <v>42</v>
      </c>
      <c r="F83" s="53" t="s">
        <v>67</v>
      </c>
      <c r="G83" s="45">
        <v>209223</v>
      </c>
      <c r="H83" s="45">
        <v>207962</v>
      </c>
      <c r="I83" s="45">
        <f t="shared" si="11"/>
        <v>-1261</v>
      </c>
      <c r="J83" s="48"/>
      <c r="K83" s="51"/>
      <c r="L83" s="9"/>
      <c r="Q83" s="10"/>
    </row>
    <row r="84" spans="1:17" ht="27" customHeight="1">
      <c r="A84" s="88">
        <v>77</v>
      </c>
      <c r="B84" s="52"/>
      <c r="C84" s="109" t="s">
        <v>43</v>
      </c>
      <c r="D84" s="110"/>
      <c r="E84" s="92"/>
      <c r="F84" s="47"/>
      <c r="G84" s="45">
        <f>G85</f>
        <v>11116</v>
      </c>
      <c r="H84" s="45">
        <f>H85</f>
        <v>15911</v>
      </c>
      <c r="I84" s="45">
        <f t="shared" si="11"/>
        <v>4795</v>
      </c>
      <c r="J84" s="48"/>
      <c r="K84" s="51"/>
      <c r="L84" s="9"/>
      <c r="Q84" s="10"/>
    </row>
    <row r="85" spans="1:17" ht="27" customHeight="1">
      <c r="A85" s="46">
        <v>78</v>
      </c>
      <c r="B85" s="52"/>
      <c r="C85" s="52"/>
      <c r="D85" s="90" t="s">
        <v>156</v>
      </c>
      <c r="E85" s="92"/>
      <c r="F85" s="53"/>
      <c r="G85" s="45">
        <f>SUM(G86)</f>
        <v>11116</v>
      </c>
      <c r="H85" s="45">
        <f>SUM(H86)</f>
        <v>15911</v>
      </c>
      <c r="I85" s="45">
        <f t="shared" si="11"/>
        <v>4795</v>
      </c>
      <c r="J85" s="48"/>
      <c r="K85" s="51"/>
      <c r="L85" s="9"/>
      <c r="Q85" s="10"/>
    </row>
    <row r="86" spans="1:17" ht="27" customHeight="1">
      <c r="A86" s="46">
        <v>79</v>
      </c>
      <c r="B86" s="52"/>
      <c r="C86" s="52"/>
      <c r="D86" s="52"/>
      <c r="E86" s="54" t="s">
        <v>44</v>
      </c>
      <c r="F86" s="54" t="s">
        <v>73</v>
      </c>
      <c r="G86" s="45">
        <v>11116</v>
      </c>
      <c r="H86" s="45">
        <v>15911</v>
      </c>
      <c r="I86" s="45">
        <f t="shared" si="11"/>
        <v>4795</v>
      </c>
      <c r="J86" s="48"/>
      <c r="K86" s="51"/>
      <c r="L86" s="9"/>
      <c r="Q86" s="10"/>
    </row>
    <row r="87" spans="1:17" ht="27" customHeight="1">
      <c r="A87" s="46">
        <v>80</v>
      </c>
      <c r="B87" s="90" t="s">
        <v>157</v>
      </c>
      <c r="C87" s="91"/>
      <c r="D87" s="91"/>
      <c r="E87" s="92"/>
      <c r="F87" s="47"/>
      <c r="G87" s="45">
        <f>G88</f>
        <v>78500</v>
      </c>
      <c r="H87" s="45">
        <f>H88</f>
        <v>101500</v>
      </c>
      <c r="I87" s="45">
        <f t="shared" si="11"/>
        <v>23000</v>
      </c>
      <c r="J87" s="48"/>
      <c r="K87" s="49"/>
      <c r="L87" s="9"/>
      <c r="Q87" s="10"/>
    </row>
    <row r="88" spans="1:17" ht="27" customHeight="1">
      <c r="A88" s="46">
        <v>81</v>
      </c>
      <c r="B88" s="50"/>
      <c r="C88" s="90" t="s">
        <v>121</v>
      </c>
      <c r="D88" s="91"/>
      <c r="E88" s="92"/>
      <c r="F88" s="47"/>
      <c r="G88" s="45">
        <f>G89</f>
        <v>78500</v>
      </c>
      <c r="H88" s="45">
        <f>H89</f>
        <v>101500</v>
      </c>
      <c r="I88" s="45">
        <f t="shared" si="11"/>
        <v>23000</v>
      </c>
      <c r="J88" s="48"/>
      <c r="K88" s="51"/>
      <c r="L88" s="9"/>
      <c r="Q88" s="10"/>
    </row>
    <row r="89" spans="1:17" ht="27" customHeight="1">
      <c r="A89" s="46">
        <v>82</v>
      </c>
      <c r="B89" s="52"/>
      <c r="C89" s="52"/>
      <c r="D89" s="90" t="s">
        <v>122</v>
      </c>
      <c r="E89" s="92"/>
      <c r="F89" s="53"/>
      <c r="G89" s="45">
        <f>SUM(G90)</f>
        <v>78500</v>
      </c>
      <c r="H89" s="45">
        <f>SUM(H90)</f>
        <v>101500</v>
      </c>
      <c r="I89" s="45">
        <f t="shared" si="11"/>
        <v>23000</v>
      </c>
      <c r="J89" s="48"/>
      <c r="K89" s="51"/>
      <c r="L89" s="9"/>
      <c r="Q89" s="10"/>
    </row>
    <row r="90" spans="1:17" ht="27" customHeight="1">
      <c r="A90" s="46">
        <v>83</v>
      </c>
      <c r="B90" s="52"/>
      <c r="C90" s="52"/>
      <c r="D90" s="72"/>
      <c r="E90" s="64" t="s">
        <v>123</v>
      </c>
      <c r="F90" s="61" t="s">
        <v>124</v>
      </c>
      <c r="G90" s="45">
        <v>78500</v>
      </c>
      <c r="H90" s="45">
        <v>101500</v>
      </c>
      <c r="I90" s="45">
        <f>+H90-G90</f>
        <v>23000</v>
      </c>
      <c r="J90" s="62"/>
      <c r="K90" s="63"/>
      <c r="L90" s="9"/>
      <c r="Q90" s="10"/>
    </row>
    <row r="91" spans="1:17" ht="27" customHeight="1">
      <c r="A91" s="46">
        <v>84</v>
      </c>
      <c r="B91" s="90" t="s">
        <v>158</v>
      </c>
      <c r="C91" s="91"/>
      <c r="D91" s="91"/>
      <c r="E91" s="92"/>
      <c r="F91" s="47"/>
      <c r="G91" s="45">
        <f>G92</f>
        <v>45313</v>
      </c>
      <c r="H91" s="45">
        <f>H92</f>
        <v>250221</v>
      </c>
      <c r="I91" s="45">
        <f t="shared" si="11"/>
        <v>204908</v>
      </c>
      <c r="J91" s="48"/>
      <c r="K91" s="49"/>
      <c r="L91" s="9"/>
      <c r="Q91" s="10"/>
    </row>
    <row r="92" spans="1:17" ht="27" customHeight="1">
      <c r="A92" s="46">
        <v>85</v>
      </c>
      <c r="B92" s="52"/>
      <c r="C92" s="90" t="s">
        <v>45</v>
      </c>
      <c r="D92" s="91"/>
      <c r="E92" s="92"/>
      <c r="F92" s="47"/>
      <c r="G92" s="45">
        <f>SUM(G93,G95,G97)</f>
        <v>45313</v>
      </c>
      <c r="H92" s="45">
        <f>SUM(H93,H95,H97,H99)</f>
        <v>250221</v>
      </c>
      <c r="I92" s="45">
        <f t="shared" si="11"/>
        <v>204908</v>
      </c>
      <c r="J92" s="48"/>
      <c r="K92" s="51"/>
      <c r="L92" s="9"/>
      <c r="Q92" s="10"/>
    </row>
    <row r="93" spans="1:17" ht="40.5" customHeight="1">
      <c r="A93" s="46">
        <v>86</v>
      </c>
      <c r="B93" s="65"/>
      <c r="C93" s="50"/>
      <c r="D93" s="111" t="s">
        <v>159</v>
      </c>
      <c r="E93" s="112"/>
      <c r="F93" s="54"/>
      <c r="G93" s="45">
        <f>G94</f>
        <v>4534</v>
      </c>
      <c r="H93" s="45">
        <f>H94</f>
        <v>3820</v>
      </c>
      <c r="I93" s="45">
        <f>+H93-G93</f>
        <v>-714</v>
      </c>
      <c r="J93" s="48"/>
      <c r="K93" s="51"/>
      <c r="L93" s="9"/>
      <c r="Q93" s="10"/>
    </row>
    <row r="94" spans="1:17" ht="40.5" customHeight="1">
      <c r="A94" s="46">
        <v>87</v>
      </c>
      <c r="B94" s="65"/>
      <c r="C94" s="52"/>
      <c r="D94" s="72"/>
      <c r="E94" s="73" t="s">
        <v>125</v>
      </c>
      <c r="F94" s="64" t="s">
        <v>130</v>
      </c>
      <c r="G94" s="59">
        <v>4534</v>
      </c>
      <c r="H94" s="59">
        <v>3820</v>
      </c>
      <c r="I94" s="59">
        <f>+H94-G94</f>
        <v>-714</v>
      </c>
      <c r="J94" s="62"/>
      <c r="K94" s="63"/>
      <c r="L94" s="9"/>
      <c r="Q94" s="10"/>
    </row>
    <row r="95" spans="1:17" ht="40.5" customHeight="1">
      <c r="A95" s="46">
        <v>88</v>
      </c>
      <c r="B95" s="52"/>
      <c r="C95" s="52"/>
      <c r="D95" s="106" t="s">
        <v>160</v>
      </c>
      <c r="E95" s="108"/>
      <c r="F95" s="56"/>
      <c r="G95" s="71">
        <f>G96</f>
        <v>881</v>
      </c>
      <c r="H95" s="71">
        <f>H96</f>
        <v>942</v>
      </c>
      <c r="I95" s="71">
        <f t="shared" si="11"/>
        <v>61</v>
      </c>
      <c r="J95" s="57"/>
      <c r="K95" s="58"/>
      <c r="L95" s="9"/>
      <c r="Q95" s="10"/>
    </row>
    <row r="96" spans="1:17" ht="40.5" customHeight="1">
      <c r="A96" s="46">
        <v>89</v>
      </c>
      <c r="B96" s="52"/>
      <c r="C96" s="52"/>
      <c r="D96" s="50"/>
      <c r="E96" s="54" t="s">
        <v>46</v>
      </c>
      <c r="F96" s="54" t="s">
        <v>74</v>
      </c>
      <c r="G96" s="45">
        <v>881</v>
      </c>
      <c r="H96" s="45">
        <v>942</v>
      </c>
      <c r="I96" s="45">
        <f t="shared" si="11"/>
        <v>61</v>
      </c>
      <c r="J96" s="48"/>
      <c r="K96" s="51"/>
      <c r="L96" s="9"/>
      <c r="Q96" s="10"/>
    </row>
    <row r="97" spans="1:17" ht="27" customHeight="1">
      <c r="A97" s="46">
        <v>90</v>
      </c>
      <c r="B97" s="52"/>
      <c r="C97" s="52"/>
      <c r="D97" s="90" t="s">
        <v>161</v>
      </c>
      <c r="E97" s="92"/>
      <c r="F97" s="53"/>
      <c r="G97" s="45">
        <f>G98</f>
        <v>39898</v>
      </c>
      <c r="H97" s="45">
        <f>H98</f>
        <v>19752</v>
      </c>
      <c r="I97" s="45">
        <f t="shared" si="11"/>
        <v>-20146</v>
      </c>
      <c r="J97" s="48"/>
      <c r="K97" s="51"/>
      <c r="L97" s="9"/>
      <c r="Q97" s="10"/>
    </row>
    <row r="98" spans="1:17" ht="27" customHeight="1">
      <c r="A98" s="46">
        <v>91</v>
      </c>
      <c r="B98" s="52"/>
      <c r="C98" s="52"/>
      <c r="D98" s="50"/>
      <c r="E98" s="54" t="s">
        <v>47</v>
      </c>
      <c r="F98" s="54" t="s">
        <v>75</v>
      </c>
      <c r="G98" s="45">
        <v>39898</v>
      </c>
      <c r="H98" s="45">
        <v>19752</v>
      </c>
      <c r="I98" s="45">
        <f t="shared" si="11"/>
        <v>-20146</v>
      </c>
      <c r="J98" s="48"/>
      <c r="K98" s="51"/>
      <c r="L98" s="9"/>
      <c r="Q98" s="10"/>
    </row>
    <row r="99" spans="1:17" ht="27" customHeight="1">
      <c r="A99" s="46">
        <v>92</v>
      </c>
      <c r="B99" s="52"/>
      <c r="C99" s="52"/>
      <c r="D99" s="90" t="s">
        <v>162</v>
      </c>
      <c r="E99" s="92"/>
      <c r="F99" s="53"/>
      <c r="G99" s="45">
        <f>G100</f>
        <v>0</v>
      </c>
      <c r="H99" s="45">
        <f>H100</f>
        <v>225707</v>
      </c>
      <c r="I99" s="45">
        <f t="shared" ref="I99:I100" si="12">+H99-G99</f>
        <v>225707</v>
      </c>
      <c r="J99" s="48"/>
      <c r="K99" s="51"/>
      <c r="L99" s="9"/>
      <c r="Q99" s="10"/>
    </row>
    <row r="100" spans="1:17" ht="27" customHeight="1">
      <c r="A100" s="46">
        <v>93</v>
      </c>
      <c r="B100" s="52"/>
      <c r="C100" s="52"/>
      <c r="D100" s="50"/>
      <c r="E100" s="54" t="s">
        <v>150</v>
      </c>
      <c r="F100" s="54" t="s">
        <v>151</v>
      </c>
      <c r="G100" s="45">
        <v>0</v>
      </c>
      <c r="H100" s="45">
        <v>225707</v>
      </c>
      <c r="I100" s="45">
        <f t="shared" si="12"/>
        <v>225707</v>
      </c>
      <c r="J100" s="48"/>
      <c r="K100" s="51"/>
      <c r="L100" s="9"/>
      <c r="Q100" s="10"/>
    </row>
    <row r="101" spans="1:17" ht="27" customHeight="1">
      <c r="A101" s="46">
        <v>94</v>
      </c>
      <c r="B101" s="90" t="s">
        <v>163</v>
      </c>
      <c r="C101" s="91"/>
      <c r="D101" s="91"/>
      <c r="E101" s="92"/>
      <c r="F101" s="74"/>
      <c r="G101" s="71">
        <f>SUM(G102,G108,G111)</f>
        <v>7211675</v>
      </c>
      <c r="H101" s="71">
        <f>SUM(H102,H108,H111)</f>
        <v>7710909</v>
      </c>
      <c r="I101" s="45">
        <f t="shared" si="11"/>
        <v>499234</v>
      </c>
      <c r="J101" s="57"/>
      <c r="K101" s="75"/>
      <c r="L101" s="9"/>
      <c r="Q101" s="10"/>
    </row>
    <row r="102" spans="1:17" ht="27" customHeight="1">
      <c r="A102" s="46">
        <v>95</v>
      </c>
      <c r="B102" s="50"/>
      <c r="C102" s="109" t="s">
        <v>48</v>
      </c>
      <c r="D102" s="110"/>
      <c r="E102" s="113"/>
      <c r="F102" s="47"/>
      <c r="G102" s="45">
        <f>G103</f>
        <v>31767</v>
      </c>
      <c r="H102" s="45">
        <f>H103</f>
        <v>20689</v>
      </c>
      <c r="I102" s="45">
        <f t="shared" si="11"/>
        <v>-11078</v>
      </c>
      <c r="J102" s="48"/>
      <c r="K102" s="51"/>
      <c r="L102" s="9"/>
      <c r="Q102" s="10"/>
    </row>
    <row r="103" spans="1:17" ht="27" customHeight="1">
      <c r="A103" s="46">
        <v>96</v>
      </c>
      <c r="B103" s="82"/>
      <c r="C103" s="50"/>
      <c r="D103" s="90" t="s">
        <v>127</v>
      </c>
      <c r="E103" s="92"/>
      <c r="F103" s="53"/>
      <c r="G103" s="45">
        <f>SUM(G104:G107)</f>
        <v>31767</v>
      </c>
      <c r="H103" s="45">
        <f>SUM(H104:H107)</f>
        <v>20689</v>
      </c>
      <c r="I103" s="45">
        <f t="shared" si="11"/>
        <v>-11078</v>
      </c>
      <c r="J103" s="48"/>
      <c r="K103" s="51"/>
      <c r="L103" s="9"/>
      <c r="Q103" s="10"/>
    </row>
    <row r="104" spans="1:17" ht="40.5" customHeight="1">
      <c r="A104" s="46">
        <v>97</v>
      </c>
      <c r="B104" s="52"/>
      <c r="C104" s="52"/>
      <c r="D104" s="52"/>
      <c r="E104" s="64" t="s">
        <v>128</v>
      </c>
      <c r="F104" s="54" t="s">
        <v>131</v>
      </c>
      <c r="G104" s="45">
        <v>2500</v>
      </c>
      <c r="H104" s="45">
        <v>2000</v>
      </c>
      <c r="I104" s="45">
        <f t="shared" si="11"/>
        <v>-500</v>
      </c>
      <c r="J104" s="48"/>
      <c r="K104" s="51"/>
      <c r="L104" s="9"/>
      <c r="Q104" s="10"/>
    </row>
    <row r="105" spans="1:17" ht="40.5" customHeight="1">
      <c r="A105" s="46">
        <v>98</v>
      </c>
      <c r="B105" s="52"/>
      <c r="C105" s="52"/>
      <c r="D105" s="52"/>
      <c r="E105" s="54" t="s">
        <v>129</v>
      </c>
      <c r="F105" s="54" t="s">
        <v>132</v>
      </c>
      <c r="G105" s="45">
        <v>8025</v>
      </c>
      <c r="H105" s="45">
        <v>8025</v>
      </c>
      <c r="I105" s="45">
        <f t="shared" si="11"/>
        <v>0</v>
      </c>
      <c r="J105" s="48"/>
      <c r="K105" s="51"/>
      <c r="L105" s="9"/>
      <c r="Q105" s="10"/>
    </row>
    <row r="106" spans="1:17" ht="40.5" customHeight="1">
      <c r="A106" s="46">
        <v>99</v>
      </c>
      <c r="B106" s="72"/>
      <c r="C106" s="72"/>
      <c r="D106" s="72"/>
      <c r="E106" s="54" t="s">
        <v>180</v>
      </c>
      <c r="F106" s="54" t="s">
        <v>133</v>
      </c>
      <c r="G106" s="45">
        <v>11242</v>
      </c>
      <c r="H106" s="45">
        <v>10664</v>
      </c>
      <c r="I106" s="45">
        <f t="shared" si="11"/>
        <v>-578</v>
      </c>
      <c r="J106" s="48"/>
      <c r="K106" s="51"/>
      <c r="L106" s="9"/>
      <c r="Q106" s="10"/>
    </row>
    <row r="107" spans="1:17" ht="40.5" customHeight="1">
      <c r="A107" s="88">
        <v>100</v>
      </c>
      <c r="B107" s="52"/>
      <c r="C107" s="52"/>
      <c r="D107" s="52"/>
      <c r="E107" s="55" t="s">
        <v>174</v>
      </c>
      <c r="F107" s="54" t="s">
        <v>175</v>
      </c>
      <c r="G107" s="45">
        <v>10000</v>
      </c>
      <c r="H107" s="45">
        <v>0</v>
      </c>
      <c r="I107" s="45">
        <f t="shared" ref="I107:I110" si="13">+H107-G107</f>
        <v>-10000</v>
      </c>
      <c r="J107" s="48"/>
      <c r="K107" s="51"/>
      <c r="L107" s="9"/>
      <c r="Q107" s="10"/>
    </row>
    <row r="108" spans="1:17" ht="27" customHeight="1">
      <c r="A108" s="46">
        <v>101</v>
      </c>
      <c r="B108" s="52"/>
      <c r="C108" s="90" t="s">
        <v>142</v>
      </c>
      <c r="D108" s="91"/>
      <c r="E108" s="92"/>
      <c r="F108" s="47"/>
      <c r="G108" s="45">
        <f>G109</f>
        <v>35201</v>
      </c>
      <c r="H108" s="45">
        <f>H109</f>
        <v>42072</v>
      </c>
      <c r="I108" s="45">
        <f t="shared" si="13"/>
        <v>6871</v>
      </c>
      <c r="J108" s="48"/>
      <c r="K108" s="51"/>
      <c r="L108" s="9"/>
      <c r="Q108" s="10"/>
    </row>
    <row r="109" spans="1:17" ht="27" customHeight="1">
      <c r="A109" s="46">
        <v>102</v>
      </c>
      <c r="B109" s="82"/>
      <c r="C109" s="50"/>
      <c r="D109" s="90" t="s">
        <v>143</v>
      </c>
      <c r="E109" s="92"/>
      <c r="F109" s="53"/>
      <c r="G109" s="45">
        <f>SUM(G110)</f>
        <v>35201</v>
      </c>
      <c r="H109" s="45">
        <f>SUM(H110)</f>
        <v>42072</v>
      </c>
      <c r="I109" s="45">
        <f t="shared" si="13"/>
        <v>6871</v>
      </c>
      <c r="J109" s="48"/>
      <c r="K109" s="51"/>
      <c r="L109" s="9"/>
      <c r="Q109" s="10"/>
    </row>
    <row r="110" spans="1:17" ht="27" customHeight="1">
      <c r="A110" s="46">
        <v>103</v>
      </c>
      <c r="B110" s="52"/>
      <c r="C110" s="72"/>
      <c r="D110" s="72"/>
      <c r="E110" s="64" t="s">
        <v>144</v>
      </c>
      <c r="F110" s="54" t="s">
        <v>146</v>
      </c>
      <c r="G110" s="45">
        <v>35201</v>
      </c>
      <c r="H110" s="45">
        <v>42072</v>
      </c>
      <c r="I110" s="45">
        <f t="shared" si="13"/>
        <v>6871</v>
      </c>
      <c r="J110" s="48"/>
      <c r="K110" s="51"/>
      <c r="L110" s="9"/>
      <c r="Q110" s="10"/>
    </row>
    <row r="111" spans="1:17" ht="27" customHeight="1">
      <c r="A111" s="46">
        <v>104</v>
      </c>
      <c r="B111" s="52"/>
      <c r="C111" s="109" t="s">
        <v>49</v>
      </c>
      <c r="D111" s="110"/>
      <c r="E111" s="92"/>
      <c r="F111" s="47"/>
      <c r="G111" s="45">
        <f>G112+G118+G121+G123+G125</f>
        <v>7144707</v>
      </c>
      <c r="H111" s="45">
        <f>H112+H118+H121+H123+H125</f>
        <v>7648148</v>
      </c>
      <c r="I111" s="45">
        <f t="shared" si="11"/>
        <v>503441</v>
      </c>
      <c r="J111" s="48"/>
      <c r="K111" s="51"/>
      <c r="L111" s="9"/>
      <c r="Q111" s="10"/>
    </row>
    <row r="112" spans="1:17" ht="27" customHeight="1">
      <c r="A112" s="46">
        <v>105</v>
      </c>
      <c r="B112" s="52"/>
      <c r="C112" s="52"/>
      <c r="D112" s="90" t="s">
        <v>50</v>
      </c>
      <c r="E112" s="92"/>
      <c r="F112" s="53"/>
      <c r="G112" s="45">
        <f>SUM(G113:G117)</f>
        <v>1871661</v>
      </c>
      <c r="H112" s="45">
        <f>SUM(H113:H117)</f>
        <v>2119943</v>
      </c>
      <c r="I112" s="45">
        <f t="shared" si="11"/>
        <v>248282</v>
      </c>
      <c r="J112" s="48"/>
      <c r="K112" s="51"/>
      <c r="L112" s="9"/>
      <c r="Q112" s="10"/>
    </row>
    <row r="113" spans="1:17" ht="40.5" customHeight="1">
      <c r="A113" s="46">
        <v>106</v>
      </c>
      <c r="B113" s="52"/>
      <c r="C113" s="52"/>
      <c r="D113" s="50"/>
      <c r="E113" s="54" t="s">
        <v>51</v>
      </c>
      <c r="F113" s="53" t="s">
        <v>98</v>
      </c>
      <c r="G113" s="45">
        <v>13852</v>
      </c>
      <c r="H113" s="45">
        <v>13937</v>
      </c>
      <c r="I113" s="45">
        <f t="shared" si="11"/>
        <v>85</v>
      </c>
      <c r="J113" s="48"/>
      <c r="K113" s="51"/>
      <c r="L113" s="9"/>
      <c r="Q113" s="10"/>
    </row>
    <row r="114" spans="1:17" ht="40.5" customHeight="1">
      <c r="A114" s="46">
        <v>107</v>
      </c>
      <c r="B114" s="52"/>
      <c r="C114" s="52"/>
      <c r="D114" s="52"/>
      <c r="E114" s="64" t="s">
        <v>52</v>
      </c>
      <c r="F114" s="53" t="s">
        <v>106</v>
      </c>
      <c r="G114" s="45">
        <v>1335531</v>
      </c>
      <c r="H114" s="83">
        <v>1590502</v>
      </c>
      <c r="I114" s="45">
        <f t="shared" si="11"/>
        <v>254971</v>
      </c>
      <c r="J114" s="48"/>
      <c r="K114" s="51"/>
      <c r="L114" s="9"/>
      <c r="Q114" s="10"/>
    </row>
    <row r="115" spans="1:17" ht="27" customHeight="1">
      <c r="A115" s="46">
        <v>108</v>
      </c>
      <c r="B115" s="52"/>
      <c r="C115" s="52"/>
      <c r="D115" s="52"/>
      <c r="E115" s="64" t="s">
        <v>53</v>
      </c>
      <c r="F115" s="61" t="s">
        <v>100</v>
      </c>
      <c r="G115" s="45">
        <v>196533</v>
      </c>
      <c r="H115" s="45">
        <v>200402</v>
      </c>
      <c r="I115" s="45">
        <f t="shared" si="11"/>
        <v>3869</v>
      </c>
      <c r="J115" s="62"/>
      <c r="K115" s="63"/>
      <c r="L115" s="9"/>
      <c r="Q115" s="10"/>
    </row>
    <row r="116" spans="1:17" ht="40.5" customHeight="1">
      <c r="A116" s="46">
        <v>109</v>
      </c>
      <c r="B116" s="52"/>
      <c r="C116" s="52"/>
      <c r="D116" s="52"/>
      <c r="E116" s="54" t="s">
        <v>54</v>
      </c>
      <c r="F116" s="53" t="s">
        <v>93</v>
      </c>
      <c r="G116" s="45">
        <v>325372</v>
      </c>
      <c r="H116" s="45">
        <v>314884</v>
      </c>
      <c r="I116" s="45">
        <f t="shared" si="11"/>
        <v>-10488</v>
      </c>
      <c r="J116" s="48"/>
      <c r="K116" s="51"/>
      <c r="L116" s="9"/>
      <c r="Q116" s="10"/>
    </row>
    <row r="117" spans="1:17" ht="27" customHeight="1">
      <c r="A117" s="46">
        <v>110</v>
      </c>
      <c r="B117" s="52"/>
      <c r="C117" s="52"/>
      <c r="D117" s="52"/>
      <c r="E117" s="64" t="s">
        <v>55</v>
      </c>
      <c r="F117" s="64" t="s">
        <v>147</v>
      </c>
      <c r="G117" s="45">
        <v>373</v>
      </c>
      <c r="H117" s="45">
        <v>218</v>
      </c>
      <c r="I117" s="45">
        <f t="shared" si="11"/>
        <v>-155</v>
      </c>
      <c r="J117" s="62"/>
      <c r="K117" s="63"/>
      <c r="L117" s="9"/>
      <c r="Q117" s="10"/>
    </row>
    <row r="118" spans="1:17" ht="27" customHeight="1">
      <c r="A118" s="46">
        <v>111</v>
      </c>
      <c r="B118" s="52"/>
      <c r="C118" s="52"/>
      <c r="D118" s="90" t="s">
        <v>56</v>
      </c>
      <c r="E118" s="92"/>
      <c r="F118" s="53"/>
      <c r="G118" s="45">
        <f>SUM(G119:G120)</f>
        <v>2717152</v>
      </c>
      <c r="H118" s="45">
        <f>SUM(H119:H120)</f>
        <v>2511822</v>
      </c>
      <c r="I118" s="45">
        <f t="shared" si="11"/>
        <v>-205330</v>
      </c>
      <c r="J118" s="48"/>
      <c r="K118" s="51"/>
      <c r="L118" s="9"/>
      <c r="Q118" s="10"/>
    </row>
    <row r="119" spans="1:17" ht="27" customHeight="1">
      <c r="A119" s="46">
        <v>112</v>
      </c>
      <c r="B119" s="52"/>
      <c r="C119" s="52"/>
      <c r="D119" s="50"/>
      <c r="E119" s="54" t="s">
        <v>57</v>
      </c>
      <c r="F119" s="53" t="s">
        <v>79</v>
      </c>
      <c r="G119" s="45">
        <v>2690562</v>
      </c>
      <c r="H119" s="45">
        <v>2492800</v>
      </c>
      <c r="I119" s="45">
        <f t="shared" si="11"/>
        <v>-197762</v>
      </c>
      <c r="J119" s="48"/>
      <c r="K119" s="51"/>
      <c r="L119" s="9"/>
      <c r="Q119" s="10"/>
    </row>
    <row r="120" spans="1:17" ht="27" customHeight="1">
      <c r="A120" s="46">
        <v>113</v>
      </c>
      <c r="B120" s="52"/>
      <c r="C120" s="52"/>
      <c r="D120" s="72"/>
      <c r="E120" s="54" t="s">
        <v>58</v>
      </c>
      <c r="F120" s="53" t="s">
        <v>99</v>
      </c>
      <c r="G120" s="45">
        <v>26590</v>
      </c>
      <c r="H120" s="45">
        <v>19022</v>
      </c>
      <c r="I120" s="45">
        <f t="shared" si="11"/>
        <v>-7568</v>
      </c>
      <c r="J120" s="48"/>
      <c r="K120" s="51"/>
      <c r="L120" s="9"/>
      <c r="Q120" s="10"/>
    </row>
    <row r="121" spans="1:17" ht="27" customHeight="1">
      <c r="A121" s="46">
        <v>114</v>
      </c>
      <c r="B121" s="52"/>
      <c r="C121" s="52"/>
      <c r="D121" s="109" t="s">
        <v>59</v>
      </c>
      <c r="E121" s="113"/>
      <c r="F121" s="61"/>
      <c r="G121" s="59">
        <f>G122</f>
        <v>921214</v>
      </c>
      <c r="H121" s="59">
        <f>H122</f>
        <v>810893</v>
      </c>
      <c r="I121" s="45">
        <f t="shared" si="11"/>
        <v>-110321</v>
      </c>
      <c r="J121" s="62"/>
      <c r="K121" s="63"/>
      <c r="L121" s="9"/>
      <c r="Q121" s="10"/>
    </row>
    <row r="122" spans="1:17" ht="27" customHeight="1">
      <c r="A122" s="46">
        <v>115</v>
      </c>
      <c r="B122" s="52"/>
      <c r="C122" s="52"/>
      <c r="D122" s="76"/>
      <c r="E122" s="77" t="s">
        <v>60</v>
      </c>
      <c r="F122" s="53" t="s">
        <v>87</v>
      </c>
      <c r="G122" s="45">
        <v>921214</v>
      </c>
      <c r="H122" s="45">
        <v>810893</v>
      </c>
      <c r="I122" s="45">
        <f t="shared" si="11"/>
        <v>-110321</v>
      </c>
      <c r="J122" s="48"/>
      <c r="K122" s="51"/>
      <c r="L122" s="9"/>
      <c r="Q122" s="10"/>
    </row>
    <row r="123" spans="1:17" ht="27" customHeight="1">
      <c r="A123" s="46">
        <v>116</v>
      </c>
      <c r="B123" s="52"/>
      <c r="C123" s="52"/>
      <c r="D123" s="90" t="s">
        <v>164</v>
      </c>
      <c r="E123" s="92"/>
      <c r="F123" s="53"/>
      <c r="G123" s="45">
        <f>G124</f>
        <v>368332</v>
      </c>
      <c r="H123" s="45">
        <f>H124</f>
        <v>360386</v>
      </c>
      <c r="I123" s="45">
        <f t="shared" si="11"/>
        <v>-7946</v>
      </c>
      <c r="J123" s="48"/>
      <c r="K123" s="51"/>
      <c r="L123" s="9"/>
      <c r="Q123" s="10"/>
    </row>
    <row r="124" spans="1:17" ht="27" customHeight="1">
      <c r="A124" s="46">
        <v>117</v>
      </c>
      <c r="B124" s="52"/>
      <c r="C124" s="52"/>
      <c r="D124" s="52"/>
      <c r="E124" s="77" t="s">
        <v>61</v>
      </c>
      <c r="F124" s="53" t="s">
        <v>76</v>
      </c>
      <c r="G124" s="45">
        <v>368332</v>
      </c>
      <c r="H124" s="45">
        <v>360386</v>
      </c>
      <c r="I124" s="45">
        <f t="shared" si="11"/>
        <v>-7946</v>
      </c>
      <c r="J124" s="48"/>
      <c r="K124" s="51"/>
      <c r="L124" s="9"/>
      <c r="Q124" s="10"/>
    </row>
    <row r="125" spans="1:17" ht="27" customHeight="1">
      <c r="A125" s="46">
        <v>118</v>
      </c>
      <c r="B125" s="52"/>
      <c r="C125" s="52"/>
      <c r="D125" s="90" t="s">
        <v>165</v>
      </c>
      <c r="E125" s="92"/>
      <c r="F125" s="53"/>
      <c r="G125" s="45">
        <f>G126</f>
        <v>1266348</v>
      </c>
      <c r="H125" s="45">
        <f>H126</f>
        <v>1845104</v>
      </c>
      <c r="I125" s="45">
        <f t="shared" si="11"/>
        <v>578756</v>
      </c>
      <c r="J125" s="48"/>
      <c r="K125" s="51"/>
      <c r="L125" s="9"/>
      <c r="Q125" s="10"/>
    </row>
    <row r="126" spans="1:17" ht="27" customHeight="1">
      <c r="A126" s="46">
        <v>119</v>
      </c>
      <c r="B126" s="52"/>
      <c r="C126" s="52"/>
      <c r="D126" s="50"/>
      <c r="E126" s="77" t="s">
        <v>62</v>
      </c>
      <c r="F126" s="53"/>
      <c r="G126" s="45">
        <f>SUM(G127:G129)</f>
        <v>1266348</v>
      </c>
      <c r="H126" s="45">
        <f>SUM(H127:H129)</f>
        <v>1845104</v>
      </c>
      <c r="I126" s="45">
        <f t="shared" si="11"/>
        <v>578756</v>
      </c>
      <c r="J126" s="48"/>
      <c r="K126" s="51"/>
      <c r="L126" s="9"/>
      <c r="Q126" s="10"/>
    </row>
    <row r="127" spans="1:17" ht="40.5" customHeight="1">
      <c r="A127" s="46">
        <v>120</v>
      </c>
      <c r="B127" s="52"/>
      <c r="C127" s="52"/>
      <c r="D127" s="52"/>
      <c r="E127" s="73"/>
      <c r="F127" s="61" t="s">
        <v>177</v>
      </c>
      <c r="G127" s="45">
        <v>730712</v>
      </c>
      <c r="H127" s="45">
        <v>815205</v>
      </c>
      <c r="I127" s="45">
        <f t="shared" si="11"/>
        <v>84493</v>
      </c>
      <c r="J127" s="62"/>
      <c r="K127" s="51"/>
      <c r="L127" s="9"/>
      <c r="Q127" s="10"/>
    </row>
    <row r="128" spans="1:17" ht="27" customHeight="1">
      <c r="A128" s="46">
        <v>121</v>
      </c>
      <c r="B128" s="52"/>
      <c r="C128" s="52"/>
      <c r="D128" s="52"/>
      <c r="E128" s="77"/>
      <c r="F128" s="53" t="s">
        <v>97</v>
      </c>
      <c r="G128" s="45">
        <f>535636-G129</f>
        <v>531801</v>
      </c>
      <c r="H128" s="45">
        <v>1029899</v>
      </c>
      <c r="I128" s="45">
        <f t="shared" si="11"/>
        <v>498098</v>
      </c>
      <c r="J128" s="48"/>
      <c r="K128" s="51"/>
      <c r="L128" s="9"/>
      <c r="Q128" s="10"/>
    </row>
    <row r="129" spans="1:154" ht="54" customHeight="1">
      <c r="A129" s="46">
        <v>122</v>
      </c>
      <c r="B129" s="72"/>
      <c r="C129" s="72"/>
      <c r="D129" s="87"/>
      <c r="E129" s="85"/>
      <c r="F129" s="84" t="s">
        <v>176</v>
      </c>
      <c r="G129" s="45">
        <v>3835</v>
      </c>
      <c r="H129" s="45">
        <v>0</v>
      </c>
      <c r="I129" s="45">
        <f t="shared" si="11"/>
        <v>-3835</v>
      </c>
      <c r="J129" s="48"/>
      <c r="K129" s="51"/>
      <c r="L129" s="9"/>
      <c r="Q129" s="10"/>
    </row>
    <row r="130" spans="1:154" ht="27" customHeight="1">
      <c r="A130" s="46">
        <v>123</v>
      </c>
      <c r="B130" s="109" t="s">
        <v>166</v>
      </c>
      <c r="C130" s="110"/>
      <c r="D130" s="110"/>
      <c r="E130" s="113"/>
      <c r="F130" s="70"/>
      <c r="G130" s="59">
        <f>G131</f>
        <v>4561000</v>
      </c>
      <c r="H130" s="59">
        <f>H131</f>
        <v>23575000</v>
      </c>
      <c r="I130" s="59">
        <f t="shared" si="11"/>
        <v>19014000</v>
      </c>
      <c r="J130" s="62"/>
      <c r="K130" s="49"/>
      <c r="L130" s="9"/>
      <c r="Q130" s="10"/>
    </row>
    <row r="131" spans="1:154" ht="27" customHeight="1">
      <c r="A131" s="46">
        <v>124</v>
      </c>
      <c r="B131" s="50"/>
      <c r="C131" s="90" t="s">
        <v>63</v>
      </c>
      <c r="D131" s="91"/>
      <c r="E131" s="92"/>
      <c r="F131" s="47"/>
      <c r="G131" s="45">
        <f>G132</f>
        <v>4561000</v>
      </c>
      <c r="H131" s="45">
        <f>H132</f>
        <v>23575000</v>
      </c>
      <c r="I131" s="45">
        <f t="shared" si="11"/>
        <v>19014000</v>
      </c>
      <c r="J131" s="48"/>
      <c r="K131" s="51"/>
      <c r="L131" s="9"/>
      <c r="Q131" s="10"/>
    </row>
    <row r="132" spans="1:154" ht="27" customHeight="1">
      <c r="A132" s="46">
        <v>125</v>
      </c>
      <c r="B132" s="52"/>
      <c r="C132" s="52"/>
      <c r="D132" s="90" t="s">
        <v>64</v>
      </c>
      <c r="E132" s="92"/>
      <c r="F132" s="53"/>
      <c r="G132" s="45">
        <f>SUM(G133:G133)</f>
        <v>4561000</v>
      </c>
      <c r="H132" s="45">
        <f>H133</f>
        <v>23575000</v>
      </c>
      <c r="I132" s="45">
        <f t="shared" si="11"/>
        <v>19014000</v>
      </c>
      <c r="J132" s="48"/>
      <c r="K132" s="51"/>
      <c r="L132" s="9"/>
      <c r="Q132" s="10"/>
    </row>
    <row r="133" spans="1:154" ht="27" customHeight="1">
      <c r="A133" s="46">
        <v>126</v>
      </c>
      <c r="B133" s="52"/>
      <c r="C133" s="52"/>
      <c r="D133" s="50"/>
      <c r="E133" s="54" t="s">
        <v>65</v>
      </c>
      <c r="F133" s="53" t="s">
        <v>86</v>
      </c>
      <c r="G133" s="45">
        <f>4561000</f>
        <v>4561000</v>
      </c>
      <c r="H133" s="45">
        <f>23575000</f>
        <v>23575000</v>
      </c>
      <c r="I133" s="45">
        <f t="shared" si="11"/>
        <v>19014000</v>
      </c>
      <c r="J133" s="48"/>
      <c r="K133" s="51"/>
      <c r="L133" s="9"/>
      <c r="Q133" s="10"/>
    </row>
    <row r="134" spans="1:154" ht="27.75" customHeight="1" thickBot="1">
      <c r="A134" s="114" t="s">
        <v>66</v>
      </c>
      <c r="B134" s="115"/>
      <c r="C134" s="115"/>
      <c r="D134" s="115"/>
      <c r="E134" s="116"/>
      <c r="F134" s="78"/>
      <c r="G134" s="79">
        <f>SUM(G8,G19,G56,G79,G87,G91,G101,G130)</f>
        <v>422663709</v>
      </c>
      <c r="H134" s="79">
        <f>SUM(H8,H19,H56,H79,H87,H91,H101,H130)</f>
        <v>480284898</v>
      </c>
      <c r="I134" s="79">
        <f>SUM(I8,I19,I56,I79,I87,I91,I101,I130)</f>
        <v>57621189</v>
      </c>
      <c r="J134" s="80"/>
      <c r="K134" s="81"/>
      <c r="L134" s="9"/>
      <c r="Q134" s="10"/>
    </row>
    <row r="135" spans="1:154" ht="8.25" customHeight="1">
      <c r="A135" s="8"/>
      <c r="B135" s="8"/>
      <c r="C135" s="8"/>
      <c r="D135" s="8"/>
      <c r="E135" s="8"/>
      <c r="F135" s="41"/>
      <c r="G135" s="42"/>
      <c r="H135" s="42"/>
      <c r="I135" s="42"/>
      <c r="J135" s="43"/>
      <c r="K135" s="44"/>
      <c r="L135" s="9"/>
      <c r="Q135" s="10"/>
    </row>
    <row r="136" spans="1:154" s="11" customFormat="1" ht="18" customHeight="1">
      <c r="A136" s="1"/>
      <c r="B136" s="12"/>
      <c r="C136" s="12"/>
      <c r="D136" s="12"/>
      <c r="E136" s="12"/>
      <c r="F136" s="14"/>
      <c r="G136" s="6"/>
      <c r="H136" s="6"/>
      <c r="I136" s="15"/>
      <c r="J136" s="16"/>
      <c r="K136" s="5"/>
      <c r="L136" s="9"/>
      <c r="M136" s="9"/>
      <c r="N136" s="9"/>
      <c r="O136" s="9"/>
      <c r="P136" s="9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</row>
    <row r="137" spans="1:154" s="11" customFormat="1" ht="18" customHeight="1">
      <c r="A137" s="1"/>
      <c r="B137" s="12"/>
      <c r="C137" s="12"/>
      <c r="D137" s="12"/>
      <c r="E137" s="12"/>
      <c r="F137" s="14"/>
      <c r="G137" s="6"/>
      <c r="H137" s="6"/>
      <c r="I137" s="15"/>
      <c r="J137" s="16"/>
      <c r="K137" s="5"/>
      <c r="L137" s="9"/>
      <c r="M137" s="9"/>
      <c r="N137" s="9"/>
      <c r="O137" s="9"/>
      <c r="P137" s="9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</row>
    <row r="138" spans="1:154" s="11" customFormat="1" ht="18" customHeight="1">
      <c r="A138" s="1"/>
      <c r="B138" s="12"/>
      <c r="C138" s="12"/>
      <c r="D138" s="12"/>
      <c r="E138" s="12"/>
      <c r="F138" s="14"/>
      <c r="G138" s="6"/>
      <c r="H138" s="6"/>
      <c r="I138" s="15"/>
      <c r="J138" s="16"/>
      <c r="K138" s="5"/>
      <c r="L138" s="9"/>
      <c r="M138" s="9"/>
      <c r="N138" s="9"/>
      <c r="O138" s="9"/>
      <c r="P138" s="9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</row>
    <row r="139" spans="1:154" s="11" customFormat="1" ht="18" customHeight="1">
      <c r="A139" s="1"/>
      <c r="B139" s="12"/>
      <c r="C139" s="12"/>
      <c r="D139" s="12"/>
      <c r="E139" s="12"/>
      <c r="F139" s="14"/>
      <c r="G139" s="6"/>
      <c r="H139" s="6"/>
      <c r="I139" s="15"/>
      <c r="J139" s="16"/>
      <c r="K139" s="5"/>
      <c r="L139" s="9"/>
      <c r="M139" s="9"/>
      <c r="N139" s="9"/>
      <c r="O139" s="9"/>
      <c r="P139" s="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</row>
    <row r="140" spans="1:154" s="11" customFormat="1" ht="18" customHeight="1">
      <c r="A140" s="1"/>
      <c r="B140" s="12"/>
      <c r="C140" s="12"/>
      <c r="D140" s="12"/>
      <c r="E140" s="12"/>
      <c r="F140" s="14"/>
      <c r="G140" s="6"/>
      <c r="H140" s="6"/>
      <c r="I140" s="15"/>
      <c r="J140" s="16"/>
      <c r="K140" s="5"/>
      <c r="L140" s="9"/>
      <c r="M140" s="9"/>
      <c r="N140" s="9"/>
      <c r="O140" s="9"/>
      <c r="P140" s="9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</row>
    <row r="141" spans="1:154" ht="18" customHeight="1">
      <c r="L141" s="9"/>
      <c r="Q141" s="10"/>
    </row>
    <row r="142" spans="1:154" ht="18" customHeight="1">
      <c r="L142" s="9"/>
      <c r="Q142" s="10"/>
    </row>
    <row r="143" spans="1:154" s="6" customFormat="1" ht="18" customHeight="1">
      <c r="A143" s="1"/>
      <c r="B143" s="12"/>
      <c r="C143" s="12"/>
      <c r="D143" s="12"/>
      <c r="E143" s="12"/>
      <c r="F143" s="14"/>
      <c r="I143" s="15"/>
      <c r="J143" s="16"/>
      <c r="K143" s="5"/>
      <c r="L143" s="9"/>
      <c r="M143" s="9"/>
      <c r="N143" s="9"/>
      <c r="O143" s="9"/>
      <c r="P143" s="9"/>
    </row>
    <row r="144" spans="1:154" s="6" customFormat="1" ht="18" customHeight="1">
      <c r="A144" s="1"/>
      <c r="B144" s="12"/>
      <c r="C144" s="12"/>
      <c r="D144" s="12"/>
      <c r="E144" s="12"/>
      <c r="F144" s="14"/>
      <c r="I144" s="15"/>
      <c r="J144" s="16"/>
      <c r="K144" s="5"/>
      <c r="L144" s="9"/>
      <c r="M144" s="9"/>
      <c r="N144" s="9"/>
      <c r="O144" s="9"/>
      <c r="P144" s="9"/>
    </row>
    <row r="145" spans="1:16" s="6" customFormat="1" ht="18" customHeight="1">
      <c r="A145" s="1"/>
      <c r="B145" s="12"/>
      <c r="C145" s="12"/>
      <c r="D145" s="12"/>
      <c r="E145" s="12"/>
      <c r="F145" s="14"/>
      <c r="I145" s="15"/>
      <c r="J145" s="16"/>
      <c r="K145" s="5"/>
      <c r="L145" s="9"/>
      <c r="M145" s="9"/>
      <c r="N145" s="9"/>
      <c r="O145" s="9"/>
      <c r="P145" s="9"/>
    </row>
    <row r="146" spans="1:16" s="6" customFormat="1" ht="18" customHeight="1">
      <c r="A146" s="1"/>
      <c r="B146" s="12"/>
      <c r="C146" s="12"/>
      <c r="D146" s="12"/>
      <c r="E146" s="12"/>
      <c r="F146" s="14"/>
      <c r="I146" s="15"/>
      <c r="J146" s="16"/>
      <c r="K146" s="5"/>
      <c r="L146" s="9"/>
      <c r="M146" s="9"/>
      <c r="N146" s="9"/>
      <c r="O146" s="9"/>
      <c r="P146" s="9"/>
    </row>
    <row r="147" spans="1:16" s="6" customFormat="1" ht="18" customHeight="1">
      <c r="A147" s="1"/>
      <c r="B147" s="12"/>
      <c r="C147" s="12"/>
      <c r="D147" s="12"/>
      <c r="E147" s="12"/>
      <c r="F147" s="14"/>
      <c r="I147" s="15"/>
      <c r="J147" s="16"/>
      <c r="K147" s="5"/>
      <c r="L147" s="9"/>
      <c r="M147" s="9"/>
      <c r="N147" s="9"/>
      <c r="O147" s="9"/>
      <c r="P147" s="9"/>
    </row>
    <row r="148" spans="1:16" s="6" customFormat="1" ht="18" customHeight="1">
      <c r="A148" s="1"/>
      <c r="B148" s="12"/>
      <c r="C148" s="12"/>
      <c r="D148" s="12"/>
      <c r="E148" s="12"/>
      <c r="F148" s="14"/>
      <c r="I148" s="15"/>
      <c r="J148" s="16"/>
      <c r="K148" s="5"/>
      <c r="L148" s="9"/>
      <c r="M148" s="9"/>
      <c r="N148" s="9"/>
      <c r="O148" s="9"/>
      <c r="P148" s="9"/>
    </row>
    <row r="149" spans="1:16" s="6" customFormat="1" ht="18" customHeight="1">
      <c r="A149" s="1"/>
      <c r="B149" s="12"/>
      <c r="C149" s="12"/>
      <c r="D149" s="12"/>
      <c r="E149" s="12"/>
      <c r="F149" s="14"/>
      <c r="I149" s="15"/>
      <c r="J149" s="16"/>
      <c r="K149" s="5"/>
      <c r="L149" s="9"/>
      <c r="M149" s="9"/>
      <c r="N149" s="9"/>
      <c r="O149" s="9"/>
      <c r="P149" s="9"/>
    </row>
    <row r="150" spans="1:16" s="6" customFormat="1" ht="18" customHeight="1">
      <c r="A150" s="1"/>
      <c r="B150" s="12"/>
      <c r="C150" s="12"/>
      <c r="D150" s="12"/>
      <c r="E150" s="12"/>
      <c r="F150" s="14"/>
      <c r="I150" s="15"/>
      <c r="J150" s="16"/>
      <c r="K150" s="5"/>
      <c r="L150" s="9"/>
      <c r="M150" s="9"/>
      <c r="N150" s="9"/>
      <c r="O150" s="9"/>
      <c r="P150" s="9"/>
    </row>
    <row r="151" spans="1:16" s="6" customFormat="1" ht="18" customHeight="1">
      <c r="A151" s="1"/>
      <c r="B151" s="12"/>
      <c r="C151" s="12"/>
      <c r="D151" s="12"/>
      <c r="E151" s="12"/>
      <c r="F151" s="14"/>
      <c r="I151" s="15"/>
      <c r="J151" s="16"/>
      <c r="K151" s="5"/>
      <c r="L151" s="9"/>
      <c r="M151" s="9"/>
      <c r="N151" s="9"/>
      <c r="O151" s="9"/>
      <c r="P151" s="9"/>
    </row>
    <row r="152" spans="1:16" s="6" customFormat="1" ht="18" customHeight="1">
      <c r="A152" s="1"/>
      <c r="B152" s="12"/>
      <c r="C152" s="12"/>
      <c r="D152" s="12"/>
      <c r="E152" s="12"/>
      <c r="F152" s="14"/>
      <c r="I152" s="15"/>
      <c r="J152" s="16"/>
      <c r="K152" s="5"/>
      <c r="L152" s="9"/>
      <c r="M152" s="9"/>
      <c r="N152" s="9"/>
      <c r="O152" s="9"/>
      <c r="P152" s="9"/>
    </row>
    <row r="153" spans="1:16" s="6" customFormat="1" ht="18" customHeight="1">
      <c r="A153" s="1"/>
      <c r="B153" s="12"/>
      <c r="C153" s="12"/>
      <c r="D153" s="12"/>
      <c r="E153" s="12"/>
      <c r="F153" s="14"/>
      <c r="I153" s="15"/>
      <c r="J153" s="16"/>
      <c r="K153" s="5"/>
      <c r="L153" s="9"/>
      <c r="M153" s="9"/>
      <c r="N153" s="9"/>
      <c r="O153" s="9"/>
      <c r="P153" s="9"/>
    </row>
    <row r="154" spans="1:16" s="6" customFormat="1" ht="18" customHeight="1">
      <c r="A154" s="1"/>
      <c r="B154" s="12"/>
      <c r="C154" s="12"/>
      <c r="D154" s="12"/>
      <c r="E154" s="12"/>
      <c r="F154" s="14"/>
      <c r="I154" s="15"/>
      <c r="J154" s="16"/>
      <c r="K154" s="5"/>
      <c r="L154" s="9"/>
      <c r="M154" s="9"/>
      <c r="N154" s="9"/>
      <c r="O154" s="9"/>
      <c r="P154" s="9"/>
    </row>
    <row r="155" spans="1:16" s="6" customFormat="1" ht="18" customHeight="1">
      <c r="A155" s="1"/>
      <c r="B155" s="12"/>
      <c r="C155" s="12"/>
      <c r="D155" s="12"/>
      <c r="E155" s="12"/>
      <c r="F155" s="14"/>
      <c r="I155" s="15"/>
      <c r="J155" s="16"/>
      <c r="K155" s="5"/>
      <c r="L155" s="9"/>
      <c r="M155" s="9"/>
      <c r="N155" s="9"/>
      <c r="O155" s="9"/>
      <c r="P155" s="9"/>
    </row>
    <row r="156" spans="1:16" s="6" customFormat="1" ht="18" customHeight="1">
      <c r="A156" s="1"/>
      <c r="B156" s="12"/>
      <c r="C156" s="12"/>
      <c r="D156" s="12"/>
      <c r="E156" s="12"/>
      <c r="F156" s="14"/>
      <c r="I156" s="15"/>
      <c r="J156" s="16"/>
      <c r="K156" s="5"/>
      <c r="L156" s="9"/>
      <c r="M156" s="9"/>
      <c r="N156" s="9"/>
      <c r="O156" s="9"/>
      <c r="P156" s="9"/>
    </row>
    <row r="157" spans="1:16" s="6" customFormat="1" ht="18" customHeight="1">
      <c r="A157" s="1"/>
      <c r="B157" s="12"/>
      <c r="C157" s="12"/>
      <c r="D157" s="12"/>
      <c r="E157" s="12"/>
      <c r="F157" s="14"/>
      <c r="I157" s="15"/>
      <c r="J157" s="16"/>
      <c r="K157" s="5"/>
      <c r="L157" s="9"/>
      <c r="M157" s="9"/>
      <c r="N157" s="9"/>
      <c r="O157" s="9"/>
      <c r="P157" s="9"/>
    </row>
    <row r="158" spans="1:16" s="6" customFormat="1" ht="18" customHeight="1">
      <c r="A158" s="1"/>
      <c r="B158" s="12"/>
      <c r="C158" s="12"/>
      <c r="D158" s="12"/>
      <c r="E158" s="12"/>
      <c r="F158" s="14"/>
      <c r="I158" s="15"/>
      <c r="J158" s="16"/>
      <c r="K158" s="5"/>
      <c r="L158" s="9"/>
      <c r="M158" s="9"/>
      <c r="N158" s="9"/>
      <c r="O158" s="9"/>
      <c r="P158" s="9"/>
    </row>
    <row r="159" spans="1:16" s="6" customFormat="1" ht="18.75" customHeight="1">
      <c r="A159" s="1"/>
      <c r="B159" s="12"/>
      <c r="C159" s="12"/>
      <c r="D159" s="12"/>
      <c r="E159" s="12"/>
      <c r="F159" s="14"/>
      <c r="I159" s="15"/>
      <c r="J159" s="16"/>
      <c r="K159" s="5"/>
      <c r="L159" s="9"/>
      <c r="M159" s="9"/>
      <c r="N159" s="9"/>
      <c r="O159" s="9"/>
      <c r="P159" s="9"/>
    </row>
    <row r="160" spans="1:16" s="6" customFormat="1" ht="18.75" customHeight="1">
      <c r="A160" s="1"/>
      <c r="B160" s="12"/>
      <c r="C160" s="12"/>
      <c r="D160" s="12"/>
      <c r="E160" s="12"/>
      <c r="F160" s="14"/>
      <c r="I160" s="15"/>
      <c r="J160" s="16"/>
      <c r="K160" s="5"/>
      <c r="L160" s="9"/>
      <c r="M160" s="9"/>
      <c r="N160" s="9"/>
      <c r="O160" s="9"/>
      <c r="P160" s="9"/>
    </row>
    <row r="161" spans="1:154" ht="18" customHeight="1">
      <c r="L161" s="9"/>
      <c r="Q161" s="10"/>
    </row>
    <row r="162" spans="1:154" ht="18" customHeight="1">
      <c r="L162" s="9"/>
      <c r="Q162" s="10"/>
    </row>
    <row r="163" spans="1:154" s="6" customFormat="1" ht="18" customHeight="1">
      <c r="A163" s="1"/>
      <c r="B163" s="12"/>
      <c r="C163" s="12"/>
      <c r="D163" s="12"/>
      <c r="E163" s="12"/>
      <c r="F163" s="14"/>
      <c r="I163" s="15"/>
      <c r="J163" s="16"/>
      <c r="K163" s="5"/>
      <c r="L163" s="9"/>
      <c r="M163" s="9"/>
      <c r="N163" s="9"/>
      <c r="O163" s="9"/>
      <c r="P163" s="9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 s="10"/>
      <c r="EE163" s="10"/>
      <c r="EF163" s="10"/>
      <c r="EG163" s="10"/>
      <c r="EH163" s="10"/>
      <c r="EI163" s="10"/>
      <c r="EJ163" s="10"/>
      <c r="EK163" s="10"/>
      <c r="EL163" s="10"/>
      <c r="EM163" s="10"/>
      <c r="EN163" s="10"/>
      <c r="EO163" s="10"/>
      <c r="EP163" s="10"/>
      <c r="EQ163" s="10"/>
      <c r="ER163" s="10"/>
      <c r="ES163" s="10"/>
      <c r="ET163" s="10"/>
      <c r="EU163" s="10"/>
      <c r="EV163" s="10"/>
      <c r="EW163" s="10"/>
      <c r="EX163" s="10"/>
    </row>
    <row r="164" spans="1:154" s="6" customFormat="1" ht="18" customHeight="1">
      <c r="A164" s="1"/>
      <c r="B164" s="12"/>
      <c r="C164" s="12"/>
      <c r="D164" s="12"/>
      <c r="E164" s="12"/>
      <c r="F164" s="14"/>
      <c r="I164" s="15"/>
      <c r="J164" s="16"/>
      <c r="K164" s="5"/>
      <c r="L164" s="9"/>
      <c r="M164" s="9"/>
      <c r="N164" s="9"/>
      <c r="O164" s="9"/>
      <c r="P164" s="9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  <c r="DX164" s="10"/>
      <c r="DY164" s="10"/>
      <c r="DZ164" s="10"/>
      <c r="EA164" s="10"/>
      <c r="EB164" s="10"/>
      <c r="EC164" s="10"/>
      <c r="ED164" s="10"/>
      <c r="EE164" s="10"/>
      <c r="EF164" s="10"/>
      <c r="EG164" s="10"/>
      <c r="EH164" s="10"/>
      <c r="EI164" s="10"/>
      <c r="EJ164" s="10"/>
      <c r="EK164" s="10"/>
      <c r="EL164" s="10"/>
      <c r="EM164" s="10"/>
      <c r="EN164" s="10"/>
      <c r="EO164" s="10"/>
      <c r="EP164" s="10"/>
      <c r="EQ164" s="10"/>
      <c r="ER164" s="10"/>
      <c r="ES164" s="10"/>
      <c r="ET164" s="10"/>
      <c r="EU164" s="10"/>
      <c r="EV164" s="10"/>
      <c r="EW164" s="10"/>
      <c r="EX164" s="10"/>
    </row>
    <row r="165" spans="1:154" s="6" customFormat="1" ht="18" customHeight="1">
      <c r="A165" s="1"/>
      <c r="B165" s="12"/>
      <c r="C165" s="12"/>
      <c r="D165" s="12"/>
      <c r="E165" s="12"/>
      <c r="F165" s="14"/>
      <c r="I165" s="15"/>
      <c r="J165" s="16"/>
      <c r="K165" s="5"/>
      <c r="L165" s="9"/>
      <c r="M165" s="9"/>
      <c r="N165" s="9"/>
      <c r="O165" s="9"/>
      <c r="P165" s="9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  <c r="DX165" s="10"/>
      <c r="DY165" s="10"/>
      <c r="DZ165" s="10"/>
      <c r="EA165" s="10"/>
      <c r="EB165" s="10"/>
      <c r="EC165" s="10"/>
      <c r="ED165" s="10"/>
      <c r="EE165" s="10"/>
      <c r="EF165" s="10"/>
      <c r="EG165" s="10"/>
      <c r="EH165" s="10"/>
      <c r="EI165" s="10"/>
      <c r="EJ165" s="10"/>
      <c r="EK165" s="10"/>
      <c r="EL165" s="10"/>
      <c r="EM165" s="10"/>
      <c r="EN165" s="10"/>
      <c r="EO165" s="10"/>
      <c r="EP165" s="10"/>
      <c r="EQ165" s="10"/>
      <c r="ER165" s="10"/>
      <c r="ES165" s="10"/>
      <c r="ET165" s="10"/>
      <c r="EU165" s="10"/>
      <c r="EV165" s="10"/>
      <c r="EW165" s="10"/>
      <c r="EX165" s="10"/>
    </row>
    <row r="166" spans="1:154" s="6" customFormat="1" ht="18" customHeight="1">
      <c r="A166" s="1"/>
      <c r="B166" s="12"/>
      <c r="C166" s="12"/>
      <c r="D166" s="12"/>
      <c r="E166" s="12"/>
      <c r="F166" s="14"/>
      <c r="I166" s="15"/>
      <c r="J166" s="16"/>
      <c r="K166" s="5"/>
      <c r="L166" s="9"/>
      <c r="M166" s="9"/>
      <c r="N166" s="9"/>
      <c r="O166" s="9"/>
      <c r="P166" s="9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  <c r="DX166" s="10"/>
      <c r="DY166" s="10"/>
      <c r="DZ166" s="10"/>
      <c r="EA166" s="10"/>
      <c r="EB166" s="10"/>
      <c r="EC166" s="10"/>
      <c r="ED166" s="10"/>
      <c r="EE166" s="10"/>
      <c r="EF166" s="10"/>
      <c r="EG166" s="10"/>
      <c r="EH166" s="10"/>
      <c r="EI166" s="10"/>
      <c r="EJ166" s="10"/>
      <c r="EK166" s="10"/>
      <c r="EL166" s="10"/>
      <c r="EM166" s="10"/>
      <c r="EN166" s="10"/>
      <c r="EO166" s="10"/>
      <c r="EP166" s="10"/>
      <c r="EQ166" s="10"/>
      <c r="ER166" s="10"/>
      <c r="ES166" s="10"/>
      <c r="ET166" s="10"/>
      <c r="EU166" s="10"/>
      <c r="EV166" s="10"/>
      <c r="EW166" s="10"/>
      <c r="EX166" s="10"/>
    </row>
    <row r="167" spans="1:154" s="6" customFormat="1" ht="18" customHeight="1">
      <c r="A167" s="1"/>
      <c r="B167" s="12"/>
      <c r="C167" s="12"/>
      <c r="D167" s="12"/>
      <c r="E167" s="12"/>
      <c r="F167" s="14"/>
      <c r="I167" s="15"/>
      <c r="J167" s="16"/>
      <c r="K167" s="5"/>
      <c r="L167" s="9"/>
      <c r="M167" s="9"/>
      <c r="N167" s="9"/>
      <c r="O167" s="9"/>
      <c r="P167" s="9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  <c r="DX167" s="10"/>
      <c r="DY167" s="10"/>
      <c r="DZ167" s="10"/>
      <c r="EA167" s="10"/>
      <c r="EB167" s="10"/>
      <c r="EC167" s="10"/>
      <c r="ED167" s="10"/>
      <c r="EE167" s="10"/>
      <c r="EF167" s="10"/>
      <c r="EG167" s="10"/>
      <c r="EH167" s="10"/>
      <c r="EI167" s="10"/>
      <c r="EJ167" s="10"/>
      <c r="EK167" s="10"/>
      <c r="EL167" s="10"/>
      <c r="EM167" s="10"/>
      <c r="EN167" s="10"/>
      <c r="EO167" s="10"/>
      <c r="EP167" s="10"/>
      <c r="EQ167" s="10"/>
      <c r="ER167" s="10"/>
      <c r="ES167" s="10"/>
      <c r="ET167" s="10"/>
      <c r="EU167" s="10"/>
      <c r="EV167" s="10"/>
      <c r="EW167" s="10"/>
      <c r="EX167" s="10"/>
    </row>
    <row r="168" spans="1:154" s="6" customFormat="1" ht="18" customHeight="1">
      <c r="A168" s="1"/>
      <c r="B168" s="12"/>
      <c r="C168" s="12"/>
      <c r="D168" s="12"/>
      <c r="E168" s="12"/>
      <c r="F168" s="14"/>
      <c r="I168" s="15"/>
      <c r="J168" s="16"/>
      <c r="K168" s="5"/>
      <c r="L168" s="9"/>
      <c r="M168" s="9"/>
      <c r="N168" s="9"/>
      <c r="O168" s="9"/>
      <c r="P168" s="9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  <c r="DX168" s="10"/>
      <c r="DY168" s="10"/>
      <c r="DZ168" s="10"/>
      <c r="EA168" s="10"/>
      <c r="EB168" s="10"/>
      <c r="EC168" s="10"/>
      <c r="ED168" s="10"/>
      <c r="EE168" s="10"/>
      <c r="EF168" s="10"/>
      <c r="EG168" s="10"/>
      <c r="EH168" s="10"/>
      <c r="EI168" s="10"/>
      <c r="EJ168" s="10"/>
      <c r="EK168" s="10"/>
      <c r="EL168" s="10"/>
      <c r="EM168" s="10"/>
      <c r="EN168" s="10"/>
      <c r="EO168" s="10"/>
      <c r="EP168" s="10"/>
      <c r="EQ168" s="10"/>
      <c r="ER168" s="10"/>
      <c r="ES168" s="10"/>
      <c r="ET168" s="10"/>
      <c r="EU168" s="10"/>
      <c r="EV168" s="10"/>
      <c r="EW168" s="10"/>
      <c r="EX168" s="10"/>
    </row>
  </sheetData>
  <sheetProtection formatCells="0"/>
  <mergeCells count="54">
    <mergeCell ref="D132:E132"/>
    <mergeCell ref="A134:E134"/>
    <mergeCell ref="D118:E118"/>
    <mergeCell ref="D121:E121"/>
    <mergeCell ref="D123:E123"/>
    <mergeCell ref="D125:E125"/>
    <mergeCell ref="B130:E130"/>
    <mergeCell ref="C131:E131"/>
    <mergeCell ref="D112:E112"/>
    <mergeCell ref="C88:E88"/>
    <mergeCell ref="D89:E89"/>
    <mergeCell ref="B91:E91"/>
    <mergeCell ref="C92:E92"/>
    <mergeCell ref="D93:E93"/>
    <mergeCell ref="D95:E95"/>
    <mergeCell ref="C108:E108"/>
    <mergeCell ref="D109:E109"/>
    <mergeCell ref="D97:E97"/>
    <mergeCell ref="B101:E101"/>
    <mergeCell ref="C102:E102"/>
    <mergeCell ref="D103:E103"/>
    <mergeCell ref="C111:E111"/>
    <mergeCell ref="D99:E99"/>
    <mergeCell ref="B87:E87"/>
    <mergeCell ref="D74:E74"/>
    <mergeCell ref="C76:E76"/>
    <mergeCell ref="D77:E77"/>
    <mergeCell ref="B79:E79"/>
    <mergeCell ref="C80:E80"/>
    <mergeCell ref="D81:E81"/>
    <mergeCell ref="C84:E84"/>
    <mergeCell ref="D85:E85"/>
    <mergeCell ref="C73:E73"/>
    <mergeCell ref="C20:E20"/>
    <mergeCell ref="D21:E21"/>
    <mergeCell ref="C29:E29"/>
    <mergeCell ref="D30:E30"/>
    <mergeCell ref="C49:E49"/>
    <mergeCell ref="D50:E50"/>
    <mergeCell ref="B56:E56"/>
    <mergeCell ref="C57:E57"/>
    <mergeCell ref="D58:E58"/>
    <mergeCell ref="C63:E63"/>
    <mergeCell ref="D64:E64"/>
    <mergeCell ref="B8:E8"/>
    <mergeCell ref="C9:E9"/>
    <mergeCell ref="D10:E10"/>
    <mergeCell ref="C15:E15"/>
    <mergeCell ref="B19:E19"/>
    <mergeCell ref="J1:K1"/>
    <mergeCell ref="B6:E7"/>
    <mergeCell ref="F6:F7"/>
    <mergeCell ref="J6:K7"/>
    <mergeCell ref="D16:E16"/>
  </mergeCells>
  <phoneticPr fontId="3"/>
  <printOptions horizontalCentered="1"/>
  <pageMargins left="0.31496062992125984" right="0.31496062992125984" top="0.39370078740157483" bottom="0.39370078740157483" header="0.31496062992125984" footer="0.31496062992125984"/>
  <pageSetup paperSize="9" scale="73" fitToWidth="0" fitToHeight="0" orientation="portrait" blackAndWhite="1" copies="2" r:id="rId1"/>
  <rowBreaks count="3" manualBreakCount="3">
    <brk id="38" max="11" man="1"/>
    <brk id="70" max="11" man="1"/>
    <brk id="10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歳入一覧 </vt:lpstr>
      <vt:lpstr>'歳入一覧 '!Print_Area</vt:lpstr>
      <vt:lpstr>'歳入一覧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2026-02-16T02:51:19Z</dcterms:created>
  <dcterms:modified xsi:type="dcterms:W3CDTF">2026-02-16T03:03:07Z</dcterms:modified>
</cp:coreProperties>
</file>