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/>
  <xr:revisionPtr revIDLastSave="0" documentId="13_ncr:1_{C7462DB8-5052-4EB7-8D63-F1AAF90EAA26}" xr6:coauthVersionLast="47" xr6:coauthVersionMax="47" xr10:uidLastSave="{00000000-0000-0000-0000-000000000000}"/>
  <bookViews>
    <workbookView xWindow="-108" yWindow="-108" windowWidth="23256" windowHeight="12720" tabRatio="812" xr2:uid="{00000000-000D-0000-FFFF-FFFF00000000}"/>
  </bookViews>
  <sheets>
    <sheet name="一般会計" sheetId="77" r:id="rId1"/>
    <sheet name="政令会計" sheetId="83" state="hidden" r:id="rId2"/>
    <sheet name="準公・公営会計" sheetId="84" state="hidden" r:id="rId3"/>
    <sheet name="公債費会計" sheetId="85" state="hidden" r:id="rId4"/>
  </sheets>
  <definedNames>
    <definedName name="_xlnm.Print_Area" localSheetId="0">一般会計!$A$1:$I$99</definedName>
    <definedName name="_xlnm.Print_Area" localSheetId="3">公債費会計!$A$5:$I$44</definedName>
    <definedName name="_xlnm.Print_Area" localSheetId="2">準公・公営会計!$A$5:$I$62</definedName>
    <definedName name="_xlnm.Print_Area" localSheetId="1">政令会計!$A$5:$I$69</definedName>
    <definedName name="_xlnm.Print_Area">#REF!</definedName>
    <definedName name="_xlnm.Print_Titles" localSheetId="0">一般会計!$3:$7</definedName>
    <definedName name="_xlnm.Print_Titles" localSheetId="3">公債費会計!$7:$11</definedName>
    <definedName name="_xlnm.Print_Titles" localSheetId="1">政令会計!$7:$11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9" i="77" l="1"/>
  <c r="E99" i="77"/>
  <c r="E96" i="77"/>
  <c r="G99" i="77" l="1"/>
  <c r="E97" i="77"/>
  <c r="F11" i="77" l="1"/>
  <c r="F10" i="77"/>
  <c r="E11" i="77"/>
  <c r="E10" i="77"/>
  <c r="E98" i="77" s="1"/>
  <c r="G10" i="77" l="1"/>
  <c r="G90" i="77"/>
  <c r="G91" i="77"/>
  <c r="G92" i="77"/>
  <c r="G93" i="77"/>
  <c r="G94" i="77"/>
  <c r="G95" i="77"/>
  <c r="G12" i="77"/>
  <c r="G9" i="77"/>
  <c r="G8" i="77"/>
  <c r="G88" i="77"/>
  <c r="G86" i="77"/>
  <c r="G85" i="77"/>
  <c r="G84" i="77"/>
  <c r="G83" i="77"/>
  <c r="G82" i="77"/>
  <c r="G80" i="77"/>
  <c r="G79" i="77"/>
  <c r="G78" i="77"/>
  <c r="G77" i="77"/>
  <c r="G75" i="77"/>
  <c r="G74" i="77"/>
  <c r="G73" i="77"/>
  <c r="G72" i="77"/>
  <c r="G71" i="77"/>
  <c r="G70" i="77"/>
  <c r="G69" i="77"/>
  <c r="G68" i="77"/>
  <c r="G67" i="77"/>
  <c r="G66" i="77"/>
  <c r="G61" i="77"/>
  <c r="G60" i="77"/>
  <c r="G59" i="77"/>
  <c r="G58" i="77"/>
  <c r="G57" i="77"/>
  <c r="G56" i="77"/>
  <c r="G55" i="77"/>
  <c r="G54" i="77"/>
  <c r="G53" i="77"/>
  <c r="G52" i="77"/>
  <c r="G51" i="77"/>
  <c r="G50" i="77"/>
  <c r="G49" i="77"/>
  <c r="G48" i="77"/>
  <c r="G47" i="77"/>
  <c r="G46" i="77"/>
  <c r="G45" i="77"/>
  <c r="G44" i="77"/>
  <c r="G43" i="77"/>
  <c r="G42" i="77"/>
  <c r="G41" i="77"/>
  <c r="G40" i="77"/>
  <c r="G39" i="77"/>
  <c r="G38" i="77"/>
  <c r="G37" i="77"/>
  <c r="G36" i="77"/>
  <c r="G35" i="77"/>
  <c r="G34" i="77"/>
  <c r="G33" i="77"/>
  <c r="G32" i="77"/>
  <c r="G31" i="77"/>
  <c r="G30" i="77"/>
  <c r="G29" i="77"/>
  <c r="G28" i="77"/>
  <c r="G27" i="77"/>
  <c r="G26" i="77"/>
  <c r="G25" i="77"/>
  <c r="G24" i="77"/>
  <c r="G23" i="77"/>
  <c r="G22" i="77"/>
  <c r="G21" i="77"/>
  <c r="G20" i="77"/>
  <c r="G19" i="77"/>
  <c r="G18" i="77"/>
  <c r="G17" i="77"/>
  <c r="G16" i="77"/>
  <c r="G15" i="77"/>
  <c r="G14" i="77"/>
  <c r="G13" i="77"/>
  <c r="G11" i="77"/>
  <c r="F89" i="77"/>
  <c r="G89" i="77" s="1"/>
  <c r="F87" i="77"/>
  <c r="G87" i="77" s="1"/>
  <c r="F81" i="77"/>
  <c r="G81" i="77" s="1"/>
  <c r="F76" i="77"/>
  <c r="G76" i="77" s="1"/>
  <c r="F64" i="77"/>
  <c r="F62" i="77"/>
  <c r="I60" i="83"/>
  <c r="H60" i="83" s="1"/>
  <c r="I61" i="83"/>
  <c r="F58" i="84"/>
  <c r="E58" i="84"/>
  <c r="F36" i="85"/>
  <c r="E36" i="85"/>
  <c r="F24" i="85"/>
  <c r="I43" i="85"/>
  <c r="I42" i="85"/>
  <c r="H42" i="85" s="1"/>
  <c r="F40" i="85"/>
  <c r="G40" i="85" s="1"/>
  <c r="E40" i="85"/>
  <c r="G38" i="85"/>
  <c r="G34" i="85"/>
  <c r="G32" i="85"/>
  <c r="G30" i="85"/>
  <c r="G28" i="85"/>
  <c r="G26" i="85"/>
  <c r="E24" i="85"/>
  <c r="G22" i="85"/>
  <c r="G20" i="85"/>
  <c r="G18" i="85"/>
  <c r="G16" i="85"/>
  <c r="G14" i="85"/>
  <c r="G12" i="85"/>
  <c r="F63" i="77" l="1"/>
  <c r="F96" i="77"/>
  <c r="G62" i="77"/>
  <c r="G64" i="77"/>
  <c r="F65" i="77"/>
  <c r="G65" i="77" s="1"/>
  <c r="G36" i="85"/>
  <c r="E42" i="85"/>
  <c r="G24" i="85"/>
  <c r="F42" i="85"/>
  <c r="G96" i="77" l="1"/>
  <c r="F98" i="77"/>
  <c r="G98" i="77" s="1"/>
  <c r="F97" i="77"/>
  <c r="G97" i="77" s="1"/>
  <c r="G63" i="77"/>
  <c r="G42" i="85"/>
  <c r="E60" i="84" l="1"/>
  <c r="E22" i="84"/>
  <c r="G14" i="84"/>
  <c r="G61" i="84"/>
  <c r="G59" i="84"/>
  <c r="G58" i="84"/>
  <c r="G57" i="84"/>
  <c r="G56" i="84"/>
  <c r="G55" i="84"/>
  <c r="G54" i="84"/>
  <c r="G53" i="84"/>
  <c r="G52" i="84"/>
  <c r="G51" i="84"/>
  <c r="G50" i="84"/>
  <c r="G49" i="84"/>
  <c r="G48" i="84"/>
  <c r="G47" i="84"/>
  <c r="G46" i="84"/>
  <c r="G45" i="84"/>
  <c r="G44" i="84"/>
  <c r="G43" i="84"/>
  <c r="G42" i="84"/>
  <c r="G41" i="84"/>
  <c r="G40" i="84"/>
  <c r="G39" i="84"/>
  <c r="G38" i="84"/>
  <c r="G37" i="84"/>
  <c r="G36" i="84"/>
  <c r="G35" i="84"/>
  <c r="G34" i="84"/>
  <c r="G33" i="84"/>
  <c r="G32" i="84"/>
  <c r="G31" i="84"/>
  <c r="G30" i="84"/>
  <c r="G29" i="84"/>
  <c r="G28" i="84"/>
  <c r="G27" i="84"/>
  <c r="G26" i="84"/>
  <c r="G25" i="84"/>
  <c r="G24" i="84"/>
  <c r="G21" i="84"/>
  <c r="G20" i="84"/>
  <c r="G19" i="84"/>
  <c r="G18" i="84"/>
  <c r="G17" i="84"/>
  <c r="G16" i="84"/>
  <c r="G15" i="84"/>
  <c r="E60" i="83"/>
  <c r="G23" i="84" l="1"/>
  <c r="F22" i="84"/>
  <c r="G22" i="84" l="1"/>
  <c r="F60" i="84"/>
  <c r="G60" i="84" s="1"/>
  <c r="G68" i="83"/>
  <c r="F61" i="83"/>
  <c r="E61" i="83"/>
  <c r="F60" i="83"/>
  <c r="G60" i="83" s="1"/>
  <c r="G59" i="83"/>
  <c r="G58" i="83"/>
  <c r="G57" i="83"/>
  <c r="G56" i="83"/>
  <c r="G55" i="83"/>
  <c r="G54" i="83"/>
  <c r="G53" i="83"/>
  <c r="G52" i="83"/>
  <c r="G51" i="83"/>
  <c r="G50" i="83"/>
  <c r="G49" i="83"/>
  <c r="G48" i="83"/>
  <c r="G47" i="83"/>
  <c r="G46" i="83"/>
  <c r="G45" i="83"/>
  <c r="G44" i="83"/>
  <c r="G43" i="83"/>
  <c r="G42" i="83"/>
  <c r="G41" i="83"/>
  <c r="G40" i="83"/>
  <c r="G39" i="83"/>
  <c r="G38" i="83"/>
  <c r="G37" i="83"/>
  <c r="G36" i="83"/>
  <c r="G35" i="83"/>
  <c r="G34" i="83"/>
  <c r="G33" i="83"/>
  <c r="G32" i="83"/>
  <c r="G31" i="83"/>
  <c r="G30" i="83"/>
  <c r="G29" i="83"/>
  <c r="G28" i="83"/>
  <c r="G27" i="83"/>
  <c r="G26" i="83"/>
  <c r="E25" i="83"/>
  <c r="G25" i="83" s="1"/>
  <c r="E24" i="83"/>
  <c r="G24" i="83" s="1"/>
  <c r="G23" i="83"/>
  <c r="G22" i="83"/>
  <c r="G21" i="83"/>
  <c r="G20" i="83"/>
  <c r="G19" i="83"/>
  <c r="G18" i="83"/>
  <c r="G17" i="83"/>
  <c r="G16" i="83"/>
  <c r="E15" i="83"/>
  <c r="G15" i="83" s="1"/>
  <c r="E14" i="83"/>
  <c r="G14" i="83" s="1"/>
  <c r="G13" i="83"/>
  <c r="G12" i="83"/>
  <c r="G61" i="83" l="1"/>
</calcChain>
</file>

<file path=xl/sharedStrings.xml><?xml version="1.0" encoding="utf-8"?>
<sst xmlns="http://schemas.openxmlformats.org/spreadsheetml/2006/main" count="460" uniqueCount="135">
  <si>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3"/>
  </si>
  <si>
    <t>(単位：千円)</t>
    <phoneticPr fontId="3"/>
  </si>
  <si>
    <t>通し</t>
    <phoneticPr fontId="3"/>
  </si>
  <si>
    <t>科目</t>
    <rPh sb="0" eb="2">
      <t>カモク</t>
    </rPh>
    <phoneticPr fontId="3"/>
  </si>
  <si>
    <t>担当課</t>
    <rPh sb="0" eb="2">
      <t>タントウ</t>
    </rPh>
    <rPh sb="2" eb="3">
      <t>カ</t>
    </rPh>
    <phoneticPr fontId="3"/>
  </si>
  <si>
    <t>備  考</t>
    <phoneticPr fontId="3"/>
  </si>
  <si>
    <t>番号</t>
    <phoneticPr fontId="3"/>
  </si>
  <si>
    <t>○○課</t>
    <rPh sb="2" eb="3">
      <t>カ</t>
    </rPh>
    <phoneticPr fontId="4"/>
  </si>
  <si>
    <t>　　</t>
  </si>
  <si>
    <t>職員費計</t>
    <rPh sb="0" eb="2">
      <t>ショクイン</t>
    </rPh>
    <rPh sb="2" eb="3">
      <t>ヒ</t>
    </rPh>
    <rPh sb="3" eb="4">
      <t>ケイ</t>
    </rPh>
    <phoneticPr fontId="3"/>
  </si>
  <si>
    <t>○○事業</t>
    <phoneticPr fontId="3"/>
  </si>
  <si>
    <t>□□課</t>
    <rPh sb="2" eb="3">
      <t>カ</t>
    </rPh>
    <phoneticPr fontId="3"/>
  </si>
  <si>
    <t>△△事業</t>
    <phoneticPr fontId="3"/>
  </si>
  <si>
    <t>××課</t>
    <rPh sb="2" eb="3">
      <t>カ</t>
    </rPh>
    <phoneticPr fontId="3"/>
  </si>
  <si>
    <t>×××××××××××××××××事業</t>
    <phoneticPr fontId="3"/>
  </si>
  <si>
    <t>○○課</t>
    <rPh sb="2" eb="3">
      <t>カ</t>
    </rPh>
    <phoneticPr fontId="3"/>
  </si>
  <si>
    <t>□□□事業</t>
    <rPh sb="3" eb="5">
      <t>ジギョウ</t>
    </rPh>
    <phoneticPr fontId="3"/>
  </si>
  <si>
    <t>□□課　他</t>
    <rPh sb="2" eb="3">
      <t>カ</t>
    </rPh>
    <rPh sb="4" eb="5">
      <t>ホカ</t>
    </rPh>
    <phoneticPr fontId="3"/>
  </si>
  <si>
    <t>所属計</t>
    <rPh sb="0" eb="2">
      <t>ショゾク</t>
    </rPh>
    <phoneticPr fontId="3"/>
  </si>
  <si>
    <t>（別掲）市税の軽減措置</t>
    <rPh sb="1" eb="3">
      <t>ベッケイ</t>
    </rPh>
    <rPh sb="4" eb="6">
      <t>シゼイ</t>
    </rPh>
    <rPh sb="7" eb="9">
      <t>ケイゲン</t>
    </rPh>
    <rPh sb="9" eb="11">
      <t>ソチ</t>
    </rPh>
    <phoneticPr fontId="4"/>
  </si>
  <si>
    <t>軽　減　内　容</t>
    <rPh sb="0" eb="1">
      <t>ケイ</t>
    </rPh>
    <rPh sb="2" eb="3">
      <t>ゲン</t>
    </rPh>
    <rPh sb="4" eb="5">
      <t>ナイ</t>
    </rPh>
    <rPh sb="6" eb="7">
      <t>カタチ</t>
    </rPh>
    <phoneticPr fontId="3"/>
  </si>
  <si>
    <t>経済活性化区域に所在する固定資産に対する軽減</t>
    <rPh sb="0" eb="2">
      <t>ケイザイ</t>
    </rPh>
    <rPh sb="2" eb="5">
      <t>カッセイカ</t>
    </rPh>
    <rPh sb="5" eb="7">
      <t>クイキ</t>
    </rPh>
    <rPh sb="8" eb="10">
      <t>ショザイ</t>
    </rPh>
    <rPh sb="12" eb="14">
      <t>コテイ</t>
    </rPh>
    <rPh sb="14" eb="16">
      <t>シサン</t>
    </rPh>
    <rPh sb="17" eb="18">
      <t>タイ</t>
    </rPh>
    <rPh sb="20" eb="22">
      <t>ケイゲン</t>
    </rPh>
    <phoneticPr fontId="4"/>
  </si>
  <si>
    <t>■■課</t>
    <rPh sb="2" eb="3">
      <t>カ</t>
    </rPh>
    <phoneticPr fontId="4"/>
  </si>
  <si>
    <t>(款-項-目)</t>
    <rPh sb="1" eb="2">
      <t>カン</t>
    </rPh>
    <rPh sb="3" eb="4">
      <t>コウ</t>
    </rPh>
    <rPh sb="5" eb="6">
      <t>モク</t>
    </rPh>
    <phoneticPr fontId="3"/>
  </si>
  <si>
    <t>3-1-2</t>
    <phoneticPr fontId="3"/>
  </si>
  <si>
    <t>3-1-2</t>
  </si>
  <si>
    <t>－</t>
    <phoneticPr fontId="4"/>
  </si>
  <si>
    <t>会計名　　●●会計　　</t>
    <rPh sb="0" eb="2">
      <t>カイケイ</t>
    </rPh>
    <rPh sb="2" eb="3">
      <t>メイ</t>
    </rPh>
    <rPh sb="7" eb="9">
      <t>カイケイ</t>
    </rPh>
    <phoneticPr fontId="3"/>
  </si>
  <si>
    <t>増  減</t>
    <rPh sb="0" eb="1">
      <t>ゾウ</t>
    </rPh>
    <rPh sb="3" eb="4">
      <t>ゲン</t>
    </rPh>
    <phoneticPr fontId="3"/>
  </si>
  <si>
    <t>（② - ①）</t>
    <phoneticPr fontId="3"/>
  </si>
  <si>
    <t>事  業  名</t>
    <phoneticPr fontId="3"/>
  </si>
  <si>
    <t>備  考</t>
    <phoneticPr fontId="3"/>
  </si>
  <si>
    <t>科 目</t>
    <rPh sb="0" eb="1">
      <t>カ</t>
    </rPh>
    <rPh sb="2" eb="3">
      <t>メ</t>
    </rPh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</si>
  <si>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</si>
  <si>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当 初 ①</t>
    <phoneticPr fontId="3"/>
  </si>
  <si>
    <t>予 算 案 ②</t>
  </si>
  <si>
    <t>予算事業一覧</t>
    <rPh sb="4" eb="6">
      <t>イチラン</t>
    </rPh>
    <phoneticPr fontId="3"/>
  </si>
  <si>
    <t>●●局職員の人件費</t>
    <rPh sb="2" eb="3">
      <t>キョク</t>
    </rPh>
    <rPh sb="3" eb="5">
      <t>ショクイン</t>
    </rPh>
    <rPh sb="6" eb="9">
      <t>ジンケンヒ</t>
    </rPh>
    <phoneticPr fontId="4"/>
  </si>
  <si>
    <t>●●総務費計</t>
    <rPh sb="2" eb="5">
      <t>ソウムヒ</t>
    </rPh>
    <rPh sb="5" eb="6">
      <t>ケイ</t>
    </rPh>
    <phoneticPr fontId="3"/>
  </si>
  <si>
    <t>出</t>
    <rPh sb="0" eb="1">
      <t>デ</t>
    </rPh>
    <phoneticPr fontId="3"/>
  </si>
  <si>
    <t>税</t>
    <rPh sb="0" eb="1">
      <t>ゼイ</t>
    </rPh>
    <phoneticPr fontId="3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</si>
  <si>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3"/>
  </si>
  <si>
    <t>所属名　●●局　</t>
    <rPh sb="0" eb="2">
      <t>ショゾク</t>
    </rPh>
    <rPh sb="2" eb="3">
      <t>メイ</t>
    </rPh>
    <rPh sb="6" eb="7">
      <t>キョク</t>
    </rPh>
    <phoneticPr fontId="3"/>
  </si>
  <si>
    <t>上段：歳  　出 　 額
(下段：一般会計繰入金)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イッパン</t>
    </rPh>
    <rPh sb="19" eb="21">
      <t>カイケイ</t>
    </rPh>
    <rPh sb="21" eb="24">
      <t>クリイレキン</t>
    </rPh>
    <phoneticPr fontId="3"/>
  </si>
  <si>
    <t>(款-項)</t>
    <rPh sb="1" eb="2">
      <t>カン</t>
    </rPh>
    <rPh sb="3" eb="4">
      <t>コウ</t>
    </rPh>
    <phoneticPr fontId="3"/>
  </si>
  <si>
    <t>1-1</t>
    <phoneticPr fontId="3"/>
  </si>
  <si>
    <t>1-1</t>
    <phoneticPr fontId="19"/>
  </si>
  <si>
    <t>営業費用計</t>
    <rPh sb="0" eb="2">
      <t>エイギョウ</t>
    </rPh>
    <rPh sb="2" eb="4">
      <t>ヒヨウ</t>
    </rPh>
    <rPh sb="4" eb="5">
      <t>ケイ</t>
    </rPh>
    <phoneticPr fontId="3"/>
  </si>
  <si>
    <t>予備費計</t>
    <rPh sb="0" eb="3">
      <t>ヨビヒ</t>
    </rPh>
    <rPh sb="3" eb="4">
      <t>ケイ</t>
    </rPh>
    <phoneticPr fontId="3"/>
  </si>
  <si>
    <t>会計計</t>
    <rPh sb="0" eb="2">
      <t>カイケイ</t>
    </rPh>
    <rPh sb="2" eb="3">
      <t>ケイ</t>
    </rPh>
    <phoneticPr fontId="3"/>
  </si>
  <si>
    <t>　</t>
  </si>
  <si>
    <t>●●費計</t>
    <phoneticPr fontId="3"/>
  </si>
  <si>
    <t>収益的支出</t>
    <rPh sb="0" eb="3">
      <t>シュウエキテキ</t>
    </rPh>
    <rPh sb="3" eb="5">
      <t>シシュツ</t>
    </rPh>
    <phoneticPr fontId="4"/>
  </si>
  <si>
    <t>会計名　　公債費会計　　</t>
    <rPh sb="0" eb="2">
      <t>カイケイ</t>
    </rPh>
    <rPh sb="2" eb="3">
      <t>メイ</t>
    </rPh>
    <rPh sb="5" eb="8">
      <t>コウサイヒ</t>
    </rPh>
    <rPh sb="8" eb="10">
      <t>カイケイ</t>
    </rPh>
    <phoneticPr fontId="3"/>
  </si>
  <si>
    <t>所属名　財政局　</t>
    <rPh sb="0" eb="2">
      <t>ショゾク</t>
    </rPh>
    <rPh sb="2" eb="3">
      <t>メイ</t>
    </rPh>
    <rPh sb="4" eb="6">
      <t>ザイセイ</t>
    </rPh>
    <rPh sb="6" eb="7">
      <t>キョク</t>
    </rPh>
    <phoneticPr fontId="3"/>
  </si>
  <si>
    <t>1-1-1</t>
    <phoneticPr fontId="4"/>
  </si>
  <si>
    <t>財源課</t>
    <rPh sb="0" eb="2">
      <t>ザイゲン</t>
    </rPh>
    <rPh sb="2" eb="3">
      <t>カ</t>
    </rPh>
    <phoneticPr fontId="4"/>
  </si>
  <si>
    <t>1-2-1</t>
    <phoneticPr fontId="4"/>
  </si>
  <si>
    <t>1-3-1</t>
    <phoneticPr fontId="4"/>
  </si>
  <si>
    <t>1-4-1</t>
    <phoneticPr fontId="4"/>
  </si>
  <si>
    <t>1-5-1</t>
    <phoneticPr fontId="4"/>
  </si>
  <si>
    <t>1-6-1</t>
    <phoneticPr fontId="3"/>
  </si>
  <si>
    <t>繰出金計</t>
    <rPh sb="0" eb="2">
      <t>クリダ</t>
    </rPh>
    <rPh sb="2" eb="3">
      <t>キン</t>
    </rPh>
    <rPh sb="3" eb="4">
      <t>ケイ</t>
    </rPh>
    <phoneticPr fontId="3"/>
  </si>
  <si>
    <t>2-1-1</t>
    <phoneticPr fontId="4"/>
  </si>
  <si>
    <t>2-1-2</t>
    <phoneticPr fontId="4"/>
  </si>
  <si>
    <t>2-2-1</t>
    <phoneticPr fontId="4"/>
  </si>
  <si>
    <t>2-2-2</t>
    <phoneticPr fontId="4"/>
  </si>
  <si>
    <t>2-3-1</t>
    <phoneticPr fontId="4"/>
  </si>
  <si>
    <t>公債費計</t>
    <rPh sb="0" eb="3">
      <t>コウサイヒ</t>
    </rPh>
    <rPh sb="3" eb="4">
      <t>ケイ</t>
    </rPh>
    <phoneticPr fontId="3"/>
  </si>
  <si>
    <t>3-1-1</t>
    <phoneticPr fontId="4"/>
  </si>
  <si>
    <t>財源課</t>
    <rPh sb="0" eb="3">
      <t>ザイゲンカ</t>
    </rPh>
    <phoneticPr fontId="4"/>
  </si>
  <si>
    <t>会計計</t>
    <rPh sb="2" eb="3">
      <t>ケイ</t>
    </rPh>
    <phoneticPr fontId="3"/>
  </si>
  <si>
    <t>区ＣＭ</t>
    <phoneticPr fontId="4"/>
  </si>
  <si>
    <t>区ＣＭ出</t>
    <rPh sb="0" eb="1">
      <t>ク</t>
    </rPh>
    <rPh sb="3" eb="4">
      <t>デ</t>
    </rPh>
    <phoneticPr fontId="4"/>
  </si>
  <si>
    <t>区ＣＭ税</t>
    <rPh sb="0" eb="1">
      <t>ク</t>
    </rPh>
    <rPh sb="3" eb="4">
      <t>ゼイ</t>
    </rPh>
    <phoneticPr fontId="4"/>
  </si>
  <si>
    <t>当 初 ③</t>
    <phoneticPr fontId="3"/>
  </si>
  <si>
    <t>（④ - ③）</t>
    <phoneticPr fontId="3"/>
  </si>
  <si>
    <t>予 算 案 ④</t>
    <phoneticPr fontId="4"/>
  </si>
  <si>
    <t>5 年 度</t>
    <phoneticPr fontId="3"/>
  </si>
  <si>
    <t>6 年 度</t>
    <rPh sb="2" eb="3">
      <t>ネン</t>
    </rPh>
    <rPh sb="4" eb="5">
      <t>ド</t>
    </rPh>
    <phoneticPr fontId="4"/>
  </si>
  <si>
    <t>福島区役所職員の人件費</t>
    <rPh sb="0" eb="5">
      <t>フ</t>
    </rPh>
    <rPh sb="5" eb="7">
      <t>ショクイン</t>
    </rPh>
    <rPh sb="8" eb="11">
      <t>ジンケンヒ</t>
    </rPh>
    <phoneticPr fontId="4"/>
  </si>
  <si>
    <t>企画総務課</t>
    <rPh sb="0" eb="2">
      <t>キカク</t>
    </rPh>
    <rPh sb="2" eb="5">
      <t>ソウムカ</t>
    </rPh>
    <phoneticPr fontId="23"/>
  </si>
  <si>
    <t>職員費計</t>
    <rPh sb="0" eb="2">
      <t>ショクイン</t>
    </rPh>
    <rPh sb="2" eb="3">
      <t>ヒ</t>
    </rPh>
    <phoneticPr fontId="3"/>
  </si>
  <si>
    <t>2-3-3</t>
    <phoneticPr fontId="4"/>
  </si>
  <si>
    <t>中学生体験学習事業</t>
    <rPh sb="0" eb="3">
      <t>チュウガクセイ</t>
    </rPh>
    <rPh sb="3" eb="5">
      <t>タイケン</t>
    </rPh>
    <rPh sb="5" eb="7">
      <t>ガクシュウ</t>
    </rPh>
    <rPh sb="7" eb="9">
      <t>ジギョウ</t>
    </rPh>
    <phoneticPr fontId="2"/>
  </si>
  <si>
    <t>保健福祉課</t>
    <rPh sb="0" eb="5">
      <t>ホ</t>
    </rPh>
    <phoneticPr fontId="4"/>
  </si>
  <si>
    <t>地域防災対策事業</t>
    <rPh sb="0" eb="2">
      <t>チイキ</t>
    </rPh>
    <rPh sb="2" eb="4">
      <t>ボウサイ</t>
    </rPh>
    <rPh sb="4" eb="6">
      <t>タイサク</t>
    </rPh>
    <rPh sb="6" eb="8">
      <t>ジギョウ</t>
    </rPh>
    <phoneticPr fontId="2"/>
  </si>
  <si>
    <t>市民協働課</t>
    <rPh sb="0" eb="2">
      <t>シミン</t>
    </rPh>
    <rPh sb="2" eb="4">
      <t>キョウドウ</t>
    </rPh>
    <rPh sb="4" eb="5">
      <t>カ</t>
    </rPh>
    <phoneticPr fontId="4"/>
  </si>
  <si>
    <t>防犯カメラ設置事業</t>
    <phoneticPr fontId="4"/>
  </si>
  <si>
    <t>地域安全対策事業</t>
    <rPh sb="0" eb="2">
      <t>チイキ</t>
    </rPh>
    <rPh sb="2" eb="4">
      <t>アンゼン</t>
    </rPh>
    <rPh sb="4" eb="6">
      <t>タイサク</t>
    </rPh>
    <rPh sb="6" eb="8">
      <t>ジギョウ</t>
    </rPh>
    <phoneticPr fontId="2"/>
  </si>
  <si>
    <t>地域福祉推進事業</t>
    <rPh sb="0" eb="2">
      <t>チイキ</t>
    </rPh>
    <rPh sb="2" eb="4">
      <t>フクシ</t>
    </rPh>
    <rPh sb="4" eb="6">
      <t>スイシン</t>
    </rPh>
    <rPh sb="6" eb="8">
      <t>ジギョウ</t>
    </rPh>
    <phoneticPr fontId="2"/>
  </si>
  <si>
    <t>市民協働型自転車利用適正化事業「Ｄｏ！プラン」</t>
    <rPh sb="0" eb="2">
      <t>シミン</t>
    </rPh>
    <rPh sb="2" eb="5">
      <t>キョウドウガタ</t>
    </rPh>
    <rPh sb="5" eb="8">
      <t>ジテンシャ</t>
    </rPh>
    <rPh sb="8" eb="10">
      <t>リヨウ</t>
    </rPh>
    <rPh sb="10" eb="12">
      <t>テキセイ</t>
    </rPh>
    <rPh sb="12" eb="13">
      <t>カ</t>
    </rPh>
    <rPh sb="13" eb="15">
      <t>ジギョウ</t>
    </rPh>
    <phoneticPr fontId="2"/>
  </si>
  <si>
    <t>企画総務課</t>
    <rPh sb="0" eb="2">
      <t>キカク</t>
    </rPh>
    <rPh sb="2" eb="5">
      <t>ソウムカ</t>
    </rPh>
    <phoneticPr fontId="4"/>
  </si>
  <si>
    <t>地域住民による安心・安全・快適駅前構築モデル事業</t>
    <rPh sb="0" eb="2">
      <t>チイキ</t>
    </rPh>
    <rPh sb="2" eb="4">
      <t>ジュウミン</t>
    </rPh>
    <rPh sb="7" eb="9">
      <t>アンシン</t>
    </rPh>
    <rPh sb="10" eb="12">
      <t>アンゼン</t>
    </rPh>
    <rPh sb="13" eb="15">
      <t>カイテキ</t>
    </rPh>
    <rPh sb="15" eb="17">
      <t>エキマエ</t>
    </rPh>
    <rPh sb="17" eb="19">
      <t>コウチク</t>
    </rPh>
    <rPh sb="22" eb="24">
      <t>ジギョウ</t>
    </rPh>
    <phoneticPr fontId="2"/>
  </si>
  <si>
    <t>地域活動協議会一括補助金事業</t>
    <rPh sb="2" eb="4">
      <t>カツドウ</t>
    </rPh>
    <rPh sb="4" eb="7">
      <t>キョウギカイ</t>
    </rPh>
    <rPh sb="7" eb="9">
      <t>イッカツ</t>
    </rPh>
    <rPh sb="9" eb="12">
      <t>ホジョキン</t>
    </rPh>
    <rPh sb="12" eb="14">
      <t>ジギョウ</t>
    </rPh>
    <phoneticPr fontId="2"/>
  </si>
  <si>
    <t>新たな地域コミュニティ支援事業</t>
    <rPh sb="0" eb="1">
      <t>アラ</t>
    </rPh>
    <rPh sb="3" eb="5">
      <t>チイキ</t>
    </rPh>
    <rPh sb="11" eb="13">
      <t>シエン</t>
    </rPh>
    <rPh sb="13" eb="15">
      <t>ジギョウ</t>
    </rPh>
    <phoneticPr fontId="2"/>
  </si>
  <si>
    <t>地域振興事業</t>
    <rPh sb="0" eb="2">
      <t>チイキ</t>
    </rPh>
    <rPh sb="2" eb="4">
      <t>シンコウ</t>
    </rPh>
    <rPh sb="4" eb="6">
      <t>ジギョウ</t>
    </rPh>
    <phoneticPr fontId="2"/>
  </si>
  <si>
    <t>区における男女共同参画事業</t>
  </si>
  <si>
    <t>コミュニティ育成事業</t>
    <rPh sb="6" eb="8">
      <t>イクセイ</t>
    </rPh>
    <rPh sb="8" eb="10">
      <t>ジギョウ</t>
    </rPh>
    <phoneticPr fontId="2"/>
  </si>
  <si>
    <t>空家等対策推進事業</t>
    <rPh sb="0" eb="3">
      <t>アキヤナド</t>
    </rPh>
    <rPh sb="3" eb="5">
      <t>タイサク</t>
    </rPh>
    <rPh sb="5" eb="7">
      <t>スイシン</t>
    </rPh>
    <rPh sb="7" eb="9">
      <t>ジギョウ</t>
    </rPh>
    <phoneticPr fontId="2"/>
  </si>
  <si>
    <t>人権啓発推進事業</t>
    <rPh sb="0" eb="2">
      <t>ジンケン</t>
    </rPh>
    <rPh sb="2" eb="4">
      <t>ケイハツ</t>
    </rPh>
    <rPh sb="4" eb="6">
      <t>スイシン</t>
    </rPh>
    <rPh sb="6" eb="8">
      <t>ジギョウ</t>
    </rPh>
    <phoneticPr fontId="2"/>
  </si>
  <si>
    <t>生涯学習推進事業</t>
  </si>
  <si>
    <t>青少年健全育成事業</t>
    <rPh sb="3" eb="5">
      <t>ケンゼン</t>
    </rPh>
    <rPh sb="5" eb="7">
      <t>イクセイ</t>
    </rPh>
    <rPh sb="7" eb="9">
      <t>ジギョウ</t>
    </rPh>
    <phoneticPr fontId="2"/>
  </si>
  <si>
    <t>二十歳の集い関係事業</t>
    <rPh sb="0" eb="3">
      <t>ハタチ</t>
    </rPh>
    <rPh sb="4" eb="5">
      <t>ツド</t>
    </rPh>
    <rPh sb="6" eb="8">
      <t>カンケイ</t>
    </rPh>
    <rPh sb="8" eb="10">
      <t>ジギョウ</t>
    </rPh>
    <phoneticPr fontId="19"/>
  </si>
  <si>
    <t>窓口サービス課</t>
    <rPh sb="0" eb="7">
      <t>マ</t>
    </rPh>
    <phoneticPr fontId="2"/>
  </si>
  <si>
    <t>区まちづくり推進費計</t>
    <rPh sb="0" eb="9">
      <t>ク</t>
    </rPh>
    <phoneticPr fontId="3"/>
  </si>
  <si>
    <t>所属名　福島区役所　</t>
    <rPh sb="0" eb="2">
      <t>ショゾク</t>
    </rPh>
    <rPh sb="2" eb="3">
      <t>メイ</t>
    </rPh>
    <rPh sb="4" eb="9">
      <t>フ</t>
    </rPh>
    <phoneticPr fontId="3"/>
  </si>
  <si>
    <t>区民レクリエーション事業</t>
    <phoneticPr fontId="19"/>
  </si>
  <si>
    <t>健康づくり推進事業</t>
    <rPh sb="0" eb="2">
      <t>ケンコウ</t>
    </rPh>
    <rPh sb="5" eb="7">
      <t>スイシン</t>
    </rPh>
    <rPh sb="7" eb="9">
      <t>ジギョウ</t>
    </rPh>
    <phoneticPr fontId="19"/>
  </si>
  <si>
    <t>ハッピーママ＆プレママ応援計画事業</t>
    <rPh sb="11" eb="13">
      <t>オウエン</t>
    </rPh>
    <rPh sb="13" eb="15">
      <t>ケイカク</t>
    </rPh>
    <rPh sb="15" eb="17">
      <t>ジギョウ</t>
    </rPh>
    <phoneticPr fontId="19"/>
  </si>
  <si>
    <t>区役所庁舎を活用した子育て支援事業</t>
    <rPh sb="0" eb="3">
      <t>クヤクショ</t>
    </rPh>
    <rPh sb="3" eb="5">
      <t>チョウシャ</t>
    </rPh>
    <rPh sb="6" eb="8">
      <t>カツヨウ</t>
    </rPh>
    <rPh sb="10" eb="12">
      <t>コソダ</t>
    </rPh>
    <rPh sb="13" eb="15">
      <t>シエン</t>
    </rPh>
    <rPh sb="15" eb="17">
      <t>ジギョウ</t>
    </rPh>
    <phoneticPr fontId="19"/>
  </si>
  <si>
    <t>乳幼児発達相談体制強化事業</t>
    <phoneticPr fontId="19"/>
  </si>
  <si>
    <t>親子教室　こあら</t>
    <phoneticPr fontId="19"/>
  </si>
  <si>
    <t>授乳に関する助産師の専門相談</t>
    <phoneticPr fontId="19"/>
  </si>
  <si>
    <t>親子の絆づくりプログラム「赤ちゃんがきた！」</t>
    <phoneticPr fontId="19"/>
  </si>
  <si>
    <t>福島区虐待予防サポート事業</t>
    <phoneticPr fontId="19"/>
  </si>
  <si>
    <t>ペアレントトレーニング事業</t>
    <phoneticPr fontId="19"/>
  </si>
  <si>
    <t>不登校児童生徒の居場所づくり事業</t>
    <phoneticPr fontId="19"/>
  </si>
  <si>
    <t>福島区にぎわい創出事業</t>
    <rPh sb="0" eb="3">
      <t>フクシマク</t>
    </rPh>
    <rPh sb="7" eb="9">
      <t>ソウシュツ</t>
    </rPh>
    <rPh sb="9" eb="11">
      <t>ジギョウ</t>
    </rPh>
    <phoneticPr fontId="19"/>
  </si>
  <si>
    <t>水辺活性化事業（「おおさかふくしま・中之島ゲート海の駅」運営）</t>
    <phoneticPr fontId="19"/>
  </si>
  <si>
    <t>花とみどりのまちづくり事業</t>
    <rPh sb="0" eb="1">
      <t>ハナ</t>
    </rPh>
    <rPh sb="11" eb="13">
      <t>ジギョウ</t>
    </rPh>
    <phoneticPr fontId="19"/>
  </si>
  <si>
    <t>広報・情報発信の充実事業</t>
    <rPh sb="0" eb="2">
      <t>コウホウ</t>
    </rPh>
    <rPh sb="3" eb="5">
      <t>ジョウホウ</t>
    </rPh>
    <rPh sb="5" eb="7">
      <t>ハッシン</t>
    </rPh>
    <rPh sb="8" eb="10">
      <t>ジュウジツ</t>
    </rPh>
    <rPh sb="10" eb="12">
      <t>ジギョウ</t>
    </rPh>
    <phoneticPr fontId="19"/>
  </si>
  <si>
    <t>広聴関係事業</t>
    <rPh sb="0" eb="2">
      <t>コウチョウ</t>
    </rPh>
    <rPh sb="2" eb="4">
      <t>カンケイ</t>
    </rPh>
    <rPh sb="4" eb="6">
      <t>ジギョウ</t>
    </rPh>
    <phoneticPr fontId="19"/>
  </si>
  <si>
    <t>区政会議の運営</t>
    <rPh sb="0" eb="2">
      <t>クセイ</t>
    </rPh>
    <rPh sb="2" eb="4">
      <t>カイギ</t>
    </rPh>
    <rPh sb="5" eb="7">
      <t>ウンエイ</t>
    </rPh>
    <phoneticPr fontId="19"/>
  </si>
  <si>
    <t>福島区役所運営事務費</t>
    <rPh sb="0" eb="2">
      <t>フクシマ</t>
    </rPh>
    <rPh sb="2" eb="3">
      <t>ク</t>
    </rPh>
    <rPh sb="3" eb="5">
      <t>ヤクショ</t>
    </rPh>
    <rPh sb="5" eb="7">
      <t>ウンエイ</t>
    </rPh>
    <rPh sb="7" eb="10">
      <t>ジムヒ</t>
    </rPh>
    <phoneticPr fontId="19"/>
  </si>
  <si>
    <t>福島区役所住民情報業務等委託</t>
    <phoneticPr fontId="19"/>
  </si>
  <si>
    <t>区役所附設会館管理運営経費</t>
    <rPh sb="0" eb="3">
      <t>クヤクショ</t>
    </rPh>
    <rPh sb="3" eb="4">
      <t>フ</t>
    </rPh>
    <rPh sb="4" eb="5">
      <t>セツ</t>
    </rPh>
    <rPh sb="5" eb="7">
      <t>カイカン</t>
    </rPh>
    <rPh sb="7" eb="9">
      <t>カンリ</t>
    </rPh>
    <rPh sb="9" eb="11">
      <t>ウンエイ</t>
    </rPh>
    <rPh sb="11" eb="13">
      <t>ケイヒ</t>
    </rPh>
    <phoneticPr fontId="19"/>
  </si>
  <si>
    <t>区庁舎設備維持費</t>
    <rPh sb="0" eb="1">
      <t>ク</t>
    </rPh>
    <rPh sb="1" eb="3">
      <t>チョウシャ</t>
    </rPh>
    <rPh sb="3" eb="5">
      <t>セツビ</t>
    </rPh>
    <rPh sb="5" eb="8">
      <t>イジヒ</t>
    </rPh>
    <phoneticPr fontId="19"/>
  </si>
  <si>
    <t>住民票等発行手数料のキャッシュレス化・住民情報待合への行政キオスク端末導入による利便性向上事業</t>
    <rPh sb="0" eb="3">
      <t>ジュウミンヒョウ</t>
    </rPh>
    <rPh sb="3" eb="4">
      <t>トウ</t>
    </rPh>
    <rPh sb="4" eb="6">
      <t>ハッコウ</t>
    </rPh>
    <rPh sb="6" eb="9">
      <t>テスウリョウ</t>
    </rPh>
    <rPh sb="17" eb="18">
      <t>カ</t>
    </rPh>
    <rPh sb="19" eb="21">
      <t>ジュウミン</t>
    </rPh>
    <rPh sb="21" eb="23">
      <t>ジョウホウ</t>
    </rPh>
    <rPh sb="23" eb="25">
      <t>マチアイ</t>
    </rPh>
    <rPh sb="27" eb="29">
      <t>ギョウセイ</t>
    </rPh>
    <rPh sb="33" eb="35">
      <t>タンマツ</t>
    </rPh>
    <rPh sb="35" eb="37">
      <t>ドウニュウ</t>
    </rPh>
    <rPh sb="40" eb="42">
      <t>リベン</t>
    </rPh>
    <rPh sb="42" eb="43">
      <t>セイ</t>
    </rPh>
    <rPh sb="43" eb="45">
      <t>コウジョウ</t>
    </rPh>
    <rPh sb="45" eb="47">
      <t>ジギョウ</t>
    </rPh>
    <phoneticPr fontId="19"/>
  </si>
  <si>
    <t>国産木材を活用した来庁者用備品等整備事業</t>
    <rPh sb="0" eb="2">
      <t>コクサン</t>
    </rPh>
    <rPh sb="2" eb="4">
      <t>モクザイ</t>
    </rPh>
    <rPh sb="5" eb="7">
      <t>カツヨウ</t>
    </rPh>
    <rPh sb="9" eb="11">
      <t>ライチョウ</t>
    </rPh>
    <rPh sb="11" eb="12">
      <t>モノ</t>
    </rPh>
    <rPh sb="12" eb="13">
      <t>ヨウ</t>
    </rPh>
    <rPh sb="13" eb="15">
      <t>ビヒン</t>
    </rPh>
    <rPh sb="15" eb="16">
      <t>ナド</t>
    </rPh>
    <rPh sb="16" eb="18">
      <t>セイビ</t>
    </rPh>
    <rPh sb="18" eb="20">
      <t>ジギョウ</t>
    </rPh>
    <phoneticPr fontId="19"/>
  </si>
  <si>
    <t>万博に向けた機運醸成の取組み</t>
    <rPh sb="0" eb="2">
      <t>バンパク</t>
    </rPh>
    <rPh sb="3" eb="4">
      <t>ム</t>
    </rPh>
    <rPh sb="6" eb="8">
      <t>キウン</t>
    </rPh>
    <rPh sb="8" eb="10">
      <t>ジョウセイ</t>
    </rPh>
    <rPh sb="11" eb="13">
      <t>トリク</t>
    </rPh>
    <phoneticPr fontId="19"/>
  </si>
  <si>
    <t>使用料の還付金</t>
    <rPh sb="0" eb="3">
      <t>シヨウリョウ</t>
    </rPh>
    <rPh sb="4" eb="7">
      <t>カンプキン</t>
    </rPh>
    <phoneticPr fontId="19"/>
  </si>
  <si>
    <t>企画総務課　他</t>
    <rPh sb="0" eb="2">
      <t>キカク</t>
    </rPh>
    <rPh sb="2" eb="5">
      <t>ソウムカ</t>
    </rPh>
    <rPh sb="6" eb="7">
      <t>ホカ</t>
    </rPh>
    <phoneticPr fontId="4"/>
  </si>
  <si>
    <t>出</t>
    <rPh sb="0" eb="1">
      <t>デ</t>
    </rPh>
    <phoneticPr fontId="4"/>
  </si>
  <si>
    <t>税</t>
    <rPh sb="0" eb="1">
      <t>ゼイ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</si>
</sst>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;&quot;△ &quot;#,##0"/>
    <numFmt numFmtId="178" formatCode="\(#,##0\);\(&quot;△ &quot;#,##0\)"/>
    <numFmt numFmtId="179" formatCode="\(#,##0\)"/>
  </numFmts>
  <fonts count="2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0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u/>
      <sz val="10.5"/>
      <color indexed="12"/>
      <name val="明朝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0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1" fillId="0" borderId="0">
      <alignment vertical="center"/>
    </xf>
    <xf numFmtId="0" fontId="21" fillId="0" borderId="0" applyNumberFormat="0" applyFill="0" applyBorder="0" applyAlignment="0" applyProtection="0"/>
  </cellStyleXfs>
  <cellXfs count="281">
    <xf numFmtId="0" fontId="0" fillId="0" borderId="0" xfId="0"/>
    <xf numFmtId="0" fontId="8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9" fillId="0" borderId="0" xfId="3" applyNumberFormat="1" applyFont="1" applyFill="1" applyAlignment="1">
      <alignment horizontal="left" vertical="center"/>
    </xf>
    <xf numFmtId="0" fontId="10" fillId="0" borderId="0" xfId="3" applyNumberFormat="1" applyFont="1" applyFill="1" applyBorder="1" applyAlignment="1">
      <alignment horizontal="right" vertical="center" wrapText="1"/>
    </xf>
    <xf numFmtId="0" fontId="6" fillId="0" borderId="0" xfId="3" applyNumberFormat="1" applyFont="1" applyFill="1" applyAlignment="1">
      <alignment horizontal="right" vertical="center"/>
    </xf>
    <xf numFmtId="0" fontId="10" fillId="0" borderId="0" xfId="3" applyNumberFormat="1" applyFont="1" applyFill="1" applyAlignment="1">
      <alignment horizontal="right" vertical="center"/>
    </xf>
    <xf numFmtId="0" fontId="7" fillId="0" borderId="6" xfId="3" applyNumberFormat="1" applyFont="1" applyFill="1" applyBorder="1" applyAlignment="1">
      <alignment horizontal="center" vertical="center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7" fillId="0" borderId="5" xfId="3" applyNumberFormat="1" applyFont="1" applyFill="1" applyBorder="1" applyAlignment="1">
      <alignment horizontal="center" vertical="center"/>
    </xf>
    <xf numFmtId="177" fontId="6" fillId="0" borderId="11" xfId="3" applyNumberFormat="1" applyFont="1" applyFill="1" applyBorder="1" applyAlignment="1">
      <alignment vertical="center" shrinkToFit="1"/>
    </xf>
    <xf numFmtId="177" fontId="6" fillId="0" borderId="12" xfId="3" applyNumberFormat="1" applyFont="1" applyFill="1" applyBorder="1" applyAlignment="1">
      <alignment horizontal="right" vertical="center" shrinkToFit="1"/>
    </xf>
    <xf numFmtId="179" fontId="6" fillId="0" borderId="11" xfId="3" applyNumberFormat="1" applyFont="1" applyFill="1" applyBorder="1" applyAlignment="1">
      <alignment vertical="center" shrinkToFit="1"/>
    </xf>
    <xf numFmtId="178" fontId="6" fillId="0" borderId="10" xfId="3" applyNumberFormat="1" applyFont="1" applyFill="1" applyBorder="1" applyAlignment="1">
      <alignment vertical="center" shrinkToFit="1"/>
    </xf>
    <xf numFmtId="177" fontId="6" fillId="0" borderId="12" xfId="3" applyNumberFormat="1" applyFont="1" applyFill="1" applyBorder="1" applyAlignment="1">
      <alignment vertical="center" shrinkToFit="1"/>
    </xf>
    <xf numFmtId="179" fontId="6" fillId="0" borderId="10" xfId="3" applyNumberFormat="1" applyFont="1" applyFill="1" applyBorder="1" applyAlignment="1">
      <alignment vertical="center" shrinkToFit="1"/>
    </xf>
    <xf numFmtId="177" fontId="6" fillId="0" borderId="13" xfId="3" applyNumberFormat="1" applyFont="1" applyFill="1" applyBorder="1" applyAlignment="1">
      <alignment horizontal="right" vertical="center" shrinkToFit="1"/>
    </xf>
    <xf numFmtId="179" fontId="6" fillId="0" borderId="14" xfId="3" applyNumberFormat="1" applyFont="1" applyFill="1" applyBorder="1" applyAlignment="1">
      <alignment vertical="center" shrinkToFit="1"/>
    </xf>
    <xf numFmtId="178" fontId="6" fillId="0" borderId="14" xfId="3" applyNumberFormat="1" applyFont="1" applyFill="1" applyBorder="1" applyAlignment="1">
      <alignment vertical="center" shrinkToFit="1"/>
    </xf>
    <xf numFmtId="179" fontId="6" fillId="0" borderId="15" xfId="3" applyNumberFormat="1" applyFont="1" applyFill="1" applyBorder="1" applyAlignment="1">
      <alignment vertical="center" shrinkToFit="1"/>
    </xf>
    <xf numFmtId="178" fontId="6" fillId="0" borderId="15" xfId="3" applyNumberFormat="1" applyFont="1" applyFill="1" applyBorder="1" applyAlignment="1">
      <alignment vertical="center" shrinkToFit="1"/>
    </xf>
    <xf numFmtId="178" fontId="6" fillId="0" borderId="16" xfId="3" applyNumberFormat="1" applyFont="1" applyFill="1" applyBorder="1" applyAlignment="1">
      <alignment vertical="center" shrinkToFit="1"/>
    </xf>
    <xf numFmtId="0" fontId="6" fillId="0" borderId="0" xfId="3" applyNumberFormat="1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horizontal="center" vertical="center"/>
    </xf>
    <xf numFmtId="0" fontId="6" fillId="0" borderId="0" xfId="3" applyNumberFormat="1" applyFont="1" applyFill="1" applyAlignment="1">
      <alignment horizontal="left" vertical="center"/>
    </xf>
    <xf numFmtId="0" fontId="7" fillId="0" borderId="5" xfId="3" applyNumberFormat="1" applyFont="1" applyFill="1" applyBorder="1" applyAlignment="1">
      <alignment horizontal="center" vertical="center" shrinkToFit="1"/>
    </xf>
    <xf numFmtId="178" fontId="6" fillId="0" borderId="15" xfId="3" applyNumberFormat="1" applyFont="1" applyFill="1" applyBorder="1" applyAlignment="1">
      <alignment horizontal="right" vertical="center" shrinkToFit="1"/>
    </xf>
    <xf numFmtId="0" fontId="7" fillId="0" borderId="0" xfId="3" applyNumberFormat="1" applyFont="1" applyFill="1" applyAlignment="1">
      <alignment vertical="center"/>
    </xf>
    <xf numFmtId="0" fontId="6" fillId="0" borderId="0" xfId="3" applyFont="1" applyFill="1" applyAlignment="1">
      <alignment horizontal="right" vertical="center"/>
    </xf>
    <xf numFmtId="0" fontId="9" fillId="0" borderId="0" xfId="3" applyNumberFormat="1" applyFont="1" applyFill="1" applyAlignment="1">
      <alignment horizontal="right" vertical="center"/>
    </xf>
    <xf numFmtId="0" fontId="7" fillId="0" borderId="10" xfId="3" applyNumberFormat="1" applyFont="1" applyFill="1" applyBorder="1" applyAlignment="1">
      <alignment horizontal="center" vertical="center" shrinkToFi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7" fillId="0" borderId="0" xfId="3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 shrinkToFit="1"/>
    </xf>
    <xf numFmtId="0" fontId="7" fillId="0" borderId="0" xfId="3" applyNumberFormat="1" applyFont="1" applyFill="1" applyBorder="1" applyAlignment="1">
      <alignment vertical="center"/>
    </xf>
    <xf numFmtId="0" fontId="7" fillId="0" borderId="3" xfId="3" applyFont="1" applyFill="1" applyBorder="1" applyAlignment="1">
      <alignment horizontal="center" vertical="center"/>
    </xf>
    <xf numFmtId="0" fontId="6" fillId="0" borderId="33" xfId="0" applyFont="1" applyBorder="1" applyAlignment="1"/>
    <xf numFmtId="179" fontId="6" fillId="0" borderId="12" xfId="3" applyNumberFormat="1" applyFont="1" applyFill="1" applyBorder="1" applyAlignment="1">
      <alignment vertical="center" shrinkToFit="1"/>
    </xf>
    <xf numFmtId="0" fontId="11" fillId="0" borderId="0" xfId="0" applyFont="1" applyAlignment="1">
      <alignment horizontal="right" vertical="center"/>
    </xf>
    <xf numFmtId="0" fontId="7" fillId="0" borderId="8" xfId="3" applyNumberFormat="1" applyFont="1" applyFill="1" applyBorder="1" applyAlignment="1">
      <alignment horizontal="center" vertical="center"/>
    </xf>
    <xf numFmtId="0" fontId="7" fillId="0" borderId="10" xfId="3" applyNumberFormat="1" applyFont="1" applyFill="1" applyBorder="1" applyAlignment="1">
      <alignment horizontal="center" vertical="center"/>
    </xf>
    <xf numFmtId="0" fontId="13" fillId="0" borderId="0" xfId="3" applyNumberFormat="1" applyFont="1" applyFill="1" applyAlignment="1">
      <alignment vertical="center"/>
    </xf>
    <xf numFmtId="0" fontId="13" fillId="0" borderId="0" xfId="3" applyNumberFormat="1" applyFont="1" applyFill="1" applyAlignment="1">
      <alignment horizontal="center" vertical="center"/>
    </xf>
    <xf numFmtId="0" fontId="14" fillId="0" borderId="0" xfId="3" applyNumberFormat="1" applyFont="1" applyFill="1" applyAlignment="1">
      <alignment horizontal="center" vertical="center" shrinkToFit="1"/>
    </xf>
    <xf numFmtId="0" fontId="13" fillId="0" borderId="0" xfId="3" applyFont="1" applyFill="1" applyAlignment="1">
      <alignment vertical="center"/>
    </xf>
    <xf numFmtId="0" fontId="15" fillId="0" borderId="0" xfId="3" applyNumberFormat="1" applyFont="1" applyFill="1" applyAlignment="1">
      <alignment vertical="center"/>
    </xf>
    <xf numFmtId="0" fontId="14" fillId="0" borderId="0" xfId="3" applyNumberFormat="1" applyFont="1" applyFill="1" applyAlignment="1">
      <alignment horizontal="center" vertical="center"/>
    </xf>
    <xf numFmtId="0" fontId="13" fillId="0" borderId="0" xfId="3" applyFont="1" applyFill="1" applyAlignment="1">
      <alignment horizontal="right" vertical="center"/>
    </xf>
    <xf numFmtId="0" fontId="14" fillId="0" borderId="0" xfId="3" applyFont="1" applyFill="1" applyAlignment="1">
      <alignment horizontal="center" vertical="center"/>
    </xf>
    <xf numFmtId="0" fontId="16" fillId="0" borderId="0" xfId="4" applyFont="1" applyAlignment="1">
      <alignment horizontal="right" vertical="center"/>
    </xf>
    <xf numFmtId="0" fontId="17" fillId="0" borderId="0" xfId="3" applyNumberFormat="1" applyFont="1" applyFill="1" applyAlignment="1">
      <alignment horizontal="left" vertical="center"/>
    </xf>
    <xf numFmtId="0" fontId="18" fillId="0" borderId="0" xfId="3" applyNumberFormat="1" applyFont="1" applyFill="1" applyBorder="1" applyAlignment="1">
      <alignment horizontal="right" vertical="center" wrapText="1"/>
    </xf>
    <xf numFmtId="0" fontId="18" fillId="0" borderId="0" xfId="3" applyNumberFormat="1" applyFont="1" applyFill="1" applyAlignment="1">
      <alignment horizontal="right" vertical="center"/>
    </xf>
    <xf numFmtId="0" fontId="14" fillId="0" borderId="6" xfId="3" applyNumberFormat="1" applyFont="1" applyFill="1" applyBorder="1" applyAlignment="1">
      <alignment horizontal="center" vertical="center"/>
    </xf>
    <xf numFmtId="0" fontId="14" fillId="0" borderId="7" xfId="3" applyNumberFormat="1" applyFont="1" applyFill="1" applyBorder="1" applyAlignment="1">
      <alignment horizontal="center" vertical="center"/>
    </xf>
    <xf numFmtId="0" fontId="14" fillId="0" borderId="8" xfId="3" applyNumberFormat="1" applyFont="1" applyFill="1" applyBorder="1" applyAlignment="1">
      <alignment horizontal="center" vertical="center"/>
    </xf>
    <xf numFmtId="0" fontId="14" fillId="0" borderId="9" xfId="3" applyNumberFormat="1" applyFont="1" applyFill="1" applyBorder="1" applyAlignment="1">
      <alignment horizontal="center" vertical="center"/>
    </xf>
    <xf numFmtId="0" fontId="14" fillId="0" borderId="5" xfId="3" applyNumberFormat="1" applyFont="1" applyFill="1" applyBorder="1" applyAlignment="1">
      <alignment horizontal="center" vertical="center"/>
    </xf>
    <xf numFmtId="0" fontId="14" fillId="0" borderId="10" xfId="3" applyNumberFormat="1" applyFont="1" applyFill="1" applyBorder="1" applyAlignment="1">
      <alignment horizontal="center" vertical="center"/>
    </xf>
    <xf numFmtId="0" fontId="6" fillId="0" borderId="13" xfId="4" applyFont="1" applyBorder="1" applyAlignment="1"/>
    <xf numFmtId="0" fontId="6" fillId="0" borderId="14" xfId="4" applyFont="1" applyBorder="1" applyAlignment="1"/>
    <xf numFmtId="0" fontId="6" fillId="0" borderId="33" xfId="4" applyFont="1" applyBorder="1" applyAlignment="1"/>
    <xf numFmtId="38" fontId="6" fillId="0" borderId="13" xfId="6" applyFont="1" applyBorder="1" applyAlignment="1"/>
    <xf numFmtId="0" fontId="1" fillId="0" borderId="0" xfId="7" applyFont="1" applyAlignment="1">
      <alignment vertical="center"/>
    </xf>
    <xf numFmtId="0" fontId="1" fillId="0" borderId="0" xfId="7" applyFont="1" applyAlignment="1"/>
    <xf numFmtId="0" fontId="1" fillId="0" borderId="0" xfId="7" applyFont="1" applyAlignment="1">
      <alignment horizontal="center"/>
    </xf>
    <xf numFmtId="0" fontId="1" fillId="0" borderId="0" xfId="7" applyFont="1" applyFill="1" applyAlignment="1">
      <alignment horizontal="center"/>
    </xf>
    <xf numFmtId="0" fontId="1" fillId="0" borderId="0" xfId="7" applyFont="1" applyFill="1" applyAlignment="1"/>
    <xf numFmtId="0" fontId="12" fillId="0" borderId="0" xfId="7" applyFont="1" applyAlignment="1"/>
    <xf numFmtId="0" fontId="14" fillId="0" borderId="0" xfId="3" applyNumberFormat="1" applyFont="1" applyFill="1" applyBorder="1" applyAlignment="1">
      <alignment vertical="center"/>
    </xf>
    <xf numFmtId="0" fontId="13" fillId="0" borderId="0" xfId="3" applyNumberFormat="1" applyFont="1" applyFill="1" applyBorder="1" applyAlignment="1">
      <alignment vertical="center"/>
    </xf>
    <xf numFmtId="0" fontId="13" fillId="0" borderId="0" xfId="3" applyNumberFormat="1" applyFont="1" applyFill="1" applyBorder="1" applyAlignment="1">
      <alignment horizontal="center" vertical="center"/>
    </xf>
    <xf numFmtId="0" fontId="14" fillId="0" borderId="0" xfId="3" applyNumberFormat="1" applyFont="1" applyFill="1" applyAlignment="1">
      <alignment vertical="center"/>
    </xf>
    <xf numFmtId="0" fontId="14" fillId="0" borderId="0" xfId="3" applyFont="1" applyFill="1" applyAlignment="1">
      <alignment vertical="center"/>
    </xf>
    <xf numFmtId="0" fontId="13" fillId="0" borderId="0" xfId="3" applyNumberFormat="1" applyFont="1" applyFill="1" applyAlignment="1">
      <alignment horizontal="right" vertical="center"/>
    </xf>
    <xf numFmtId="0" fontId="13" fillId="0" borderId="0" xfId="3" applyNumberFormat="1" applyFont="1" applyFill="1" applyAlignment="1">
      <alignment horizontal="left" vertical="center"/>
    </xf>
    <xf numFmtId="0" fontId="6" fillId="0" borderId="13" xfId="4" applyFont="1" applyFill="1" applyBorder="1" applyAlignment="1"/>
    <xf numFmtId="0" fontId="6" fillId="0" borderId="14" xfId="4" applyFont="1" applyFill="1" applyBorder="1" applyAlignment="1"/>
    <xf numFmtId="0" fontId="6" fillId="0" borderId="13" xfId="3" applyNumberFormat="1" applyFont="1" applyFill="1" applyBorder="1" applyAlignment="1">
      <alignment vertical="center"/>
    </xf>
    <xf numFmtId="0" fontId="6" fillId="0" borderId="14" xfId="3" applyNumberFormat="1" applyFont="1" applyFill="1" applyBorder="1" applyAlignment="1">
      <alignment vertical="center"/>
    </xf>
    <xf numFmtId="0" fontId="6" fillId="2" borderId="0" xfId="3" applyNumberFormat="1" applyFont="1" applyFill="1" applyAlignment="1">
      <alignment vertical="center"/>
    </xf>
    <xf numFmtId="0" fontId="6" fillId="2" borderId="0" xfId="3" applyNumberFormat="1" applyFont="1" applyFill="1" applyAlignment="1">
      <alignment horizontal="center" vertical="center"/>
    </xf>
    <xf numFmtId="0" fontId="7" fillId="2" borderId="0" xfId="3" applyNumberFormat="1" applyFont="1" applyFill="1" applyAlignment="1">
      <alignment horizontal="center" vertical="center" shrinkToFit="1"/>
    </xf>
    <xf numFmtId="0" fontId="6" fillId="2" borderId="0" xfId="3" applyFont="1" applyFill="1" applyAlignment="1">
      <alignment vertical="center"/>
    </xf>
    <xf numFmtId="0" fontId="8" fillId="2" borderId="0" xfId="3" applyNumberFormat="1" applyFont="1" applyFill="1" applyAlignment="1">
      <alignment vertical="center"/>
    </xf>
    <xf numFmtId="0" fontId="7" fillId="2" borderId="0" xfId="3" applyNumberFormat="1" applyFont="1" applyFill="1" applyAlignment="1">
      <alignment horizontal="center" vertical="center"/>
    </xf>
    <xf numFmtId="0" fontId="6" fillId="2" borderId="0" xfId="3" applyFont="1" applyFill="1" applyAlignment="1">
      <alignment horizontal="right" vertical="center"/>
    </xf>
    <xf numFmtId="0" fontId="7" fillId="2" borderId="0" xfId="3" applyFont="1" applyFill="1" applyAlignment="1">
      <alignment horizontal="center" vertical="center"/>
    </xf>
    <xf numFmtId="0" fontId="11" fillId="2" borderId="0" xfId="0" applyFont="1" applyFill="1" applyAlignment="1">
      <alignment horizontal="right" vertical="center"/>
    </xf>
    <xf numFmtId="0" fontId="9" fillId="2" borderId="0" xfId="3" applyNumberFormat="1" applyFont="1" applyFill="1" applyAlignment="1">
      <alignment horizontal="left" vertical="center"/>
    </xf>
    <xf numFmtId="0" fontId="9" fillId="2" borderId="0" xfId="3" applyNumberFormat="1" applyFont="1" applyFill="1" applyAlignment="1">
      <alignment horizontal="right" vertical="center"/>
    </xf>
    <xf numFmtId="0" fontId="10" fillId="2" borderId="0" xfId="3" applyNumberFormat="1" applyFont="1" applyFill="1" applyBorder="1" applyAlignment="1">
      <alignment horizontal="right" vertical="center" wrapText="1"/>
    </xf>
    <xf numFmtId="0" fontId="10" fillId="2" borderId="0" xfId="3" applyNumberFormat="1" applyFont="1" applyFill="1" applyAlignment="1">
      <alignment horizontal="right" vertical="center"/>
    </xf>
    <xf numFmtId="0" fontId="7" fillId="2" borderId="6" xfId="3" applyNumberFormat="1" applyFont="1" applyFill="1" applyBorder="1" applyAlignment="1">
      <alignment horizontal="center" vertical="center"/>
    </xf>
    <xf numFmtId="0" fontId="7" fillId="2" borderId="7" xfId="3" applyNumberFormat="1" applyFont="1" applyFill="1" applyBorder="1" applyAlignment="1">
      <alignment horizontal="center" vertical="center"/>
    </xf>
    <xf numFmtId="0" fontId="7" fillId="2" borderId="8" xfId="3" applyNumberFormat="1" applyFont="1" applyFill="1" applyBorder="1" applyAlignment="1">
      <alignment horizontal="center" vertical="center"/>
    </xf>
    <xf numFmtId="0" fontId="7" fillId="2" borderId="9" xfId="3" applyNumberFormat="1" applyFont="1" applyFill="1" applyBorder="1" applyAlignment="1">
      <alignment horizontal="center" vertical="center"/>
    </xf>
    <xf numFmtId="0" fontId="7" fillId="2" borderId="5" xfId="3" applyNumberFormat="1" applyFont="1" applyFill="1" applyBorder="1" applyAlignment="1">
      <alignment horizontal="center" vertical="center"/>
    </xf>
    <xf numFmtId="0" fontId="7" fillId="2" borderId="10" xfId="3" applyNumberFormat="1" applyFont="1" applyFill="1" applyBorder="1" applyAlignment="1">
      <alignment horizontal="center" vertical="center"/>
    </xf>
    <xf numFmtId="0" fontId="6" fillId="2" borderId="13" xfId="0" applyFont="1" applyFill="1" applyBorder="1" applyAlignment="1"/>
    <xf numFmtId="0" fontId="6" fillId="2" borderId="14" xfId="0" applyFont="1" applyFill="1" applyBorder="1" applyAlignment="1"/>
    <xf numFmtId="177" fontId="6" fillId="2" borderId="13" xfId="3" applyNumberFormat="1" applyFont="1" applyFill="1" applyBorder="1" applyAlignment="1">
      <alignment horizontal="right" vertical="center" shrinkToFit="1"/>
    </xf>
    <xf numFmtId="179" fontId="6" fillId="2" borderId="14" xfId="3" applyNumberFormat="1" applyFont="1" applyFill="1" applyBorder="1" applyAlignment="1">
      <alignment vertical="center" shrinkToFit="1"/>
    </xf>
    <xf numFmtId="178" fontId="6" fillId="2" borderId="14" xfId="3" applyNumberFormat="1" applyFont="1" applyFill="1" applyBorder="1" applyAlignment="1">
      <alignment vertical="center" shrinkToFit="1"/>
    </xf>
    <xf numFmtId="38" fontId="6" fillId="2" borderId="13" xfId="1" applyFont="1" applyFill="1" applyBorder="1" applyAlignment="1"/>
    <xf numFmtId="178" fontId="6" fillId="2" borderId="16" xfId="3" applyNumberFormat="1" applyFont="1" applyFill="1" applyBorder="1" applyAlignment="1">
      <alignment vertical="center" shrinkToFit="1"/>
    </xf>
    <xf numFmtId="0" fontId="7" fillId="2" borderId="0" xfId="3" applyNumberFormat="1" applyFont="1" applyFill="1" applyBorder="1" applyAlignment="1">
      <alignment vertical="center"/>
    </xf>
    <xf numFmtId="0" fontId="6" fillId="2" borderId="0" xfId="3" applyNumberFormat="1" applyFont="1" applyFill="1" applyBorder="1" applyAlignment="1">
      <alignment vertical="center"/>
    </xf>
    <xf numFmtId="0" fontId="6" fillId="2" borderId="0" xfId="3" applyNumberFormat="1" applyFont="1" applyFill="1" applyBorder="1" applyAlignment="1">
      <alignment horizontal="center" vertical="center"/>
    </xf>
    <xf numFmtId="0" fontId="6" fillId="2" borderId="0" xfId="3" applyNumberFormat="1" applyFont="1" applyFill="1" applyAlignment="1">
      <alignment horizontal="left" vertical="center"/>
    </xf>
    <xf numFmtId="0" fontId="7" fillId="2" borderId="0" xfId="3" applyNumberFormat="1" applyFont="1" applyFill="1" applyAlignment="1">
      <alignment vertical="center"/>
    </xf>
    <xf numFmtId="0" fontId="6" fillId="2" borderId="0" xfId="3" applyNumberFormat="1" applyFont="1" applyFill="1" applyAlignment="1">
      <alignment horizontal="right" vertical="center"/>
    </xf>
    <xf numFmtId="177" fontId="6" fillId="0" borderId="33" xfId="3" applyNumberFormat="1" applyFont="1" applyFill="1" applyBorder="1" applyAlignment="1">
      <alignment vertical="center" shrinkToFit="1"/>
    </xf>
    <xf numFmtId="177" fontId="13" fillId="0" borderId="12" xfId="3" applyNumberFormat="1" applyFont="1" applyFill="1" applyBorder="1" applyAlignment="1">
      <alignment vertical="center" shrinkToFit="1"/>
    </xf>
    <xf numFmtId="179" fontId="13" fillId="0" borderId="10" xfId="3" applyNumberFormat="1" applyFont="1" applyFill="1" applyBorder="1" applyAlignment="1">
      <alignment vertical="center" shrinkToFit="1"/>
    </xf>
    <xf numFmtId="0" fontId="16" fillId="0" borderId="0" xfId="0" applyFont="1" applyFill="1" applyAlignment="1">
      <alignment horizontal="right" vertical="center"/>
    </xf>
    <xf numFmtId="177" fontId="13" fillId="0" borderId="11" xfId="3" applyNumberFormat="1" applyFont="1" applyFill="1" applyBorder="1" applyAlignment="1">
      <alignment vertical="center" shrinkToFit="1"/>
    </xf>
    <xf numFmtId="177" fontId="13" fillId="0" borderId="13" xfId="3" applyNumberFormat="1" applyFont="1" applyFill="1" applyBorder="1" applyAlignment="1">
      <alignment vertical="center" shrinkToFit="1"/>
    </xf>
    <xf numFmtId="178" fontId="13" fillId="0" borderId="10" xfId="3" applyNumberFormat="1" applyFont="1" applyFill="1" applyBorder="1" applyAlignment="1">
      <alignment vertical="center" shrinkToFit="1"/>
    </xf>
    <xf numFmtId="178" fontId="13" fillId="0" borderId="14" xfId="3" applyNumberFormat="1" applyFont="1" applyFill="1" applyBorder="1" applyAlignment="1">
      <alignment vertical="center" shrinkToFit="1"/>
    </xf>
    <xf numFmtId="177" fontId="13" fillId="0" borderId="33" xfId="3" applyNumberFormat="1" applyFont="1" applyFill="1" applyBorder="1" applyAlignment="1">
      <alignment vertical="center" shrinkToFit="1"/>
    </xf>
    <xf numFmtId="177" fontId="13" fillId="0" borderId="11" xfId="3" applyNumberFormat="1" applyFont="1" applyFill="1" applyBorder="1" applyAlignment="1">
      <alignment horizontal="right" vertical="center" shrinkToFit="1"/>
    </xf>
    <xf numFmtId="179" fontId="13" fillId="0" borderId="11" xfId="3" applyNumberFormat="1" applyFont="1" applyFill="1" applyBorder="1" applyAlignment="1">
      <alignment vertical="center" shrinkToFit="1"/>
    </xf>
    <xf numFmtId="177" fontId="13" fillId="0" borderId="12" xfId="3" applyNumberFormat="1" applyFont="1" applyFill="1" applyBorder="1" applyAlignment="1">
      <alignment horizontal="right" vertical="center" shrinkToFit="1"/>
    </xf>
    <xf numFmtId="0" fontId="9" fillId="0" borderId="0" xfId="3" applyFont="1" applyFill="1" applyAlignment="1">
      <alignment horizontal="right" vertical="center"/>
    </xf>
    <xf numFmtId="179" fontId="13" fillId="0" borderId="15" xfId="3" applyNumberFormat="1" applyFont="1" applyFill="1" applyBorder="1" applyAlignment="1">
      <alignment vertical="center" shrinkToFit="1"/>
    </xf>
    <xf numFmtId="178" fontId="13" fillId="0" borderId="16" xfId="3" applyNumberFormat="1" applyFont="1" applyFill="1" applyBorder="1" applyAlignment="1">
      <alignment vertical="center" shrinkToFit="1"/>
    </xf>
    <xf numFmtId="0" fontId="18" fillId="0" borderId="0" xfId="3" applyNumberFormat="1" applyFont="1" applyFill="1" applyBorder="1" applyAlignment="1">
      <alignment horizontal="right" vertical="center" wrapText="1"/>
    </xf>
    <xf numFmtId="0" fontId="14" fillId="0" borderId="8" xfId="3" applyNumberFormat="1" applyFont="1" applyFill="1" applyBorder="1" applyAlignment="1">
      <alignment horizontal="center" vertical="center"/>
    </xf>
    <xf numFmtId="0" fontId="14" fillId="0" borderId="10" xfId="3" applyNumberFormat="1" applyFont="1" applyFill="1" applyBorder="1" applyAlignment="1">
      <alignment horizontal="center" vertical="center"/>
    </xf>
    <xf numFmtId="177" fontId="14" fillId="0" borderId="30" xfId="3" applyNumberFormat="1" applyFont="1" applyFill="1" applyBorder="1" applyAlignment="1">
      <alignment horizontal="center" vertical="center" wrapText="1"/>
    </xf>
    <xf numFmtId="177" fontId="14" fillId="0" borderId="9" xfId="3" applyNumberFormat="1" applyFont="1" applyFill="1" applyBorder="1" applyAlignment="1">
      <alignment horizontal="center" vertical="center" wrapText="1"/>
    </xf>
    <xf numFmtId="49" fontId="14" fillId="0" borderId="12" xfId="3" applyNumberFormat="1" applyFont="1" applyFill="1" applyBorder="1" applyAlignment="1">
      <alignment horizontal="center" vertical="center"/>
    </xf>
    <xf numFmtId="49" fontId="14" fillId="0" borderId="10" xfId="3" applyNumberFormat="1" applyFont="1" applyFill="1" applyBorder="1" applyAlignment="1">
      <alignment horizontal="center" vertical="center"/>
    </xf>
    <xf numFmtId="0" fontId="7" fillId="0" borderId="12" xfId="8" applyFont="1" applyBorder="1" applyAlignment="1">
      <alignment horizontal="left" vertical="center" wrapText="1"/>
    </xf>
    <xf numFmtId="0" fontId="7" fillId="0" borderId="10" xfId="8" applyFont="1" applyBorder="1" applyAlignment="1">
      <alignment horizontal="left" vertical="center" wrapText="1"/>
    </xf>
    <xf numFmtId="177" fontId="14" fillId="0" borderId="12" xfId="3" applyNumberFormat="1" applyFont="1" applyFill="1" applyBorder="1" applyAlignment="1">
      <alignment horizontal="center" vertical="center" shrinkToFit="1"/>
    </xf>
    <xf numFmtId="177" fontId="14" fillId="0" borderId="10" xfId="3" applyNumberFormat="1" applyFont="1" applyFill="1" applyBorder="1" applyAlignment="1">
      <alignment horizontal="center" vertical="center" shrinkToFit="1"/>
    </xf>
    <xf numFmtId="177" fontId="14" fillId="0" borderId="12" xfId="3" applyNumberFormat="1" applyFont="1" applyFill="1" applyBorder="1" applyAlignment="1">
      <alignment horizontal="center" vertical="center" wrapText="1"/>
    </xf>
    <xf numFmtId="177" fontId="14" fillId="0" borderId="10" xfId="3" applyNumberFormat="1" applyFont="1" applyFill="1" applyBorder="1" applyAlignment="1">
      <alignment horizontal="center" vertical="center" wrapText="1"/>
    </xf>
    <xf numFmtId="0" fontId="14" fillId="0" borderId="20" xfId="3" applyFont="1" applyFill="1" applyBorder="1" applyAlignment="1">
      <alignment horizontal="center" vertical="center"/>
    </xf>
    <xf numFmtId="0" fontId="14" fillId="0" borderId="21" xfId="3" applyFont="1" applyFill="1" applyBorder="1" applyAlignment="1">
      <alignment horizontal="center" vertical="center"/>
    </xf>
    <xf numFmtId="0" fontId="14" fillId="0" borderId="1" xfId="3" applyFont="1" applyFill="1" applyBorder="1" applyAlignment="1">
      <alignment horizontal="center" vertical="center"/>
    </xf>
    <xf numFmtId="0" fontId="14" fillId="0" borderId="22" xfId="3" applyFont="1" applyFill="1" applyBorder="1" applyAlignment="1">
      <alignment horizontal="center" vertical="center"/>
    </xf>
    <xf numFmtId="0" fontId="14" fillId="0" borderId="23" xfId="3" applyFont="1" applyFill="1" applyBorder="1" applyAlignment="1">
      <alignment horizontal="center" vertical="center"/>
    </xf>
    <xf numFmtId="0" fontId="14" fillId="0" borderId="5" xfId="3" applyFont="1" applyFill="1" applyBorder="1" applyAlignment="1">
      <alignment horizontal="center" vertical="center"/>
    </xf>
    <xf numFmtId="0" fontId="14" fillId="0" borderId="18" xfId="3" applyFont="1" applyFill="1" applyBorder="1" applyAlignment="1">
      <alignment horizontal="center" vertical="center"/>
    </xf>
    <xf numFmtId="0" fontId="14" fillId="0" borderId="19" xfId="3" applyFont="1" applyFill="1" applyBorder="1" applyAlignment="1">
      <alignment horizontal="center" vertical="center"/>
    </xf>
    <xf numFmtId="0" fontId="14" fillId="0" borderId="31" xfId="3" applyFont="1" applyFill="1" applyBorder="1" applyAlignment="1">
      <alignment horizontal="center" vertical="center"/>
    </xf>
    <xf numFmtId="0" fontId="14" fillId="0" borderId="2" xfId="3" applyFont="1" applyFill="1" applyBorder="1" applyAlignment="1">
      <alignment horizontal="center" vertical="center"/>
    </xf>
    <xf numFmtId="0" fontId="14" fillId="0" borderId="4" xfId="3" applyFont="1" applyFill="1" applyBorder="1" applyAlignment="1">
      <alignment horizontal="center" vertical="center"/>
    </xf>
    <xf numFmtId="0" fontId="14" fillId="0" borderId="29" xfId="3" applyFont="1" applyFill="1" applyBorder="1" applyAlignment="1">
      <alignment horizontal="center" vertical="center"/>
    </xf>
    <xf numFmtId="0" fontId="7" fillId="0" borderId="12" xfId="3" applyFont="1" applyFill="1" applyBorder="1" applyAlignment="1">
      <alignment horizontal="left" vertical="center" wrapText="1"/>
    </xf>
    <xf numFmtId="0" fontId="7" fillId="0" borderId="10" xfId="3" applyFont="1" applyFill="1" applyBorder="1" applyAlignment="1">
      <alignment horizontal="left" vertical="center" wrapText="1"/>
    </xf>
    <xf numFmtId="177" fontId="7" fillId="0" borderId="12" xfId="3" applyNumberFormat="1" applyFont="1" applyFill="1" applyBorder="1" applyAlignment="1">
      <alignment horizontal="center" vertical="center" wrapText="1"/>
    </xf>
    <xf numFmtId="177" fontId="7" fillId="0" borderId="10" xfId="3" applyNumberFormat="1" applyFont="1" applyFill="1" applyBorder="1" applyAlignment="1">
      <alignment horizontal="center" vertical="center" wrapText="1"/>
    </xf>
    <xf numFmtId="0" fontId="18" fillId="0" borderId="0" xfId="3" applyNumberFormat="1" applyFont="1" applyFill="1" applyBorder="1" applyAlignment="1">
      <alignment horizontal="right" vertical="center" wrapText="1"/>
    </xf>
    <xf numFmtId="0" fontId="14" fillId="0" borderId="8" xfId="3" applyNumberFormat="1" applyFont="1" applyFill="1" applyBorder="1" applyAlignment="1">
      <alignment horizontal="center" vertical="center"/>
    </xf>
    <xf numFmtId="0" fontId="14" fillId="0" borderId="10" xfId="3" applyNumberFormat="1" applyFont="1" applyFill="1" applyBorder="1" applyAlignment="1">
      <alignment horizontal="center" vertical="center"/>
    </xf>
    <xf numFmtId="0" fontId="14" fillId="0" borderId="8" xfId="3" applyNumberFormat="1" applyFont="1" applyFill="1" applyBorder="1" applyAlignment="1">
      <alignment horizontal="center" vertical="center" wrapText="1"/>
    </xf>
    <xf numFmtId="0" fontId="14" fillId="0" borderId="24" xfId="3" applyNumberFormat="1" applyFont="1" applyFill="1" applyBorder="1" applyAlignment="1">
      <alignment horizontal="center" vertical="center"/>
    </xf>
    <xf numFmtId="0" fontId="14" fillId="0" borderId="17" xfId="3" applyNumberFormat="1" applyFont="1" applyFill="1" applyBorder="1" applyAlignment="1">
      <alignment horizontal="center" vertical="center"/>
    </xf>
    <xf numFmtId="0" fontId="14" fillId="0" borderId="4" xfId="3" applyNumberFormat="1" applyFont="1" applyFill="1" applyBorder="1" applyAlignment="1">
      <alignment horizontal="center" vertical="center"/>
    </xf>
    <xf numFmtId="0" fontId="14" fillId="0" borderId="14" xfId="3" applyNumberFormat="1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176" fontId="7" fillId="0" borderId="20" xfId="3" applyNumberFormat="1" applyFont="1" applyFill="1" applyBorder="1" applyAlignment="1">
      <alignment horizontal="center" vertical="center"/>
    </xf>
    <xf numFmtId="176" fontId="7" fillId="0" borderId="21" xfId="3" applyNumberFormat="1" applyFont="1" applyFill="1" applyBorder="1" applyAlignment="1">
      <alignment horizontal="center" vertical="center"/>
    </xf>
    <xf numFmtId="176" fontId="7" fillId="0" borderId="1" xfId="3" applyNumberFormat="1" applyFont="1" applyFill="1" applyBorder="1" applyAlignment="1">
      <alignment horizontal="center" vertical="center"/>
    </xf>
    <xf numFmtId="176" fontId="7" fillId="0" borderId="22" xfId="3" applyNumberFormat="1" applyFont="1" applyFill="1" applyBorder="1" applyAlignment="1">
      <alignment horizontal="center" vertical="center"/>
    </xf>
    <xf numFmtId="176" fontId="7" fillId="0" borderId="23" xfId="3" applyNumberFormat="1" applyFont="1" applyFill="1" applyBorder="1" applyAlignment="1">
      <alignment horizontal="center" vertical="center"/>
    </xf>
    <xf numFmtId="176" fontId="7" fillId="0" borderId="5" xfId="3" applyNumberFormat="1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/>
    </xf>
    <xf numFmtId="177" fontId="7" fillId="0" borderId="30" xfId="3" applyNumberFormat="1" applyFont="1" applyFill="1" applyBorder="1" applyAlignment="1">
      <alignment horizontal="center" vertical="center" wrapText="1"/>
    </xf>
    <xf numFmtId="177" fontId="7" fillId="0" borderId="9" xfId="3" applyNumberFormat="1" applyFont="1" applyFill="1" applyBorder="1" applyAlignment="1">
      <alignment horizontal="center" vertical="center" wrapText="1"/>
    </xf>
    <xf numFmtId="176" fontId="7" fillId="0" borderId="12" xfId="3" applyNumberFormat="1" applyFont="1" applyFill="1" applyBorder="1" applyAlignment="1">
      <alignment horizontal="center" vertical="center"/>
    </xf>
    <xf numFmtId="176" fontId="7" fillId="0" borderId="10" xfId="3" applyNumberFormat="1" applyFont="1" applyFill="1" applyBorder="1" applyAlignment="1">
      <alignment horizontal="center" vertical="center"/>
    </xf>
    <xf numFmtId="0" fontId="7" fillId="0" borderId="12" xfId="3" applyNumberFormat="1" applyFont="1" applyFill="1" applyBorder="1" applyAlignment="1">
      <alignment horizontal="left" vertical="center" wrapText="1"/>
    </xf>
    <xf numFmtId="0" fontId="7" fillId="0" borderId="10" xfId="3" applyNumberFormat="1" applyFont="1" applyFill="1" applyBorder="1" applyAlignment="1">
      <alignment horizontal="left" vertical="center" wrapText="1"/>
    </xf>
    <xf numFmtId="0" fontId="10" fillId="0" borderId="19" xfId="3" applyNumberFormat="1" applyFont="1" applyFill="1" applyBorder="1" applyAlignment="1">
      <alignment horizontal="right" vertical="center" wrapText="1"/>
    </xf>
    <xf numFmtId="0" fontId="7" fillId="0" borderId="8" xfId="3" applyNumberFormat="1" applyFont="1" applyFill="1" applyBorder="1" applyAlignment="1">
      <alignment horizontal="center" vertical="center"/>
    </xf>
    <xf numFmtId="0" fontId="7" fillId="0" borderId="10" xfId="3" applyNumberFormat="1" applyFont="1" applyFill="1" applyBorder="1" applyAlignment="1">
      <alignment horizontal="center" vertical="center"/>
    </xf>
    <xf numFmtId="0" fontId="7" fillId="0" borderId="8" xfId="3" applyNumberFormat="1" applyFont="1" applyFill="1" applyBorder="1" applyAlignment="1">
      <alignment horizontal="center" vertical="center" wrapText="1"/>
    </xf>
    <xf numFmtId="0" fontId="7" fillId="0" borderId="24" xfId="3" applyNumberFormat="1" applyFont="1" applyFill="1" applyBorder="1" applyAlignment="1">
      <alignment horizontal="center" vertical="center"/>
    </xf>
    <xf numFmtId="0" fontId="7" fillId="0" borderId="17" xfId="3" applyNumberFormat="1" applyFont="1" applyFill="1" applyBorder="1" applyAlignment="1">
      <alignment horizontal="center" vertical="center"/>
    </xf>
    <xf numFmtId="0" fontId="7" fillId="0" borderId="4" xfId="3" applyNumberFormat="1" applyFont="1" applyFill="1" applyBorder="1" applyAlignment="1">
      <alignment horizontal="center" vertical="center"/>
    </xf>
    <xf numFmtId="0" fontId="7" fillId="0" borderId="14" xfId="3" applyNumberFormat="1" applyFont="1" applyFill="1" applyBorder="1" applyAlignment="1">
      <alignment horizontal="center" vertical="center"/>
    </xf>
    <xf numFmtId="49" fontId="7" fillId="0" borderId="12" xfId="3" applyNumberFormat="1" applyFont="1" applyFill="1" applyBorder="1" applyAlignment="1">
      <alignment horizontal="center" vertical="center"/>
    </xf>
    <xf numFmtId="49" fontId="7" fillId="0" borderId="10" xfId="3" applyNumberFormat="1" applyFont="1" applyFill="1" applyBorder="1" applyAlignment="1">
      <alignment horizontal="center" vertical="center"/>
    </xf>
    <xf numFmtId="0" fontId="7" fillId="0" borderId="11" xfId="3" applyNumberFormat="1" applyFont="1" applyFill="1" applyBorder="1" applyAlignment="1">
      <alignment horizontal="left" vertical="center" wrapText="1"/>
    </xf>
    <xf numFmtId="0" fontId="7" fillId="0" borderId="20" xfId="3" applyNumberFormat="1" applyFont="1" applyFill="1" applyBorder="1" applyAlignment="1">
      <alignment horizontal="center" vertical="center"/>
    </xf>
    <xf numFmtId="0" fontId="7" fillId="0" borderId="21" xfId="3" applyNumberFormat="1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/>
    </xf>
    <xf numFmtId="0" fontId="7" fillId="0" borderId="18" xfId="3" applyNumberFormat="1" applyFont="1" applyFill="1" applyBorder="1" applyAlignment="1">
      <alignment horizontal="center" vertical="center"/>
    </xf>
    <xf numFmtId="0" fontId="7" fillId="0" borderId="19" xfId="3" applyNumberFormat="1" applyFont="1" applyFill="1" applyBorder="1" applyAlignment="1">
      <alignment horizontal="center" vertical="center"/>
    </xf>
    <xf numFmtId="0" fontId="7" fillId="0" borderId="31" xfId="3" applyNumberFormat="1" applyFont="1" applyFill="1" applyBorder="1" applyAlignment="1">
      <alignment horizontal="center" vertical="center"/>
    </xf>
    <xf numFmtId="0" fontId="7" fillId="0" borderId="29" xfId="3" applyFont="1" applyFill="1" applyBorder="1" applyAlignment="1">
      <alignment horizontal="center" vertical="center"/>
    </xf>
    <xf numFmtId="0" fontId="7" fillId="0" borderId="10" xfId="3" applyNumberFormat="1" applyFont="1" applyFill="1" applyBorder="1" applyAlignment="1">
      <alignment horizontal="center" vertical="center" wrapText="1"/>
    </xf>
    <xf numFmtId="176" fontId="7" fillId="0" borderId="25" xfId="3" applyNumberFormat="1" applyFont="1" applyFill="1" applyBorder="1" applyAlignment="1">
      <alignment horizontal="center" vertical="center"/>
    </xf>
    <xf numFmtId="176" fontId="7" fillId="0" borderId="26" xfId="3" applyNumberFormat="1" applyFont="1" applyFill="1" applyBorder="1" applyAlignment="1">
      <alignment horizontal="center" vertical="center"/>
    </xf>
    <xf numFmtId="176" fontId="7" fillId="0" borderId="27" xfId="3" applyNumberFormat="1" applyFont="1" applyFill="1" applyBorder="1" applyAlignment="1">
      <alignment horizontal="center" vertical="center"/>
    </xf>
    <xf numFmtId="176" fontId="7" fillId="0" borderId="28" xfId="3" applyNumberFormat="1" applyFont="1" applyFill="1" applyBorder="1" applyAlignment="1">
      <alignment horizontal="center" vertical="center"/>
    </xf>
    <xf numFmtId="0" fontId="7" fillId="0" borderId="15" xfId="3" applyNumberFormat="1" applyFont="1" applyFill="1" applyBorder="1" applyAlignment="1">
      <alignment horizontal="left" vertical="center" wrapText="1"/>
    </xf>
    <xf numFmtId="177" fontId="7" fillId="0" borderId="15" xfId="3" applyNumberFormat="1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/>
    </xf>
    <xf numFmtId="0" fontId="6" fillId="0" borderId="13" xfId="3" applyFont="1" applyFill="1" applyBorder="1" applyAlignment="1">
      <alignment horizontal="center" vertical="center"/>
    </xf>
    <xf numFmtId="0" fontId="6" fillId="0" borderId="29" xfId="3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center" vertical="center"/>
    </xf>
    <xf numFmtId="0" fontId="18" fillId="0" borderId="19" xfId="3" applyNumberFormat="1" applyFont="1" applyFill="1" applyBorder="1" applyAlignment="1">
      <alignment horizontal="right" vertical="center" wrapText="1"/>
    </xf>
    <xf numFmtId="177" fontId="6" fillId="0" borderId="12" xfId="3" applyNumberFormat="1" applyFont="1" applyFill="1" applyBorder="1" applyAlignment="1">
      <alignment horizontal="right" vertical="center" shrinkToFit="1"/>
    </xf>
    <xf numFmtId="177" fontId="6" fillId="0" borderId="10" xfId="3" applyNumberFormat="1" applyFont="1" applyFill="1" applyBorder="1" applyAlignment="1">
      <alignment horizontal="right" vertical="center" shrinkToFit="1"/>
    </xf>
    <xf numFmtId="176" fontId="14" fillId="0" borderId="20" xfId="3" applyNumberFormat="1" applyFont="1" applyFill="1" applyBorder="1" applyAlignment="1">
      <alignment horizontal="center" vertical="center"/>
    </xf>
    <xf numFmtId="176" fontId="14" fillId="0" borderId="21" xfId="3" applyNumberFormat="1" applyFont="1" applyFill="1" applyBorder="1" applyAlignment="1">
      <alignment horizontal="center" vertical="center"/>
    </xf>
    <xf numFmtId="176" fontId="14" fillId="0" borderId="1" xfId="3" applyNumberFormat="1" applyFont="1" applyFill="1" applyBorder="1" applyAlignment="1">
      <alignment horizontal="center" vertical="center"/>
    </xf>
    <xf numFmtId="176" fontId="14" fillId="0" borderId="22" xfId="3" applyNumberFormat="1" applyFont="1" applyFill="1" applyBorder="1" applyAlignment="1">
      <alignment horizontal="center" vertical="center"/>
    </xf>
    <xf numFmtId="176" fontId="14" fillId="0" borderId="23" xfId="3" applyNumberFormat="1" applyFont="1" applyFill="1" applyBorder="1" applyAlignment="1">
      <alignment horizontal="center" vertical="center"/>
    </xf>
    <xf numFmtId="176" fontId="14" fillId="0" borderId="5" xfId="3" applyNumberFormat="1" applyFont="1" applyFill="1" applyBorder="1" applyAlignment="1">
      <alignment horizontal="center" vertical="center"/>
    </xf>
    <xf numFmtId="176" fontId="14" fillId="0" borderId="12" xfId="3" quotePrefix="1" applyNumberFormat="1" applyFont="1" applyFill="1" applyBorder="1" applyAlignment="1">
      <alignment horizontal="center" vertical="center"/>
    </xf>
    <xf numFmtId="176" fontId="14" fillId="0" borderId="10" xfId="3" applyNumberFormat="1" applyFont="1" applyFill="1" applyBorder="1" applyAlignment="1">
      <alignment horizontal="center" vertical="center"/>
    </xf>
    <xf numFmtId="0" fontId="20" fillId="0" borderId="12" xfId="5" applyBorder="1" applyAlignment="1">
      <alignment vertical="center" wrapText="1"/>
    </xf>
    <xf numFmtId="0" fontId="20" fillId="0" borderId="10" xfId="5" applyBorder="1" applyAlignment="1">
      <alignment vertical="center" wrapText="1"/>
    </xf>
    <xf numFmtId="0" fontId="14" fillId="0" borderId="20" xfId="3" applyNumberFormat="1" applyFont="1" applyFill="1" applyBorder="1" applyAlignment="1">
      <alignment horizontal="center" vertical="center"/>
    </xf>
    <xf numFmtId="0" fontId="14" fillId="0" borderId="21" xfId="3" applyNumberFormat="1" applyFont="1" applyFill="1" applyBorder="1" applyAlignment="1">
      <alignment horizontal="center" vertical="center"/>
    </xf>
    <xf numFmtId="0" fontId="14" fillId="0" borderId="1" xfId="3" applyNumberFormat="1" applyFont="1" applyFill="1" applyBorder="1" applyAlignment="1">
      <alignment horizontal="center" vertical="center"/>
    </xf>
    <xf numFmtId="0" fontId="14" fillId="0" borderId="18" xfId="3" applyNumberFormat="1" applyFont="1" applyFill="1" applyBorder="1" applyAlignment="1">
      <alignment horizontal="center" vertical="center"/>
    </xf>
    <xf numFmtId="0" fontId="14" fillId="0" borderId="19" xfId="3" applyNumberFormat="1" applyFont="1" applyFill="1" applyBorder="1" applyAlignment="1">
      <alignment horizontal="center" vertical="center"/>
    </xf>
    <xf numFmtId="0" fontId="14" fillId="0" borderId="31" xfId="3" applyNumberFormat="1" applyFont="1" applyFill="1" applyBorder="1" applyAlignment="1">
      <alignment horizontal="center" vertical="center"/>
    </xf>
    <xf numFmtId="177" fontId="6" fillId="0" borderId="15" xfId="3" applyNumberFormat="1" applyFont="1" applyFill="1" applyBorder="1" applyAlignment="1">
      <alignment horizontal="right" vertical="center" shrinkToFit="1"/>
    </xf>
    <xf numFmtId="177" fontId="7" fillId="0" borderId="20" xfId="3" applyNumberFormat="1" applyFont="1" applyFill="1" applyBorder="1" applyAlignment="1">
      <alignment horizontal="left" vertical="center" wrapText="1"/>
    </xf>
    <xf numFmtId="177" fontId="7" fillId="0" borderId="21" xfId="3" applyNumberFormat="1" applyFont="1" applyFill="1" applyBorder="1" applyAlignment="1">
      <alignment horizontal="left" vertical="center" wrapText="1"/>
    </xf>
    <xf numFmtId="177" fontId="7" fillId="0" borderId="13" xfId="3" applyNumberFormat="1" applyFont="1" applyFill="1" applyBorder="1" applyAlignment="1">
      <alignment horizontal="left" vertical="center" wrapText="1"/>
    </xf>
    <xf numFmtId="177" fontId="7" fillId="0" borderId="32" xfId="3" applyNumberFormat="1" applyFont="1" applyFill="1" applyBorder="1" applyAlignment="1">
      <alignment horizontal="left" vertical="center" wrapText="1"/>
    </xf>
    <xf numFmtId="177" fontId="7" fillId="0" borderId="0" xfId="3" applyNumberFormat="1" applyFont="1" applyFill="1" applyBorder="1" applyAlignment="1">
      <alignment horizontal="left" vertical="center" wrapText="1"/>
    </xf>
    <xf numFmtId="177" fontId="7" fillId="0" borderId="33" xfId="3" applyNumberFormat="1" applyFont="1" applyFill="1" applyBorder="1" applyAlignment="1">
      <alignment horizontal="left" vertical="center" wrapText="1"/>
    </xf>
    <xf numFmtId="0" fontId="10" fillId="2" borderId="19" xfId="3" applyNumberFormat="1" applyFont="1" applyFill="1" applyBorder="1" applyAlignment="1">
      <alignment horizontal="right" vertical="center" wrapText="1"/>
    </xf>
    <xf numFmtId="0" fontId="7" fillId="2" borderId="8" xfId="3" applyNumberFormat="1" applyFont="1" applyFill="1" applyBorder="1" applyAlignment="1">
      <alignment horizontal="center" vertical="center"/>
    </xf>
    <xf numFmtId="0" fontId="7" fillId="2" borderId="10" xfId="3" applyNumberFormat="1" applyFont="1" applyFill="1" applyBorder="1" applyAlignment="1">
      <alignment horizontal="center" vertical="center"/>
    </xf>
    <xf numFmtId="0" fontId="7" fillId="2" borderId="8" xfId="3" applyNumberFormat="1" applyFont="1" applyFill="1" applyBorder="1" applyAlignment="1">
      <alignment horizontal="center" vertical="center" wrapText="1"/>
    </xf>
    <xf numFmtId="0" fontId="7" fillId="2" borderId="24" xfId="3" applyNumberFormat="1" applyFont="1" applyFill="1" applyBorder="1" applyAlignment="1">
      <alignment horizontal="center" vertical="center"/>
    </xf>
    <xf numFmtId="0" fontId="7" fillId="2" borderId="17" xfId="3" applyNumberFormat="1" applyFont="1" applyFill="1" applyBorder="1" applyAlignment="1">
      <alignment horizontal="center" vertical="center"/>
    </xf>
    <xf numFmtId="0" fontId="7" fillId="2" borderId="4" xfId="3" applyNumberFormat="1" applyFont="1" applyFill="1" applyBorder="1" applyAlignment="1">
      <alignment horizontal="center" vertical="center"/>
    </xf>
    <xf numFmtId="0" fontId="7" fillId="2" borderId="14" xfId="3" applyNumberFormat="1" applyFont="1" applyFill="1" applyBorder="1" applyAlignment="1">
      <alignment horizontal="center" vertical="center"/>
    </xf>
    <xf numFmtId="177" fontId="7" fillId="2" borderId="30" xfId="3" applyNumberFormat="1" applyFont="1" applyFill="1" applyBorder="1" applyAlignment="1">
      <alignment horizontal="center" vertical="center" wrapText="1"/>
    </xf>
    <xf numFmtId="177" fontId="7" fillId="2" borderId="9" xfId="3" applyNumberFormat="1" applyFont="1" applyFill="1" applyBorder="1" applyAlignment="1">
      <alignment horizontal="center" vertical="center" wrapText="1"/>
    </xf>
    <xf numFmtId="49" fontId="7" fillId="2" borderId="12" xfId="3" applyNumberFormat="1" applyFont="1" applyFill="1" applyBorder="1" applyAlignment="1">
      <alignment horizontal="center" vertical="center"/>
    </xf>
    <xf numFmtId="49" fontId="7" fillId="2" borderId="10" xfId="3" applyNumberFormat="1" applyFont="1" applyFill="1" applyBorder="1" applyAlignment="1">
      <alignment horizontal="center" vertical="center"/>
    </xf>
    <xf numFmtId="177" fontId="7" fillId="2" borderId="12" xfId="3" applyNumberFormat="1" applyFont="1" applyFill="1" applyBorder="1" applyAlignment="1">
      <alignment horizontal="center" vertical="center" wrapText="1"/>
    </xf>
    <xf numFmtId="177" fontId="7" fillId="2" borderId="10" xfId="3" applyNumberFormat="1" applyFont="1" applyFill="1" applyBorder="1" applyAlignment="1">
      <alignment horizontal="center" vertical="center" wrapText="1"/>
    </xf>
    <xf numFmtId="177" fontId="6" fillId="2" borderId="12" xfId="3" applyNumberFormat="1" applyFont="1" applyFill="1" applyBorder="1" applyAlignment="1">
      <alignment vertical="center" shrinkToFit="1"/>
    </xf>
    <xf numFmtId="177" fontId="6" fillId="2" borderId="10" xfId="3" applyNumberFormat="1" applyFont="1" applyFill="1" applyBorder="1" applyAlignment="1">
      <alignment vertical="center" shrinkToFit="1"/>
    </xf>
    <xf numFmtId="0" fontId="7" fillId="2" borderId="2" xfId="3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0" fontId="22" fillId="2" borderId="12" xfId="8" applyNumberFormat="1" applyFont="1" applyFill="1" applyBorder="1" applyAlignment="1">
      <alignment horizontal="left" vertical="center" wrapText="1"/>
    </xf>
    <xf numFmtId="0" fontId="22" fillId="2" borderId="10" xfId="8" applyNumberFormat="1" applyFont="1" applyFill="1" applyBorder="1" applyAlignment="1">
      <alignment horizontal="left" vertical="center" wrapText="1"/>
    </xf>
    <xf numFmtId="176" fontId="7" fillId="2" borderId="20" xfId="3" applyNumberFormat="1" applyFont="1" applyFill="1" applyBorder="1" applyAlignment="1">
      <alignment horizontal="center" vertical="center"/>
    </xf>
    <xf numFmtId="176" fontId="7" fillId="2" borderId="21" xfId="3" applyNumberFormat="1" applyFont="1" applyFill="1" applyBorder="1" applyAlignment="1">
      <alignment horizontal="center" vertical="center"/>
    </xf>
    <xf numFmtId="176" fontId="7" fillId="2" borderId="1" xfId="3" applyNumberFormat="1" applyFont="1" applyFill="1" applyBorder="1" applyAlignment="1">
      <alignment horizontal="center" vertical="center"/>
    </xf>
    <xf numFmtId="176" fontId="7" fillId="2" borderId="22" xfId="3" applyNumberFormat="1" applyFont="1" applyFill="1" applyBorder="1" applyAlignment="1">
      <alignment horizontal="center" vertical="center"/>
    </xf>
    <xf numFmtId="176" fontId="7" fillId="2" borderId="23" xfId="3" applyNumberFormat="1" applyFont="1" applyFill="1" applyBorder="1" applyAlignment="1">
      <alignment horizontal="center" vertical="center"/>
    </xf>
    <xf numFmtId="176" fontId="7" fillId="2" borderId="5" xfId="3" applyNumberFormat="1" applyFont="1" applyFill="1" applyBorder="1" applyAlignment="1">
      <alignment horizontal="center" vertical="center"/>
    </xf>
    <xf numFmtId="177" fontId="6" fillId="2" borderId="12" xfId="3" applyNumberFormat="1" applyFont="1" applyFill="1" applyBorder="1" applyAlignment="1">
      <alignment horizontal="right" vertical="center" shrinkToFit="1"/>
    </xf>
    <xf numFmtId="177" fontId="6" fillId="2" borderId="10" xfId="3" applyNumberFormat="1" applyFont="1" applyFill="1" applyBorder="1" applyAlignment="1">
      <alignment horizontal="right" vertical="center" shrinkToFit="1"/>
    </xf>
    <xf numFmtId="0" fontId="7" fillId="2" borderId="12" xfId="3" applyNumberFormat="1" applyFont="1" applyFill="1" applyBorder="1" applyAlignment="1">
      <alignment horizontal="left" vertical="center" wrapText="1"/>
    </xf>
    <xf numFmtId="0" fontId="7" fillId="2" borderId="10" xfId="3" applyNumberFormat="1" applyFont="1" applyFill="1" applyBorder="1" applyAlignment="1">
      <alignment horizontal="left" vertical="center" wrapText="1"/>
    </xf>
    <xf numFmtId="0" fontId="22" fillId="2" borderId="11" xfId="8" applyNumberFormat="1" applyFont="1" applyFill="1" applyBorder="1" applyAlignment="1">
      <alignment horizontal="left" vertical="center" wrapText="1"/>
    </xf>
    <xf numFmtId="0" fontId="7" fillId="2" borderId="20" xfId="3" applyNumberFormat="1" applyFont="1" applyFill="1" applyBorder="1" applyAlignment="1">
      <alignment horizontal="center" vertical="center"/>
    </xf>
    <xf numFmtId="0" fontId="7" fillId="2" borderId="21" xfId="3" applyNumberFormat="1" applyFont="1" applyFill="1" applyBorder="1" applyAlignment="1">
      <alignment horizontal="center" vertical="center"/>
    </xf>
    <xf numFmtId="0" fontId="7" fillId="2" borderId="1" xfId="3" applyNumberFormat="1" applyFont="1" applyFill="1" applyBorder="1" applyAlignment="1">
      <alignment horizontal="center" vertical="center"/>
    </xf>
    <xf numFmtId="0" fontId="7" fillId="2" borderId="18" xfId="3" applyNumberFormat="1" applyFont="1" applyFill="1" applyBorder="1" applyAlignment="1">
      <alignment horizontal="center" vertical="center"/>
    </xf>
    <xf numFmtId="0" fontId="7" fillId="2" borderId="19" xfId="3" applyNumberFormat="1" applyFont="1" applyFill="1" applyBorder="1" applyAlignment="1">
      <alignment horizontal="center" vertical="center"/>
    </xf>
    <xf numFmtId="0" fontId="7" fillId="2" borderId="31" xfId="3" applyNumberFormat="1" applyFont="1" applyFill="1" applyBorder="1" applyAlignment="1">
      <alignment horizontal="center" vertical="center"/>
    </xf>
    <xf numFmtId="177" fontId="6" fillId="2" borderId="15" xfId="3" applyNumberFormat="1" applyFont="1" applyFill="1" applyBorder="1" applyAlignment="1">
      <alignment vertical="center" shrinkToFit="1"/>
    </xf>
    <xf numFmtId="177" fontId="6" fillId="2" borderId="15" xfId="3" applyNumberFormat="1" applyFont="1" applyFill="1" applyBorder="1" applyAlignment="1">
      <alignment horizontal="right" vertical="center" shrinkToFit="1"/>
    </xf>
    <xf numFmtId="0" fontId="7" fillId="2" borderId="29" xfId="3" applyFont="1" applyFill="1" applyBorder="1" applyAlignment="1">
      <alignment horizontal="center" vertical="center"/>
    </xf>
  </cellXfs>
  <cellStyles count="9">
    <cellStyle name="ハイパーリンク" xfId="5" builtinId="8"/>
    <cellStyle name="ハイパーリンク 2" xfId="8" xr:uid="{00000000-0005-0000-0000-000001000000}"/>
    <cellStyle name="桁区切り 2" xfId="1" xr:uid="{00000000-0005-0000-0000-000002000000}"/>
    <cellStyle name="桁区切り 2 3" xfId="6" xr:uid="{00000000-0005-0000-0000-000003000000}"/>
    <cellStyle name="標準" xfId="0" builtinId="0"/>
    <cellStyle name="標準 17" xfId="4" xr:uid="{00000000-0005-0000-0000-000005000000}"/>
    <cellStyle name="標準 2" xfId="2" xr:uid="{00000000-0005-0000-0000-000006000000}"/>
    <cellStyle name="標準 3" xfId="7" xr:uid="{00000000-0005-0000-0000-000007000000}"/>
    <cellStyle name="標準_③予算事業別調書(目次様式)" xfId="3" xr:uid="{00000000-0005-0000-0000-000008000000}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323850</xdr:colOff>
      <xdr:row>41</xdr:row>
      <xdr:rowOff>0</xdr:rowOff>
    </xdr:from>
    <xdr:to>
      <xdr:col>5</xdr:col>
      <xdr:colOff>419100</xdr:colOff>
      <xdr:row>50</xdr:row>
      <xdr:rowOff>152400</xdr:rowOff>
    </xdr:to>
    <xdr:sp macro="" textlink="">
      <xdr:nvSpPr>
        <xdr:cNvPr id="2" name="AutoShape 40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562100" y="8096250"/>
          <a:ext cx="4191000" cy="2066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saka.lg.jp/fukushima/cmsfiles/contents/0000619/619956/08.xlsx" TargetMode="External"/><Relationship Id="rId13" Type="http://schemas.openxmlformats.org/officeDocument/2006/relationships/hyperlink" Target="https://www.city.osaka.lg.jp/fukushima/cmsfiles/contents/0000619/619956/13.xlsx" TargetMode="External"/><Relationship Id="rId18" Type="http://schemas.openxmlformats.org/officeDocument/2006/relationships/hyperlink" Target="https://www.city.osaka.lg.jp/fukushima/cmsfiles/contents/0000619/619956/18.xlsx" TargetMode="External"/><Relationship Id="rId26" Type="http://schemas.openxmlformats.org/officeDocument/2006/relationships/hyperlink" Target="https://www.city.osaka.lg.jp/fukushima/cmsfiles/contents/0000619/619956/26.xlsx" TargetMode="External"/><Relationship Id="rId39" Type="http://schemas.openxmlformats.org/officeDocument/2006/relationships/hyperlink" Target="https://www.city.osaka.lg.jp/fukushima/cmsfiles/contents/0000619/619956/39.xlsx" TargetMode="External"/><Relationship Id="rId3" Type="http://schemas.openxmlformats.org/officeDocument/2006/relationships/hyperlink" Target="https://www.city.osaka.lg.jp/fukushima/cmsfiles/contents/0000619/619956/03.xlsx" TargetMode="External"/><Relationship Id="rId21" Type="http://schemas.openxmlformats.org/officeDocument/2006/relationships/hyperlink" Target="https://www.city.osaka.lg.jp/fukushima/cmsfiles/contents/0000619/619956/21.xlsx" TargetMode="External"/><Relationship Id="rId34" Type="http://schemas.openxmlformats.org/officeDocument/2006/relationships/hyperlink" Target="https://www.city.osaka.lg.jp/fukushima/cmsfiles/contents/0000619/619956/34.xlsx" TargetMode="External"/><Relationship Id="rId42" Type="http://schemas.openxmlformats.org/officeDocument/2006/relationships/hyperlink" Target="https://www.city.osaka.lg.jp/fukushima/cmsfiles/contents/0000619/619956/42.xlsx" TargetMode="External"/><Relationship Id="rId7" Type="http://schemas.openxmlformats.org/officeDocument/2006/relationships/hyperlink" Target="https://www.city.osaka.lg.jp/fukushima/cmsfiles/contents/0000619/619956/07.xlsx" TargetMode="External"/><Relationship Id="rId12" Type="http://schemas.openxmlformats.org/officeDocument/2006/relationships/hyperlink" Target="https://www.city.osaka.lg.jp/fukushima/cmsfiles/contents/0000619/619956/12.xlsx" TargetMode="External"/><Relationship Id="rId17" Type="http://schemas.openxmlformats.org/officeDocument/2006/relationships/hyperlink" Target="https://www.city.osaka.lg.jp/fukushima/cmsfiles/contents/0000619/619956/17.xlsx" TargetMode="External"/><Relationship Id="rId25" Type="http://schemas.openxmlformats.org/officeDocument/2006/relationships/hyperlink" Target="https://www.city.osaka.lg.jp/fukushima/cmsfiles/contents/0000619/619956/25.xlsx" TargetMode="External"/><Relationship Id="rId33" Type="http://schemas.openxmlformats.org/officeDocument/2006/relationships/hyperlink" Target="https://www.city.osaka.lg.jp/fukushima/cmsfiles/contents/0000619/619956/33.xlsx" TargetMode="External"/><Relationship Id="rId38" Type="http://schemas.openxmlformats.org/officeDocument/2006/relationships/hyperlink" Target="https://www.city.osaka.lg.jp/fukushima/cmsfiles/contents/0000619/619956/38.xlsx" TargetMode="External"/><Relationship Id="rId2" Type="http://schemas.openxmlformats.org/officeDocument/2006/relationships/hyperlink" Target="https://www.city.osaka.lg.jp/fukushima/cmsfiles/contents/0000619/619956/02.xlsx" TargetMode="External"/><Relationship Id="rId16" Type="http://schemas.openxmlformats.org/officeDocument/2006/relationships/hyperlink" Target="https://www.city.osaka.lg.jp/fukushima/cmsfiles/contents/0000619/619956/16.xlsx" TargetMode="External"/><Relationship Id="rId20" Type="http://schemas.openxmlformats.org/officeDocument/2006/relationships/hyperlink" Target="https://www.city.osaka.lg.jp/fukushima/cmsfiles/contents/0000619/619956/20.xlsx" TargetMode="External"/><Relationship Id="rId29" Type="http://schemas.openxmlformats.org/officeDocument/2006/relationships/hyperlink" Target="https://www.city.osaka.lg.jp/fukushima/cmsfiles/contents/0000619/619956/29.xlsx" TargetMode="External"/><Relationship Id="rId41" Type="http://schemas.openxmlformats.org/officeDocument/2006/relationships/hyperlink" Target="https://www.city.osaka.lg.jp/fukushima/cmsfiles/contents/0000619/619956/41.xlsx" TargetMode="External"/><Relationship Id="rId1" Type="http://schemas.openxmlformats.org/officeDocument/2006/relationships/hyperlink" Target="https://www.city.osaka.lg.jp/fukushima/cmsfiles/contents/0000619/619956/01.xlsx" TargetMode="External"/><Relationship Id="rId6" Type="http://schemas.openxmlformats.org/officeDocument/2006/relationships/hyperlink" Target="https://www.city.osaka.lg.jp/fukushima/cmsfiles/contents/0000619/619956/06.xlsx" TargetMode="External"/><Relationship Id="rId11" Type="http://schemas.openxmlformats.org/officeDocument/2006/relationships/hyperlink" Target="https://www.city.osaka.lg.jp/fukushima/cmsfiles/contents/0000619/619956/11.xlsx" TargetMode="External"/><Relationship Id="rId24" Type="http://schemas.openxmlformats.org/officeDocument/2006/relationships/hyperlink" Target="https://www.city.osaka.lg.jp/fukushima/cmsfiles/contents/0000619/619956/24.xlsx" TargetMode="External"/><Relationship Id="rId32" Type="http://schemas.openxmlformats.org/officeDocument/2006/relationships/hyperlink" Target="https://www.city.osaka.lg.jp/fukushima/cmsfiles/contents/0000619/619956/32.xlsx" TargetMode="External"/><Relationship Id="rId37" Type="http://schemas.openxmlformats.org/officeDocument/2006/relationships/hyperlink" Target="https://www.city.osaka.lg.jp/fukushima/cmsfiles/contents/0000619/619956/37.xlsx" TargetMode="External"/><Relationship Id="rId40" Type="http://schemas.openxmlformats.org/officeDocument/2006/relationships/hyperlink" Target="https://www.city.osaka.lg.jp/fukushima/cmsfiles/contents/0000619/619956/40.xlsx" TargetMode="External"/><Relationship Id="rId5" Type="http://schemas.openxmlformats.org/officeDocument/2006/relationships/hyperlink" Target="https://www.city.osaka.lg.jp/fukushima/cmsfiles/contents/0000619/619956/05.xlsx" TargetMode="External"/><Relationship Id="rId15" Type="http://schemas.openxmlformats.org/officeDocument/2006/relationships/hyperlink" Target="https://www.city.osaka.lg.jp/fukushima/cmsfiles/contents/0000619/619956/15.xlsx" TargetMode="External"/><Relationship Id="rId23" Type="http://schemas.openxmlformats.org/officeDocument/2006/relationships/hyperlink" Target="https://www.city.osaka.lg.jp/fukushima/cmsfiles/contents/0000619/619956/23.xlsx" TargetMode="External"/><Relationship Id="rId28" Type="http://schemas.openxmlformats.org/officeDocument/2006/relationships/hyperlink" Target="https://www.city.osaka.lg.jp/fukushima/cmsfiles/contents/0000619/619956/28.xlsx" TargetMode="External"/><Relationship Id="rId36" Type="http://schemas.openxmlformats.org/officeDocument/2006/relationships/hyperlink" Target="https://www.city.osaka.lg.jp/fukushima/cmsfiles/contents/0000619/619956/36.xlsx" TargetMode="External"/><Relationship Id="rId10" Type="http://schemas.openxmlformats.org/officeDocument/2006/relationships/hyperlink" Target="https://www.city.osaka.lg.jp/fukushima/cmsfiles/contents/0000619/619956/10.xlsx" TargetMode="External"/><Relationship Id="rId19" Type="http://schemas.openxmlformats.org/officeDocument/2006/relationships/hyperlink" Target="https://www.city.osaka.lg.jp/fukushima/cmsfiles/contents/0000619/619956/19.xlsx" TargetMode="External"/><Relationship Id="rId31" Type="http://schemas.openxmlformats.org/officeDocument/2006/relationships/hyperlink" Target="https://www.city.osaka.lg.jp/fukushima/cmsfiles/contents/0000619/619956/31.xlsx" TargetMode="External"/><Relationship Id="rId4" Type="http://schemas.openxmlformats.org/officeDocument/2006/relationships/hyperlink" Target="https://www.city.osaka.lg.jp/fukushima/cmsfiles/contents/0000619/619956/04.xlsx" TargetMode="External"/><Relationship Id="rId9" Type="http://schemas.openxmlformats.org/officeDocument/2006/relationships/hyperlink" Target="https://www.city.osaka.lg.jp/fukushima/cmsfiles/contents/0000619/619956/09.xlsx" TargetMode="External"/><Relationship Id="rId14" Type="http://schemas.openxmlformats.org/officeDocument/2006/relationships/hyperlink" Target="https://www.city.osaka.lg.jp/fukushima/cmsfiles/contents/0000619/619956/14.xlsx" TargetMode="External"/><Relationship Id="rId22" Type="http://schemas.openxmlformats.org/officeDocument/2006/relationships/hyperlink" Target="https://www.city.osaka.lg.jp/fukushima/cmsfiles/contents/0000619/619956/22.xlsx" TargetMode="External"/><Relationship Id="rId27" Type="http://schemas.openxmlformats.org/officeDocument/2006/relationships/hyperlink" Target="https://www.city.osaka.lg.jp/fukushima/cmsfiles/contents/0000619/619956/27.xlsx" TargetMode="External"/><Relationship Id="rId30" Type="http://schemas.openxmlformats.org/officeDocument/2006/relationships/hyperlink" Target="https://www.city.osaka.lg.jp/fukushima/cmsfiles/contents/0000619/619956/30.xlsx" TargetMode="External"/><Relationship Id="rId35" Type="http://schemas.openxmlformats.org/officeDocument/2006/relationships/hyperlink" Target="https://www.city.osaka.lg.jp/fukushima/cmsfiles/contents/0000619/619956/35.xlsx" TargetMode="External"/><Relationship Id="rId43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ity.osaka.lg.jp/zaisei/cmsfiles/contents/0000488/488888/200331-K01-06.xlsx" TargetMode="External"/><Relationship Id="rId2" Type="http://schemas.openxmlformats.org/officeDocument/2006/relationships/hyperlink" Target="http://www.city.osaka.lg.jp/zaisei/cmsfiles/contents/0000488/488888/200331-K01-06.xlsx" TargetMode="External"/><Relationship Id="rId1" Type="http://schemas.openxmlformats.org/officeDocument/2006/relationships/hyperlink" Target="http://www.city.osaka.lg.jp/zaisei/cmsfiles/contents/0000488/488888/200331-K01-06.xls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99"/>
  <sheetViews>
    <sheetView tabSelected="1" zoomScaleNormal="100" zoomScaleSheetLayoutView="100" workbookViewId="0">
      <selection activeCell="R98" sqref="R98"/>
    </sheetView>
  </sheetViews>
  <sheetFormatPr defaultColWidth="8.6640625" defaultRowHeight="18" customHeight="1"/>
  <cols>
    <col min="1" max="1" width="3.77734375" style="2" customWidth="1"/>
    <col min="2" max="2" width="12.44140625" style="2" customWidth="1"/>
    <col min="3" max="3" width="23.77734375" style="2" customWidth="1"/>
    <col min="4" max="4" width="17.44140625" style="2" customWidth="1"/>
    <col min="5" max="5" width="12.44140625" style="2" customWidth="1"/>
    <col min="6" max="7" width="12.44140625" style="3" customWidth="1"/>
    <col min="8" max="8" width="6.21875" style="4" customWidth="1"/>
    <col min="9" max="9" width="9.33203125" style="4" customWidth="1"/>
    <col min="10" max="10" width="3.21875" style="4" bestFit="1" customWidth="1"/>
    <col min="11" max="11" width="7.33203125" style="4" bestFit="1" customWidth="1"/>
    <col min="12" max="12" width="2.88671875" style="4" customWidth="1"/>
    <col min="13" max="221" width="8.6640625" style="4" customWidth="1"/>
    <col min="222" max="16384" width="8.6640625" style="4"/>
  </cols>
  <sheetData>
    <row r="1" spans="1:10" ht="18" customHeight="1">
      <c r="A1" s="51" t="s">
        <v>36</v>
      </c>
      <c r="B1" s="51"/>
      <c r="C1" s="47"/>
      <c r="D1" s="47"/>
      <c r="E1" s="47"/>
      <c r="F1" s="48"/>
      <c r="G1" s="47"/>
      <c r="H1" s="121"/>
      <c r="I1" s="121"/>
    </row>
    <row r="2" spans="1:10" ht="15" customHeight="1">
      <c r="A2" s="47"/>
      <c r="B2" s="47"/>
      <c r="C2" s="47"/>
      <c r="D2" s="47"/>
      <c r="E2" s="47"/>
      <c r="F2" s="48"/>
      <c r="G2" s="47"/>
      <c r="H2" s="50"/>
      <c r="I2" s="50"/>
    </row>
    <row r="3" spans="1:10" ht="18" customHeight="1">
      <c r="A3" s="56" t="s">
        <v>41</v>
      </c>
      <c r="B3" s="56"/>
      <c r="C3" s="47"/>
      <c r="D3" s="50"/>
      <c r="E3" s="50"/>
      <c r="F3" s="56"/>
      <c r="G3" s="56"/>
      <c r="H3" s="50"/>
      <c r="I3" s="130" t="s">
        <v>106</v>
      </c>
    </row>
    <row r="4" spans="1:10" ht="10.5" customHeight="1">
      <c r="A4" s="50"/>
      <c r="B4" s="50"/>
      <c r="C4" s="47"/>
      <c r="D4" s="50"/>
      <c r="E4" s="50"/>
      <c r="F4" s="56"/>
      <c r="G4" s="56"/>
      <c r="H4" s="50"/>
      <c r="I4" s="50"/>
    </row>
    <row r="5" spans="1:10" ht="27" customHeight="1" thickBot="1">
      <c r="A5" s="50"/>
      <c r="B5" s="50"/>
      <c r="C5" s="47"/>
      <c r="D5" s="47"/>
      <c r="E5" s="162" t="s">
        <v>0</v>
      </c>
      <c r="F5" s="162"/>
      <c r="G5" s="133"/>
      <c r="H5" s="50"/>
      <c r="I5" s="58" t="s">
        <v>1</v>
      </c>
    </row>
    <row r="6" spans="1:10" ht="15" customHeight="1">
      <c r="A6" s="59" t="s">
        <v>2</v>
      </c>
      <c r="B6" s="60" t="s">
        <v>32</v>
      </c>
      <c r="C6" s="163" t="s">
        <v>30</v>
      </c>
      <c r="D6" s="165" t="s">
        <v>33</v>
      </c>
      <c r="E6" s="134" t="s">
        <v>78</v>
      </c>
      <c r="F6" s="60" t="s">
        <v>79</v>
      </c>
      <c r="G6" s="134" t="s">
        <v>28</v>
      </c>
      <c r="H6" s="166" t="s">
        <v>31</v>
      </c>
      <c r="I6" s="167"/>
    </row>
    <row r="7" spans="1:10" ht="15" customHeight="1">
      <c r="A7" s="62" t="s">
        <v>6</v>
      </c>
      <c r="B7" s="63" t="s">
        <v>23</v>
      </c>
      <c r="C7" s="164"/>
      <c r="D7" s="164"/>
      <c r="E7" s="135" t="s">
        <v>34</v>
      </c>
      <c r="F7" s="135" t="s">
        <v>35</v>
      </c>
      <c r="G7" s="135" t="s">
        <v>29</v>
      </c>
      <c r="H7" s="168"/>
      <c r="I7" s="169"/>
    </row>
    <row r="8" spans="1:10" ht="15" customHeight="1">
      <c r="A8" s="136">
        <v>1</v>
      </c>
      <c r="B8" s="138" t="s">
        <v>67</v>
      </c>
      <c r="C8" s="140" t="s">
        <v>80</v>
      </c>
      <c r="D8" s="170" t="s">
        <v>81</v>
      </c>
      <c r="E8" s="119">
        <v>945834</v>
      </c>
      <c r="F8" s="119">
        <v>983187</v>
      </c>
      <c r="G8" s="122">
        <f>+F8-E8</f>
        <v>37353</v>
      </c>
      <c r="H8" s="155" t="s">
        <v>8</v>
      </c>
      <c r="I8" s="123"/>
    </row>
    <row r="9" spans="1:10" ht="15" customHeight="1">
      <c r="A9" s="137"/>
      <c r="B9" s="139"/>
      <c r="C9" s="141"/>
      <c r="D9" s="171"/>
      <c r="E9" s="120">
        <v>945834</v>
      </c>
      <c r="F9" s="120">
        <v>983187</v>
      </c>
      <c r="G9" s="124">
        <f>+F9-E9</f>
        <v>37353</v>
      </c>
      <c r="H9" s="156"/>
      <c r="I9" s="125"/>
    </row>
    <row r="10" spans="1:10" ht="15" customHeight="1">
      <c r="A10" s="146" t="s">
        <v>82</v>
      </c>
      <c r="B10" s="147"/>
      <c r="C10" s="147"/>
      <c r="D10" s="148"/>
      <c r="E10" s="119">
        <f>E8</f>
        <v>945834</v>
      </c>
      <c r="F10" s="119">
        <f>F8</f>
        <v>983187</v>
      </c>
      <c r="G10" s="122">
        <f>+F10-E10</f>
        <v>37353</v>
      </c>
      <c r="H10" s="155"/>
      <c r="I10" s="126"/>
    </row>
    <row r="11" spans="1:10" ht="15" customHeight="1">
      <c r="A11" s="149"/>
      <c r="B11" s="150"/>
      <c r="C11" s="150"/>
      <c r="D11" s="151"/>
      <c r="E11" s="120">
        <f>E9</f>
        <v>945834</v>
      </c>
      <c r="F11" s="120">
        <f>F9</f>
        <v>983187</v>
      </c>
      <c r="G11" s="124">
        <f t="shared" ref="G11:G71" si="0">+F11-E11</f>
        <v>37353</v>
      </c>
      <c r="H11" s="156"/>
      <c r="I11" s="125"/>
    </row>
    <row r="12" spans="1:10" ht="15" customHeight="1">
      <c r="A12" s="136">
        <v>2</v>
      </c>
      <c r="B12" s="138" t="s">
        <v>83</v>
      </c>
      <c r="C12" s="140" t="s">
        <v>84</v>
      </c>
      <c r="D12" s="144" t="s">
        <v>85</v>
      </c>
      <c r="E12" s="127">
        <v>2365</v>
      </c>
      <c r="F12" s="127">
        <v>2742</v>
      </c>
      <c r="G12" s="122">
        <f>+F12-E12</f>
        <v>377</v>
      </c>
      <c r="H12" s="155"/>
      <c r="I12" s="126"/>
      <c r="J12" s="4" t="s">
        <v>133</v>
      </c>
    </row>
    <row r="13" spans="1:10" ht="15" customHeight="1">
      <c r="A13" s="137"/>
      <c r="B13" s="139"/>
      <c r="C13" s="141"/>
      <c r="D13" s="145"/>
      <c r="E13" s="120">
        <v>2105</v>
      </c>
      <c r="F13" s="120">
        <v>2501</v>
      </c>
      <c r="G13" s="124">
        <f t="shared" si="0"/>
        <v>396</v>
      </c>
      <c r="H13" s="156"/>
      <c r="I13" s="125"/>
      <c r="J13" s="4" t="s">
        <v>134</v>
      </c>
    </row>
    <row r="14" spans="1:10" ht="15" customHeight="1">
      <c r="A14" s="136">
        <v>3</v>
      </c>
      <c r="B14" s="138" t="s">
        <v>83</v>
      </c>
      <c r="C14" s="140" t="s">
        <v>86</v>
      </c>
      <c r="D14" s="144" t="s">
        <v>87</v>
      </c>
      <c r="E14" s="119">
        <v>3205</v>
      </c>
      <c r="F14" s="119">
        <v>13405</v>
      </c>
      <c r="G14" s="122">
        <f t="shared" si="0"/>
        <v>10200</v>
      </c>
      <c r="H14" s="155"/>
      <c r="I14" s="126"/>
      <c r="J14" s="4" t="s">
        <v>133</v>
      </c>
    </row>
    <row r="15" spans="1:10" ht="15" customHeight="1">
      <c r="A15" s="137"/>
      <c r="B15" s="139"/>
      <c r="C15" s="141"/>
      <c r="D15" s="145"/>
      <c r="E15" s="120">
        <v>3205</v>
      </c>
      <c r="F15" s="120">
        <v>3298</v>
      </c>
      <c r="G15" s="124">
        <f t="shared" si="0"/>
        <v>93</v>
      </c>
      <c r="H15" s="156"/>
      <c r="I15" s="125"/>
      <c r="J15" s="4" t="s">
        <v>134</v>
      </c>
    </row>
    <row r="16" spans="1:10" ht="15" customHeight="1">
      <c r="A16" s="136">
        <v>4</v>
      </c>
      <c r="B16" s="138" t="s">
        <v>83</v>
      </c>
      <c r="C16" s="140" t="s">
        <v>88</v>
      </c>
      <c r="D16" s="144" t="s">
        <v>87</v>
      </c>
      <c r="E16" s="122">
        <v>2000</v>
      </c>
      <c r="F16" s="122">
        <v>2000</v>
      </c>
      <c r="G16" s="122">
        <f t="shared" si="0"/>
        <v>0</v>
      </c>
      <c r="H16" s="155"/>
      <c r="I16" s="126"/>
      <c r="J16" s="4" t="s">
        <v>133</v>
      </c>
    </row>
    <row r="17" spans="1:10" ht="15" customHeight="1">
      <c r="A17" s="137"/>
      <c r="B17" s="139"/>
      <c r="C17" s="141"/>
      <c r="D17" s="145"/>
      <c r="E17" s="128">
        <v>2000</v>
      </c>
      <c r="F17" s="128">
        <v>2000</v>
      </c>
      <c r="G17" s="124">
        <f t="shared" si="0"/>
        <v>0</v>
      </c>
      <c r="H17" s="156"/>
      <c r="I17" s="125"/>
      <c r="J17" s="4" t="s">
        <v>134</v>
      </c>
    </row>
    <row r="18" spans="1:10" ht="15" customHeight="1">
      <c r="A18" s="136">
        <v>5</v>
      </c>
      <c r="B18" s="138" t="s">
        <v>83</v>
      </c>
      <c r="C18" s="140" t="s">
        <v>89</v>
      </c>
      <c r="D18" s="144" t="s">
        <v>87</v>
      </c>
      <c r="E18" s="129">
        <v>893</v>
      </c>
      <c r="F18" s="129">
        <v>1214</v>
      </c>
      <c r="G18" s="122">
        <f t="shared" si="0"/>
        <v>321</v>
      </c>
      <c r="H18" s="155"/>
      <c r="I18" s="126"/>
      <c r="J18" s="4" t="s">
        <v>133</v>
      </c>
    </row>
    <row r="19" spans="1:10" ht="15" customHeight="1">
      <c r="A19" s="137"/>
      <c r="B19" s="139"/>
      <c r="C19" s="141"/>
      <c r="D19" s="145"/>
      <c r="E19" s="120">
        <v>893</v>
      </c>
      <c r="F19" s="120">
        <v>1214</v>
      </c>
      <c r="G19" s="124">
        <f t="shared" si="0"/>
        <v>321</v>
      </c>
      <c r="H19" s="156"/>
      <c r="I19" s="125"/>
      <c r="J19" s="4" t="s">
        <v>134</v>
      </c>
    </row>
    <row r="20" spans="1:10" ht="15" customHeight="1">
      <c r="A20" s="136">
        <v>6</v>
      </c>
      <c r="B20" s="138" t="s">
        <v>83</v>
      </c>
      <c r="C20" s="140" t="s">
        <v>90</v>
      </c>
      <c r="D20" s="144" t="s">
        <v>85</v>
      </c>
      <c r="E20" s="119">
        <v>16369</v>
      </c>
      <c r="F20" s="119">
        <v>16558</v>
      </c>
      <c r="G20" s="122">
        <f>+F20-E20</f>
        <v>189</v>
      </c>
      <c r="H20" s="155"/>
      <c r="I20" s="126"/>
      <c r="J20" s="4" t="s">
        <v>133</v>
      </c>
    </row>
    <row r="21" spans="1:10" ht="15" customHeight="1">
      <c r="A21" s="137"/>
      <c r="B21" s="139"/>
      <c r="C21" s="141"/>
      <c r="D21" s="145"/>
      <c r="E21" s="120">
        <v>16030</v>
      </c>
      <c r="F21" s="120">
        <v>16558</v>
      </c>
      <c r="G21" s="124">
        <f t="shared" si="0"/>
        <v>528</v>
      </c>
      <c r="H21" s="156"/>
      <c r="I21" s="125"/>
      <c r="J21" s="4" t="s">
        <v>134</v>
      </c>
    </row>
    <row r="22" spans="1:10" ht="15" customHeight="1">
      <c r="A22" s="136">
        <v>7</v>
      </c>
      <c r="B22" s="138" t="s">
        <v>83</v>
      </c>
      <c r="C22" s="140" t="s">
        <v>91</v>
      </c>
      <c r="D22" s="144" t="s">
        <v>92</v>
      </c>
      <c r="E22" s="122">
        <v>5581</v>
      </c>
      <c r="F22" s="122">
        <v>5789</v>
      </c>
      <c r="G22" s="122">
        <f t="shared" si="0"/>
        <v>208</v>
      </c>
      <c r="H22" s="155"/>
      <c r="I22" s="126"/>
      <c r="J22" s="4" t="s">
        <v>133</v>
      </c>
    </row>
    <row r="23" spans="1:10" ht="15" customHeight="1">
      <c r="A23" s="137"/>
      <c r="B23" s="139"/>
      <c r="C23" s="141"/>
      <c r="D23" s="145"/>
      <c r="E23" s="128">
        <v>5581</v>
      </c>
      <c r="F23" s="128">
        <v>5789</v>
      </c>
      <c r="G23" s="124">
        <f t="shared" si="0"/>
        <v>208</v>
      </c>
      <c r="H23" s="156"/>
      <c r="I23" s="125"/>
      <c r="J23" s="4" t="s">
        <v>134</v>
      </c>
    </row>
    <row r="24" spans="1:10" ht="15" customHeight="1">
      <c r="A24" s="136">
        <v>8</v>
      </c>
      <c r="B24" s="138" t="s">
        <v>83</v>
      </c>
      <c r="C24" s="140" t="s">
        <v>93</v>
      </c>
      <c r="D24" s="144" t="s">
        <v>92</v>
      </c>
      <c r="E24" s="129">
        <v>2769</v>
      </c>
      <c r="F24" s="129">
        <v>2876</v>
      </c>
      <c r="G24" s="122">
        <f t="shared" si="0"/>
        <v>107</v>
      </c>
      <c r="H24" s="155"/>
      <c r="I24" s="126"/>
      <c r="J24" s="4" t="s">
        <v>133</v>
      </c>
    </row>
    <row r="25" spans="1:10" ht="15" customHeight="1">
      <c r="A25" s="137"/>
      <c r="B25" s="139"/>
      <c r="C25" s="141"/>
      <c r="D25" s="145"/>
      <c r="E25" s="120">
        <v>2769</v>
      </c>
      <c r="F25" s="120">
        <v>2876</v>
      </c>
      <c r="G25" s="124">
        <f t="shared" si="0"/>
        <v>107</v>
      </c>
      <c r="H25" s="156"/>
      <c r="I25" s="125"/>
      <c r="J25" s="4" t="s">
        <v>134</v>
      </c>
    </row>
    <row r="26" spans="1:10" ht="15" customHeight="1">
      <c r="A26" s="136">
        <v>9</v>
      </c>
      <c r="B26" s="138" t="s">
        <v>83</v>
      </c>
      <c r="C26" s="140" t="s">
        <v>94</v>
      </c>
      <c r="D26" s="144" t="s">
        <v>87</v>
      </c>
      <c r="E26" s="119">
        <v>19262</v>
      </c>
      <c r="F26" s="119">
        <v>19838</v>
      </c>
      <c r="G26" s="122">
        <f t="shared" si="0"/>
        <v>576</v>
      </c>
      <c r="H26" s="155"/>
      <c r="I26" s="126"/>
      <c r="J26" s="4" t="s">
        <v>133</v>
      </c>
    </row>
    <row r="27" spans="1:10" ht="15" customHeight="1">
      <c r="A27" s="137"/>
      <c r="B27" s="139"/>
      <c r="C27" s="141"/>
      <c r="D27" s="145"/>
      <c r="E27" s="120">
        <v>19262</v>
      </c>
      <c r="F27" s="120">
        <v>19838</v>
      </c>
      <c r="G27" s="124">
        <f t="shared" si="0"/>
        <v>576</v>
      </c>
      <c r="H27" s="156"/>
      <c r="I27" s="125"/>
      <c r="J27" s="4" t="s">
        <v>134</v>
      </c>
    </row>
    <row r="28" spans="1:10" ht="15" customHeight="1">
      <c r="A28" s="136">
        <v>10</v>
      </c>
      <c r="B28" s="138" t="s">
        <v>83</v>
      </c>
      <c r="C28" s="140" t="s">
        <v>95</v>
      </c>
      <c r="D28" s="144" t="s">
        <v>87</v>
      </c>
      <c r="E28" s="119">
        <v>16046</v>
      </c>
      <c r="F28" s="119">
        <v>16583</v>
      </c>
      <c r="G28" s="122">
        <f t="shared" si="0"/>
        <v>537</v>
      </c>
      <c r="H28" s="155"/>
      <c r="I28" s="126"/>
      <c r="J28" s="4" t="s">
        <v>133</v>
      </c>
    </row>
    <row r="29" spans="1:10" ht="15" customHeight="1">
      <c r="A29" s="137"/>
      <c r="B29" s="139"/>
      <c r="C29" s="141"/>
      <c r="D29" s="145"/>
      <c r="E29" s="120">
        <v>16046</v>
      </c>
      <c r="F29" s="120">
        <v>16583</v>
      </c>
      <c r="G29" s="124">
        <f t="shared" si="0"/>
        <v>537</v>
      </c>
      <c r="H29" s="156"/>
      <c r="I29" s="125"/>
      <c r="J29" s="4" t="s">
        <v>134</v>
      </c>
    </row>
    <row r="30" spans="1:10" ht="15" customHeight="1">
      <c r="A30" s="136">
        <v>11</v>
      </c>
      <c r="B30" s="138" t="s">
        <v>83</v>
      </c>
      <c r="C30" s="140" t="s">
        <v>96</v>
      </c>
      <c r="D30" s="144" t="s">
        <v>87</v>
      </c>
      <c r="E30" s="122">
        <v>168</v>
      </c>
      <c r="F30" s="122">
        <v>168</v>
      </c>
      <c r="G30" s="122">
        <f t="shared" si="0"/>
        <v>0</v>
      </c>
      <c r="H30" s="155"/>
      <c r="I30" s="126"/>
      <c r="J30" s="4" t="s">
        <v>133</v>
      </c>
    </row>
    <row r="31" spans="1:10" ht="15" customHeight="1">
      <c r="A31" s="137"/>
      <c r="B31" s="139"/>
      <c r="C31" s="141"/>
      <c r="D31" s="145"/>
      <c r="E31" s="128">
        <v>168</v>
      </c>
      <c r="F31" s="128">
        <v>168</v>
      </c>
      <c r="G31" s="124">
        <f t="shared" si="0"/>
        <v>0</v>
      </c>
      <c r="H31" s="156"/>
      <c r="I31" s="125"/>
      <c r="J31" s="4" t="s">
        <v>134</v>
      </c>
    </row>
    <row r="32" spans="1:10" ht="15" customHeight="1">
      <c r="A32" s="136">
        <v>12</v>
      </c>
      <c r="B32" s="138" t="s">
        <v>83</v>
      </c>
      <c r="C32" s="140" t="s">
        <v>97</v>
      </c>
      <c r="D32" s="144" t="s">
        <v>87</v>
      </c>
      <c r="E32" s="119">
        <v>390</v>
      </c>
      <c r="F32" s="119">
        <v>390</v>
      </c>
      <c r="G32" s="122">
        <f t="shared" si="0"/>
        <v>0</v>
      </c>
      <c r="H32" s="155"/>
      <c r="I32" s="126"/>
      <c r="J32" s="4" t="s">
        <v>133</v>
      </c>
    </row>
    <row r="33" spans="1:10" ht="15" customHeight="1">
      <c r="A33" s="137"/>
      <c r="B33" s="139"/>
      <c r="C33" s="141"/>
      <c r="D33" s="145"/>
      <c r="E33" s="120">
        <v>390</v>
      </c>
      <c r="F33" s="120">
        <v>390</v>
      </c>
      <c r="G33" s="124">
        <f t="shared" si="0"/>
        <v>0</v>
      </c>
      <c r="H33" s="156"/>
      <c r="I33" s="125"/>
      <c r="J33" s="4" t="s">
        <v>134</v>
      </c>
    </row>
    <row r="34" spans="1:10" ht="15" customHeight="1">
      <c r="A34" s="136">
        <v>13</v>
      </c>
      <c r="B34" s="138" t="s">
        <v>83</v>
      </c>
      <c r="C34" s="140" t="s">
        <v>98</v>
      </c>
      <c r="D34" s="144" t="s">
        <v>87</v>
      </c>
      <c r="E34" s="122">
        <v>5361</v>
      </c>
      <c r="F34" s="122">
        <v>5449</v>
      </c>
      <c r="G34" s="122">
        <f t="shared" si="0"/>
        <v>88</v>
      </c>
      <c r="H34" s="155"/>
      <c r="I34" s="126"/>
      <c r="J34" s="4" t="s">
        <v>133</v>
      </c>
    </row>
    <row r="35" spans="1:10" ht="15" customHeight="1">
      <c r="A35" s="137"/>
      <c r="B35" s="139"/>
      <c r="C35" s="141"/>
      <c r="D35" s="145"/>
      <c r="E35" s="128">
        <v>5361</v>
      </c>
      <c r="F35" s="128">
        <v>5449</v>
      </c>
      <c r="G35" s="124">
        <f t="shared" si="0"/>
        <v>88</v>
      </c>
      <c r="H35" s="156"/>
      <c r="I35" s="125"/>
      <c r="J35" s="4" t="s">
        <v>134</v>
      </c>
    </row>
    <row r="36" spans="1:10" ht="15" customHeight="1">
      <c r="A36" s="136">
        <v>14</v>
      </c>
      <c r="B36" s="138" t="s">
        <v>83</v>
      </c>
      <c r="C36" s="140" t="s">
        <v>99</v>
      </c>
      <c r="D36" s="144" t="s">
        <v>92</v>
      </c>
      <c r="E36" s="119">
        <v>399</v>
      </c>
      <c r="F36" s="119">
        <v>95</v>
      </c>
      <c r="G36" s="122">
        <f t="shared" si="0"/>
        <v>-304</v>
      </c>
      <c r="H36" s="155"/>
      <c r="I36" s="126"/>
      <c r="J36" s="4" t="s">
        <v>133</v>
      </c>
    </row>
    <row r="37" spans="1:10" ht="15" customHeight="1">
      <c r="A37" s="137"/>
      <c r="B37" s="139"/>
      <c r="C37" s="141"/>
      <c r="D37" s="145"/>
      <c r="E37" s="120">
        <v>399</v>
      </c>
      <c r="F37" s="120">
        <v>95</v>
      </c>
      <c r="G37" s="124">
        <f t="shared" si="0"/>
        <v>-304</v>
      </c>
      <c r="H37" s="156"/>
      <c r="I37" s="125"/>
      <c r="J37" s="4" t="s">
        <v>134</v>
      </c>
    </row>
    <row r="38" spans="1:10" ht="15" customHeight="1">
      <c r="A38" s="136">
        <v>15</v>
      </c>
      <c r="B38" s="138" t="s">
        <v>83</v>
      </c>
      <c r="C38" s="140" t="s">
        <v>100</v>
      </c>
      <c r="D38" s="144" t="s">
        <v>87</v>
      </c>
      <c r="E38" s="119">
        <v>1547</v>
      </c>
      <c r="F38" s="119">
        <v>1610</v>
      </c>
      <c r="G38" s="122">
        <f t="shared" si="0"/>
        <v>63</v>
      </c>
      <c r="H38" s="155"/>
      <c r="I38" s="126"/>
      <c r="J38" s="4" t="s">
        <v>133</v>
      </c>
    </row>
    <row r="39" spans="1:10" ht="15" customHeight="1">
      <c r="A39" s="137"/>
      <c r="B39" s="139"/>
      <c r="C39" s="141"/>
      <c r="D39" s="145"/>
      <c r="E39" s="120">
        <v>1547</v>
      </c>
      <c r="F39" s="120">
        <v>1610</v>
      </c>
      <c r="G39" s="124">
        <f t="shared" si="0"/>
        <v>63</v>
      </c>
      <c r="H39" s="156"/>
      <c r="I39" s="125"/>
      <c r="J39" s="4" t="s">
        <v>134</v>
      </c>
    </row>
    <row r="40" spans="1:10" ht="15" customHeight="1">
      <c r="A40" s="136">
        <v>16</v>
      </c>
      <c r="B40" s="138" t="s">
        <v>83</v>
      </c>
      <c r="C40" s="140" t="s">
        <v>101</v>
      </c>
      <c r="D40" s="144" t="s">
        <v>87</v>
      </c>
      <c r="E40" s="119">
        <v>1205</v>
      </c>
      <c r="F40" s="119">
        <v>1205</v>
      </c>
      <c r="G40" s="122">
        <f t="shared" si="0"/>
        <v>0</v>
      </c>
      <c r="H40" s="155"/>
      <c r="I40" s="126"/>
      <c r="J40" s="4" t="s">
        <v>133</v>
      </c>
    </row>
    <row r="41" spans="1:10" ht="15" customHeight="1">
      <c r="A41" s="137"/>
      <c r="B41" s="139"/>
      <c r="C41" s="141"/>
      <c r="D41" s="145"/>
      <c r="E41" s="120">
        <v>1205</v>
      </c>
      <c r="F41" s="120">
        <v>1205</v>
      </c>
      <c r="G41" s="124">
        <f t="shared" si="0"/>
        <v>0</v>
      </c>
      <c r="H41" s="156"/>
      <c r="I41" s="125"/>
      <c r="J41" s="4" t="s">
        <v>134</v>
      </c>
    </row>
    <row r="42" spans="1:10" ht="15" customHeight="1">
      <c r="A42" s="136">
        <v>17</v>
      </c>
      <c r="B42" s="138" t="s">
        <v>83</v>
      </c>
      <c r="C42" s="140" t="s">
        <v>102</v>
      </c>
      <c r="D42" s="144" t="s">
        <v>87</v>
      </c>
      <c r="E42" s="122">
        <v>1261</v>
      </c>
      <c r="F42" s="122">
        <v>1261</v>
      </c>
      <c r="G42" s="122">
        <f t="shared" si="0"/>
        <v>0</v>
      </c>
      <c r="H42" s="155"/>
      <c r="I42" s="126"/>
      <c r="J42" s="4" t="s">
        <v>133</v>
      </c>
    </row>
    <row r="43" spans="1:10" ht="15" customHeight="1">
      <c r="A43" s="137"/>
      <c r="B43" s="139"/>
      <c r="C43" s="141"/>
      <c r="D43" s="145"/>
      <c r="E43" s="128">
        <v>1261</v>
      </c>
      <c r="F43" s="128">
        <v>1261</v>
      </c>
      <c r="G43" s="124">
        <f t="shared" si="0"/>
        <v>0</v>
      </c>
      <c r="H43" s="156"/>
      <c r="I43" s="125"/>
      <c r="J43" s="4" t="s">
        <v>134</v>
      </c>
    </row>
    <row r="44" spans="1:10" ht="15" customHeight="1">
      <c r="A44" s="136">
        <v>18</v>
      </c>
      <c r="B44" s="138" t="s">
        <v>83</v>
      </c>
      <c r="C44" s="140" t="s">
        <v>103</v>
      </c>
      <c r="D44" s="144" t="s">
        <v>87</v>
      </c>
      <c r="E44" s="129">
        <v>252</v>
      </c>
      <c r="F44" s="129">
        <v>252</v>
      </c>
      <c r="G44" s="122">
        <f t="shared" si="0"/>
        <v>0</v>
      </c>
      <c r="H44" s="155"/>
      <c r="I44" s="126"/>
      <c r="J44" s="4" t="s">
        <v>133</v>
      </c>
    </row>
    <row r="45" spans="1:10" ht="15" customHeight="1">
      <c r="A45" s="137"/>
      <c r="B45" s="139"/>
      <c r="C45" s="141"/>
      <c r="D45" s="145"/>
      <c r="E45" s="120">
        <v>252</v>
      </c>
      <c r="F45" s="120">
        <v>252</v>
      </c>
      <c r="G45" s="124">
        <f t="shared" si="0"/>
        <v>0</v>
      </c>
      <c r="H45" s="156"/>
      <c r="I45" s="125"/>
      <c r="J45" s="4" t="s">
        <v>134</v>
      </c>
    </row>
    <row r="46" spans="1:10" ht="15" customHeight="1">
      <c r="A46" s="136">
        <v>19</v>
      </c>
      <c r="B46" s="138" t="s">
        <v>83</v>
      </c>
      <c r="C46" s="140" t="s">
        <v>107</v>
      </c>
      <c r="D46" s="144" t="s">
        <v>87</v>
      </c>
      <c r="E46" s="119">
        <v>176</v>
      </c>
      <c r="F46" s="119">
        <v>198</v>
      </c>
      <c r="G46" s="122">
        <f t="shared" si="0"/>
        <v>22</v>
      </c>
      <c r="H46" s="155"/>
      <c r="I46" s="126"/>
      <c r="J46" s="4" t="s">
        <v>133</v>
      </c>
    </row>
    <row r="47" spans="1:10" ht="15" customHeight="1">
      <c r="A47" s="137"/>
      <c r="B47" s="139"/>
      <c r="C47" s="141"/>
      <c r="D47" s="145"/>
      <c r="E47" s="120">
        <v>176</v>
      </c>
      <c r="F47" s="120">
        <v>198</v>
      </c>
      <c r="G47" s="124">
        <f t="shared" si="0"/>
        <v>22</v>
      </c>
      <c r="H47" s="156"/>
      <c r="I47" s="125"/>
      <c r="J47" s="4" t="s">
        <v>134</v>
      </c>
    </row>
    <row r="48" spans="1:10" ht="15" customHeight="1">
      <c r="A48" s="136">
        <v>20</v>
      </c>
      <c r="B48" s="138" t="s">
        <v>83</v>
      </c>
      <c r="C48" s="140" t="s">
        <v>108</v>
      </c>
      <c r="D48" s="144" t="s">
        <v>85</v>
      </c>
      <c r="E48" s="119">
        <v>371</v>
      </c>
      <c r="F48" s="119">
        <v>371</v>
      </c>
      <c r="G48" s="122">
        <f t="shared" si="0"/>
        <v>0</v>
      </c>
      <c r="H48" s="155"/>
      <c r="I48" s="126"/>
      <c r="J48" s="4" t="s">
        <v>133</v>
      </c>
    </row>
    <row r="49" spans="1:10" ht="15" customHeight="1">
      <c r="A49" s="137"/>
      <c r="B49" s="139"/>
      <c r="C49" s="141"/>
      <c r="D49" s="145"/>
      <c r="E49" s="120">
        <v>371</v>
      </c>
      <c r="F49" s="120">
        <v>371</v>
      </c>
      <c r="G49" s="124">
        <f t="shared" si="0"/>
        <v>0</v>
      </c>
      <c r="H49" s="156"/>
      <c r="I49" s="125"/>
      <c r="J49" s="4" t="s">
        <v>134</v>
      </c>
    </row>
    <row r="50" spans="1:10" ht="15" customHeight="1">
      <c r="A50" s="136">
        <v>21</v>
      </c>
      <c r="B50" s="138" t="s">
        <v>83</v>
      </c>
      <c r="C50" s="140" t="s">
        <v>109</v>
      </c>
      <c r="D50" s="144" t="s">
        <v>85</v>
      </c>
      <c r="E50" s="119">
        <v>222</v>
      </c>
      <c r="F50" s="119">
        <v>222</v>
      </c>
      <c r="G50" s="122">
        <f t="shared" si="0"/>
        <v>0</v>
      </c>
      <c r="H50" s="155"/>
      <c r="I50" s="126"/>
      <c r="J50" s="4" t="s">
        <v>133</v>
      </c>
    </row>
    <row r="51" spans="1:10" ht="15" customHeight="1">
      <c r="A51" s="137"/>
      <c r="B51" s="139"/>
      <c r="C51" s="141"/>
      <c r="D51" s="145"/>
      <c r="E51" s="120">
        <v>222</v>
      </c>
      <c r="F51" s="120">
        <v>222</v>
      </c>
      <c r="G51" s="124">
        <f t="shared" si="0"/>
        <v>0</v>
      </c>
      <c r="H51" s="156"/>
      <c r="I51" s="125"/>
      <c r="J51" s="4" t="s">
        <v>134</v>
      </c>
    </row>
    <row r="52" spans="1:10" ht="15" customHeight="1">
      <c r="A52" s="136">
        <v>22</v>
      </c>
      <c r="B52" s="138" t="s">
        <v>83</v>
      </c>
      <c r="C52" s="140" t="s">
        <v>110</v>
      </c>
      <c r="D52" s="144" t="s">
        <v>85</v>
      </c>
      <c r="E52" s="122">
        <v>600</v>
      </c>
      <c r="F52" s="122">
        <v>600</v>
      </c>
      <c r="G52" s="122">
        <f t="shared" si="0"/>
        <v>0</v>
      </c>
      <c r="H52" s="155"/>
      <c r="I52" s="126"/>
      <c r="J52" s="4" t="s">
        <v>133</v>
      </c>
    </row>
    <row r="53" spans="1:10" ht="15" customHeight="1">
      <c r="A53" s="137"/>
      <c r="B53" s="139"/>
      <c r="C53" s="141"/>
      <c r="D53" s="145"/>
      <c r="E53" s="120">
        <v>600</v>
      </c>
      <c r="F53" s="120">
        <v>600</v>
      </c>
      <c r="G53" s="124">
        <f t="shared" si="0"/>
        <v>0</v>
      </c>
      <c r="H53" s="156"/>
      <c r="I53" s="125"/>
      <c r="J53" s="4" t="s">
        <v>134</v>
      </c>
    </row>
    <row r="54" spans="1:10" ht="15" customHeight="1">
      <c r="A54" s="136">
        <v>23</v>
      </c>
      <c r="B54" s="138" t="s">
        <v>83</v>
      </c>
      <c r="C54" s="140" t="s">
        <v>111</v>
      </c>
      <c r="D54" s="144" t="s">
        <v>85</v>
      </c>
      <c r="E54" s="129">
        <v>3439</v>
      </c>
      <c r="F54" s="129">
        <v>3999</v>
      </c>
      <c r="G54" s="122">
        <f t="shared" si="0"/>
        <v>560</v>
      </c>
      <c r="H54" s="155"/>
      <c r="I54" s="126"/>
      <c r="J54" s="4" t="s">
        <v>133</v>
      </c>
    </row>
    <row r="55" spans="1:10" ht="15" customHeight="1">
      <c r="A55" s="137"/>
      <c r="B55" s="139"/>
      <c r="C55" s="141"/>
      <c r="D55" s="145"/>
      <c r="E55" s="120">
        <v>3439</v>
      </c>
      <c r="F55" s="120">
        <v>3999</v>
      </c>
      <c r="G55" s="124">
        <f t="shared" si="0"/>
        <v>560</v>
      </c>
      <c r="H55" s="156"/>
      <c r="I55" s="125"/>
      <c r="J55" s="4" t="s">
        <v>134</v>
      </c>
    </row>
    <row r="56" spans="1:10" ht="15" customHeight="1">
      <c r="A56" s="136">
        <v>24</v>
      </c>
      <c r="B56" s="138" t="s">
        <v>83</v>
      </c>
      <c r="C56" s="140" t="s">
        <v>112</v>
      </c>
      <c r="D56" s="144" t="s">
        <v>85</v>
      </c>
      <c r="E56" s="119">
        <v>786</v>
      </c>
      <c r="F56" s="119">
        <v>777</v>
      </c>
      <c r="G56" s="122">
        <f t="shared" si="0"/>
        <v>-9</v>
      </c>
      <c r="H56" s="155"/>
      <c r="I56" s="126"/>
      <c r="J56" s="4" t="s">
        <v>133</v>
      </c>
    </row>
    <row r="57" spans="1:10" ht="15" customHeight="1">
      <c r="A57" s="137"/>
      <c r="B57" s="139"/>
      <c r="C57" s="141"/>
      <c r="D57" s="145"/>
      <c r="E57" s="120">
        <v>786</v>
      </c>
      <c r="F57" s="120">
        <v>777</v>
      </c>
      <c r="G57" s="124">
        <f t="shared" si="0"/>
        <v>-9</v>
      </c>
      <c r="H57" s="156"/>
      <c r="I57" s="125"/>
      <c r="J57" s="4" t="s">
        <v>134</v>
      </c>
    </row>
    <row r="58" spans="1:10" ht="15" customHeight="1">
      <c r="A58" s="136">
        <v>25</v>
      </c>
      <c r="B58" s="138" t="s">
        <v>83</v>
      </c>
      <c r="C58" s="140" t="s">
        <v>113</v>
      </c>
      <c r="D58" s="144" t="s">
        <v>85</v>
      </c>
      <c r="E58" s="119">
        <v>303</v>
      </c>
      <c r="F58" s="119">
        <v>303</v>
      </c>
      <c r="G58" s="122">
        <f t="shared" si="0"/>
        <v>0</v>
      </c>
      <c r="H58" s="155"/>
      <c r="I58" s="126"/>
      <c r="J58" s="4" t="s">
        <v>133</v>
      </c>
    </row>
    <row r="59" spans="1:10" ht="15" customHeight="1">
      <c r="A59" s="137"/>
      <c r="B59" s="139"/>
      <c r="C59" s="141"/>
      <c r="D59" s="145"/>
      <c r="E59" s="120">
        <v>303</v>
      </c>
      <c r="F59" s="120">
        <v>303</v>
      </c>
      <c r="G59" s="124">
        <f t="shared" si="0"/>
        <v>0</v>
      </c>
      <c r="H59" s="156"/>
      <c r="I59" s="125"/>
      <c r="J59" s="4" t="s">
        <v>134</v>
      </c>
    </row>
    <row r="60" spans="1:10" ht="15" customHeight="1">
      <c r="A60" s="136">
        <v>26</v>
      </c>
      <c r="B60" s="138" t="s">
        <v>83</v>
      </c>
      <c r="C60" s="140" t="s">
        <v>114</v>
      </c>
      <c r="D60" s="144" t="s">
        <v>85</v>
      </c>
      <c r="E60" s="119">
        <v>338</v>
      </c>
      <c r="F60" s="119">
        <v>338</v>
      </c>
      <c r="G60" s="122">
        <f t="shared" si="0"/>
        <v>0</v>
      </c>
      <c r="H60" s="155"/>
      <c r="I60" s="126"/>
      <c r="J60" s="4" t="s">
        <v>133</v>
      </c>
    </row>
    <row r="61" spans="1:10" ht="15" customHeight="1">
      <c r="A61" s="137"/>
      <c r="B61" s="139"/>
      <c r="C61" s="141"/>
      <c r="D61" s="145"/>
      <c r="E61" s="120">
        <v>338</v>
      </c>
      <c r="F61" s="120">
        <v>338</v>
      </c>
      <c r="G61" s="124">
        <f t="shared" si="0"/>
        <v>0</v>
      </c>
      <c r="H61" s="156"/>
      <c r="I61" s="125"/>
      <c r="J61" s="4" t="s">
        <v>134</v>
      </c>
    </row>
    <row r="62" spans="1:10" ht="15" customHeight="1">
      <c r="A62" s="136">
        <v>27</v>
      </c>
      <c r="B62" s="138" t="s">
        <v>83</v>
      </c>
      <c r="C62" s="140" t="s">
        <v>115</v>
      </c>
      <c r="D62" s="144" t="s">
        <v>85</v>
      </c>
      <c r="E62" s="119">
        <v>3730</v>
      </c>
      <c r="F62" s="119">
        <f>4680-35</f>
        <v>4645</v>
      </c>
      <c r="G62" s="122">
        <f t="shared" si="0"/>
        <v>915</v>
      </c>
      <c r="H62" s="155"/>
      <c r="I62" s="126"/>
      <c r="J62" s="4" t="s">
        <v>133</v>
      </c>
    </row>
    <row r="63" spans="1:10" ht="15" customHeight="1">
      <c r="A63" s="137"/>
      <c r="B63" s="139"/>
      <c r="C63" s="141"/>
      <c r="D63" s="145"/>
      <c r="E63" s="120">
        <v>3730</v>
      </c>
      <c r="F63" s="120">
        <f>F62-1333</f>
        <v>3312</v>
      </c>
      <c r="G63" s="124">
        <f t="shared" si="0"/>
        <v>-418</v>
      </c>
      <c r="H63" s="156"/>
      <c r="I63" s="125"/>
      <c r="J63" s="4" t="s">
        <v>134</v>
      </c>
    </row>
    <row r="64" spans="1:10" ht="15" customHeight="1">
      <c r="A64" s="136">
        <v>28</v>
      </c>
      <c r="B64" s="138" t="s">
        <v>83</v>
      </c>
      <c r="C64" s="140" t="s">
        <v>116</v>
      </c>
      <c r="D64" s="144" t="s">
        <v>85</v>
      </c>
      <c r="E64" s="119">
        <v>4555</v>
      </c>
      <c r="F64" s="119">
        <f>5640-35</f>
        <v>5605</v>
      </c>
      <c r="G64" s="122">
        <f t="shared" si="0"/>
        <v>1050</v>
      </c>
      <c r="H64" s="155"/>
      <c r="I64" s="126"/>
      <c r="J64" s="4" t="s">
        <v>133</v>
      </c>
    </row>
    <row r="65" spans="1:10" ht="15" customHeight="1">
      <c r="A65" s="137"/>
      <c r="B65" s="139"/>
      <c r="C65" s="141"/>
      <c r="D65" s="145"/>
      <c r="E65" s="120">
        <v>4555</v>
      </c>
      <c r="F65" s="120">
        <f>F64-1333</f>
        <v>4272</v>
      </c>
      <c r="G65" s="124">
        <f t="shared" si="0"/>
        <v>-283</v>
      </c>
      <c r="H65" s="156"/>
      <c r="I65" s="125"/>
      <c r="J65" s="4" t="s">
        <v>134</v>
      </c>
    </row>
    <row r="66" spans="1:10" ht="15" customHeight="1">
      <c r="A66" s="136">
        <v>29</v>
      </c>
      <c r="B66" s="138" t="s">
        <v>83</v>
      </c>
      <c r="C66" s="140" t="s">
        <v>117</v>
      </c>
      <c r="D66" s="144" t="s">
        <v>85</v>
      </c>
      <c r="E66" s="119">
        <v>0</v>
      </c>
      <c r="F66" s="119">
        <v>7040</v>
      </c>
      <c r="G66" s="122">
        <f t="shared" si="0"/>
        <v>7040</v>
      </c>
      <c r="H66" s="155"/>
      <c r="I66" s="126"/>
      <c r="J66" s="4" t="s">
        <v>133</v>
      </c>
    </row>
    <row r="67" spans="1:10" ht="15" customHeight="1">
      <c r="A67" s="137"/>
      <c r="B67" s="139"/>
      <c r="C67" s="141"/>
      <c r="D67" s="145"/>
      <c r="E67" s="120">
        <v>0</v>
      </c>
      <c r="F67" s="120">
        <v>0</v>
      </c>
      <c r="G67" s="124">
        <f t="shared" si="0"/>
        <v>0</v>
      </c>
      <c r="H67" s="156"/>
      <c r="I67" s="125"/>
      <c r="J67" s="4" t="s">
        <v>134</v>
      </c>
    </row>
    <row r="68" spans="1:10" ht="15" customHeight="1">
      <c r="A68" s="136">
        <v>30</v>
      </c>
      <c r="B68" s="138" t="s">
        <v>83</v>
      </c>
      <c r="C68" s="140" t="s">
        <v>118</v>
      </c>
      <c r="D68" s="144" t="s">
        <v>92</v>
      </c>
      <c r="E68" s="119">
        <v>3332</v>
      </c>
      <c r="F68" s="119">
        <v>2410</v>
      </c>
      <c r="G68" s="122">
        <f t="shared" si="0"/>
        <v>-922</v>
      </c>
      <c r="H68" s="155"/>
      <c r="I68" s="126"/>
      <c r="J68" s="4" t="s">
        <v>133</v>
      </c>
    </row>
    <row r="69" spans="1:10" ht="15" customHeight="1">
      <c r="A69" s="137"/>
      <c r="B69" s="139"/>
      <c r="C69" s="141"/>
      <c r="D69" s="145"/>
      <c r="E69" s="120">
        <v>3332</v>
      </c>
      <c r="F69" s="120">
        <v>2410</v>
      </c>
      <c r="G69" s="124">
        <f t="shared" si="0"/>
        <v>-922</v>
      </c>
      <c r="H69" s="156"/>
      <c r="I69" s="125"/>
      <c r="J69" s="4" t="s">
        <v>134</v>
      </c>
    </row>
    <row r="70" spans="1:10" ht="22.5" customHeight="1">
      <c r="A70" s="136">
        <v>31</v>
      </c>
      <c r="B70" s="138" t="s">
        <v>83</v>
      </c>
      <c r="C70" s="140" t="s">
        <v>119</v>
      </c>
      <c r="D70" s="144" t="s">
        <v>92</v>
      </c>
      <c r="E70" s="122">
        <v>15898</v>
      </c>
      <c r="F70" s="122">
        <v>15912</v>
      </c>
      <c r="G70" s="122">
        <f t="shared" si="0"/>
        <v>14</v>
      </c>
      <c r="H70" s="155"/>
      <c r="I70" s="126"/>
      <c r="J70" s="4" t="s">
        <v>133</v>
      </c>
    </row>
    <row r="71" spans="1:10" ht="22.5" customHeight="1">
      <c r="A71" s="137"/>
      <c r="B71" s="139"/>
      <c r="C71" s="141"/>
      <c r="D71" s="145"/>
      <c r="E71" s="128">
        <v>674</v>
      </c>
      <c r="F71" s="128">
        <v>676</v>
      </c>
      <c r="G71" s="124">
        <f t="shared" si="0"/>
        <v>2</v>
      </c>
      <c r="H71" s="156"/>
      <c r="I71" s="125"/>
      <c r="J71" s="4" t="s">
        <v>134</v>
      </c>
    </row>
    <row r="72" spans="1:10" ht="15" customHeight="1">
      <c r="A72" s="136">
        <v>32</v>
      </c>
      <c r="B72" s="138" t="s">
        <v>83</v>
      </c>
      <c r="C72" s="140" t="s">
        <v>120</v>
      </c>
      <c r="D72" s="144" t="s">
        <v>92</v>
      </c>
      <c r="E72" s="119">
        <v>572</v>
      </c>
      <c r="F72" s="119">
        <v>657</v>
      </c>
      <c r="G72" s="122">
        <f t="shared" ref="G72:G95" si="1">+F72-E72</f>
        <v>85</v>
      </c>
      <c r="H72" s="155"/>
      <c r="I72" s="126"/>
      <c r="J72" s="4" t="s">
        <v>133</v>
      </c>
    </row>
    <row r="73" spans="1:10" ht="15" customHeight="1">
      <c r="A73" s="137"/>
      <c r="B73" s="139"/>
      <c r="C73" s="141"/>
      <c r="D73" s="145"/>
      <c r="E73" s="120">
        <v>572</v>
      </c>
      <c r="F73" s="120">
        <v>657</v>
      </c>
      <c r="G73" s="124">
        <f t="shared" si="1"/>
        <v>85</v>
      </c>
      <c r="H73" s="156"/>
      <c r="I73" s="125"/>
      <c r="J73" s="4" t="s">
        <v>134</v>
      </c>
    </row>
    <row r="74" spans="1:10" ht="15" customHeight="1">
      <c r="A74" s="136">
        <v>33</v>
      </c>
      <c r="B74" s="138" t="s">
        <v>83</v>
      </c>
      <c r="C74" s="140" t="s">
        <v>121</v>
      </c>
      <c r="D74" s="144" t="s">
        <v>92</v>
      </c>
      <c r="E74" s="119">
        <v>19980</v>
      </c>
      <c r="F74" s="119">
        <v>24898</v>
      </c>
      <c r="G74" s="122">
        <f t="shared" si="1"/>
        <v>4918</v>
      </c>
      <c r="H74" s="155"/>
      <c r="I74" s="126"/>
      <c r="J74" s="4" t="s">
        <v>133</v>
      </c>
    </row>
    <row r="75" spans="1:10" ht="15" customHeight="1">
      <c r="A75" s="137"/>
      <c r="B75" s="139"/>
      <c r="C75" s="141"/>
      <c r="D75" s="145"/>
      <c r="E75" s="120">
        <v>19980</v>
      </c>
      <c r="F75" s="120">
        <v>24898</v>
      </c>
      <c r="G75" s="124">
        <f t="shared" si="1"/>
        <v>4918</v>
      </c>
      <c r="H75" s="156"/>
      <c r="I75" s="125"/>
      <c r="J75" s="4" t="s">
        <v>134</v>
      </c>
    </row>
    <row r="76" spans="1:10" ht="15" customHeight="1">
      <c r="A76" s="136">
        <v>34</v>
      </c>
      <c r="B76" s="138" t="s">
        <v>83</v>
      </c>
      <c r="C76" s="140" t="s">
        <v>122</v>
      </c>
      <c r="D76" s="144" t="s">
        <v>92</v>
      </c>
      <c r="E76" s="119">
        <v>3766</v>
      </c>
      <c r="F76" s="119">
        <f>4382</f>
        <v>4382</v>
      </c>
      <c r="G76" s="122">
        <f t="shared" si="1"/>
        <v>616</v>
      </c>
      <c r="H76" s="155"/>
      <c r="I76" s="126"/>
      <c r="J76" s="4" t="s">
        <v>133</v>
      </c>
    </row>
    <row r="77" spans="1:10" ht="15" customHeight="1">
      <c r="A77" s="137"/>
      <c r="B77" s="139"/>
      <c r="C77" s="141"/>
      <c r="D77" s="145"/>
      <c r="E77" s="120">
        <v>3766</v>
      </c>
      <c r="F77" s="120">
        <v>4382</v>
      </c>
      <c r="G77" s="124">
        <f t="shared" si="1"/>
        <v>616</v>
      </c>
      <c r="H77" s="156"/>
      <c r="I77" s="125"/>
      <c r="J77" s="4" t="s">
        <v>134</v>
      </c>
    </row>
    <row r="78" spans="1:10" ht="15" customHeight="1">
      <c r="A78" s="136">
        <v>35</v>
      </c>
      <c r="B78" s="138" t="s">
        <v>83</v>
      </c>
      <c r="C78" s="140" t="s">
        <v>123</v>
      </c>
      <c r="D78" s="144" t="s">
        <v>92</v>
      </c>
      <c r="E78" s="119">
        <v>335</v>
      </c>
      <c r="F78" s="119">
        <v>269</v>
      </c>
      <c r="G78" s="122">
        <f t="shared" si="1"/>
        <v>-66</v>
      </c>
      <c r="H78" s="155"/>
      <c r="I78" s="126"/>
      <c r="J78" s="4" t="s">
        <v>133</v>
      </c>
    </row>
    <row r="79" spans="1:10" ht="15" customHeight="1">
      <c r="A79" s="137"/>
      <c r="B79" s="139"/>
      <c r="C79" s="141"/>
      <c r="D79" s="145"/>
      <c r="E79" s="120">
        <v>335</v>
      </c>
      <c r="F79" s="120">
        <v>269</v>
      </c>
      <c r="G79" s="124">
        <f t="shared" si="1"/>
        <v>-66</v>
      </c>
      <c r="H79" s="156"/>
      <c r="I79" s="125"/>
      <c r="J79" s="4" t="s">
        <v>134</v>
      </c>
    </row>
    <row r="80" spans="1:10" ht="15" customHeight="1">
      <c r="A80" s="136">
        <v>36</v>
      </c>
      <c r="B80" s="138" t="s">
        <v>83</v>
      </c>
      <c r="C80" s="140" t="s">
        <v>124</v>
      </c>
      <c r="D80" s="160" t="s">
        <v>132</v>
      </c>
      <c r="E80" s="129">
        <v>49785</v>
      </c>
      <c r="F80" s="129">
        <v>52151</v>
      </c>
      <c r="G80" s="122">
        <f t="shared" si="1"/>
        <v>2366</v>
      </c>
      <c r="H80" s="155"/>
      <c r="I80" s="126"/>
      <c r="J80" s="4" t="s">
        <v>133</v>
      </c>
    </row>
    <row r="81" spans="1:10" ht="15" customHeight="1">
      <c r="A81" s="137"/>
      <c r="B81" s="139"/>
      <c r="C81" s="141"/>
      <c r="D81" s="161"/>
      <c r="E81" s="120">
        <v>49740</v>
      </c>
      <c r="F81" s="120">
        <f>52151-45</f>
        <v>52106</v>
      </c>
      <c r="G81" s="124">
        <f t="shared" si="1"/>
        <v>2366</v>
      </c>
      <c r="H81" s="156"/>
      <c r="I81" s="125"/>
      <c r="J81" s="4" t="s">
        <v>134</v>
      </c>
    </row>
    <row r="82" spans="1:10" ht="15" customHeight="1">
      <c r="A82" s="136">
        <v>37</v>
      </c>
      <c r="B82" s="138" t="s">
        <v>83</v>
      </c>
      <c r="C82" s="140" t="s">
        <v>125</v>
      </c>
      <c r="D82" s="142" t="s">
        <v>104</v>
      </c>
      <c r="E82" s="119">
        <v>34401</v>
      </c>
      <c r="F82" s="119">
        <v>38344</v>
      </c>
      <c r="G82" s="122">
        <f t="shared" si="1"/>
        <v>3943</v>
      </c>
      <c r="H82" s="155"/>
      <c r="I82" s="126"/>
      <c r="J82" s="4" t="s">
        <v>133</v>
      </c>
    </row>
    <row r="83" spans="1:10" ht="15" customHeight="1">
      <c r="A83" s="137"/>
      <c r="B83" s="139"/>
      <c r="C83" s="141"/>
      <c r="D83" s="143"/>
      <c r="E83" s="120">
        <v>34401</v>
      </c>
      <c r="F83" s="120">
        <v>38344</v>
      </c>
      <c r="G83" s="124">
        <f t="shared" si="1"/>
        <v>3943</v>
      </c>
      <c r="H83" s="156"/>
      <c r="I83" s="125"/>
      <c r="J83" s="4" t="s">
        <v>134</v>
      </c>
    </row>
    <row r="84" spans="1:10" ht="15" customHeight="1">
      <c r="A84" s="136">
        <v>38</v>
      </c>
      <c r="B84" s="138" t="s">
        <v>83</v>
      </c>
      <c r="C84" s="140" t="s">
        <v>126</v>
      </c>
      <c r="D84" s="144" t="s">
        <v>87</v>
      </c>
      <c r="E84" s="119">
        <v>28615</v>
      </c>
      <c r="F84" s="119">
        <v>26947</v>
      </c>
      <c r="G84" s="122">
        <f t="shared" si="1"/>
        <v>-1668</v>
      </c>
      <c r="H84" s="155"/>
      <c r="I84" s="126"/>
      <c r="J84" s="4" t="s">
        <v>133</v>
      </c>
    </row>
    <row r="85" spans="1:10" ht="15" customHeight="1">
      <c r="A85" s="137"/>
      <c r="B85" s="139"/>
      <c r="C85" s="141"/>
      <c r="D85" s="145"/>
      <c r="E85" s="120">
        <v>28615</v>
      </c>
      <c r="F85" s="120">
        <v>26947</v>
      </c>
      <c r="G85" s="124">
        <f t="shared" si="1"/>
        <v>-1668</v>
      </c>
      <c r="H85" s="156"/>
      <c r="I85" s="125"/>
      <c r="J85" s="4" t="s">
        <v>134</v>
      </c>
    </row>
    <row r="86" spans="1:10" ht="15" customHeight="1">
      <c r="A86" s="136">
        <v>39</v>
      </c>
      <c r="B86" s="138" t="s">
        <v>83</v>
      </c>
      <c r="C86" s="140" t="s">
        <v>127</v>
      </c>
      <c r="D86" s="144" t="s">
        <v>92</v>
      </c>
      <c r="E86" s="122">
        <v>70235</v>
      </c>
      <c r="F86" s="122">
        <v>60308</v>
      </c>
      <c r="G86" s="122">
        <f t="shared" si="1"/>
        <v>-9927</v>
      </c>
      <c r="H86" s="155"/>
      <c r="I86" s="126"/>
      <c r="J86" s="4" t="s">
        <v>133</v>
      </c>
    </row>
    <row r="87" spans="1:10" ht="15" customHeight="1">
      <c r="A87" s="137"/>
      <c r="B87" s="139"/>
      <c r="C87" s="141"/>
      <c r="D87" s="145"/>
      <c r="E87" s="120">
        <v>67933</v>
      </c>
      <c r="F87" s="120">
        <f>F86-2291</f>
        <v>58017</v>
      </c>
      <c r="G87" s="124">
        <f t="shared" si="1"/>
        <v>-9916</v>
      </c>
      <c r="H87" s="156"/>
      <c r="I87" s="125"/>
      <c r="J87" s="4" t="s">
        <v>134</v>
      </c>
    </row>
    <row r="88" spans="1:10" ht="26.25" customHeight="1">
      <c r="A88" s="136">
        <v>40</v>
      </c>
      <c r="B88" s="138" t="s">
        <v>83</v>
      </c>
      <c r="C88" s="140" t="s">
        <v>128</v>
      </c>
      <c r="D88" s="142" t="s">
        <v>104</v>
      </c>
      <c r="E88" s="122">
        <v>0</v>
      </c>
      <c r="F88" s="122">
        <v>7354</v>
      </c>
      <c r="G88" s="122">
        <f t="shared" si="1"/>
        <v>7354</v>
      </c>
      <c r="H88" s="155"/>
      <c r="I88" s="126"/>
      <c r="J88" s="4" t="s">
        <v>133</v>
      </c>
    </row>
    <row r="89" spans="1:10" ht="26.25" customHeight="1">
      <c r="A89" s="137"/>
      <c r="B89" s="139"/>
      <c r="C89" s="141"/>
      <c r="D89" s="143"/>
      <c r="E89" s="120">
        <v>0</v>
      </c>
      <c r="F89" s="120">
        <f>7354-3677</f>
        <v>3677</v>
      </c>
      <c r="G89" s="124">
        <f t="shared" si="1"/>
        <v>3677</v>
      </c>
      <c r="H89" s="156"/>
      <c r="I89" s="125"/>
      <c r="J89" s="4" t="s">
        <v>134</v>
      </c>
    </row>
    <row r="90" spans="1:10" ht="15" customHeight="1">
      <c r="A90" s="136">
        <v>41</v>
      </c>
      <c r="B90" s="138" t="s">
        <v>83</v>
      </c>
      <c r="C90" s="140" t="s">
        <v>129</v>
      </c>
      <c r="D90" s="144" t="s">
        <v>92</v>
      </c>
      <c r="E90" s="122">
        <v>0</v>
      </c>
      <c r="F90" s="122">
        <v>29425</v>
      </c>
      <c r="G90" s="122">
        <f t="shared" si="1"/>
        <v>29425</v>
      </c>
      <c r="H90" s="155"/>
      <c r="I90" s="126"/>
      <c r="J90" s="4" t="s">
        <v>133</v>
      </c>
    </row>
    <row r="91" spans="1:10" ht="15" customHeight="1">
      <c r="A91" s="137"/>
      <c r="B91" s="139"/>
      <c r="C91" s="141"/>
      <c r="D91" s="145"/>
      <c r="E91" s="120">
        <v>0</v>
      </c>
      <c r="F91" s="120">
        <v>29425</v>
      </c>
      <c r="G91" s="124">
        <f t="shared" si="1"/>
        <v>29425</v>
      </c>
      <c r="H91" s="156"/>
      <c r="I91" s="125"/>
      <c r="J91" s="4" t="s">
        <v>134</v>
      </c>
    </row>
    <row r="92" spans="1:10" ht="15" customHeight="1">
      <c r="A92" s="136">
        <v>42</v>
      </c>
      <c r="B92" s="138" t="s">
        <v>83</v>
      </c>
      <c r="C92" s="140" t="s">
        <v>130</v>
      </c>
      <c r="D92" s="144" t="s">
        <v>92</v>
      </c>
      <c r="E92" s="122">
        <v>0</v>
      </c>
      <c r="F92" s="122">
        <v>2629</v>
      </c>
      <c r="G92" s="122">
        <f t="shared" si="1"/>
        <v>2629</v>
      </c>
      <c r="H92" s="155"/>
      <c r="I92" s="126"/>
      <c r="J92" s="4" t="s">
        <v>133</v>
      </c>
    </row>
    <row r="93" spans="1:10" ht="15" customHeight="1">
      <c r="A93" s="137"/>
      <c r="B93" s="139"/>
      <c r="C93" s="141"/>
      <c r="D93" s="145"/>
      <c r="E93" s="120">
        <v>0</v>
      </c>
      <c r="F93" s="120">
        <v>2629</v>
      </c>
      <c r="G93" s="124">
        <f t="shared" si="1"/>
        <v>2629</v>
      </c>
      <c r="H93" s="156"/>
      <c r="I93" s="125"/>
      <c r="J93" s="4" t="s">
        <v>134</v>
      </c>
    </row>
    <row r="94" spans="1:10" ht="15" customHeight="1">
      <c r="A94" s="136">
        <v>43</v>
      </c>
      <c r="B94" s="138" t="s">
        <v>83</v>
      </c>
      <c r="C94" s="158" t="s">
        <v>131</v>
      </c>
      <c r="D94" s="144" t="s">
        <v>87</v>
      </c>
      <c r="E94" s="129">
        <v>375</v>
      </c>
      <c r="F94" s="129">
        <v>370</v>
      </c>
      <c r="G94" s="122">
        <f t="shared" si="1"/>
        <v>-5</v>
      </c>
      <c r="H94" s="155"/>
      <c r="I94" s="126"/>
      <c r="J94" s="4" t="s">
        <v>133</v>
      </c>
    </row>
    <row r="95" spans="1:10" ht="15" customHeight="1">
      <c r="A95" s="137"/>
      <c r="B95" s="139"/>
      <c r="C95" s="159"/>
      <c r="D95" s="145"/>
      <c r="E95" s="120">
        <v>375</v>
      </c>
      <c r="F95" s="120">
        <v>370</v>
      </c>
      <c r="G95" s="124">
        <f t="shared" si="1"/>
        <v>-5</v>
      </c>
      <c r="H95" s="156"/>
      <c r="I95" s="125"/>
      <c r="J95" s="4" t="s">
        <v>134</v>
      </c>
    </row>
    <row r="96" spans="1:10" ht="15" customHeight="1">
      <c r="A96" s="146" t="s">
        <v>105</v>
      </c>
      <c r="B96" s="147"/>
      <c r="C96" s="147"/>
      <c r="D96" s="148"/>
      <c r="E96" s="119">
        <f>+SUMIF($J12:$J95,$J96,E12:E95)</f>
        <v>320887</v>
      </c>
      <c r="F96" s="119">
        <f>+SUMIF($J12:$J95,$J96,F12:F95)</f>
        <v>381589</v>
      </c>
      <c r="G96" s="119">
        <f>F96-E96</f>
        <v>60702</v>
      </c>
      <c r="H96" s="155"/>
      <c r="I96" s="126"/>
      <c r="J96" s="4" t="s">
        <v>133</v>
      </c>
    </row>
    <row r="97" spans="1:10" ht="15" customHeight="1">
      <c r="A97" s="149"/>
      <c r="B97" s="150"/>
      <c r="C97" s="150"/>
      <c r="D97" s="151"/>
      <c r="E97" s="120">
        <f>+SUMIF($J13:$J96,$J97,E13:E96)</f>
        <v>302717</v>
      </c>
      <c r="F97" s="120">
        <f t="shared" ref="F97" si="2">+SUMIF($J13:$J96,$J97,F13:F96)</f>
        <v>340286</v>
      </c>
      <c r="G97" s="120">
        <f>F97-E97</f>
        <v>37569</v>
      </c>
      <c r="H97" s="156"/>
      <c r="I97" s="125"/>
      <c r="J97" s="4" t="s">
        <v>134</v>
      </c>
    </row>
    <row r="98" spans="1:10" ht="15" customHeight="1">
      <c r="A98" s="146" t="s">
        <v>18</v>
      </c>
      <c r="B98" s="147"/>
      <c r="C98" s="147"/>
      <c r="D98" s="148"/>
      <c r="E98" s="119">
        <f>E96+E10</f>
        <v>1266721</v>
      </c>
      <c r="F98" s="119">
        <f>F96+F10</f>
        <v>1364776</v>
      </c>
      <c r="G98" s="119">
        <f>F98-E98</f>
        <v>98055</v>
      </c>
      <c r="H98" s="155"/>
      <c r="I98" s="123"/>
    </row>
    <row r="99" spans="1:10" ht="15" customHeight="1" thickBot="1">
      <c r="A99" s="152"/>
      <c r="B99" s="153"/>
      <c r="C99" s="153"/>
      <c r="D99" s="154"/>
      <c r="E99" s="131">
        <f>E97+E11</f>
        <v>1248551</v>
      </c>
      <c r="F99" s="131">
        <f>F97+F11</f>
        <v>1323473</v>
      </c>
      <c r="G99" s="131">
        <f>F99-E99</f>
        <v>74922</v>
      </c>
      <c r="H99" s="157"/>
      <c r="I99" s="132"/>
    </row>
  </sheetData>
  <mergeCells count="225">
    <mergeCell ref="A52:A53"/>
    <mergeCell ref="B52:B53"/>
    <mergeCell ref="C52:C53"/>
    <mergeCell ref="D52:D53"/>
    <mergeCell ref="H52:H53"/>
    <mergeCell ref="A50:A51"/>
    <mergeCell ref="B50:B51"/>
    <mergeCell ref="C50:C51"/>
    <mergeCell ref="D50:D51"/>
    <mergeCell ref="H50:H51"/>
    <mergeCell ref="A10:D11"/>
    <mergeCell ref="H10:H11"/>
    <mergeCell ref="A12:A13"/>
    <mergeCell ref="B12:B13"/>
    <mergeCell ref="C12:C13"/>
    <mergeCell ref="D12:D13"/>
    <mergeCell ref="H12:H13"/>
    <mergeCell ref="C6:C7"/>
    <mergeCell ref="D6:D7"/>
    <mergeCell ref="H6:I7"/>
    <mergeCell ref="A8:A9"/>
    <mergeCell ref="B8:B9"/>
    <mergeCell ref="C8:C9"/>
    <mergeCell ref="D8:D9"/>
    <mergeCell ref="H8:H9"/>
    <mergeCell ref="A18:A19"/>
    <mergeCell ref="B18:B19"/>
    <mergeCell ref="C18:C19"/>
    <mergeCell ref="D18:D19"/>
    <mergeCell ref="H18:H19"/>
    <mergeCell ref="H20:H21"/>
    <mergeCell ref="A14:A15"/>
    <mergeCell ref="B14:B15"/>
    <mergeCell ref="C14:C15"/>
    <mergeCell ref="D14:D15"/>
    <mergeCell ref="H14:H15"/>
    <mergeCell ref="A16:A17"/>
    <mergeCell ref="B16:B17"/>
    <mergeCell ref="C16:C17"/>
    <mergeCell ref="D16:D17"/>
    <mergeCell ref="H16:H17"/>
    <mergeCell ref="A20:A21"/>
    <mergeCell ref="B20:B21"/>
    <mergeCell ref="C20:C21"/>
    <mergeCell ref="D20:D21"/>
    <mergeCell ref="A22:A23"/>
    <mergeCell ref="B22:B23"/>
    <mergeCell ref="C22:C23"/>
    <mergeCell ref="D22:D23"/>
    <mergeCell ref="H22:H23"/>
    <mergeCell ref="A24:A25"/>
    <mergeCell ref="B24:B25"/>
    <mergeCell ref="C24:C25"/>
    <mergeCell ref="D24:D25"/>
    <mergeCell ref="H24:H25"/>
    <mergeCell ref="A26:A27"/>
    <mergeCell ref="B26:B27"/>
    <mergeCell ref="C26:C27"/>
    <mergeCell ref="D26:D27"/>
    <mergeCell ref="H26:H27"/>
    <mergeCell ref="A28:A29"/>
    <mergeCell ref="B28:B29"/>
    <mergeCell ref="C28:C29"/>
    <mergeCell ref="D28:D29"/>
    <mergeCell ref="H28:H29"/>
    <mergeCell ref="A30:A31"/>
    <mergeCell ref="B30:B31"/>
    <mergeCell ref="C30:C31"/>
    <mergeCell ref="D30:D31"/>
    <mergeCell ref="H30:H31"/>
    <mergeCell ref="A32:A33"/>
    <mergeCell ref="B32:B33"/>
    <mergeCell ref="C32:C33"/>
    <mergeCell ref="D32:D33"/>
    <mergeCell ref="H32:H33"/>
    <mergeCell ref="A34:A35"/>
    <mergeCell ref="B34:B35"/>
    <mergeCell ref="C34:C35"/>
    <mergeCell ref="D34:D35"/>
    <mergeCell ref="H34:H35"/>
    <mergeCell ref="A36:A37"/>
    <mergeCell ref="B36:B37"/>
    <mergeCell ref="C36:C37"/>
    <mergeCell ref="D36:D37"/>
    <mergeCell ref="H36:H37"/>
    <mergeCell ref="C44:C45"/>
    <mergeCell ref="D44:D45"/>
    <mergeCell ref="H44:H45"/>
    <mergeCell ref="A38:A39"/>
    <mergeCell ref="B38:B39"/>
    <mergeCell ref="C38:C39"/>
    <mergeCell ref="D38:D39"/>
    <mergeCell ref="H38:H39"/>
    <mergeCell ref="A40:A41"/>
    <mergeCell ref="B40:B41"/>
    <mergeCell ref="C40:C41"/>
    <mergeCell ref="D40:D41"/>
    <mergeCell ref="H40:H41"/>
    <mergeCell ref="E5:F5"/>
    <mergeCell ref="A54:A55"/>
    <mergeCell ref="B54:B55"/>
    <mergeCell ref="C54:C55"/>
    <mergeCell ref="H56:H57"/>
    <mergeCell ref="D54:D55"/>
    <mergeCell ref="H54:H55"/>
    <mergeCell ref="A46:A47"/>
    <mergeCell ref="B46:B47"/>
    <mergeCell ref="C46:C47"/>
    <mergeCell ref="D46:D47"/>
    <mergeCell ref="H46:H47"/>
    <mergeCell ref="A48:A49"/>
    <mergeCell ref="B48:B49"/>
    <mergeCell ref="C48:C49"/>
    <mergeCell ref="D48:D49"/>
    <mergeCell ref="H48:H49"/>
    <mergeCell ref="A42:A43"/>
    <mergeCell ref="B42:B43"/>
    <mergeCell ref="C42:C43"/>
    <mergeCell ref="D42:D43"/>
    <mergeCell ref="H42:H43"/>
    <mergeCell ref="A44:A45"/>
    <mergeCell ref="B44:B45"/>
    <mergeCell ref="A56:A57"/>
    <mergeCell ref="B56:B57"/>
    <mergeCell ref="C56:C57"/>
    <mergeCell ref="D56:D57"/>
    <mergeCell ref="A58:A59"/>
    <mergeCell ref="B58:B59"/>
    <mergeCell ref="C58:C59"/>
    <mergeCell ref="D58:D59"/>
    <mergeCell ref="A60:A61"/>
    <mergeCell ref="B60:B61"/>
    <mergeCell ref="C60:C61"/>
    <mergeCell ref="D60:D61"/>
    <mergeCell ref="A62:A63"/>
    <mergeCell ref="B62:B63"/>
    <mergeCell ref="C62:C63"/>
    <mergeCell ref="D62:D63"/>
    <mergeCell ref="A64:A65"/>
    <mergeCell ref="B64:B65"/>
    <mergeCell ref="C64:C65"/>
    <mergeCell ref="D64:D65"/>
    <mergeCell ref="A66:A67"/>
    <mergeCell ref="B66:B67"/>
    <mergeCell ref="C66:C67"/>
    <mergeCell ref="D66:D67"/>
    <mergeCell ref="A68:A69"/>
    <mergeCell ref="B68:B69"/>
    <mergeCell ref="C68:C69"/>
    <mergeCell ref="D68:D69"/>
    <mergeCell ref="A70:A71"/>
    <mergeCell ref="B70:B71"/>
    <mergeCell ref="C70:C71"/>
    <mergeCell ref="D70:D71"/>
    <mergeCell ref="A72:A73"/>
    <mergeCell ref="B72:B73"/>
    <mergeCell ref="C72:C73"/>
    <mergeCell ref="D72:D73"/>
    <mergeCell ref="A74:A75"/>
    <mergeCell ref="B74:B75"/>
    <mergeCell ref="C74:C75"/>
    <mergeCell ref="D74:D75"/>
    <mergeCell ref="A76:A77"/>
    <mergeCell ref="B76:B77"/>
    <mergeCell ref="C76:C77"/>
    <mergeCell ref="D76:D77"/>
    <mergeCell ref="A78:A79"/>
    <mergeCell ref="B78:B79"/>
    <mergeCell ref="C78:C79"/>
    <mergeCell ref="D78:D79"/>
    <mergeCell ref="A86:A87"/>
    <mergeCell ref="B86:B87"/>
    <mergeCell ref="C86:C87"/>
    <mergeCell ref="D86:D87"/>
    <mergeCell ref="A80:A81"/>
    <mergeCell ref="B80:B81"/>
    <mergeCell ref="C80:C81"/>
    <mergeCell ref="D80:D81"/>
    <mergeCell ref="A82:A83"/>
    <mergeCell ref="B82:B83"/>
    <mergeCell ref="C82:C83"/>
    <mergeCell ref="D82:D83"/>
    <mergeCell ref="A84:A85"/>
    <mergeCell ref="B84:B85"/>
    <mergeCell ref="C84:C85"/>
    <mergeCell ref="D84:D85"/>
    <mergeCell ref="H58:H59"/>
    <mergeCell ref="H60:H61"/>
    <mergeCell ref="H62:H63"/>
    <mergeCell ref="H64:H65"/>
    <mergeCell ref="H66:H67"/>
    <mergeCell ref="H68:H69"/>
    <mergeCell ref="H70:H71"/>
    <mergeCell ref="H72:H73"/>
    <mergeCell ref="H88:H89"/>
    <mergeCell ref="H74:H75"/>
    <mergeCell ref="H76:H77"/>
    <mergeCell ref="H78:H79"/>
    <mergeCell ref="H80:H81"/>
    <mergeCell ref="H82:H83"/>
    <mergeCell ref="H84:H85"/>
    <mergeCell ref="H86:H87"/>
    <mergeCell ref="A98:D99"/>
    <mergeCell ref="H90:H91"/>
    <mergeCell ref="H92:H93"/>
    <mergeCell ref="H94:H95"/>
    <mergeCell ref="H96:H97"/>
    <mergeCell ref="H98:H99"/>
    <mergeCell ref="A92:A93"/>
    <mergeCell ref="B92:B93"/>
    <mergeCell ref="C92:C93"/>
    <mergeCell ref="D92:D93"/>
    <mergeCell ref="A94:A95"/>
    <mergeCell ref="B94:B95"/>
    <mergeCell ref="C94:C95"/>
    <mergeCell ref="D94:D95"/>
    <mergeCell ref="A88:A89"/>
    <mergeCell ref="B88:B89"/>
    <mergeCell ref="C88:C89"/>
    <mergeCell ref="D88:D89"/>
    <mergeCell ref="A90:A91"/>
    <mergeCell ref="B90:B91"/>
    <mergeCell ref="C90:C91"/>
    <mergeCell ref="D90:D91"/>
    <mergeCell ref="A96:D97"/>
  </mergeCells>
  <phoneticPr fontId="4"/>
  <dataValidations count="2">
    <dataValidation type="list" allowBlank="1" showInputMessage="1" showErrorMessage="1" sqref="H8:H9 H12:H99" xr:uid="{13A6A953-4323-458D-B8DE-89330DB04D06}">
      <formula1>"　　,区ＣＭ"</formula1>
    </dataValidation>
    <dataValidation type="list" allowBlank="1" showInputMessage="1" showErrorMessage="1" sqref="F7" xr:uid="{00000000-0002-0000-0000-000001000000}">
      <formula1>"調 整 ③,予 算 案 ②,予 算 ②"</formula1>
    </dataValidation>
  </dataValidations>
  <hyperlinks>
    <hyperlink ref="C8:C9" r:id="rId1" display="福島区役所職員の人件費" xr:uid="{439FCB0F-1012-4054-8709-1395A2FA74B2}"/>
    <hyperlink ref="C12" r:id="rId2" display="https://www.city.osaka.lg.jp/fukushima/cmsfiles/contents/0000619/619956/02.xlsx" xr:uid="{7F0F9D0E-1FDA-4767-A66A-709259E4529F}"/>
    <hyperlink ref="C14" r:id="rId3" display="https://www.city.osaka.lg.jp/fukushima/cmsfiles/contents/0000619/619956/03.xlsx" xr:uid="{532C2643-1D1E-4246-BF0E-D82344D25808}"/>
    <hyperlink ref="C16" r:id="rId4" display="https://www.city.osaka.lg.jp/fukushima/cmsfiles/contents/0000619/619956/04.xlsx" xr:uid="{6F977976-B459-40C2-83FC-9D1725860DD2}"/>
    <hyperlink ref="C18" r:id="rId5" display="https://www.city.osaka.lg.jp/fukushima/cmsfiles/contents/0000619/619956/05.xlsx" xr:uid="{CEE385C2-17DD-4B65-AC0F-512526809503}"/>
    <hyperlink ref="C20" r:id="rId6" display="https://www.city.osaka.lg.jp/fukushima/cmsfiles/contents/0000619/619956/06.xlsx" xr:uid="{960F738F-9BBA-4673-90DA-FE5868716BA6}"/>
    <hyperlink ref="C22" r:id="rId7" display="https://www.city.osaka.lg.jp/fukushima/cmsfiles/contents/0000619/619956/07.xlsx" xr:uid="{83A72F42-57BF-4D21-9AD3-B9DAF8481A28}"/>
    <hyperlink ref="C24" r:id="rId8" display="https://www.city.osaka.lg.jp/fukushima/cmsfiles/contents/0000619/619956/08.xlsx" xr:uid="{40D8EEB0-68A3-467B-9FE4-CCE1D6631F52}"/>
    <hyperlink ref="C26" r:id="rId9" display="https://www.city.osaka.lg.jp/fukushima/cmsfiles/contents/0000619/619956/09.xlsx" xr:uid="{73377F08-3493-4105-B7F4-A1FEC76A0AD9}"/>
    <hyperlink ref="C28" r:id="rId10" display="https://www.city.osaka.lg.jp/fukushima/cmsfiles/contents/0000619/619956/10.xlsx" xr:uid="{2F10A3CA-D527-4B84-81C6-BF59351F5368}"/>
    <hyperlink ref="C30" r:id="rId11" display="https://www.city.osaka.lg.jp/fukushima/cmsfiles/contents/0000619/619956/11.xlsx" xr:uid="{78081677-49A1-411D-AF48-59CD40819271}"/>
    <hyperlink ref="C32" r:id="rId12" display="https://www.city.osaka.lg.jp/fukushima/cmsfiles/contents/0000619/619956/12.xlsx" xr:uid="{DF4AA6F9-BB3E-4252-A51C-0AD66CCB7D34}"/>
    <hyperlink ref="C34" r:id="rId13" display="https://www.city.osaka.lg.jp/fukushima/cmsfiles/contents/0000619/619956/13.xlsx" xr:uid="{3031AB99-34E1-4FBA-9D52-0B7D8CE03077}"/>
    <hyperlink ref="C36" r:id="rId14" display="https://www.city.osaka.lg.jp/fukushima/cmsfiles/contents/0000619/619956/14.xlsx" xr:uid="{4F9D0B6B-DFE0-43B6-B988-A8C3B1BB550E}"/>
    <hyperlink ref="C38" r:id="rId15" display="https://www.city.osaka.lg.jp/fukushima/cmsfiles/contents/0000619/619956/15.xlsx" xr:uid="{D5C50BC8-D74D-4984-9D82-E7D285F2E6B8}"/>
    <hyperlink ref="C40" r:id="rId16" display="https://www.city.osaka.lg.jp/fukushima/cmsfiles/contents/0000619/619956/16.xlsx" xr:uid="{5B62356B-302C-4807-98E0-D086155F4F17}"/>
    <hyperlink ref="C42" r:id="rId17" display="https://www.city.osaka.lg.jp/fukushima/cmsfiles/contents/0000619/619956/17.xlsx" xr:uid="{D3D1EBC6-9A33-4899-AF0A-9760145468CE}"/>
    <hyperlink ref="C44" r:id="rId18" display="https://www.city.osaka.lg.jp/fukushima/cmsfiles/contents/0000619/619956/18.xlsx" xr:uid="{0883FC9B-0B28-4016-B1BD-E076C5AB0D74}"/>
    <hyperlink ref="C46" r:id="rId19" display="https://www.city.osaka.lg.jp/fukushima/cmsfiles/contents/0000619/619956/19.xlsx" xr:uid="{1E6C3716-AA15-4101-BF01-FBDF6199F541}"/>
    <hyperlink ref="C48" r:id="rId20" display="https://www.city.osaka.lg.jp/fukushima/cmsfiles/contents/0000619/619956/20.xlsx" xr:uid="{497A3374-27FD-4129-94C3-DF665AB55255}"/>
    <hyperlink ref="C50" r:id="rId21" display="https://www.city.osaka.lg.jp/fukushima/cmsfiles/contents/0000619/619956/21.xlsx" xr:uid="{5F0C030A-D8AD-4E30-99D4-C5F7AA9C26EB}"/>
    <hyperlink ref="C52" r:id="rId22" display="https://www.city.osaka.lg.jp/fukushima/cmsfiles/contents/0000619/619956/22.xlsx" xr:uid="{E662402E-52F3-4E16-94D9-607BCF7DE50E}"/>
    <hyperlink ref="C54" r:id="rId23" display="https://www.city.osaka.lg.jp/fukushima/cmsfiles/contents/0000619/619956/23.xlsx" xr:uid="{C1C5697D-7935-405E-A750-F79CE6719F6B}"/>
    <hyperlink ref="C56" r:id="rId24" display="https://www.city.osaka.lg.jp/fukushima/cmsfiles/contents/0000619/619956/24.xlsx" xr:uid="{06F13E4D-D8F1-4DFF-B3A7-88212B3FFE9C}"/>
    <hyperlink ref="C58" r:id="rId25" display="https://www.city.osaka.lg.jp/fukushima/cmsfiles/contents/0000619/619956/25.xlsx" xr:uid="{F4AF88CB-A51A-4428-8696-7BF277546067}"/>
    <hyperlink ref="C60" r:id="rId26" display="https://www.city.osaka.lg.jp/fukushima/cmsfiles/contents/0000619/619956/26.xlsx" xr:uid="{6624B816-9868-4443-81D8-DC17F3FED02A}"/>
    <hyperlink ref="C62" r:id="rId27" display="https://www.city.osaka.lg.jp/fukushima/cmsfiles/contents/0000619/619956/27.xlsx" xr:uid="{D0F1F998-FC94-4463-97BC-7F2D071F6823}"/>
    <hyperlink ref="C64" r:id="rId28" display="https://www.city.osaka.lg.jp/fukushima/cmsfiles/contents/0000619/619956/28.xlsx" xr:uid="{F4E65F7B-5EE1-441A-85E4-818A03A66599}"/>
    <hyperlink ref="C66" r:id="rId29" display="https://www.city.osaka.lg.jp/fukushima/cmsfiles/contents/0000619/619956/29.xlsx" xr:uid="{75E0A442-54A4-4898-B2FA-F90D2B8979B7}"/>
    <hyperlink ref="C68" r:id="rId30" display="https://www.city.osaka.lg.jp/fukushima/cmsfiles/contents/0000619/619956/30.xlsx" xr:uid="{03B8553D-6F9C-4D58-882D-AED2CCB28995}"/>
    <hyperlink ref="C70" r:id="rId31" display="https://www.city.osaka.lg.jp/fukushima/cmsfiles/contents/0000619/619956/31.xlsx" xr:uid="{34730CE3-8923-4AE0-9D98-F20AEC7C5A23}"/>
    <hyperlink ref="C72" r:id="rId32" display="https://www.city.osaka.lg.jp/fukushima/cmsfiles/contents/0000619/619956/32.xlsx" xr:uid="{5F40AD24-75F7-4D44-AE0D-45EBC2E4023A}"/>
    <hyperlink ref="C74" r:id="rId33" display="https://www.city.osaka.lg.jp/fukushima/cmsfiles/contents/0000619/619956/33.xlsx" xr:uid="{EDF1E04D-C61D-4E47-A44F-17D81323F49E}"/>
    <hyperlink ref="C76" r:id="rId34" display="https://www.city.osaka.lg.jp/fukushima/cmsfiles/contents/0000619/619956/34.xlsx" xr:uid="{510524CE-F8E0-4B3E-994F-6B9E5D9CBB0B}"/>
    <hyperlink ref="C78" r:id="rId35" display="https://www.city.osaka.lg.jp/fukushima/cmsfiles/contents/0000619/619956/35.xlsx" xr:uid="{A681E345-DA7D-4EE7-9219-B760E9EB5CCB}"/>
    <hyperlink ref="C80" r:id="rId36" display="https://www.city.osaka.lg.jp/fukushima/cmsfiles/contents/0000619/619956/36.xlsx" xr:uid="{BD9DCCBC-EE60-487D-BBC5-422F85000EC6}"/>
    <hyperlink ref="C82" r:id="rId37" display="https://www.city.osaka.lg.jp/fukushima/cmsfiles/contents/0000619/619956/37.xlsx" xr:uid="{C167409C-D101-49B0-87E5-7CD5F0C196A9}"/>
    <hyperlink ref="C84" r:id="rId38" display="https://www.city.osaka.lg.jp/fukushima/cmsfiles/contents/0000619/619956/38.xlsx" xr:uid="{0FF66721-4A4F-4165-B08F-355E85B3C264}"/>
    <hyperlink ref="C86" r:id="rId39" display="https://www.city.osaka.lg.jp/fukushima/cmsfiles/contents/0000619/619956/39.xlsx" xr:uid="{79925C70-E26B-40B0-A2FA-F45C58A212E0}"/>
    <hyperlink ref="C88" r:id="rId40" display="https://www.city.osaka.lg.jp/fukushima/cmsfiles/contents/0000619/619956/40.xlsx" xr:uid="{D9BB03B4-E0F1-478E-8734-88F19A5E03CD}"/>
    <hyperlink ref="C90" r:id="rId41" display="https://www.city.osaka.lg.jp/fukushima/cmsfiles/contents/0000619/619956/41.xlsx" xr:uid="{CA0944F0-5ED3-484D-99C5-ED63EAA86F2B}"/>
    <hyperlink ref="C92" r:id="rId42" display="https://www.city.osaka.lg.jp/fukushima/cmsfiles/contents/0000619/619956/42.xlsx" xr:uid="{53DCE065-5AC5-48D3-BB4C-4D82637D3509}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43"/>
  <rowBreaks count="1" manualBreakCount="1"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K72"/>
  <sheetViews>
    <sheetView view="pageBreakPreview" topLeftCell="A53" zoomScaleNormal="100" zoomScaleSheetLayoutView="100" workbookViewId="0">
      <selection activeCell="E64" sqref="E64"/>
    </sheetView>
  </sheetViews>
  <sheetFormatPr defaultColWidth="8.6640625" defaultRowHeight="18" customHeight="1"/>
  <cols>
    <col min="1" max="1" width="3.77734375" style="2" customWidth="1"/>
    <col min="2" max="2" width="12.44140625" style="2" customWidth="1"/>
    <col min="3" max="3" width="23.77734375" style="2" customWidth="1"/>
    <col min="4" max="4" width="17.44140625" style="2" customWidth="1"/>
    <col min="5" max="5" width="12.44140625" style="2" customWidth="1"/>
    <col min="6" max="7" width="12.44140625" style="3" customWidth="1"/>
    <col min="8" max="8" width="6.21875" style="4" customWidth="1"/>
    <col min="9" max="9" width="9.33203125" style="4" customWidth="1"/>
    <col min="10" max="10" width="3.21875" style="4" bestFit="1" customWidth="1"/>
    <col min="11" max="11" width="7.33203125" style="4" bestFit="1" customWidth="1"/>
    <col min="12" max="12" width="2.88671875" style="4" customWidth="1"/>
    <col min="13" max="221" width="8.6640625" style="4" customWidth="1"/>
    <col min="222" max="16384" width="8.6640625" style="4"/>
  </cols>
  <sheetData>
    <row r="1" spans="1:10" ht="17.25" customHeight="1">
      <c r="G1" s="39"/>
    </row>
    <row r="2" spans="1:10" ht="17.25" customHeight="1">
      <c r="A2" s="1"/>
      <c r="B2" s="1"/>
      <c r="G2" s="38"/>
      <c r="I2" s="31"/>
    </row>
    <row r="3" spans="1:10" ht="17.25" customHeight="1">
      <c r="A3" s="1"/>
      <c r="B3" s="1"/>
      <c r="G3" s="37"/>
      <c r="I3" s="31"/>
    </row>
    <row r="4" spans="1:10" ht="17.25" customHeight="1">
      <c r="G4" s="38"/>
    </row>
    <row r="5" spans="1:10" ht="18" customHeight="1">
      <c r="A5" s="1" t="s">
        <v>36</v>
      </c>
      <c r="B5" s="1"/>
      <c r="G5" s="2"/>
      <c r="H5" s="44"/>
      <c r="I5" s="44"/>
    </row>
    <row r="6" spans="1:10" ht="15" customHeight="1">
      <c r="G6" s="2"/>
    </row>
    <row r="7" spans="1:10" ht="18" customHeight="1">
      <c r="A7" s="5" t="s">
        <v>27</v>
      </c>
      <c r="B7" s="5"/>
      <c r="D7" s="4"/>
      <c r="E7" s="4"/>
      <c r="F7" s="5"/>
      <c r="G7" s="5"/>
      <c r="I7" s="32" t="s">
        <v>42</v>
      </c>
    </row>
    <row r="8" spans="1:10" ht="10.5" customHeight="1">
      <c r="A8" s="4"/>
      <c r="B8" s="4"/>
      <c r="D8" s="4"/>
      <c r="E8" s="4"/>
      <c r="F8" s="5"/>
      <c r="G8" s="5"/>
    </row>
    <row r="9" spans="1:10" ht="27" customHeight="1" thickBot="1">
      <c r="A9" s="4"/>
      <c r="B9" s="4"/>
      <c r="E9" s="186" t="s">
        <v>43</v>
      </c>
      <c r="F9" s="186"/>
      <c r="G9" s="6"/>
      <c r="I9" s="8" t="s">
        <v>1</v>
      </c>
    </row>
    <row r="10" spans="1:10" ht="15" customHeight="1">
      <c r="A10" s="9" t="s">
        <v>2</v>
      </c>
      <c r="B10" s="10" t="s">
        <v>32</v>
      </c>
      <c r="C10" s="187" t="s">
        <v>30</v>
      </c>
      <c r="D10" s="189" t="s">
        <v>33</v>
      </c>
      <c r="E10" s="45" t="s">
        <v>78</v>
      </c>
      <c r="F10" s="10" t="s">
        <v>79</v>
      </c>
      <c r="G10" s="45" t="s">
        <v>28</v>
      </c>
      <c r="H10" s="190" t="s">
        <v>5</v>
      </c>
      <c r="I10" s="191"/>
    </row>
    <row r="11" spans="1:10" ht="15" customHeight="1">
      <c r="A11" s="11" t="s">
        <v>6</v>
      </c>
      <c r="B11" s="12" t="s">
        <v>23</v>
      </c>
      <c r="C11" s="188"/>
      <c r="D11" s="188"/>
      <c r="E11" s="46" t="s">
        <v>34</v>
      </c>
      <c r="F11" s="46" t="s">
        <v>35</v>
      </c>
      <c r="G11" s="46" t="s">
        <v>29</v>
      </c>
      <c r="H11" s="192"/>
      <c r="I11" s="193"/>
    </row>
    <row r="12" spans="1:10" ht="15" customHeight="1">
      <c r="A12" s="180">
        <v>1</v>
      </c>
      <c r="B12" s="194" t="s">
        <v>24</v>
      </c>
      <c r="C12" s="184" t="s">
        <v>37</v>
      </c>
      <c r="D12" s="160" t="s">
        <v>7</v>
      </c>
      <c r="E12" s="13">
        <v>30000</v>
      </c>
      <c r="F12" s="13"/>
      <c r="G12" s="13">
        <f t="shared" ref="G12:G61" si="0">+F12-E12</f>
        <v>-30000</v>
      </c>
      <c r="H12" s="178" t="s">
        <v>8</v>
      </c>
      <c r="I12" s="34"/>
      <c r="J12" s="4" t="s">
        <v>39</v>
      </c>
    </row>
    <row r="13" spans="1:10" ht="15" customHeight="1">
      <c r="A13" s="181"/>
      <c r="B13" s="195"/>
      <c r="C13" s="185"/>
      <c r="D13" s="161"/>
      <c r="E13" s="15">
        <v>30000</v>
      </c>
      <c r="F13" s="15"/>
      <c r="G13" s="16">
        <f t="shared" si="0"/>
        <v>-30000</v>
      </c>
      <c r="H13" s="179"/>
      <c r="I13" s="35"/>
      <c r="J13" s="4" t="s">
        <v>40</v>
      </c>
    </row>
    <row r="14" spans="1:10" ht="15" customHeight="1">
      <c r="A14" s="172" t="s">
        <v>9</v>
      </c>
      <c r="B14" s="173"/>
      <c r="C14" s="173"/>
      <c r="D14" s="174"/>
      <c r="E14" s="17">
        <f>+E12</f>
        <v>30000</v>
      </c>
      <c r="F14" s="17"/>
      <c r="G14" s="13">
        <f t="shared" si="0"/>
        <v>-30000</v>
      </c>
      <c r="H14" s="178"/>
      <c r="I14" s="34"/>
    </row>
    <row r="15" spans="1:10" ht="15" customHeight="1">
      <c r="A15" s="175"/>
      <c r="B15" s="176"/>
      <c r="C15" s="176"/>
      <c r="D15" s="177"/>
      <c r="E15" s="18">
        <f>+E13</f>
        <v>30000</v>
      </c>
      <c r="F15" s="18"/>
      <c r="G15" s="16">
        <f t="shared" si="0"/>
        <v>-30000</v>
      </c>
      <c r="H15" s="179"/>
      <c r="I15" s="35"/>
    </row>
    <row r="16" spans="1:10" ht="15" customHeight="1">
      <c r="A16" s="180">
        <v>2</v>
      </c>
      <c r="B16" s="182" t="s">
        <v>25</v>
      </c>
      <c r="C16" s="184" t="s">
        <v>10</v>
      </c>
      <c r="D16" s="160" t="s">
        <v>11</v>
      </c>
      <c r="E16" s="14">
        <v>25000</v>
      </c>
      <c r="F16" s="14"/>
      <c r="G16" s="13">
        <f t="shared" si="0"/>
        <v>-25000</v>
      </c>
      <c r="H16" s="178"/>
      <c r="I16" s="19"/>
      <c r="J16" s="4" t="s">
        <v>39</v>
      </c>
    </row>
    <row r="17" spans="1:11" ht="15" customHeight="1">
      <c r="A17" s="181"/>
      <c r="B17" s="183"/>
      <c r="C17" s="185"/>
      <c r="D17" s="161"/>
      <c r="E17" s="18">
        <v>25000</v>
      </c>
      <c r="F17" s="18"/>
      <c r="G17" s="16">
        <f t="shared" si="0"/>
        <v>-25000</v>
      </c>
      <c r="H17" s="179"/>
      <c r="I17" s="20"/>
      <c r="J17" s="4" t="s">
        <v>40</v>
      </c>
    </row>
    <row r="18" spans="1:11" ht="15" customHeight="1">
      <c r="A18" s="180">
        <v>3</v>
      </c>
      <c r="B18" s="182" t="s">
        <v>25</v>
      </c>
      <c r="C18" s="184" t="s">
        <v>12</v>
      </c>
      <c r="D18" s="160" t="s">
        <v>13</v>
      </c>
      <c r="E18" s="17">
        <v>5000</v>
      </c>
      <c r="F18" s="17"/>
      <c r="G18" s="13">
        <f t="shared" si="0"/>
        <v>-5000</v>
      </c>
      <c r="H18" s="178"/>
      <c r="I18" s="34"/>
      <c r="J18" s="4" t="s">
        <v>39</v>
      </c>
    </row>
    <row r="19" spans="1:11" ht="15" customHeight="1">
      <c r="A19" s="181"/>
      <c r="B19" s="183"/>
      <c r="C19" s="185"/>
      <c r="D19" s="161"/>
      <c r="E19" s="18">
        <v>0</v>
      </c>
      <c r="F19" s="18"/>
      <c r="G19" s="16">
        <f t="shared" si="0"/>
        <v>0</v>
      </c>
      <c r="H19" s="179"/>
      <c r="I19" s="21"/>
      <c r="J19" s="4" t="s">
        <v>40</v>
      </c>
    </row>
    <row r="20" spans="1:11" ht="15" customHeight="1">
      <c r="A20" s="180">
        <v>4</v>
      </c>
      <c r="B20" s="182" t="s">
        <v>25</v>
      </c>
      <c r="C20" s="184" t="s">
        <v>14</v>
      </c>
      <c r="D20" s="160" t="s">
        <v>15</v>
      </c>
      <c r="E20" s="17">
        <v>5000</v>
      </c>
      <c r="F20" s="17"/>
      <c r="G20" s="13">
        <f t="shared" si="0"/>
        <v>-5000</v>
      </c>
      <c r="H20" s="178" t="s">
        <v>72</v>
      </c>
      <c r="I20" s="118">
        <v>2000</v>
      </c>
      <c r="J20" s="4" t="s">
        <v>39</v>
      </c>
      <c r="K20" s="4" t="s">
        <v>73</v>
      </c>
    </row>
    <row r="21" spans="1:11" ht="15" customHeight="1">
      <c r="A21" s="181"/>
      <c r="B21" s="183"/>
      <c r="C21" s="185"/>
      <c r="D21" s="161"/>
      <c r="E21" s="18">
        <v>5000</v>
      </c>
      <c r="F21" s="18"/>
      <c r="G21" s="16">
        <f t="shared" si="0"/>
        <v>-5000</v>
      </c>
      <c r="H21" s="179"/>
      <c r="I21" s="21">
        <v>2000</v>
      </c>
      <c r="J21" s="4" t="s">
        <v>40</v>
      </c>
      <c r="K21" s="4" t="s">
        <v>74</v>
      </c>
    </row>
    <row r="22" spans="1:11" ht="15" customHeight="1">
      <c r="A22" s="180">
        <v>5</v>
      </c>
      <c r="B22" s="182" t="s">
        <v>25</v>
      </c>
      <c r="C22" s="196" t="s">
        <v>16</v>
      </c>
      <c r="D22" s="160" t="s">
        <v>17</v>
      </c>
      <c r="E22" s="13">
        <v>30000</v>
      </c>
      <c r="F22" s="13"/>
      <c r="G22" s="13">
        <f t="shared" si="0"/>
        <v>-30000</v>
      </c>
      <c r="H22" s="178" t="s">
        <v>8</v>
      </c>
      <c r="I22" s="34"/>
      <c r="J22" s="4" t="s">
        <v>39</v>
      </c>
    </row>
    <row r="23" spans="1:11" ht="15" customHeight="1">
      <c r="A23" s="181"/>
      <c r="B23" s="183"/>
      <c r="C23" s="196"/>
      <c r="D23" s="161"/>
      <c r="E23" s="15">
        <v>30000</v>
      </c>
      <c r="F23" s="15"/>
      <c r="G23" s="16">
        <f t="shared" si="0"/>
        <v>-30000</v>
      </c>
      <c r="H23" s="179"/>
      <c r="I23" s="35"/>
      <c r="J23" s="4" t="s">
        <v>40</v>
      </c>
    </row>
    <row r="24" spans="1:11" ht="15" customHeight="1">
      <c r="A24" s="172" t="s">
        <v>38</v>
      </c>
      <c r="B24" s="173"/>
      <c r="C24" s="173"/>
      <c r="D24" s="174"/>
      <c r="E24" s="17">
        <f>+E16+E18+E20+E22</f>
        <v>65000</v>
      </c>
      <c r="F24" s="17"/>
      <c r="G24" s="13">
        <f t="shared" si="0"/>
        <v>-65000</v>
      </c>
      <c r="H24" s="178"/>
      <c r="I24" s="34"/>
    </row>
    <row r="25" spans="1:11" ht="15" customHeight="1">
      <c r="A25" s="175"/>
      <c r="B25" s="176"/>
      <c r="C25" s="176"/>
      <c r="D25" s="177"/>
      <c r="E25" s="18">
        <f>+E17+E19+E21+E23</f>
        <v>60000</v>
      </c>
      <c r="F25" s="18"/>
      <c r="G25" s="16">
        <f t="shared" si="0"/>
        <v>-60000</v>
      </c>
      <c r="H25" s="179"/>
      <c r="I25" s="35"/>
    </row>
    <row r="26" spans="1:11" ht="15" customHeight="1">
      <c r="A26" s="180">
        <v>6</v>
      </c>
      <c r="B26" s="182"/>
      <c r="C26" s="184"/>
      <c r="D26" s="160"/>
      <c r="E26" s="17"/>
      <c r="F26" s="17"/>
      <c r="G26" s="13">
        <f t="shared" si="0"/>
        <v>0</v>
      </c>
      <c r="H26" s="178" t="s">
        <v>8</v>
      </c>
      <c r="I26" s="34"/>
      <c r="J26" s="4" t="s">
        <v>39</v>
      </c>
    </row>
    <row r="27" spans="1:11" ht="15" customHeight="1">
      <c r="A27" s="181"/>
      <c r="B27" s="183"/>
      <c r="C27" s="185"/>
      <c r="D27" s="161"/>
      <c r="E27" s="18"/>
      <c r="F27" s="18"/>
      <c r="G27" s="16">
        <f t="shared" si="0"/>
        <v>0</v>
      </c>
      <c r="H27" s="179"/>
      <c r="I27" s="35"/>
      <c r="J27" s="4" t="s">
        <v>40</v>
      </c>
    </row>
    <row r="28" spans="1:11" ht="15" customHeight="1">
      <c r="A28" s="180">
        <v>7</v>
      </c>
      <c r="B28" s="182"/>
      <c r="C28" s="184"/>
      <c r="D28" s="160"/>
      <c r="E28" s="17"/>
      <c r="F28" s="17"/>
      <c r="G28" s="13">
        <f t="shared" si="0"/>
        <v>0</v>
      </c>
      <c r="H28" s="178" t="s">
        <v>8</v>
      </c>
      <c r="I28" s="34"/>
      <c r="J28" s="4" t="s">
        <v>39</v>
      </c>
    </row>
    <row r="29" spans="1:11" ht="15" customHeight="1">
      <c r="A29" s="181"/>
      <c r="B29" s="183"/>
      <c r="C29" s="185"/>
      <c r="D29" s="161"/>
      <c r="E29" s="18"/>
      <c r="F29" s="18"/>
      <c r="G29" s="16">
        <f t="shared" si="0"/>
        <v>0</v>
      </c>
      <c r="H29" s="179"/>
      <c r="I29" s="35"/>
      <c r="J29" s="4" t="s">
        <v>40</v>
      </c>
    </row>
    <row r="30" spans="1:11" ht="15" customHeight="1">
      <c r="A30" s="180">
        <v>8</v>
      </c>
      <c r="B30" s="182"/>
      <c r="C30" s="184"/>
      <c r="D30" s="160"/>
      <c r="E30" s="17"/>
      <c r="F30" s="17"/>
      <c r="G30" s="13">
        <f t="shared" si="0"/>
        <v>0</v>
      </c>
      <c r="H30" s="178" t="s">
        <v>8</v>
      </c>
      <c r="I30" s="34"/>
      <c r="J30" s="4" t="s">
        <v>39</v>
      </c>
    </row>
    <row r="31" spans="1:11" ht="15" customHeight="1">
      <c r="A31" s="181"/>
      <c r="B31" s="183"/>
      <c r="C31" s="185"/>
      <c r="D31" s="161"/>
      <c r="E31" s="18"/>
      <c r="F31" s="18"/>
      <c r="G31" s="16">
        <f t="shared" si="0"/>
        <v>0</v>
      </c>
      <c r="H31" s="179"/>
      <c r="I31" s="35"/>
      <c r="J31" s="4" t="s">
        <v>40</v>
      </c>
    </row>
    <row r="32" spans="1:11" ht="15" customHeight="1">
      <c r="A32" s="180">
        <v>9</v>
      </c>
      <c r="B32" s="182"/>
      <c r="C32" s="184"/>
      <c r="D32" s="160"/>
      <c r="E32" s="17"/>
      <c r="F32" s="17"/>
      <c r="G32" s="13">
        <f t="shared" si="0"/>
        <v>0</v>
      </c>
      <c r="H32" s="178" t="s">
        <v>8</v>
      </c>
      <c r="I32" s="34"/>
      <c r="J32" s="4" t="s">
        <v>39</v>
      </c>
    </row>
    <row r="33" spans="1:10" ht="15" customHeight="1">
      <c r="A33" s="181"/>
      <c r="B33" s="183"/>
      <c r="C33" s="185"/>
      <c r="D33" s="161"/>
      <c r="E33" s="18"/>
      <c r="F33" s="18"/>
      <c r="G33" s="16">
        <f t="shared" si="0"/>
        <v>0</v>
      </c>
      <c r="H33" s="179"/>
      <c r="I33" s="35"/>
      <c r="J33" s="4" t="s">
        <v>40</v>
      </c>
    </row>
    <row r="34" spans="1:10" ht="15" customHeight="1">
      <c r="A34" s="180">
        <v>10</v>
      </c>
      <c r="B34" s="182"/>
      <c r="C34" s="184"/>
      <c r="D34" s="160"/>
      <c r="E34" s="17"/>
      <c r="F34" s="17"/>
      <c r="G34" s="13">
        <f t="shared" si="0"/>
        <v>0</v>
      </c>
      <c r="H34" s="178" t="s">
        <v>8</v>
      </c>
      <c r="I34" s="34"/>
      <c r="J34" s="4" t="s">
        <v>39</v>
      </c>
    </row>
    <row r="35" spans="1:10" ht="15" customHeight="1">
      <c r="A35" s="181"/>
      <c r="B35" s="183"/>
      <c r="C35" s="185"/>
      <c r="D35" s="161"/>
      <c r="E35" s="18"/>
      <c r="F35" s="18"/>
      <c r="G35" s="16">
        <f t="shared" si="0"/>
        <v>0</v>
      </c>
      <c r="H35" s="179"/>
      <c r="I35" s="35"/>
      <c r="J35" s="4" t="s">
        <v>40</v>
      </c>
    </row>
    <row r="36" spans="1:10" ht="15" customHeight="1">
      <c r="A36" s="180">
        <v>11</v>
      </c>
      <c r="B36" s="182"/>
      <c r="C36" s="184"/>
      <c r="D36" s="160"/>
      <c r="E36" s="17"/>
      <c r="F36" s="17"/>
      <c r="G36" s="13">
        <f t="shared" si="0"/>
        <v>0</v>
      </c>
      <c r="H36" s="178" t="s">
        <v>8</v>
      </c>
      <c r="I36" s="34"/>
      <c r="J36" s="4" t="s">
        <v>39</v>
      </c>
    </row>
    <row r="37" spans="1:10" ht="15" customHeight="1">
      <c r="A37" s="181"/>
      <c r="B37" s="183"/>
      <c r="C37" s="185"/>
      <c r="D37" s="161"/>
      <c r="E37" s="18"/>
      <c r="F37" s="18"/>
      <c r="G37" s="16">
        <f t="shared" si="0"/>
        <v>0</v>
      </c>
      <c r="H37" s="179"/>
      <c r="I37" s="35"/>
      <c r="J37" s="4" t="s">
        <v>40</v>
      </c>
    </row>
    <row r="38" spans="1:10" ht="15" customHeight="1">
      <c r="A38" s="180">
        <v>12</v>
      </c>
      <c r="B38" s="182"/>
      <c r="C38" s="196"/>
      <c r="D38" s="160"/>
      <c r="E38" s="13"/>
      <c r="F38" s="13"/>
      <c r="G38" s="13">
        <f t="shared" si="0"/>
        <v>0</v>
      </c>
      <c r="H38" s="178" t="s">
        <v>8</v>
      </c>
      <c r="I38" s="34"/>
      <c r="J38" s="4" t="s">
        <v>39</v>
      </c>
    </row>
    <row r="39" spans="1:10" ht="15" customHeight="1">
      <c r="A39" s="181"/>
      <c r="B39" s="183"/>
      <c r="C39" s="196"/>
      <c r="D39" s="161"/>
      <c r="E39" s="15"/>
      <c r="F39" s="15"/>
      <c r="G39" s="16">
        <f t="shared" si="0"/>
        <v>0</v>
      </c>
      <c r="H39" s="179"/>
      <c r="I39" s="35"/>
      <c r="J39" s="4" t="s">
        <v>40</v>
      </c>
    </row>
    <row r="40" spans="1:10" ht="15" customHeight="1">
      <c r="A40" s="180">
        <v>13</v>
      </c>
      <c r="B40" s="182"/>
      <c r="C40" s="184"/>
      <c r="D40" s="160"/>
      <c r="E40" s="17"/>
      <c r="F40" s="17"/>
      <c r="G40" s="13">
        <f t="shared" si="0"/>
        <v>0</v>
      </c>
      <c r="H40" s="178" t="s">
        <v>8</v>
      </c>
      <c r="I40" s="34"/>
      <c r="J40" s="4" t="s">
        <v>39</v>
      </c>
    </row>
    <row r="41" spans="1:10" ht="15" customHeight="1">
      <c r="A41" s="181"/>
      <c r="B41" s="183"/>
      <c r="C41" s="185"/>
      <c r="D41" s="161"/>
      <c r="E41" s="18"/>
      <c r="F41" s="18"/>
      <c r="G41" s="16">
        <f t="shared" si="0"/>
        <v>0</v>
      </c>
      <c r="H41" s="179"/>
      <c r="I41" s="35"/>
      <c r="J41" s="4" t="s">
        <v>40</v>
      </c>
    </row>
    <row r="42" spans="1:10" ht="15" customHeight="1">
      <c r="A42" s="180">
        <v>14</v>
      </c>
      <c r="B42" s="182"/>
      <c r="C42" s="184"/>
      <c r="D42" s="160"/>
      <c r="E42" s="17"/>
      <c r="F42" s="17"/>
      <c r="G42" s="13">
        <f t="shared" si="0"/>
        <v>0</v>
      </c>
      <c r="H42" s="178" t="s">
        <v>8</v>
      </c>
      <c r="I42" s="34"/>
      <c r="J42" s="4" t="s">
        <v>39</v>
      </c>
    </row>
    <row r="43" spans="1:10" ht="15" customHeight="1">
      <c r="A43" s="181"/>
      <c r="B43" s="183"/>
      <c r="C43" s="185"/>
      <c r="D43" s="161"/>
      <c r="E43" s="18"/>
      <c r="F43" s="18"/>
      <c r="G43" s="16">
        <f t="shared" si="0"/>
        <v>0</v>
      </c>
      <c r="H43" s="179"/>
      <c r="I43" s="35"/>
      <c r="J43" s="4" t="s">
        <v>40</v>
      </c>
    </row>
    <row r="44" spans="1:10" ht="15" customHeight="1">
      <c r="A44" s="180">
        <v>15</v>
      </c>
      <c r="B44" s="182"/>
      <c r="C44" s="184"/>
      <c r="D44" s="160"/>
      <c r="E44" s="17"/>
      <c r="F44" s="17"/>
      <c r="G44" s="13">
        <f t="shared" si="0"/>
        <v>0</v>
      </c>
      <c r="H44" s="178" t="s">
        <v>8</v>
      </c>
      <c r="I44" s="34"/>
      <c r="J44" s="4" t="s">
        <v>39</v>
      </c>
    </row>
    <row r="45" spans="1:10" ht="15" customHeight="1">
      <c r="A45" s="181"/>
      <c r="B45" s="183"/>
      <c r="C45" s="185"/>
      <c r="D45" s="161"/>
      <c r="E45" s="18"/>
      <c r="F45" s="18"/>
      <c r="G45" s="16">
        <f t="shared" si="0"/>
        <v>0</v>
      </c>
      <c r="H45" s="179"/>
      <c r="I45" s="35"/>
      <c r="J45" s="4" t="s">
        <v>40</v>
      </c>
    </row>
    <row r="46" spans="1:10" ht="15" customHeight="1">
      <c r="A46" s="180">
        <v>16</v>
      </c>
      <c r="B46" s="182"/>
      <c r="C46" s="184"/>
      <c r="D46" s="160"/>
      <c r="E46" s="17"/>
      <c r="F46" s="17"/>
      <c r="G46" s="13">
        <f t="shared" si="0"/>
        <v>0</v>
      </c>
      <c r="H46" s="178" t="s">
        <v>8</v>
      </c>
      <c r="I46" s="34"/>
      <c r="J46" s="4" t="s">
        <v>39</v>
      </c>
    </row>
    <row r="47" spans="1:10" ht="15" customHeight="1">
      <c r="A47" s="181"/>
      <c r="B47" s="183"/>
      <c r="C47" s="185"/>
      <c r="D47" s="161"/>
      <c r="E47" s="18"/>
      <c r="F47" s="18"/>
      <c r="G47" s="16">
        <f t="shared" si="0"/>
        <v>0</v>
      </c>
      <c r="H47" s="179"/>
      <c r="I47" s="35"/>
      <c r="J47" s="4" t="s">
        <v>40</v>
      </c>
    </row>
    <row r="48" spans="1:10" ht="15" customHeight="1">
      <c r="A48" s="180">
        <v>17</v>
      </c>
      <c r="B48" s="182"/>
      <c r="C48" s="184"/>
      <c r="D48" s="160"/>
      <c r="E48" s="17"/>
      <c r="F48" s="17"/>
      <c r="G48" s="13">
        <f t="shared" si="0"/>
        <v>0</v>
      </c>
      <c r="H48" s="178" t="s">
        <v>8</v>
      </c>
      <c r="I48" s="34"/>
      <c r="J48" s="4" t="s">
        <v>39</v>
      </c>
    </row>
    <row r="49" spans="1:11" ht="15" customHeight="1">
      <c r="A49" s="181"/>
      <c r="B49" s="183"/>
      <c r="C49" s="185"/>
      <c r="D49" s="161"/>
      <c r="E49" s="18"/>
      <c r="F49" s="18"/>
      <c r="G49" s="16">
        <f t="shared" si="0"/>
        <v>0</v>
      </c>
      <c r="H49" s="179"/>
      <c r="I49" s="35"/>
      <c r="J49" s="4" t="s">
        <v>40</v>
      </c>
    </row>
    <row r="50" spans="1:11" ht="15" customHeight="1">
      <c r="A50" s="180">
        <v>18</v>
      </c>
      <c r="B50" s="182"/>
      <c r="C50" s="184"/>
      <c r="D50" s="160"/>
      <c r="E50" s="17"/>
      <c r="F50" s="17"/>
      <c r="G50" s="13">
        <f t="shared" si="0"/>
        <v>0</v>
      </c>
      <c r="H50" s="178" t="s">
        <v>8</v>
      </c>
      <c r="I50" s="34"/>
      <c r="J50" s="4" t="s">
        <v>39</v>
      </c>
    </row>
    <row r="51" spans="1:11" ht="15" customHeight="1">
      <c r="A51" s="181"/>
      <c r="B51" s="183"/>
      <c r="C51" s="185"/>
      <c r="D51" s="161"/>
      <c r="E51" s="18"/>
      <c r="F51" s="18"/>
      <c r="G51" s="16">
        <f t="shared" si="0"/>
        <v>0</v>
      </c>
      <c r="H51" s="179"/>
      <c r="I51" s="35"/>
      <c r="J51" s="4" t="s">
        <v>40</v>
      </c>
    </row>
    <row r="52" spans="1:11" ht="15" customHeight="1">
      <c r="A52" s="180">
        <v>19</v>
      </c>
      <c r="B52" s="182"/>
      <c r="C52" s="184"/>
      <c r="D52" s="160"/>
      <c r="E52" s="17"/>
      <c r="F52" s="17"/>
      <c r="G52" s="13">
        <f t="shared" si="0"/>
        <v>0</v>
      </c>
      <c r="H52" s="178"/>
      <c r="I52" s="34"/>
      <c r="J52" s="4" t="s">
        <v>39</v>
      </c>
    </row>
    <row r="53" spans="1:11" ht="15" customHeight="1">
      <c r="A53" s="181"/>
      <c r="B53" s="183"/>
      <c r="C53" s="185"/>
      <c r="D53" s="161"/>
      <c r="E53" s="18"/>
      <c r="F53" s="18"/>
      <c r="G53" s="16">
        <f t="shared" si="0"/>
        <v>0</v>
      </c>
      <c r="H53" s="179"/>
      <c r="I53" s="35"/>
      <c r="J53" s="4" t="s">
        <v>40</v>
      </c>
    </row>
    <row r="54" spans="1:11" ht="15" customHeight="1">
      <c r="A54" s="180">
        <v>20</v>
      </c>
      <c r="B54" s="182"/>
      <c r="C54" s="184"/>
      <c r="D54" s="160"/>
      <c r="E54" s="43"/>
      <c r="F54" s="43"/>
      <c r="G54" s="13">
        <f t="shared" si="0"/>
        <v>0</v>
      </c>
      <c r="H54" s="41"/>
      <c r="I54" s="42"/>
    </row>
    <row r="55" spans="1:11" ht="15" customHeight="1">
      <c r="A55" s="181"/>
      <c r="B55" s="183"/>
      <c r="C55" s="185"/>
      <c r="D55" s="161"/>
      <c r="E55" s="18"/>
      <c r="F55" s="18"/>
      <c r="G55" s="16">
        <f t="shared" si="0"/>
        <v>0</v>
      </c>
      <c r="H55" s="41"/>
      <c r="I55" s="42"/>
    </row>
    <row r="56" spans="1:11" ht="15" customHeight="1">
      <c r="A56" s="180">
        <v>21</v>
      </c>
      <c r="B56" s="182"/>
      <c r="C56" s="184"/>
      <c r="D56" s="160"/>
      <c r="E56" s="17"/>
      <c r="F56" s="17"/>
      <c r="G56" s="13">
        <f t="shared" si="0"/>
        <v>0</v>
      </c>
      <c r="H56" s="178"/>
      <c r="I56" s="34"/>
      <c r="J56" s="4" t="s">
        <v>39</v>
      </c>
    </row>
    <row r="57" spans="1:11" ht="15" customHeight="1">
      <c r="A57" s="181"/>
      <c r="B57" s="183"/>
      <c r="C57" s="185"/>
      <c r="D57" s="161"/>
      <c r="E57" s="18"/>
      <c r="F57" s="18"/>
      <c r="G57" s="16">
        <f t="shared" si="0"/>
        <v>0</v>
      </c>
      <c r="H57" s="179"/>
      <c r="I57" s="35"/>
      <c r="J57" s="4" t="s">
        <v>40</v>
      </c>
    </row>
    <row r="58" spans="1:11" ht="15" customHeight="1">
      <c r="A58" s="180">
        <v>22</v>
      </c>
      <c r="B58" s="182"/>
      <c r="C58" s="196"/>
      <c r="D58" s="160"/>
      <c r="E58" s="13"/>
      <c r="F58" s="13"/>
      <c r="G58" s="13">
        <f t="shared" si="0"/>
        <v>0</v>
      </c>
      <c r="H58" s="178"/>
      <c r="I58" s="34"/>
      <c r="J58" s="4" t="s">
        <v>39</v>
      </c>
    </row>
    <row r="59" spans="1:11" ht="15" customHeight="1">
      <c r="A59" s="181"/>
      <c r="B59" s="183"/>
      <c r="C59" s="196"/>
      <c r="D59" s="161"/>
      <c r="E59" s="15"/>
      <c r="F59" s="15"/>
      <c r="G59" s="16">
        <f t="shared" si="0"/>
        <v>0</v>
      </c>
      <c r="H59" s="179"/>
      <c r="I59" s="35"/>
      <c r="J59" s="4" t="s">
        <v>40</v>
      </c>
    </row>
    <row r="60" spans="1:11" ht="15" customHeight="1">
      <c r="A60" s="197" t="s">
        <v>49</v>
      </c>
      <c r="B60" s="198"/>
      <c r="C60" s="198"/>
      <c r="D60" s="199"/>
      <c r="E60" s="17">
        <f>+SUMIF($J12:$J59,$J60,E12:E59)</f>
        <v>95000</v>
      </c>
      <c r="F60" s="17">
        <f>+SUMIF($J12:$J59,$J60,F12:F59)</f>
        <v>0</v>
      </c>
      <c r="G60" s="14">
        <f t="shared" si="0"/>
        <v>-95000</v>
      </c>
      <c r="H60" s="178" t="str">
        <f>IF(I60="　","　","区ＣＭ")</f>
        <v>区ＣＭ</v>
      </c>
      <c r="I60" s="19">
        <f>IF(SUMIF(K12:K59,K60,I12:I59)=0,"　",SUMIF(K12:K59,K60,I12:I59))</f>
        <v>2000</v>
      </c>
      <c r="J60" s="4" t="s">
        <v>39</v>
      </c>
      <c r="K60" s="4" t="s">
        <v>73</v>
      </c>
    </row>
    <row r="61" spans="1:11" ht="15" customHeight="1" thickBot="1">
      <c r="A61" s="200"/>
      <c r="B61" s="201"/>
      <c r="C61" s="201"/>
      <c r="D61" s="202"/>
      <c r="E61" s="22">
        <f>+SUMIF($J12:$J59,$J61,E12:E59)</f>
        <v>90000</v>
      </c>
      <c r="F61" s="22">
        <f>+SUMIF($J12:$J59,$J61,F12:F59)</f>
        <v>0</v>
      </c>
      <c r="G61" s="23">
        <f t="shared" si="0"/>
        <v>-90000</v>
      </c>
      <c r="H61" s="203"/>
      <c r="I61" s="24">
        <f>IF(SUMIF(K12:K59,K61,I12:I59)=0,"　",SUMIF(K12:K59,K61,I12:I59))</f>
        <v>2000</v>
      </c>
      <c r="J61" s="4" t="s">
        <v>40</v>
      </c>
      <c r="K61" s="4" t="s">
        <v>74</v>
      </c>
    </row>
    <row r="62" spans="1:11" ht="13.2">
      <c r="A62" s="40"/>
      <c r="B62" s="40"/>
      <c r="C62" s="40"/>
      <c r="D62" s="40"/>
      <c r="E62" s="25"/>
      <c r="F62" s="26"/>
      <c r="G62" s="26"/>
    </row>
    <row r="63" spans="1:11" ht="18" customHeight="1">
      <c r="A63" s="30"/>
      <c r="B63" s="30"/>
      <c r="C63" s="36"/>
      <c r="D63" s="30"/>
      <c r="F63" s="7"/>
      <c r="G63" s="7"/>
    </row>
    <row r="64" spans="1:11" ht="18" customHeight="1" thickBot="1">
      <c r="A64" s="40" t="s">
        <v>19</v>
      </c>
      <c r="B64" s="40"/>
      <c r="C64" s="40"/>
      <c r="D64" s="40"/>
      <c r="F64" s="7"/>
      <c r="G64" s="7"/>
      <c r="H64" s="27"/>
    </row>
    <row r="65" spans="1:9" ht="18" customHeight="1">
      <c r="A65" s="9" t="s">
        <v>2</v>
      </c>
      <c r="B65" s="10" t="s">
        <v>3</v>
      </c>
      <c r="C65" s="187" t="s">
        <v>20</v>
      </c>
      <c r="D65" s="189" t="s">
        <v>4</v>
      </c>
      <c r="E65" s="45" t="s">
        <v>78</v>
      </c>
      <c r="F65" s="10" t="s">
        <v>79</v>
      </c>
      <c r="G65" s="45" t="s">
        <v>28</v>
      </c>
      <c r="H65" s="190" t="s">
        <v>5</v>
      </c>
      <c r="I65" s="191"/>
    </row>
    <row r="66" spans="1:9" ht="18" customHeight="1">
      <c r="A66" s="11" t="s">
        <v>6</v>
      </c>
      <c r="B66" s="28" t="s">
        <v>23</v>
      </c>
      <c r="C66" s="188"/>
      <c r="D66" s="204"/>
      <c r="E66" s="33" t="s">
        <v>75</v>
      </c>
      <c r="F66" s="46" t="s">
        <v>77</v>
      </c>
      <c r="G66" s="46" t="s">
        <v>76</v>
      </c>
      <c r="H66" s="192"/>
      <c r="I66" s="193"/>
    </row>
    <row r="67" spans="1:9" ht="18" customHeight="1">
      <c r="A67" s="205"/>
      <c r="B67" s="207"/>
      <c r="C67" s="184" t="s">
        <v>21</v>
      </c>
      <c r="D67" s="160" t="s">
        <v>22</v>
      </c>
      <c r="E67" s="14" t="s">
        <v>26</v>
      </c>
      <c r="F67" s="14"/>
      <c r="G67" s="14" t="s">
        <v>26</v>
      </c>
      <c r="H67" s="211"/>
      <c r="I67" s="212"/>
    </row>
    <row r="68" spans="1:9" ht="18" customHeight="1" thickBot="1">
      <c r="A68" s="206"/>
      <c r="B68" s="208"/>
      <c r="C68" s="209"/>
      <c r="D68" s="210"/>
      <c r="E68" s="29" t="s">
        <v>26</v>
      </c>
      <c r="F68" s="23"/>
      <c r="G68" s="23">
        <f>+F68</f>
        <v>0</v>
      </c>
      <c r="H68" s="213"/>
      <c r="I68" s="214"/>
    </row>
    <row r="69" spans="1:9" ht="18" customHeight="1">
      <c r="F69" s="7"/>
      <c r="G69" s="7"/>
      <c r="H69" s="27"/>
    </row>
    <row r="70" spans="1:9" ht="18" customHeight="1">
      <c r="A70" s="27"/>
      <c r="D70" s="30"/>
      <c r="F70" s="7"/>
      <c r="G70" s="7"/>
      <c r="H70" s="27"/>
    </row>
    <row r="71" spans="1:9" ht="18" customHeight="1">
      <c r="F71" s="7"/>
      <c r="G71" s="7"/>
      <c r="H71" s="27"/>
    </row>
    <row r="72" spans="1:9" ht="18" customHeight="1">
      <c r="F72" s="7"/>
      <c r="G72" s="7"/>
      <c r="H72" s="27"/>
    </row>
  </sheetData>
  <mergeCells count="127">
    <mergeCell ref="A60:D61"/>
    <mergeCell ref="H60:H61"/>
    <mergeCell ref="C65:C66"/>
    <mergeCell ref="D65:D66"/>
    <mergeCell ref="H65:I66"/>
    <mergeCell ref="A67:A68"/>
    <mergeCell ref="B67:B68"/>
    <mergeCell ref="C67:C68"/>
    <mergeCell ref="D67:D68"/>
    <mergeCell ref="H67:I68"/>
    <mergeCell ref="H56:H57"/>
    <mergeCell ref="A58:A59"/>
    <mergeCell ref="B58:B59"/>
    <mergeCell ref="C58:C59"/>
    <mergeCell ref="D58:D59"/>
    <mergeCell ref="H58:H59"/>
    <mergeCell ref="A54:A55"/>
    <mergeCell ref="B54:B55"/>
    <mergeCell ref="C54:C55"/>
    <mergeCell ref="D54:D55"/>
    <mergeCell ref="A56:A57"/>
    <mergeCell ref="B56:B57"/>
    <mergeCell ref="C56:C57"/>
    <mergeCell ref="D56:D57"/>
    <mergeCell ref="A50:A51"/>
    <mergeCell ref="B50:B51"/>
    <mergeCell ref="C50:C51"/>
    <mergeCell ref="D50:D51"/>
    <mergeCell ref="H50:H51"/>
    <mergeCell ref="A52:A53"/>
    <mergeCell ref="B52:B53"/>
    <mergeCell ref="C52:C53"/>
    <mergeCell ref="D52:D53"/>
    <mergeCell ref="H52:H53"/>
    <mergeCell ref="A46:A47"/>
    <mergeCell ref="B46:B47"/>
    <mergeCell ref="C46:C47"/>
    <mergeCell ref="D46:D47"/>
    <mergeCell ref="H46:H47"/>
    <mergeCell ref="A48:A49"/>
    <mergeCell ref="B48:B49"/>
    <mergeCell ref="C48:C49"/>
    <mergeCell ref="D48:D49"/>
    <mergeCell ref="H48:H49"/>
    <mergeCell ref="A42:A43"/>
    <mergeCell ref="B42:B43"/>
    <mergeCell ref="C42:C43"/>
    <mergeCell ref="D42:D43"/>
    <mergeCell ref="H42:H43"/>
    <mergeCell ref="A44:A45"/>
    <mergeCell ref="B44:B45"/>
    <mergeCell ref="C44:C45"/>
    <mergeCell ref="D44:D45"/>
    <mergeCell ref="H44:H45"/>
    <mergeCell ref="A38:A39"/>
    <mergeCell ref="B38:B39"/>
    <mergeCell ref="C38:C39"/>
    <mergeCell ref="D38:D39"/>
    <mergeCell ref="H38:H39"/>
    <mergeCell ref="A40:A41"/>
    <mergeCell ref="B40:B41"/>
    <mergeCell ref="C40:C41"/>
    <mergeCell ref="D40:D41"/>
    <mergeCell ref="H40:H41"/>
    <mergeCell ref="A34:A35"/>
    <mergeCell ref="B34:B35"/>
    <mergeCell ref="C34:C35"/>
    <mergeCell ref="D34:D35"/>
    <mergeCell ref="H34:H35"/>
    <mergeCell ref="A36:A37"/>
    <mergeCell ref="B36:B37"/>
    <mergeCell ref="C36:C37"/>
    <mergeCell ref="D36:D37"/>
    <mergeCell ref="H36:H37"/>
    <mergeCell ref="A30:A31"/>
    <mergeCell ref="B30:B31"/>
    <mergeCell ref="C30:C31"/>
    <mergeCell ref="D30:D31"/>
    <mergeCell ref="H30:H31"/>
    <mergeCell ref="A32:A33"/>
    <mergeCell ref="B32:B33"/>
    <mergeCell ref="C32:C33"/>
    <mergeCell ref="D32:D33"/>
    <mergeCell ref="H32:H33"/>
    <mergeCell ref="A26:A27"/>
    <mergeCell ref="B26:B27"/>
    <mergeCell ref="C26:C27"/>
    <mergeCell ref="D26:D27"/>
    <mergeCell ref="H26:H27"/>
    <mergeCell ref="A28:A29"/>
    <mergeCell ref="B28:B29"/>
    <mergeCell ref="C28:C29"/>
    <mergeCell ref="D28:D29"/>
    <mergeCell ref="H28:H29"/>
    <mergeCell ref="A22:A23"/>
    <mergeCell ref="B22:B23"/>
    <mergeCell ref="C22:C23"/>
    <mergeCell ref="D22:D23"/>
    <mergeCell ref="H22:H23"/>
    <mergeCell ref="A24:D25"/>
    <mergeCell ref="H24:H25"/>
    <mergeCell ref="A18:A19"/>
    <mergeCell ref="B18:B19"/>
    <mergeCell ref="C18:C19"/>
    <mergeCell ref="D18:D19"/>
    <mergeCell ref="H18:H19"/>
    <mergeCell ref="A20:A21"/>
    <mergeCell ref="B20:B21"/>
    <mergeCell ref="C20:C21"/>
    <mergeCell ref="D20:D21"/>
    <mergeCell ref="H20:H21"/>
    <mergeCell ref="A14:D15"/>
    <mergeCell ref="H14:H15"/>
    <mergeCell ref="A16:A17"/>
    <mergeCell ref="B16:B17"/>
    <mergeCell ref="C16:C17"/>
    <mergeCell ref="D16:D17"/>
    <mergeCell ref="H16:H17"/>
    <mergeCell ref="E9:F9"/>
    <mergeCell ref="C10:C11"/>
    <mergeCell ref="D10:D11"/>
    <mergeCell ref="H10:I11"/>
    <mergeCell ref="A12:A13"/>
    <mergeCell ref="B12:B13"/>
    <mergeCell ref="C12:C13"/>
    <mergeCell ref="D12:D13"/>
    <mergeCell ref="H12:H13"/>
  </mergeCells>
  <phoneticPr fontId="4"/>
  <dataValidations count="2">
    <dataValidation type="list" allowBlank="1" showInputMessage="1" showErrorMessage="1" sqref="F11" xr:uid="{00000000-0002-0000-0100-000000000000}">
      <formula1>"調 整 ③,予 算 案 ②,予 算 ②"</formula1>
    </dataValidation>
    <dataValidation type="list" allowBlank="1" showInputMessage="1" showErrorMessage="1" sqref="H12:H13 H26:H51 H16:H23" xr:uid="{00000000-0002-0000-0100-000001000000}">
      <formula1>"　　,区ＣＭ"</formula1>
    </dataValidation>
  </dataValidation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J107"/>
  <sheetViews>
    <sheetView view="pageBreakPreview" topLeftCell="A4" zoomScaleNormal="100" zoomScaleSheetLayoutView="100" workbookViewId="0">
      <selection activeCell="E64" sqref="E64"/>
    </sheetView>
  </sheetViews>
  <sheetFormatPr defaultColWidth="8.6640625" defaultRowHeight="18" customHeight="1"/>
  <cols>
    <col min="1" max="1" width="3.77734375" style="47" customWidth="1"/>
    <col min="2" max="2" width="12.44140625" style="47" customWidth="1"/>
    <col min="3" max="3" width="23.77734375" style="47" customWidth="1"/>
    <col min="4" max="4" width="17.44140625" style="47" customWidth="1"/>
    <col min="5" max="5" width="12.44140625" style="47" customWidth="1"/>
    <col min="6" max="7" width="12.44140625" style="48" customWidth="1"/>
    <col min="8" max="8" width="6.21875" style="50" customWidth="1"/>
    <col min="9" max="9" width="9.33203125" style="50" customWidth="1"/>
    <col min="10" max="10" width="3.21875" style="50" bestFit="1" customWidth="1"/>
    <col min="11" max="11" width="7.33203125" style="50" bestFit="1" customWidth="1"/>
    <col min="12" max="12" width="2.88671875" style="50" customWidth="1"/>
    <col min="13" max="221" width="8.6640625" style="50" customWidth="1"/>
    <col min="222" max="16384" width="8.6640625" style="50"/>
  </cols>
  <sheetData>
    <row r="1" spans="1:10" ht="17.25" customHeight="1">
      <c r="G1" s="49"/>
    </row>
    <row r="2" spans="1:10" ht="17.25" customHeight="1">
      <c r="A2" s="51"/>
      <c r="B2" s="51"/>
      <c r="G2" s="52"/>
      <c r="I2" s="53"/>
    </row>
    <row r="3" spans="1:10" ht="17.25" customHeight="1">
      <c r="A3" s="51"/>
      <c r="B3" s="51"/>
      <c r="G3" s="54"/>
      <c r="I3" s="53"/>
    </row>
    <row r="4" spans="1:10" ht="17.25" customHeight="1">
      <c r="G4" s="52"/>
    </row>
    <row r="5" spans="1:10" ht="18" customHeight="1">
      <c r="A5" s="51" t="s">
        <v>36</v>
      </c>
      <c r="B5" s="51"/>
      <c r="G5" s="47"/>
      <c r="H5" s="55"/>
      <c r="I5" s="55"/>
    </row>
    <row r="6" spans="1:10" ht="15" customHeight="1">
      <c r="G6" s="47"/>
    </row>
    <row r="7" spans="1:10" ht="18" customHeight="1">
      <c r="A7" s="5" t="s">
        <v>27</v>
      </c>
      <c r="B7" s="56"/>
      <c r="D7" s="50"/>
      <c r="E7" s="50"/>
      <c r="F7" s="56"/>
      <c r="G7" s="56"/>
      <c r="I7" s="32" t="s">
        <v>42</v>
      </c>
      <c r="J7" s="32"/>
    </row>
    <row r="8" spans="1:10" ht="10.5" customHeight="1">
      <c r="A8" s="50"/>
      <c r="B8" s="50"/>
      <c r="D8" s="50"/>
      <c r="E8" s="50"/>
      <c r="F8" s="56"/>
      <c r="G8" s="56"/>
    </row>
    <row r="9" spans="1:10" ht="27" customHeight="1" thickBot="1">
      <c r="A9" s="50"/>
      <c r="B9" s="50"/>
      <c r="E9" s="215"/>
      <c r="F9" s="215"/>
      <c r="G9" s="57"/>
      <c r="I9" s="58" t="s">
        <v>1</v>
      </c>
    </row>
    <row r="10" spans="1:10" ht="15" customHeight="1">
      <c r="A10" s="59" t="s">
        <v>2</v>
      </c>
      <c r="B10" s="60" t="s">
        <v>32</v>
      </c>
      <c r="C10" s="163" t="s">
        <v>30</v>
      </c>
      <c r="D10" s="165" t="s">
        <v>33</v>
      </c>
      <c r="E10" s="45" t="s">
        <v>78</v>
      </c>
      <c r="F10" s="10" t="s">
        <v>79</v>
      </c>
      <c r="G10" s="61" t="s">
        <v>28</v>
      </c>
      <c r="H10" s="166" t="s">
        <v>5</v>
      </c>
      <c r="I10" s="167"/>
    </row>
    <row r="11" spans="1:10" ht="15" customHeight="1">
      <c r="A11" s="62" t="s">
        <v>6</v>
      </c>
      <c r="B11" s="63" t="s">
        <v>44</v>
      </c>
      <c r="C11" s="164"/>
      <c r="D11" s="164"/>
      <c r="E11" s="46" t="s">
        <v>34</v>
      </c>
      <c r="F11" s="46" t="s">
        <v>35</v>
      </c>
      <c r="G11" s="64" t="s">
        <v>29</v>
      </c>
      <c r="H11" s="168"/>
      <c r="I11" s="169"/>
    </row>
    <row r="12" spans="1:10" ht="15" customHeight="1">
      <c r="A12" s="235" t="s">
        <v>52</v>
      </c>
      <c r="B12" s="236"/>
      <c r="C12" s="236"/>
      <c r="D12" s="236"/>
      <c r="E12" s="236"/>
      <c r="F12" s="236"/>
      <c r="G12" s="236"/>
      <c r="H12" s="236"/>
      <c r="I12" s="237"/>
    </row>
    <row r="13" spans="1:10" ht="15" customHeight="1">
      <c r="A13" s="238"/>
      <c r="B13" s="239"/>
      <c r="C13" s="239"/>
      <c r="D13" s="239"/>
      <c r="E13" s="239"/>
      <c r="F13" s="239"/>
      <c r="G13" s="239"/>
      <c r="H13" s="239"/>
      <c r="I13" s="240"/>
    </row>
    <row r="14" spans="1:10" ht="15" customHeight="1">
      <c r="A14" s="136">
        <v>1</v>
      </c>
      <c r="B14" s="138" t="s">
        <v>46</v>
      </c>
      <c r="C14" s="184" t="s">
        <v>10</v>
      </c>
      <c r="D14" s="160" t="s">
        <v>11</v>
      </c>
      <c r="E14" s="216">
        <v>30000</v>
      </c>
      <c r="F14" s="216"/>
      <c r="G14" s="216">
        <f>+F14-E14</f>
        <v>-30000</v>
      </c>
      <c r="H14" s="178" t="s">
        <v>8</v>
      </c>
      <c r="I14" s="65"/>
    </row>
    <row r="15" spans="1:10" ht="15" customHeight="1">
      <c r="A15" s="137"/>
      <c r="B15" s="139"/>
      <c r="C15" s="185"/>
      <c r="D15" s="161"/>
      <c r="E15" s="217"/>
      <c r="F15" s="217"/>
      <c r="G15" s="217">
        <f t="shared" ref="G15:G61" si="0">+F15-E15</f>
        <v>0</v>
      </c>
      <c r="H15" s="179"/>
      <c r="I15" s="66"/>
    </row>
    <row r="16" spans="1:10" ht="15" customHeight="1">
      <c r="A16" s="136">
        <v>2</v>
      </c>
      <c r="B16" s="138" t="s">
        <v>45</v>
      </c>
      <c r="C16" s="184" t="s">
        <v>12</v>
      </c>
      <c r="D16" s="160" t="s">
        <v>13</v>
      </c>
      <c r="E16" s="216">
        <v>25000</v>
      </c>
      <c r="F16" s="216"/>
      <c r="G16" s="216">
        <f t="shared" si="0"/>
        <v>-25000</v>
      </c>
      <c r="H16" s="178" t="s">
        <v>8</v>
      </c>
      <c r="I16" s="65"/>
    </row>
    <row r="17" spans="1:9" ht="15" customHeight="1">
      <c r="A17" s="137"/>
      <c r="B17" s="139"/>
      <c r="C17" s="185"/>
      <c r="D17" s="161"/>
      <c r="E17" s="217"/>
      <c r="F17" s="217"/>
      <c r="G17" s="217">
        <f t="shared" si="0"/>
        <v>0</v>
      </c>
      <c r="H17" s="179"/>
      <c r="I17" s="66"/>
    </row>
    <row r="18" spans="1:9" ht="15" customHeight="1">
      <c r="A18" s="136">
        <v>3</v>
      </c>
      <c r="B18" s="138" t="s">
        <v>46</v>
      </c>
      <c r="C18" s="184" t="s">
        <v>14</v>
      </c>
      <c r="D18" s="160" t="s">
        <v>15</v>
      </c>
      <c r="E18" s="216">
        <v>5000</v>
      </c>
      <c r="F18" s="216"/>
      <c r="G18" s="216">
        <f t="shared" si="0"/>
        <v>-5000</v>
      </c>
      <c r="H18" s="178" t="s">
        <v>8</v>
      </c>
      <c r="I18" s="65"/>
    </row>
    <row r="19" spans="1:9" ht="15" customHeight="1">
      <c r="A19" s="137"/>
      <c r="B19" s="139"/>
      <c r="C19" s="185"/>
      <c r="D19" s="161"/>
      <c r="E19" s="217"/>
      <c r="F19" s="217"/>
      <c r="G19" s="217">
        <f t="shared" si="0"/>
        <v>0</v>
      </c>
      <c r="H19" s="179"/>
      <c r="I19" s="66"/>
    </row>
    <row r="20" spans="1:9" ht="15" customHeight="1">
      <c r="A20" s="136">
        <v>4</v>
      </c>
      <c r="B20" s="138" t="s">
        <v>46</v>
      </c>
      <c r="C20" s="196" t="s">
        <v>16</v>
      </c>
      <c r="D20" s="160" t="s">
        <v>17</v>
      </c>
      <c r="E20" s="216">
        <v>5000</v>
      </c>
      <c r="F20" s="216"/>
      <c r="G20" s="216">
        <f t="shared" si="0"/>
        <v>-5000</v>
      </c>
      <c r="H20" s="178" t="s">
        <v>8</v>
      </c>
      <c r="I20" s="65"/>
    </row>
    <row r="21" spans="1:9" ht="15" customHeight="1">
      <c r="A21" s="137"/>
      <c r="B21" s="139"/>
      <c r="C21" s="196"/>
      <c r="D21" s="161"/>
      <c r="E21" s="217"/>
      <c r="F21" s="217"/>
      <c r="G21" s="217">
        <f t="shared" si="0"/>
        <v>0</v>
      </c>
      <c r="H21" s="179"/>
      <c r="I21" s="66"/>
    </row>
    <row r="22" spans="1:9" ht="15" customHeight="1">
      <c r="A22" s="218" t="s">
        <v>47</v>
      </c>
      <c r="B22" s="219"/>
      <c r="C22" s="219"/>
      <c r="D22" s="220"/>
      <c r="E22" s="216">
        <f>SUM(E14:E21)</f>
        <v>65000</v>
      </c>
      <c r="F22" s="216">
        <f>SUM(F14:F21)</f>
        <v>0</v>
      </c>
      <c r="G22" s="216">
        <f>+F22-E22</f>
        <v>-65000</v>
      </c>
      <c r="H22" s="178"/>
      <c r="I22" s="65"/>
    </row>
    <row r="23" spans="1:9" ht="15" customHeight="1">
      <c r="A23" s="221"/>
      <c r="B23" s="222"/>
      <c r="C23" s="222"/>
      <c r="D23" s="223"/>
      <c r="E23" s="217"/>
      <c r="F23" s="217"/>
      <c r="G23" s="217">
        <f t="shared" ref="G23:G24" si="1">+F23-E23</f>
        <v>0</v>
      </c>
      <c r="H23" s="179"/>
      <c r="I23" s="66"/>
    </row>
    <row r="24" spans="1:9" ht="15" customHeight="1">
      <c r="A24" s="136">
        <v>5</v>
      </c>
      <c r="B24" s="224"/>
      <c r="C24" s="226"/>
      <c r="D24" s="144"/>
      <c r="E24" s="216"/>
      <c r="F24" s="216"/>
      <c r="G24" s="216">
        <f t="shared" si="1"/>
        <v>0</v>
      </c>
      <c r="H24" s="178"/>
      <c r="I24" s="19"/>
    </row>
    <row r="25" spans="1:9" ht="15" customHeight="1">
      <c r="A25" s="137"/>
      <c r="B25" s="225"/>
      <c r="C25" s="227"/>
      <c r="D25" s="145"/>
      <c r="E25" s="217"/>
      <c r="F25" s="217"/>
      <c r="G25" s="217">
        <f t="shared" si="0"/>
        <v>0</v>
      </c>
      <c r="H25" s="179"/>
      <c r="I25" s="20"/>
    </row>
    <row r="26" spans="1:9" ht="15" customHeight="1">
      <c r="A26" s="180">
        <v>6</v>
      </c>
      <c r="B26" s="182"/>
      <c r="C26" s="184"/>
      <c r="D26" s="160"/>
      <c r="E26" s="216"/>
      <c r="F26" s="216"/>
      <c r="G26" s="216">
        <f t="shared" si="0"/>
        <v>0</v>
      </c>
      <c r="H26" s="178"/>
      <c r="I26" s="65"/>
    </row>
    <row r="27" spans="1:9" ht="15" customHeight="1">
      <c r="A27" s="181"/>
      <c r="B27" s="183"/>
      <c r="C27" s="185"/>
      <c r="D27" s="161"/>
      <c r="E27" s="217"/>
      <c r="F27" s="217"/>
      <c r="G27" s="217">
        <f t="shared" si="0"/>
        <v>0</v>
      </c>
      <c r="H27" s="179"/>
      <c r="I27" s="21"/>
    </row>
    <row r="28" spans="1:9" ht="15" customHeight="1">
      <c r="A28" s="180">
        <v>7</v>
      </c>
      <c r="B28" s="182"/>
      <c r="C28" s="184"/>
      <c r="D28" s="160"/>
      <c r="E28" s="216"/>
      <c r="F28" s="216"/>
      <c r="G28" s="216">
        <f t="shared" si="0"/>
        <v>0</v>
      </c>
      <c r="H28" s="178"/>
      <c r="I28" s="19"/>
    </row>
    <row r="29" spans="1:9" ht="15" customHeight="1">
      <c r="A29" s="181"/>
      <c r="B29" s="183"/>
      <c r="C29" s="185"/>
      <c r="D29" s="161"/>
      <c r="E29" s="217"/>
      <c r="F29" s="217"/>
      <c r="G29" s="217">
        <f t="shared" si="0"/>
        <v>0</v>
      </c>
      <c r="H29" s="179"/>
      <c r="I29" s="20"/>
    </row>
    <row r="30" spans="1:9" ht="15" customHeight="1">
      <c r="A30" s="180">
        <v>8</v>
      </c>
      <c r="B30" s="182"/>
      <c r="C30" s="184"/>
      <c r="D30" s="160"/>
      <c r="E30" s="216"/>
      <c r="F30" s="216"/>
      <c r="G30" s="216">
        <f t="shared" si="0"/>
        <v>0</v>
      </c>
      <c r="H30" s="178" t="s">
        <v>8</v>
      </c>
      <c r="I30" s="65"/>
    </row>
    <row r="31" spans="1:9" ht="15" customHeight="1">
      <c r="A31" s="181"/>
      <c r="B31" s="183"/>
      <c r="C31" s="185"/>
      <c r="D31" s="161"/>
      <c r="E31" s="217"/>
      <c r="F31" s="217"/>
      <c r="G31" s="217">
        <f t="shared" si="0"/>
        <v>0</v>
      </c>
      <c r="H31" s="179"/>
      <c r="I31" s="66"/>
    </row>
    <row r="32" spans="1:9" ht="15" customHeight="1">
      <c r="A32" s="180">
        <v>9</v>
      </c>
      <c r="B32" s="182"/>
      <c r="C32" s="184"/>
      <c r="D32" s="160"/>
      <c r="E32" s="216"/>
      <c r="F32" s="216"/>
      <c r="G32" s="216">
        <f t="shared" si="0"/>
        <v>0</v>
      </c>
      <c r="H32" s="178" t="s">
        <v>8</v>
      </c>
      <c r="I32" s="65"/>
    </row>
    <row r="33" spans="1:9" ht="15" customHeight="1">
      <c r="A33" s="181"/>
      <c r="B33" s="183"/>
      <c r="C33" s="185"/>
      <c r="D33" s="161"/>
      <c r="E33" s="217"/>
      <c r="F33" s="217"/>
      <c r="G33" s="217">
        <f t="shared" si="0"/>
        <v>0</v>
      </c>
      <c r="H33" s="179"/>
      <c r="I33" s="66"/>
    </row>
    <row r="34" spans="1:9" ht="15" customHeight="1">
      <c r="A34" s="180">
        <v>10</v>
      </c>
      <c r="B34" s="182"/>
      <c r="C34" s="184"/>
      <c r="D34" s="160"/>
      <c r="E34" s="216"/>
      <c r="F34" s="216"/>
      <c r="G34" s="216">
        <f t="shared" si="0"/>
        <v>0</v>
      </c>
      <c r="H34" s="178"/>
      <c r="I34" s="65"/>
    </row>
    <row r="35" spans="1:9" ht="15" customHeight="1">
      <c r="A35" s="181"/>
      <c r="B35" s="183"/>
      <c r="C35" s="185"/>
      <c r="D35" s="161"/>
      <c r="E35" s="217"/>
      <c r="F35" s="217"/>
      <c r="G35" s="217">
        <f t="shared" si="0"/>
        <v>0</v>
      </c>
      <c r="H35" s="179"/>
      <c r="I35" s="66"/>
    </row>
    <row r="36" spans="1:9" ht="15" customHeight="1">
      <c r="A36" s="180">
        <v>11</v>
      </c>
      <c r="B36" s="182"/>
      <c r="C36" s="184"/>
      <c r="D36" s="160"/>
      <c r="E36" s="216"/>
      <c r="F36" s="216"/>
      <c r="G36" s="216">
        <f t="shared" si="0"/>
        <v>0</v>
      </c>
      <c r="H36" s="178" t="s">
        <v>8</v>
      </c>
      <c r="I36" s="82"/>
    </row>
    <row r="37" spans="1:9" ht="15" customHeight="1">
      <c r="A37" s="181"/>
      <c r="B37" s="183"/>
      <c r="C37" s="185"/>
      <c r="D37" s="161"/>
      <c r="E37" s="217"/>
      <c r="F37" s="217"/>
      <c r="G37" s="217">
        <f t="shared" si="0"/>
        <v>0</v>
      </c>
      <c r="H37" s="179"/>
      <c r="I37" s="83"/>
    </row>
    <row r="38" spans="1:9" ht="15" customHeight="1">
      <c r="A38" s="180">
        <v>12</v>
      </c>
      <c r="B38" s="182"/>
      <c r="C38" s="196"/>
      <c r="D38" s="160"/>
      <c r="E38" s="216"/>
      <c r="F38" s="216"/>
      <c r="G38" s="216">
        <f t="shared" si="0"/>
        <v>0</v>
      </c>
      <c r="H38" s="178"/>
      <c r="I38" s="82"/>
    </row>
    <row r="39" spans="1:9" ht="15" customHeight="1">
      <c r="A39" s="181"/>
      <c r="B39" s="183"/>
      <c r="C39" s="196"/>
      <c r="D39" s="161"/>
      <c r="E39" s="217"/>
      <c r="F39" s="217"/>
      <c r="G39" s="217">
        <f t="shared" si="0"/>
        <v>0</v>
      </c>
      <c r="H39" s="179"/>
      <c r="I39" s="83"/>
    </row>
    <row r="40" spans="1:9" ht="15" customHeight="1">
      <c r="A40" s="180">
        <v>13</v>
      </c>
      <c r="B40" s="182"/>
      <c r="C40" s="184"/>
      <c r="D40" s="160"/>
      <c r="E40" s="216"/>
      <c r="F40" s="216"/>
      <c r="G40" s="216">
        <f t="shared" si="0"/>
        <v>0</v>
      </c>
      <c r="H40" s="178" t="s">
        <v>8</v>
      </c>
      <c r="I40" s="65"/>
    </row>
    <row r="41" spans="1:9" ht="15" customHeight="1">
      <c r="A41" s="181"/>
      <c r="B41" s="183"/>
      <c r="C41" s="185"/>
      <c r="D41" s="161"/>
      <c r="E41" s="217"/>
      <c r="F41" s="217"/>
      <c r="G41" s="217">
        <f t="shared" si="0"/>
        <v>0</v>
      </c>
      <c r="H41" s="179"/>
      <c r="I41" s="66"/>
    </row>
    <row r="42" spans="1:9" ht="15" customHeight="1">
      <c r="A42" s="180">
        <v>14</v>
      </c>
      <c r="B42" s="182"/>
      <c r="C42" s="184"/>
      <c r="D42" s="160"/>
      <c r="E42" s="216"/>
      <c r="F42" s="216"/>
      <c r="G42" s="216">
        <f t="shared" si="0"/>
        <v>0</v>
      </c>
      <c r="H42" s="178"/>
      <c r="I42" s="65"/>
    </row>
    <row r="43" spans="1:9" ht="15" customHeight="1">
      <c r="A43" s="181"/>
      <c r="B43" s="183"/>
      <c r="C43" s="185"/>
      <c r="D43" s="161"/>
      <c r="E43" s="217"/>
      <c r="F43" s="217"/>
      <c r="G43" s="217">
        <f t="shared" si="0"/>
        <v>0</v>
      </c>
      <c r="H43" s="179"/>
      <c r="I43" s="66"/>
    </row>
    <row r="44" spans="1:9" ht="15" customHeight="1">
      <c r="A44" s="180">
        <v>15</v>
      </c>
      <c r="B44" s="182"/>
      <c r="C44" s="184"/>
      <c r="D44" s="160"/>
      <c r="E44" s="216"/>
      <c r="F44" s="216"/>
      <c r="G44" s="216">
        <f t="shared" si="0"/>
        <v>0</v>
      </c>
      <c r="H44" s="178"/>
      <c r="I44" s="84"/>
    </row>
    <row r="45" spans="1:9" ht="15" customHeight="1">
      <c r="A45" s="181"/>
      <c r="B45" s="183"/>
      <c r="C45" s="185"/>
      <c r="D45" s="161"/>
      <c r="E45" s="217"/>
      <c r="F45" s="217"/>
      <c r="G45" s="217">
        <f t="shared" si="0"/>
        <v>0</v>
      </c>
      <c r="H45" s="179"/>
      <c r="I45" s="85"/>
    </row>
    <row r="46" spans="1:9" ht="15" customHeight="1">
      <c r="A46" s="180">
        <v>16</v>
      </c>
      <c r="B46" s="182"/>
      <c r="C46" s="184"/>
      <c r="D46" s="160"/>
      <c r="E46" s="216"/>
      <c r="F46" s="216"/>
      <c r="G46" s="216">
        <f t="shared" si="0"/>
        <v>0</v>
      </c>
      <c r="H46" s="178" t="s">
        <v>8</v>
      </c>
      <c r="I46" s="65"/>
    </row>
    <row r="47" spans="1:9" ht="15" customHeight="1">
      <c r="A47" s="181"/>
      <c r="B47" s="183"/>
      <c r="C47" s="185"/>
      <c r="D47" s="161"/>
      <c r="E47" s="217"/>
      <c r="F47" s="217"/>
      <c r="G47" s="217">
        <f t="shared" si="0"/>
        <v>0</v>
      </c>
      <c r="H47" s="179"/>
      <c r="I47" s="66"/>
    </row>
    <row r="48" spans="1:9" ht="15" customHeight="1">
      <c r="A48" s="180">
        <v>17</v>
      </c>
      <c r="B48" s="182"/>
      <c r="C48" s="184"/>
      <c r="D48" s="160"/>
      <c r="E48" s="216"/>
      <c r="F48" s="216"/>
      <c r="G48" s="216">
        <f t="shared" si="0"/>
        <v>0</v>
      </c>
      <c r="H48" s="178" t="s">
        <v>8</v>
      </c>
      <c r="I48" s="65"/>
    </row>
    <row r="49" spans="1:10" ht="15" customHeight="1">
      <c r="A49" s="181"/>
      <c r="B49" s="183"/>
      <c r="C49" s="185"/>
      <c r="D49" s="161"/>
      <c r="E49" s="217"/>
      <c r="F49" s="217"/>
      <c r="G49" s="217">
        <f t="shared" si="0"/>
        <v>0</v>
      </c>
      <c r="H49" s="179"/>
      <c r="I49" s="66"/>
    </row>
    <row r="50" spans="1:10" ht="15" customHeight="1">
      <c r="A50" s="180">
        <v>18</v>
      </c>
      <c r="B50" s="182"/>
      <c r="C50" s="184"/>
      <c r="D50" s="160"/>
      <c r="E50" s="216"/>
      <c r="F50" s="216"/>
      <c r="G50" s="216">
        <f t="shared" si="0"/>
        <v>0</v>
      </c>
      <c r="H50" s="178"/>
      <c r="I50" s="65"/>
    </row>
    <row r="51" spans="1:10" ht="15" customHeight="1">
      <c r="A51" s="181"/>
      <c r="B51" s="183"/>
      <c r="C51" s="185"/>
      <c r="D51" s="161"/>
      <c r="E51" s="217"/>
      <c r="F51" s="217"/>
      <c r="G51" s="217">
        <f t="shared" si="0"/>
        <v>0</v>
      </c>
      <c r="H51" s="179"/>
      <c r="I51" s="66"/>
    </row>
    <row r="52" spans="1:10" ht="15" customHeight="1">
      <c r="A52" s="180">
        <v>19</v>
      </c>
      <c r="B52" s="182"/>
      <c r="C52" s="184"/>
      <c r="D52" s="160"/>
      <c r="E52" s="216"/>
      <c r="F52" s="216"/>
      <c r="G52" s="216">
        <f t="shared" si="0"/>
        <v>0</v>
      </c>
      <c r="H52" s="178"/>
      <c r="I52" s="65"/>
    </row>
    <row r="53" spans="1:10" ht="15" customHeight="1">
      <c r="A53" s="181"/>
      <c r="B53" s="183"/>
      <c r="C53" s="185"/>
      <c r="D53" s="161"/>
      <c r="E53" s="217"/>
      <c r="F53" s="217"/>
      <c r="G53" s="217">
        <f t="shared" si="0"/>
        <v>0</v>
      </c>
      <c r="H53" s="179"/>
      <c r="I53" s="66"/>
    </row>
    <row r="54" spans="1:10" ht="15" customHeight="1">
      <c r="A54" s="180">
        <v>20</v>
      </c>
      <c r="B54" s="182"/>
      <c r="C54" s="184"/>
      <c r="D54" s="160"/>
      <c r="E54" s="216"/>
      <c r="F54" s="216"/>
      <c r="G54" s="216">
        <f t="shared" si="0"/>
        <v>0</v>
      </c>
      <c r="H54" s="178"/>
      <c r="I54" s="65"/>
    </row>
    <row r="55" spans="1:10" ht="15" customHeight="1">
      <c r="A55" s="181"/>
      <c r="B55" s="183"/>
      <c r="C55" s="185"/>
      <c r="D55" s="161"/>
      <c r="E55" s="217"/>
      <c r="F55" s="217"/>
      <c r="G55" s="217">
        <f t="shared" si="0"/>
        <v>0</v>
      </c>
      <c r="H55" s="179"/>
      <c r="I55" s="66"/>
    </row>
    <row r="56" spans="1:10" ht="15" customHeight="1">
      <c r="A56" s="180">
        <v>21</v>
      </c>
      <c r="B56" s="182"/>
      <c r="C56" s="184"/>
      <c r="D56" s="160"/>
      <c r="E56" s="216"/>
      <c r="F56" s="216"/>
      <c r="G56" s="216">
        <f t="shared" si="0"/>
        <v>0</v>
      </c>
      <c r="H56" s="41"/>
      <c r="I56" s="67"/>
    </row>
    <row r="57" spans="1:10" ht="15" customHeight="1">
      <c r="A57" s="181"/>
      <c r="B57" s="183"/>
      <c r="C57" s="185"/>
      <c r="D57" s="161"/>
      <c r="E57" s="217"/>
      <c r="F57" s="217"/>
      <c r="G57" s="217">
        <f t="shared" si="0"/>
        <v>0</v>
      </c>
      <c r="H57" s="41"/>
      <c r="I57" s="67"/>
    </row>
    <row r="58" spans="1:10" ht="15" customHeight="1">
      <c r="A58" s="172" t="s">
        <v>51</v>
      </c>
      <c r="B58" s="173"/>
      <c r="C58" s="173"/>
      <c r="D58" s="174"/>
      <c r="E58" s="216">
        <f>SUM(E24:E57)</f>
        <v>0</v>
      </c>
      <c r="F58" s="216">
        <f>SUM(F24:F57)</f>
        <v>0</v>
      </c>
      <c r="G58" s="216">
        <f t="shared" si="0"/>
        <v>0</v>
      </c>
      <c r="H58" s="178"/>
      <c r="I58" s="65"/>
    </row>
    <row r="59" spans="1:10" ht="15" customHeight="1">
      <c r="A59" s="175"/>
      <c r="B59" s="176"/>
      <c r="C59" s="176"/>
      <c r="D59" s="177"/>
      <c r="E59" s="217"/>
      <c r="F59" s="217"/>
      <c r="G59" s="217">
        <f t="shared" si="0"/>
        <v>0</v>
      </c>
      <c r="H59" s="179"/>
      <c r="I59" s="66"/>
    </row>
    <row r="60" spans="1:10" ht="15" customHeight="1">
      <c r="A60" s="228" t="s">
        <v>49</v>
      </c>
      <c r="B60" s="229"/>
      <c r="C60" s="229"/>
      <c r="D60" s="230"/>
      <c r="E60" s="216">
        <f>SUM(E22,E58)</f>
        <v>65000</v>
      </c>
      <c r="F60" s="216">
        <f>SUM(F22,F58)</f>
        <v>0</v>
      </c>
      <c r="G60" s="216">
        <f t="shared" si="0"/>
        <v>-65000</v>
      </c>
      <c r="H60" s="178" t="s">
        <v>50</v>
      </c>
      <c r="I60" s="68" t="s">
        <v>50</v>
      </c>
    </row>
    <row r="61" spans="1:10" ht="15" customHeight="1" thickBot="1">
      <c r="A61" s="231"/>
      <c r="B61" s="232"/>
      <c r="C61" s="232"/>
      <c r="D61" s="233"/>
      <c r="E61" s="234"/>
      <c r="F61" s="234"/>
      <c r="G61" s="234">
        <f t="shared" si="0"/>
        <v>0</v>
      </c>
      <c r="H61" s="203"/>
      <c r="I61" s="24" t="s">
        <v>50</v>
      </c>
    </row>
    <row r="62" spans="1:10" ht="13.2">
      <c r="A62" s="27"/>
      <c r="B62" s="2"/>
      <c r="C62" s="2"/>
      <c r="D62" s="30"/>
      <c r="E62" s="2"/>
      <c r="F62" s="7"/>
      <c r="G62" s="7"/>
    </row>
    <row r="63" spans="1:10" s="4" customFormat="1" ht="18" customHeight="1">
      <c r="A63" s="69"/>
      <c r="B63" s="70"/>
      <c r="C63" s="70"/>
      <c r="D63" s="2"/>
      <c r="E63" s="2"/>
      <c r="F63" s="7"/>
      <c r="G63" s="7"/>
      <c r="H63" s="7"/>
      <c r="I63" s="2"/>
      <c r="J63" s="27"/>
    </row>
    <row r="64" spans="1:10" s="4" customFormat="1" ht="15.75" customHeight="1">
      <c r="A64" s="71"/>
      <c r="B64" s="70"/>
      <c r="C64" s="70"/>
      <c r="D64" s="2"/>
      <c r="E64" s="2"/>
      <c r="F64" s="3"/>
      <c r="G64" s="3"/>
      <c r="H64" s="3"/>
      <c r="I64" s="2"/>
    </row>
    <row r="65" spans="1:9" s="4" customFormat="1" ht="6" customHeight="1">
      <c r="A65" s="71"/>
      <c r="B65" s="70"/>
      <c r="C65" s="70"/>
      <c r="D65" s="2"/>
      <c r="E65" s="2"/>
      <c r="F65" s="3"/>
      <c r="G65" s="3"/>
      <c r="H65" s="3"/>
      <c r="I65" s="2"/>
    </row>
    <row r="66" spans="1:9" s="4" customFormat="1" ht="15.75" customHeight="1">
      <c r="A66" s="71"/>
      <c r="B66" s="70"/>
      <c r="C66" s="70"/>
      <c r="D66" s="2"/>
      <c r="E66" s="2"/>
      <c r="F66" s="3"/>
      <c r="G66" s="3"/>
      <c r="H66" s="3"/>
      <c r="I66" s="2"/>
    </row>
    <row r="67" spans="1:9" s="4" customFormat="1" ht="15.75" customHeight="1">
      <c r="A67" s="71"/>
      <c r="B67" s="70"/>
      <c r="C67" s="70"/>
      <c r="D67" s="2"/>
      <c r="E67" s="2"/>
      <c r="F67" s="3"/>
      <c r="G67" s="3"/>
      <c r="H67" s="3"/>
      <c r="I67" s="2"/>
    </row>
    <row r="68" spans="1:9" s="4" customFormat="1" ht="6" customHeight="1">
      <c r="A68" s="71"/>
      <c r="B68" s="70"/>
      <c r="C68" s="70"/>
      <c r="D68" s="2"/>
      <c r="E68" s="2"/>
      <c r="F68" s="3"/>
      <c r="G68" s="3"/>
      <c r="H68" s="3"/>
      <c r="I68" s="2"/>
    </row>
    <row r="69" spans="1:9" s="4" customFormat="1" ht="15.75" customHeight="1">
      <c r="A69" s="71"/>
      <c r="B69" s="70"/>
      <c r="C69" s="70"/>
      <c r="D69" s="2"/>
      <c r="E69" s="2"/>
      <c r="F69" s="3"/>
      <c r="G69" s="3"/>
      <c r="H69" s="3"/>
      <c r="I69" s="2"/>
    </row>
    <row r="70" spans="1:9" s="4" customFormat="1" ht="6" customHeight="1">
      <c r="A70" s="71"/>
      <c r="B70" s="70"/>
      <c r="C70" s="70"/>
      <c r="D70" s="2"/>
      <c r="E70" s="2"/>
      <c r="F70" s="3"/>
      <c r="G70" s="3"/>
      <c r="H70" s="3"/>
      <c r="I70" s="2"/>
    </row>
    <row r="71" spans="1:9" s="4" customFormat="1" ht="15.75" customHeight="1">
      <c r="A71" s="72"/>
      <c r="B71" s="73"/>
      <c r="C71" s="73"/>
      <c r="D71" s="2"/>
      <c r="E71" s="2"/>
      <c r="F71" s="3"/>
      <c r="G71" s="3"/>
      <c r="H71" s="3"/>
      <c r="I71" s="2"/>
    </row>
    <row r="72" spans="1:9" s="4" customFormat="1" ht="15.75" customHeight="1">
      <c r="A72" s="72"/>
      <c r="B72" s="73"/>
      <c r="C72" s="73"/>
      <c r="D72" s="2"/>
      <c r="E72" s="2"/>
      <c r="F72" s="3"/>
      <c r="G72" s="3"/>
      <c r="H72" s="3"/>
      <c r="I72" s="2"/>
    </row>
    <row r="73" spans="1:9" s="4" customFormat="1" ht="15.75" customHeight="1">
      <c r="A73" s="72"/>
      <c r="B73" s="73"/>
      <c r="C73" s="73"/>
      <c r="D73" s="2"/>
      <c r="E73" s="2"/>
      <c r="F73" s="3"/>
      <c r="G73" s="3"/>
      <c r="H73" s="3"/>
      <c r="I73" s="2"/>
    </row>
    <row r="74" spans="1:9" s="4" customFormat="1" ht="15.75" customHeight="1">
      <c r="A74" s="72"/>
      <c r="C74" s="73"/>
      <c r="D74" s="2"/>
      <c r="E74" s="2"/>
      <c r="F74" s="3"/>
      <c r="G74" s="3"/>
      <c r="H74" s="3"/>
      <c r="I74" s="2"/>
    </row>
    <row r="75" spans="1:9" s="4" customFormat="1" ht="15.75" customHeight="1">
      <c r="A75" s="72"/>
      <c r="B75" s="73"/>
      <c r="C75" s="73"/>
      <c r="D75" s="2"/>
      <c r="E75" s="2"/>
      <c r="F75" s="3"/>
      <c r="G75" s="3"/>
      <c r="H75" s="3"/>
      <c r="I75" s="2"/>
    </row>
    <row r="76" spans="1:9" s="4" customFormat="1" ht="15.75" customHeight="1">
      <c r="A76" s="72"/>
      <c r="B76" s="73"/>
      <c r="C76" s="73"/>
      <c r="D76" s="2"/>
      <c r="E76" s="2"/>
      <c r="F76" s="3"/>
      <c r="G76" s="3"/>
      <c r="H76" s="3"/>
      <c r="I76" s="2"/>
    </row>
    <row r="77" spans="1:9" s="4" customFormat="1" ht="15.75" customHeight="1">
      <c r="A77" s="72"/>
      <c r="B77" s="73"/>
      <c r="C77" s="73"/>
      <c r="D77" s="2"/>
      <c r="E77" s="2"/>
      <c r="F77" s="3"/>
      <c r="G77" s="3"/>
      <c r="H77" s="3"/>
      <c r="I77" s="2"/>
    </row>
    <row r="78" spans="1:9" s="4" customFormat="1" ht="15.75" customHeight="1">
      <c r="A78" s="72"/>
      <c r="B78" s="73"/>
      <c r="C78" s="73"/>
      <c r="D78" s="2"/>
      <c r="E78" s="2"/>
      <c r="F78" s="3"/>
      <c r="G78" s="3"/>
      <c r="H78" s="3"/>
      <c r="I78" s="2"/>
    </row>
    <row r="79" spans="1:9" s="4" customFormat="1" ht="15.75" customHeight="1">
      <c r="A79" s="72"/>
      <c r="B79" s="73"/>
      <c r="C79" s="73"/>
      <c r="D79" s="2"/>
      <c r="E79" s="2"/>
      <c r="F79" s="3"/>
      <c r="G79" s="3"/>
      <c r="H79" s="3"/>
      <c r="I79" s="2"/>
    </row>
    <row r="80" spans="1:9" s="4" customFormat="1" ht="15.75" customHeight="1">
      <c r="A80" s="72"/>
      <c r="B80" s="73"/>
      <c r="C80" s="73"/>
      <c r="D80" s="2"/>
      <c r="E80" s="2"/>
      <c r="F80" s="3"/>
      <c r="G80" s="3"/>
      <c r="H80" s="3"/>
      <c r="I80" s="2"/>
    </row>
    <row r="81" spans="1:9" s="4" customFormat="1" ht="15.75" customHeight="1">
      <c r="A81" s="72"/>
      <c r="B81" s="73"/>
      <c r="C81" s="73"/>
      <c r="D81" s="2"/>
      <c r="E81" s="2"/>
      <c r="F81" s="3"/>
      <c r="G81" s="3"/>
      <c r="H81" s="3"/>
      <c r="I81" s="2"/>
    </row>
    <row r="82" spans="1:9" s="4" customFormat="1" ht="15.75" customHeight="1">
      <c r="A82" s="72"/>
      <c r="B82" s="73"/>
      <c r="C82" s="73"/>
      <c r="D82" s="2"/>
      <c r="E82" s="2"/>
      <c r="F82" s="3"/>
      <c r="G82" s="3"/>
      <c r="H82" s="3"/>
      <c r="I82" s="2"/>
    </row>
    <row r="83" spans="1:9" s="4" customFormat="1" ht="15.75" customHeight="1">
      <c r="A83" s="72"/>
      <c r="B83" s="73"/>
      <c r="C83" s="73"/>
      <c r="D83" s="2"/>
      <c r="E83" s="2"/>
      <c r="F83" s="3"/>
      <c r="G83" s="3"/>
      <c r="H83" s="3"/>
      <c r="I83" s="2"/>
    </row>
    <row r="84" spans="1:9" s="4" customFormat="1" ht="15.75" customHeight="1">
      <c r="A84" s="72"/>
      <c r="B84" s="73"/>
      <c r="C84" s="73"/>
      <c r="D84" s="2"/>
      <c r="E84" s="2"/>
      <c r="F84" s="3"/>
      <c r="G84" s="3"/>
      <c r="H84" s="3"/>
      <c r="I84" s="2"/>
    </row>
    <row r="85" spans="1:9" s="4" customFormat="1" ht="6" customHeight="1">
      <c r="A85" s="72"/>
      <c r="B85" s="73"/>
      <c r="C85" s="73"/>
      <c r="D85" s="2"/>
      <c r="E85" s="2"/>
      <c r="F85" s="3"/>
      <c r="G85" s="3"/>
      <c r="H85" s="3"/>
      <c r="I85" s="2"/>
    </row>
    <row r="86" spans="1:9" s="4" customFormat="1" ht="15.75" customHeight="1">
      <c r="A86" s="72"/>
      <c r="B86" s="73"/>
      <c r="C86" s="73"/>
      <c r="D86" s="2"/>
      <c r="E86" s="2"/>
      <c r="F86" s="3"/>
      <c r="G86" s="3"/>
      <c r="H86" s="3"/>
      <c r="I86" s="2"/>
    </row>
    <row r="87" spans="1:9" s="4" customFormat="1" ht="6" customHeight="1">
      <c r="A87" s="72"/>
      <c r="B87" s="73"/>
      <c r="C87" s="73"/>
      <c r="D87" s="2"/>
      <c r="E87" s="2"/>
      <c r="F87" s="3"/>
      <c r="G87" s="3"/>
      <c r="H87" s="3"/>
      <c r="I87" s="2"/>
    </row>
    <row r="88" spans="1:9" s="4" customFormat="1" ht="15.75" customHeight="1">
      <c r="A88" s="71"/>
      <c r="B88" s="70"/>
      <c r="C88" s="70"/>
      <c r="D88" s="2"/>
      <c r="E88" s="2"/>
      <c r="F88" s="3"/>
      <c r="G88" s="3"/>
      <c r="H88" s="3"/>
      <c r="I88" s="2"/>
    </row>
    <row r="89" spans="1:9" s="4" customFormat="1" ht="6" customHeight="1">
      <c r="A89" s="71"/>
      <c r="B89" s="70"/>
      <c r="C89" s="70"/>
      <c r="D89" s="2"/>
      <c r="E89" s="2"/>
      <c r="F89" s="3"/>
      <c r="G89" s="3"/>
      <c r="H89" s="3"/>
      <c r="I89" s="2"/>
    </row>
    <row r="90" spans="1:9" s="4" customFormat="1" ht="15.75" customHeight="1">
      <c r="A90" s="72"/>
      <c r="B90" s="70"/>
      <c r="C90" s="70"/>
      <c r="D90" s="2"/>
      <c r="E90" s="2"/>
      <c r="F90" s="3"/>
      <c r="G90" s="3"/>
      <c r="H90" s="3"/>
      <c r="I90" s="2"/>
    </row>
    <row r="91" spans="1:9" s="4" customFormat="1" ht="15.75" customHeight="1">
      <c r="A91" s="71"/>
      <c r="B91" s="70"/>
      <c r="C91" s="70"/>
      <c r="D91" s="2"/>
      <c r="E91" s="2"/>
      <c r="F91" s="3"/>
      <c r="G91" s="3"/>
      <c r="H91" s="3"/>
      <c r="I91" s="2"/>
    </row>
    <row r="92" spans="1:9" s="4" customFormat="1" ht="6" customHeight="1">
      <c r="A92" s="71"/>
      <c r="B92" s="70"/>
      <c r="C92" s="70"/>
      <c r="D92" s="2"/>
      <c r="E92" s="2"/>
      <c r="F92" s="3"/>
      <c r="G92" s="3"/>
      <c r="H92" s="3"/>
      <c r="I92" s="2"/>
    </row>
    <row r="93" spans="1:9" s="4" customFormat="1" ht="15.75" customHeight="1">
      <c r="A93" s="71"/>
      <c r="B93" s="73"/>
      <c r="C93" s="73"/>
      <c r="D93" s="2"/>
      <c r="E93" s="2"/>
      <c r="F93" s="3"/>
      <c r="G93" s="3"/>
      <c r="H93" s="3"/>
      <c r="I93" s="2"/>
    </row>
    <row r="94" spans="1:9" s="4" customFormat="1" ht="15.75" customHeight="1">
      <c r="A94" s="72"/>
      <c r="B94" s="73"/>
      <c r="C94" s="73"/>
      <c r="D94" s="2"/>
      <c r="E94" s="2"/>
      <c r="F94" s="3"/>
      <c r="G94" s="3"/>
      <c r="H94" s="3"/>
      <c r="I94" s="2"/>
    </row>
    <row r="95" spans="1:9" s="4" customFormat="1" ht="6" customHeight="1">
      <c r="A95" s="71"/>
      <c r="B95" s="70"/>
      <c r="C95" s="70"/>
      <c r="D95" s="2"/>
      <c r="E95" s="2"/>
      <c r="F95" s="3"/>
      <c r="G95" s="3"/>
      <c r="H95" s="3"/>
      <c r="I95" s="2"/>
    </row>
    <row r="96" spans="1:9" s="4" customFormat="1" ht="15.75" customHeight="1">
      <c r="A96" s="71"/>
      <c r="B96" s="70"/>
      <c r="C96" s="70"/>
      <c r="D96" s="2"/>
      <c r="E96" s="2"/>
      <c r="F96" s="3"/>
      <c r="G96" s="3"/>
      <c r="H96" s="3"/>
      <c r="I96" s="2"/>
    </row>
    <row r="97" spans="1:9" s="4" customFormat="1" ht="15.75" customHeight="1">
      <c r="A97" s="71"/>
      <c r="B97" s="70"/>
      <c r="C97" s="70"/>
      <c r="D97" s="2"/>
      <c r="E97" s="2"/>
      <c r="F97" s="3"/>
      <c r="G97" s="3"/>
      <c r="H97" s="3"/>
      <c r="I97" s="2"/>
    </row>
    <row r="98" spans="1:9" s="4" customFormat="1" ht="6" customHeight="1">
      <c r="A98" s="71"/>
      <c r="B98" s="70"/>
      <c r="C98" s="70"/>
      <c r="D98" s="2"/>
      <c r="E98" s="2"/>
      <c r="F98" s="3"/>
      <c r="G98" s="3"/>
      <c r="H98" s="3"/>
      <c r="I98" s="2"/>
    </row>
    <row r="99" spans="1:9" s="4" customFormat="1" ht="15.75" customHeight="1">
      <c r="A99" s="71"/>
      <c r="B99" s="70"/>
      <c r="C99" s="70"/>
      <c r="D99" s="2"/>
      <c r="E99" s="2"/>
      <c r="F99" s="3"/>
      <c r="G99" s="3"/>
      <c r="H99" s="3"/>
      <c r="I99" s="2"/>
    </row>
    <row r="100" spans="1:9" s="4" customFormat="1" ht="6" customHeight="1">
      <c r="A100" s="71"/>
      <c r="B100" s="70"/>
      <c r="C100" s="70"/>
      <c r="D100" s="2"/>
      <c r="E100" s="2"/>
      <c r="F100" s="3"/>
      <c r="G100" s="3"/>
      <c r="H100" s="3"/>
      <c r="I100" s="2"/>
    </row>
    <row r="101" spans="1:9" s="4" customFormat="1" ht="15.75" customHeight="1">
      <c r="A101" s="71"/>
      <c r="B101" s="74"/>
      <c r="C101" s="70"/>
      <c r="D101" s="2"/>
      <c r="E101" s="2"/>
      <c r="F101" s="3"/>
      <c r="G101" s="3"/>
      <c r="H101" s="3"/>
      <c r="I101" s="2"/>
    </row>
    <row r="102" spans="1:9" s="4" customFormat="1" ht="15" customHeight="1">
      <c r="A102" s="71"/>
      <c r="B102" s="70"/>
      <c r="C102" s="70"/>
      <c r="D102" s="2"/>
      <c r="E102" s="2"/>
      <c r="F102" s="3"/>
      <c r="G102" s="3"/>
      <c r="H102" s="3"/>
      <c r="I102" s="2"/>
    </row>
    <row r="103" spans="1:9" ht="13.2">
      <c r="A103" s="75"/>
      <c r="B103" s="75"/>
      <c r="C103" s="75"/>
      <c r="D103" s="75"/>
      <c r="E103" s="76"/>
      <c r="F103" s="77"/>
      <c r="G103" s="77"/>
    </row>
    <row r="104" spans="1:9" ht="18" customHeight="1">
      <c r="A104" s="78"/>
      <c r="B104" s="78"/>
      <c r="C104" s="79"/>
      <c r="D104" s="78"/>
      <c r="F104" s="80"/>
      <c r="G104" s="80"/>
    </row>
    <row r="105" spans="1:9" ht="18" customHeight="1">
      <c r="A105" s="75"/>
      <c r="B105" s="75"/>
      <c r="C105" s="75"/>
      <c r="D105" s="75"/>
      <c r="F105" s="80"/>
      <c r="G105" s="80"/>
      <c r="H105" s="81"/>
    </row>
    <row r="106" spans="1:9" ht="18" customHeight="1">
      <c r="F106" s="80"/>
      <c r="G106" s="80"/>
      <c r="H106" s="81"/>
    </row>
    <row r="107" spans="1:9" ht="18" customHeight="1">
      <c r="F107" s="80"/>
      <c r="G107" s="80"/>
      <c r="H107" s="81"/>
    </row>
  </sheetData>
  <mergeCells count="187">
    <mergeCell ref="G44:G45"/>
    <mergeCell ref="H44:H45"/>
    <mergeCell ref="A58:D59"/>
    <mergeCell ref="A12:I13"/>
    <mergeCell ref="D50:D51"/>
    <mergeCell ref="A54:A55"/>
    <mergeCell ref="B54:B55"/>
    <mergeCell ref="C54:C55"/>
    <mergeCell ref="D54:D55"/>
    <mergeCell ref="D38:D39"/>
    <mergeCell ref="A42:A43"/>
    <mergeCell ref="B42:B43"/>
    <mergeCell ref="C42:C43"/>
    <mergeCell ref="D42:D43"/>
    <mergeCell ref="A44:A45"/>
    <mergeCell ref="B44:B45"/>
    <mergeCell ref="C44:C45"/>
    <mergeCell ref="D44:D45"/>
    <mergeCell ref="F54:F55"/>
    <mergeCell ref="G54:G55"/>
    <mergeCell ref="H54:H55"/>
    <mergeCell ref="A52:A53"/>
    <mergeCell ref="B52:B53"/>
    <mergeCell ref="C52:C53"/>
    <mergeCell ref="A60:D61"/>
    <mergeCell ref="E60:E61"/>
    <mergeCell ref="F60:F61"/>
    <mergeCell ref="G60:G61"/>
    <mergeCell ref="H60:H61"/>
    <mergeCell ref="A34:A35"/>
    <mergeCell ref="B34:B35"/>
    <mergeCell ref="C34:C35"/>
    <mergeCell ref="D34:D35"/>
    <mergeCell ref="A38:A39"/>
    <mergeCell ref="G56:G57"/>
    <mergeCell ref="E58:E59"/>
    <mergeCell ref="F58:F59"/>
    <mergeCell ref="G58:G59"/>
    <mergeCell ref="H58:H59"/>
    <mergeCell ref="A56:A57"/>
    <mergeCell ref="B56:B57"/>
    <mergeCell ref="C56:C57"/>
    <mergeCell ref="D56:D57"/>
    <mergeCell ref="E56:E57"/>
    <mergeCell ref="F56:F57"/>
    <mergeCell ref="G52:G53"/>
    <mergeCell ref="H52:H53"/>
    <mergeCell ref="E54:E55"/>
    <mergeCell ref="D52:D53"/>
    <mergeCell ref="E52:E53"/>
    <mergeCell ref="F52:F53"/>
    <mergeCell ref="G48:G49"/>
    <mergeCell ref="H48:H49"/>
    <mergeCell ref="E50:E51"/>
    <mergeCell ref="F50:F51"/>
    <mergeCell ref="G50:G51"/>
    <mergeCell ref="H50:H51"/>
    <mergeCell ref="E40:E41"/>
    <mergeCell ref="F40:F41"/>
    <mergeCell ref="A50:A51"/>
    <mergeCell ref="B50:B51"/>
    <mergeCell ref="C50:C51"/>
    <mergeCell ref="A48:A49"/>
    <mergeCell ref="B48:B49"/>
    <mergeCell ref="C48:C49"/>
    <mergeCell ref="D48:D49"/>
    <mergeCell ref="E48:E49"/>
    <mergeCell ref="F48:F49"/>
    <mergeCell ref="E44:E45"/>
    <mergeCell ref="F44:F45"/>
    <mergeCell ref="E38:E39"/>
    <mergeCell ref="F38:F39"/>
    <mergeCell ref="G38:G39"/>
    <mergeCell ref="H38:H39"/>
    <mergeCell ref="B38:B39"/>
    <mergeCell ref="C38:C39"/>
    <mergeCell ref="A46:A47"/>
    <mergeCell ref="B46:B47"/>
    <mergeCell ref="C46:C47"/>
    <mergeCell ref="D46:D47"/>
    <mergeCell ref="E46:E47"/>
    <mergeCell ref="F46:F47"/>
    <mergeCell ref="G46:G47"/>
    <mergeCell ref="H46:H47"/>
    <mergeCell ref="G40:G41"/>
    <mergeCell ref="H40:H41"/>
    <mergeCell ref="E42:E43"/>
    <mergeCell ref="F42:F43"/>
    <mergeCell ref="G42:G43"/>
    <mergeCell ref="H42:H43"/>
    <mergeCell ref="A40:A41"/>
    <mergeCell ref="B40:B41"/>
    <mergeCell ref="C40:C41"/>
    <mergeCell ref="D40:D41"/>
    <mergeCell ref="E34:E35"/>
    <mergeCell ref="F34:F35"/>
    <mergeCell ref="G34:G35"/>
    <mergeCell ref="H34:H35"/>
    <mergeCell ref="A36:A37"/>
    <mergeCell ref="B36:B37"/>
    <mergeCell ref="C36:C37"/>
    <mergeCell ref="D36:D37"/>
    <mergeCell ref="E36:E37"/>
    <mergeCell ref="F36:F37"/>
    <mergeCell ref="G36:G37"/>
    <mergeCell ref="H36:H37"/>
    <mergeCell ref="G30:G31"/>
    <mergeCell ref="H30:H31"/>
    <mergeCell ref="A32:A33"/>
    <mergeCell ref="B32:B33"/>
    <mergeCell ref="C32:C33"/>
    <mergeCell ref="D32:D33"/>
    <mergeCell ref="E32:E33"/>
    <mergeCell ref="F32:F33"/>
    <mergeCell ref="G32:G33"/>
    <mergeCell ref="H32:H33"/>
    <mergeCell ref="A30:A31"/>
    <mergeCell ref="B30:B31"/>
    <mergeCell ref="C30:C31"/>
    <mergeCell ref="D30:D31"/>
    <mergeCell ref="E30:E31"/>
    <mergeCell ref="F30:F31"/>
    <mergeCell ref="A26:A27"/>
    <mergeCell ref="B26:B27"/>
    <mergeCell ref="C26:C27"/>
    <mergeCell ref="D26:D27"/>
    <mergeCell ref="E26:E27"/>
    <mergeCell ref="F26:F27"/>
    <mergeCell ref="G26:G27"/>
    <mergeCell ref="H26:H27"/>
    <mergeCell ref="A28:A29"/>
    <mergeCell ref="B28:B29"/>
    <mergeCell ref="C28:C29"/>
    <mergeCell ref="D28:D29"/>
    <mergeCell ref="E28:E29"/>
    <mergeCell ref="F28:F29"/>
    <mergeCell ref="G28:G29"/>
    <mergeCell ref="H28:H29"/>
    <mergeCell ref="A22:D23"/>
    <mergeCell ref="E22:E23"/>
    <mergeCell ref="F22:F23"/>
    <mergeCell ref="G22:G23"/>
    <mergeCell ref="H22:H23"/>
    <mergeCell ref="A24:A25"/>
    <mergeCell ref="B24:B25"/>
    <mergeCell ref="C24:C25"/>
    <mergeCell ref="D24:D25"/>
    <mergeCell ref="E24:E25"/>
    <mergeCell ref="F24:F25"/>
    <mergeCell ref="G24:G25"/>
    <mergeCell ref="H24:H25"/>
    <mergeCell ref="G18:G19"/>
    <mergeCell ref="H18:H19"/>
    <mergeCell ref="A20:A21"/>
    <mergeCell ref="B20:B21"/>
    <mergeCell ref="C20:C21"/>
    <mergeCell ref="D20:D21"/>
    <mergeCell ref="E20:E21"/>
    <mergeCell ref="F20:F21"/>
    <mergeCell ref="G20:G21"/>
    <mergeCell ref="H20:H21"/>
    <mergeCell ref="A18:A19"/>
    <mergeCell ref="B18:B19"/>
    <mergeCell ref="C18:C19"/>
    <mergeCell ref="D18:D19"/>
    <mergeCell ref="E18:E19"/>
    <mergeCell ref="F18:F19"/>
    <mergeCell ref="E9:F9"/>
    <mergeCell ref="C10:C11"/>
    <mergeCell ref="D10:D11"/>
    <mergeCell ref="H10:I11"/>
    <mergeCell ref="G14:G15"/>
    <mergeCell ref="H14:H15"/>
    <mergeCell ref="A16:A17"/>
    <mergeCell ref="B16:B17"/>
    <mergeCell ref="C16:C17"/>
    <mergeCell ref="D16:D17"/>
    <mergeCell ref="E16:E17"/>
    <mergeCell ref="F16:F17"/>
    <mergeCell ref="G16:G17"/>
    <mergeCell ref="H16:H17"/>
    <mergeCell ref="A14:A15"/>
    <mergeCell ref="B14:B15"/>
    <mergeCell ref="C14:C15"/>
    <mergeCell ref="D14:D15"/>
    <mergeCell ref="E14:E15"/>
    <mergeCell ref="F14:F15"/>
  </mergeCells>
  <phoneticPr fontId="4"/>
  <conditionalFormatting sqref="I60">
    <cfRule type="cellIs" dxfId="1" priority="1" stopIfTrue="1" operator="equal">
      <formula>0</formula>
    </cfRule>
  </conditionalFormatting>
  <dataValidations count="2">
    <dataValidation type="list" allowBlank="1" showInputMessage="1" showErrorMessage="1" sqref="F11" xr:uid="{00000000-0002-0000-0200-000000000000}">
      <formula1>"調 整 ③,予 算 案 ②,予 算 ②"</formula1>
    </dataValidation>
    <dataValidation type="list" allowBlank="1" showInputMessage="1" showErrorMessage="1" sqref="H14:H21 H24:H33 H46:H49 H36:H37 H40:H41" xr:uid="{00000000-0002-0000-0200-000001000000}">
      <formula1>"　　,区ＣＭ"</formula1>
    </dataValidation>
  </dataValidation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1"/>
  <rowBreaks count="1" manualBreakCount="1">
    <brk id="104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I47"/>
  <sheetViews>
    <sheetView view="pageBreakPreview" topLeftCell="A28" zoomScaleNormal="100" zoomScaleSheetLayoutView="100" workbookViewId="0">
      <selection activeCell="E64" sqref="E64"/>
    </sheetView>
  </sheetViews>
  <sheetFormatPr defaultColWidth="8.6640625" defaultRowHeight="18" customHeight="1"/>
  <cols>
    <col min="1" max="1" width="3.77734375" style="86" customWidth="1"/>
    <col min="2" max="2" width="12.44140625" style="86" customWidth="1"/>
    <col min="3" max="3" width="23.77734375" style="86" customWidth="1"/>
    <col min="4" max="4" width="17.44140625" style="86" customWidth="1"/>
    <col min="5" max="5" width="12.44140625" style="86" customWidth="1"/>
    <col min="6" max="7" width="12.44140625" style="87" customWidth="1"/>
    <col min="8" max="8" width="6.21875" style="89" customWidth="1"/>
    <col min="9" max="9" width="9.33203125" style="89" customWidth="1"/>
    <col min="10" max="10" width="3.21875" style="89" bestFit="1" customWidth="1"/>
    <col min="11" max="11" width="7.33203125" style="89" bestFit="1" customWidth="1"/>
    <col min="12" max="12" width="2.88671875" style="89" customWidth="1"/>
    <col min="13" max="221" width="8.6640625" style="89" customWidth="1"/>
    <col min="222" max="16384" width="8.6640625" style="89"/>
  </cols>
  <sheetData>
    <row r="1" spans="1:9" ht="17.25" customHeight="1">
      <c r="G1" s="88"/>
    </row>
    <row r="2" spans="1:9" ht="17.25" customHeight="1">
      <c r="A2" s="90"/>
      <c r="B2" s="90"/>
      <c r="G2" s="91"/>
      <c r="I2" s="92"/>
    </row>
    <row r="3" spans="1:9" ht="17.25" customHeight="1">
      <c r="A3" s="90"/>
      <c r="B3" s="90"/>
      <c r="G3" s="93"/>
      <c r="I3" s="92"/>
    </row>
    <row r="4" spans="1:9" ht="17.25" customHeight="1">
      <c r="G4" s="91"/>
    </row>
    <row r="5" spans="1:9" ht="18" customHeight="1">
      <c r="A5" s="90" t="s">
        <v>36</v>
      </c>
      <c r="B5" s="90"/>
      <c r="G5" s="86"/>
      <c r="H5" s="94"/>
      <c r="I5" s="94"/>
    </row>
    <row r="6" spans="1:9" ht="15" customHeight="1">
      <c r="G6" s="86"/>
    </row>
    <row r="7" spans="1:9" ht="18" customHeight="1">
      <c r="A7" s="95" t="s">
        <v>53</v>
      </c>
      <c r="B7" s="95"/>
      <c r="D7" s="89"/>
      <c r="E7" s="89"/>
      <c r="F7" s="95"/>
      <c r="G7" s="95"/>
      <c r="I7" s="96" t="s">
        <v>54</v>
      </c>
    </row>
    <row r="8" spans="1:9" ht="10.5" customHeight="1">
      <c r="A8" s="89"/>
      <c r="B8" s="89"/>
      <c r="D8" s="89"/>
      <c r="E8" s="89"/>
      <c r="F8" s="95"/>
      <c r="G8" s="95"/>
    </row>
    <row r="9" spans="1:9" ht="27" customHeight="1" thickBot="1">
      <c r="A9" s="89"/>
      <c r="B9" s="89"/>
      <c r="E9" s="241"/>
      <c r="F9" s="241"/>
      <c r="G9" s="97"/>
      <c r="I9" s="98" t="s">
        <v>1</v>
      </c>
    </row>
    <row r="10" spans="1:9" ht="15" customHeight="1">
      <c r="A10" s="99" t="s">
        <v>2</v>
      </c>
      <c r="B10" s="100" t="s">
        <v>32</v>
      </c>
      <c r="C10" s="242" t="s">
        <v>30</v>
      </c>
      <c r="D10" s="244" t="s">
        <v>33</v>
      </c>
      <c r="E10" s="45" t="s">
        <v>78</v>
      </c>
      <c r="F10" s="10" t="s">
        <v>79</v>
      </c>
      <c r="G10" s="101" t="s">
        <v>28</v>
      </c>
      <c r="H10" s="245" t="s">
        <v>5</v>
      </c>
      <c r="I10" s="246"/>
    </row>
    <row r="11" spans="1:9" ht="15" customHeight="1">
      <c r="A11" s="102" t="s">
        <v>6</v>
      </c>
      <c r="B11" s="103" t="s">
        <v>23</v>
      </c>
      <c r="C11" s="243"/>
      <c r="D11" s="243"/>
      <c r="E11" s="46" t="s">
        <v>34</v>
      </c>
      <c r="F11" s="46" t="s">
        <v>35</v>
      </c>
      <c r="G11" s="104" t="s">
        <v>29</v>
      </c>
      <c r="H11" s="247"/>
      <c r="I11" s="248"/>
    </row>
    <row r="12" spans="1:9" ht="15" customHeight="1">
      <c r="A12" s="249">
        <v>1</v>
      </c>
      <c r="B12" s="251" t="s">
        <v>55</v>
      </c>
      <c r="C12" s="184" t="s">
        <v>10</v>
      </c>
      <c r="D12" s="253" t="s">
        <v>56</v>
      </c>
      <c r="E12" s="216">
        <v>30000</v>
      </c>
      <c r="F12" s="255"/>
      <c r="G12" s="255">
        <f>+F12-E12</f>
        <v>-30000</v>
      </c>
      <c r="H12" s="257" t="s">
        <v>8</v>
      </c>
      <c r="I12" s="105"/>
    </row>
    <row r="13" spans="1:9" ht="15" customHeight="1">
      <c r="A13" s="250"/>
      <c r="B13" s="252"/>
      <c r="C13" s="185"/>
      <c r="D13" s="254"/>
      <c r="E13" s="217"/>
      <c r="F13" s="256"/>
      <c r="G13" s="256"/>
      <c r="H13" s="258"/>
      <c r="I13" s="106"/>
    </row>
    <row r="14" spans="1:9" ht="15" customHeight="1">
      <c r="A14" s="249">
        <v>2</v>
      </c>
      <c r="B14" s="251" t="s">
        <v>57</v>
      </c>
      <c r="C14" s="184" t="s">
        <v>12</v>
      </c>
      <c r="D14" s="253" t="s">
        <v>56</v>
      </c>
      <c r="E14" s="216">
        <v>25000</v>
      </c>
      <c r="F14" s="255"/>
      <c r="G14" s="255">
        <f>+F14-E14</f>
        <v>-25000</v>
      </c>
      <c r="H14" s="257" t="s">
        <v>8</v>
      </c>
      <c r="I14" s="105"/>
    </row>
    <row r="15" spans="1:9" ht="15" customHeight="1">
      <c r="A15" s="250"/>
      <c r="B15" s="252"/>
      <c r="C15" s="185"/>
      <c r="D15" s="254"/>
      <c r="E15" s="217"/>
      <c r="F15" s="256"/>
      <c r="G15" s="256"/>
      <c r="H15" s="258"/>
      <c r="I15" s="106"/>
    </row>
    <row r="16" spans="1:9" ht="15" customHeight="1">
      <c r="A16" s="249">
        <v>3</v>
      </c>
      <c r="B16" s="251" t="s">
        <v>58</v>
      </c>
      <c r="C16" s="184" t="s">
        <v>14</v>
      </c>
      <c r="D16" s="253" t="s">
        <v>56</v>
      </c>
      <c r="E16" s="216">
        <v>5000</v>
      </c>
      <c r="F16" s="255"/>
      <c r="G16" s="255">
        <f>+F16-E16</f>
        <v>-5000</v>
      </c>
      <c r="H16" s="257" t="s">
        <v>8</v>
      </c>
      <c r="I16" s="105"/>
    </row>
    <row r="17" spans="1:9" ht="15" customHeight="1">
      <c r="A17" s="250"/>
      <c r="B17" s="252"/>
      <c r="C17" s="185"/>
      <c r="D17" s="254"/>
      <c r="E17" s="217"/>
      <c r="F17" s="256"/>
      <c r="G17" s="256"/>
      <c r="H17" s="258"/>
      <c r="I17" s="106"/>
    </row>
    <row r="18" spans="1:9" ht="15" customHeight="1">
      <c r="A18" s="249">
        <v>4</v>
      </c>
      <c r="B18" s="251" t="s">
        <v>59</v>
      </c>
      <c r="C18" s="196" t="s">
        <v>16</v>
      </c>
      <c r="D18" s="253" t="s">
        <v>56</v>
      </c>
      <c r="E18" s="216">
        <v>5000</v>
      </c>
      <c r="F18" s="255"/>
      <c r="G18" s="255">
        <f>+F18-E18</f>
        <v>-5000</v>
      </c>
      <c r="H18" s="257" t="s">
        <v>8</v>
      </c>
      <c r="I18" s="105"/>
    </row>
    <row r="19" spans="1:9" ht="15" customHeight="1">
      <c r="A19" s="250"/>
      <c r="B19" s="252"/>
      <c r="C19" s="196"/>
      <c r="D19" s="254"/>
      <c r="E19" s="217"/>
      <c r="F19" s="256"/>
      <c r="G19" s="256"/>
      <c r="H19" s="258"/>
      <c r="I19" s="106"/>
    </row>
    <row r="20" spans="1:9" ht="15" customHeight="1">
      <c r="A20" s="249">
        <v>5</v>
      </c>
      <c r="B20" s="251" t="s">
        <v>60</v>
      </c>
      <c r="C20" s="259"/>
      <c r="D20" s="253" t="s">
        <v>56</v>
      </c>
      <c r="E20" s="255"/>
      <c r="F20" s="255"/>
      <c r="G20" s="255">
        <f>+F20-E20</f>
        <v>0</v>
      </c>
      <c r="H20" s="257" t="s">
        <v>8</v>
      </c>
      <c r="I20" s="105"/>
    </row>
    <row r="21" spans="1:9" ht="15" customHeight="1">
      <c r="A21" s="250"/>
      <c r="B21" s="252"/>
      <c r="C21" s="260"/>
      <c r="D21" s="254"/>
      <c r="E21" s="256"/>
      <c r="F21" s="256"/>
      <c r="G21" s="256"/>
      <c r="H21" s="258"/>
      <c r="I21" s="106"/>
    </row>
    <row r="22" spans="1:9" ht="15" customHeight="1">
      <c r="A22" s="249">
        <v>6</v>
      </c>
      <c r="B22" s="251" t="s">
        <v>61</v>
      </c>
      <c r="C22" s="259"/>
      <c r="D22" s="253" t="s">
        <v>56</v>
      </c>
      <c r="E22" s="255"/>
      <c r="F22" s="255"/>
      <c r="G22" s="255">
        <f>+F22-E22</f>
        <v>0</v>
      </c>
      <c r="H22" s="257" t="s">
        <v>8</v>
      </c>
      <c r="I22" s="105"/>
    </row>
    <row r="23" spans="1:9" ht="15" customHeight="1">
      <c r="A23" s="250"/>
      <c r="B23" s="252"/>
      <c r="C23" s="260"/>
      <c r="D23" s="254"/>
      <c r="E23" s="256"/>
      <c r="F23" s="256"/>
      <c r="G23" s="256"/>
      <c r="H23" s="258"/>
      <c r="I23" s="106"/>
    </row>
    <row r="24" spans="1:9" ht="15" customHeight="1">
      <c r="A24" s="261" t="s">
        <v>62</v>
      </c>
      <c r="B24" s="262"/>
      <c r="C24" s="262"/>
      <c r="D24" s="263"/>
      <c r="E24" s="255">
        <f>SUM(E12:E23)</f>
        <v>65000</v>
      </c>
      <c r="F24" s="255">
        <f>SUM(F12:F23)</f>
        <v>0</v>
      </c>
      <c r="G24" s="255">
        <f>+F24-E24</f>
        <v>-65000</v>
      </c>
      <c r="H24" s="257"/>
      <c r="I24" s="105"/>
    </row>
    <row r="25" spans="1:9" ht="15" customHeight="1">
      <c r="A25" s="264"/>
      <c r="B25" s="265"/>
      <c r="C25" s="265"/>
      <c r="D25" s="266"/>
      <c r="E25" s="256"/>
      <c r="F25" s="256"/>
      <c r="G25" s="256"/>
      <c r="H25" s="258"/>
      <c r="I25" s="106"/>
    </row>
    <row r="26" spans="1:9" ht="15" customHeight="1">
      <c r="A26" s="249">
        <v>7</v>
      </c>
      <c r="B26" s="251" t="s">
        <v>63</v>
      </c>
      <c r="C26" s="259"/>
      <c r="D26" s="253" t="s">
        <v>56</v>
      </c>
      <c r="E26" s="267"/>
      <c r="F26" s="267"/>
      <c r="G26" s="255">
        <f>+F26-E26</f>
        <v>0</v>
      </c>
      <c r="H26" s="257"/>
      <c r="I26" s="107"/>
    </row>
    <row r="27" spans="1:9" ht="15" customHeight="1">
      <c r="A27" s="250"/>
      <c r="B27" s="252"/>
      <c r="C27" s="260"/>
      <c r="D27" s="254"/>
      <c r="E27" s="268"/>
      <c r="F27" s="268"/>
      <c r="G27" s="256"/>
      <c r="H27" s="258"/>
      <c r="I27" s="108"/>
    </row>
    <row r="28" spans="1:9" ht="15" customHeight="1">
      <c r="A28" s="249">
        <v>8</v>
      </c>
      <c r="B28" s="251" t="s">
        <v>64</v>
      </c>
      <c r="C28" s="259"/>
      <c r="D28" s="253" t="s">
        <v>56</v>
      </c>
      <c r="E28" s="267"/>
      <c r="F28" s="267"/>
      <c r="G28" s="255">
        <f>+F28-E28</f>
        <v>0</v>
      </c>
      <c r="H28" s="257"/>
      <c r="I28" s="105"/>
    </row>
    <row r="29" spans="1:9" ht="15" customHeight="1">
      <c r="A29" s="250"/>
      <c r="B29" s="252"/>
      <c r="C29" s="260"/>
      <c r="D29" s="254"/>
      <c r="E29" s="268"/>
      <c r="F29" s="268"/>
      <c r="G29" s="256"/>
      <c r="H29" s="258"/>
      <c r="I29" s="109"/>
    </row>
    <row r="30" spans="1:9" ht="15" customHeight="1">
      <c r="A30" s="249">
        <v>9</v>
      </c>
      <c r="B30" s="251" t="s">
        <v>65</v>
      </c>
      <c r="C30" s="269"/>
      <c r="D30" s="253" t="s">
        <v>56</v>
      </c>
      <c r="E30" s="267"/>
      <c r="F30" s="267"/>
      <c r="G30" s="255">
        <f>+F30-E30</f>
        <v>0</v>
      </c>
      <c r="H30" s="257"/>
      <c r="I30" s="107"/>
    </row>
    <row r="31" spans="1:9" ht="15" customHeight="1">
      <c r="A31" s="250"/>
      <c r="B31" s="252"/>
      <c r="C31" s="270"/>
      <c r="D31" s="254"/>
      <c r="E31" s="268"/>
      <c r="F31" s="268"/>
      <c r="G31" s="256"/>
      <c r="H31" s="258"/>
      <c r="I31" s="108"/>
    </row>
    <row r="32" spans="1:9" ht="15" customHeight="1">
      <c r="A32" s="249">
        <v>10</v>
      </c>
      <c r="B32" s="251" t="s">
        <v>66</v>
      </c>
      <c r="C32" s="259"/>
      <c r="D32" s="253" t="s">
        <v>56</v>
      </c>
      <c r="E32" s="267"/>
      <c r="F32" s="267"/>
      <c r="G32" s="255">
        <f>+F32-E32</f>
        <v>0</v>
      </c>
      <c r="H32" s="257" t="s">
        <v>8</v>
      </c>
      <c r="I32" s="105"/>
    </row>
    <row r="33" spans="1:9" ht="15" customHeight="1">
      <c r="A33" s="250"/>
      <c r="B33" s="252"/>
      <c r="C33" s="260"/>
      <c r="D33" s="254"/>
      <c r="E33" s="268"/>
      <c r="F33" s="268"/>
      <c r="G33" s="256"/>
      <c r="H33" s="258"/>
      <c r="I33" s="106"/>
    </row>
    <row r="34" spans="1:9" ht="15" customHeight="1">
      <c r="A34" s="249">
        <v>11</v>
      </c>
      <c r="B34" s="251" t="s">
        <v>67</v>
      </c>
      <c r="C34" s="271"/>
      <c r="D34" s="253" t="s">
        <v>56</v>
      </c>
      <c r="E34" s="267"/>
      <c r="F34" s="267"/>
      <c r="G34" s="255">
        <f>+F34-E34</f>
        <v>0</v>
      </c>
      <c r="H34" s="257" t="s">
        <v>8</v>
      </c>
      <c r="I34" s="105"/>
    </row>
    <row r="35" spans="1:9" ht="15" customHeight="1">
      <c r="A35" s="250"/>
      <c r="B35" s="252"/>
      <c r="C35" s="271"/>
      <c r="D35" s="254"/>
      <c r="E35" s="268"/>
      <c r="F35" s="268"/>
      <c r="G35" s="256"/>
      <c r="H35" s="258"/>
      <c r="I35" s="106"/>
    </row>
    <row r="36" spans="1:9" ht="15" customHeight="1">
      <c r="A36" s="261" t="s">
        <v>68</v>
      </c>
      <c r="B36" s="262"/>
      <c r="C36" s="262"/>
      <c r="D36" s="263"/>
      <c r="E36" s="255">
        <f>SUM(E26:E35)</f>
        <v>0</v>
      </c>
      <c r="F36" s="255">
        <f>SUM(F26:F35)</f>
        <v>0</v>
      </c>
      <c r="G36" s="255">
        <f>+F36-E36</f>
        <v>0</v>
      </c>
      <c r="H36" s="257"/>
      <c r="I36" s="105"/>
    </row>
    <row r="37" spans="1:9" ht="15" customHeight="1">
      <c r="A37" s="264"/>
      <c r="B37" s="265"/>
      <c r="C37" s="265"/>
      <c r="D37" s="266"/>
      <c r="E37" s="256"/>
      <c r="F37" s="256"/>
      <c r="G37" s="256"/>
      <c r="H37" s="258"/>
      <c r="I37" s="106"/>
    </row>
    <row r="38" spans="1:9" ht="15" customHeight="1">
      <c r="A38" s="249">
        <v>12</v>
      </c>
      <c r="B38" s="251" t="s">
        <v>69</v>
      </c>
      <c r="C38" s="271"/>
      <c r="D38" s="253" t="s">
        <v>70</v>
      </c>
      <c r="E38" s="255"/>
      <c r="F38" s="255"/>
      <c r="G38" s="255">
        <f>+F38-E38</f>
        <v>0</v>
      </c>
      <c r="H38" s="257" t="s">
        <v>8</v>
      </c>
      <c r="I38" s="105"/>
    </row>
    <row r="39" spans="1:9" ht="15" customHeight="1">
      <c r="A39" s="250"/>
      <c r="B39" s="252"/>
      <c r="C39" s="271"/>
      <c r="D39" s="254"/>
      <c r="E39" s="256"/>
      <c r="F39" s="256"/>
      <c r="G39" s="256"/>
      <c r="H39" s="258"/>
      <c r="I39" s="106"/>
    </row>
    <row r="40" spans="1:9" ht="15" customHeight="1">
      <c r="A40" s="261" t="s">
        <v>48</v>
      </c>
      <c r="B40" s="262"/>
      <c r="C40" s="262"/>
      <c r="D40" s="263"/>
      <c r="E40" s="255">
        <f>+E38</f>
        <v>0</v>
      </c>
      <c r="F40" s="255">
        <f>+F38</f>
        <v>0</v>
      </c>
      <c r="G40" s="255">
        <f>+F40-E40</f>
        <v>0</v>
      </c>
      <c r="H40" s="257"/>
      <c r="I40" s="105"/>
    </row>
    <row r="41" spans="1:9" ht="15" customHeight="1">
      <c r="A41" s="264"/>
      <c r="B41" s="265"/>
      <c r="C41" s="265"/>
      <c r="D41" s="266"/>
      <c r="E41" s="256"/>
      <c r="F41" s="256"/>
      <c r="G41" s="256"/>
      <c r="H41" s="258"/>
      <c r="I41" s="106"/>
    </row>
    <row r="42" spans="1:9" ht="15" customHeight="1">
      <c r="A42" s="272" t="s">
        <v>71</v>
      </c>
      <c r="B42" s="273"/>
      <c r="C42" s="273"/>
      <c r="D42" s="274"/>
      <c r="E42" s="255">
        <f>+E24+E36+E40</f>
        <v>65000</v>
      </c>
      <c r="F42" s="255">
        <f t="shared" ref="F42" si="0">+F24+F36+F40</f>
        <v>0</v>
      </c>
      <c r="G42" s="267">
        <f>+F42-E42</f>
        <v>-65000</v>
      </c>
      <c r="H42" s="257" t="str">
        <f>IF(I42="　","　","区CM")</f>
        <v>　</v>
      </c>
      <c r="I42" s="110" t="str">
        <f>IF(SUMIF(K22:K41,K42,I22:I41)=0,"　",SUMIF(K22:K41,K42,I22:I41))</f>
        <v>　</v>
      </c>
    </row>
    <row r="43" spans="1:9" ht="15" customHeight="1" thickBot="1">
      <c r="A43" s="275"/>
      <c r="B43" s="276"/>
      <c r="C43" s="276"/>
      <c r="D43" s="277"/>
      <c r="E43" s="278"/>
      <c r="F43" s="278"/>
      <c r="G43" s="279"/>
      <c r="H43" s="280"/>
      <c r="I43" s="111" t="str">
        <f>IF(SUMIF(K22:K41,K43,I22:I41)=0,"　",SUMIF(K22:K41,K43,I22:I41))</f>
        <v>　</v>
      </c>
    </row>
    <row r="44" spans="1:9" ht="13.2">
      <c r="A44" s="112"/>
      <c r="B44" s="112"/>
      <c r="C44" s="112"/>
      <c r="D44" s="112"/>
      <c r="E44" s="113"/>
      <c r="F44" s="114"/>
      <c r="G44" s="114"/>
    </row>
    <row r="45" spans="1:9" ht="18" customHeight="1">
      <c r="A45" s="115"/>
      <c r="D45" s="116"/>
      <c r="F45" s="117"/>
      <c r="G45" s="117"/>
      <c r="H45" s="115"/>
    </row>
    <row r="46" spans="1:9" ht="18" customHeight="1">
      <c r="F46" s="117"/>
      <c r="G46" s="117"/>
      <c r="H46" s="115"/>
    </row>
    <row r="47" spans="1:9" ht="18" customHeight="1">
      <c r="F47" s="117"/>
      <c r="G47" s="117"/>
      <c r="H47" s="115"/>
    </row>
  </sheetData>
  <mergeCells count="120">
    <mergeCell ref="A42:D43"/>
    <mergeCell ref="E42:E43"/>
    <mergeCell ref="F42:F43"/>
    <mergeCell ref="G42:G43"/>
    <mergeCell ref="H42:H43"/>
    <mergeCell ref="F38:F39"/>
    <mergeCell ref="G38:G39"/>
    <mergeCell ref="H38:H39"/>
    <mergeCell ref="A40:D41"/>
    <mergeCell ref="E40:E41"/>
    <mergeCell ref="F40:F41"/>
    <mergeCell ref="G40:G41"/>
    <mergeCell ref="H40:H41"/>
    <mergeCell ref="A36:D37"/>
    <mergeCell ref="E36:E37"/>
    <mergeCell ref="F36:F37"/>
    <mergeCell ref="G36:G37"/>
    <mergeCell ref="H36:H37"/>
    <mergeCell ref="A38:A39"/>
    <mergeCell ref="B38:B39"/>
    <mergeCell ref="C38:C39"/>
    <mergeCell ref="D38:D39"/>
    <mergeCell ref="E38:E39"/>
    <mergeCell ref="G32:G33"/>
    <mergeCell ref="H32:H33"/>
    <mergeCell ref="A34:A35"/>
    <mergeCell ref="B34:B35"/>
    <mergeCell ref="C34:C35"/>
    <mergeCell ref="D34:D35"/>
    <mergeCell ref="E34:E35"/>
    <mergeCell ref="F34:F35"/>
    <mergeCell ref="G34:G35"/>
    <mergeCell ref="H34:H35"/>
    <mergeCell ref="A32:A33"/>
    <mergeCell ref="B32:B33"/>
    <mergeCell ref="C32:C33"/>
    <mergeCell ref="D32:D33"/>
    <mergeCell ref="E32:E33"/>
    <mergeCell ref="F32:F33"/>
    <mergeCell ref="A28:A29"/>
    <mergeCell ref="B28:B29"/>
    <mergeCell ref="C28:C29"/>
    <mergeCell ref="D28:D29"/>
    <mergeCell ref="E28:E29"/>
    <mergeCell ref="F28:F29"/>
    <mergeCell ref="G28:G29"/>
    <mergeCell ref="H28:H29"/>
    <mergeCell ref="A30:A31"/>
    <mergeCell ref="B30:B31"/>
    <mergeCell ref="C30:C31"/>
    <mergeCell ref="D30:D31"/>
    <mergeCell ref="E30:E31"/>
    <mergeCell ref="F30:F31"/>
    <mergeCell ref="G30:G31"/>
    <mergeCell ref="H30:H31"/>
    <mergeCell ref="A24:D25"/>
    <mergeCell ref="E24:E25"/>
    <mergeCell ref="F24:F25"/>
    <mergeCell ref="G24:G25"/>
    <mergeCell ref="H24:H25"/>
    <mergeCell ref="A26:A27"/>
    <mergeCell ref="B26:B27"/>
    <mergeCell ref="C26:C27"/>
    <mergeCell ref="D26:D27"/>
    <mergeCell ref="E26:E27"/>
    <mergeCell ref="F26:F27"/>
    <mergeCell ref="G26:G27"/>
    <mergeCell ref="H26:H27"/>
    <mergeCell ref="G20:G21"/>
    <mergeCell ref="H20:H21"/>
    <mergeCell ref="A22:A23"/>
    <mergeCell ref="B22:B23"/>
    <mergeCell ref="C22:C23"/>
    <mergeCell ref="D22:D23"/>
    <mergeCell ref="E22:E23"/>
    <mergeCell ref="F22:F23"/>
    <mergeCell ref="G22:G23"/>
    <mergeCell ref="H22:H23"/>
    <mergeCell ref="A20:A21"/>
    <mergeCell ref="B20:B21"/>
    <mergeCell ref="C20:C21"/>
    <mergeCell ref="D20:D21"/>
    <mergeCell ref="E20:E21"/>
    <mergeCell ref="F20:F21"/>
    <mergeCell ref="A18:A19"/>
    <mergeCell ref="B18:B19"/>
    <mergeCell ref="C18:C19"/>
    <mergeCell ref="D18:D19"/>
    <mergeCell ref="E18:E19"/>
    <mergeCell ref="F18:F19"/>
    <mergeCell ref="G18:G19"/>
    <mergeCell ref="H18:H19"/>
    <mergeCell ref="A16:A17"/>
    <mergeCell ref="B16:B17"/>
    <mergeCell ref="C16:C17"/>
    <mergeCell ref="D16:D17"/>
    <mergeCell ref="E16:E17"/>
    <mergeCell ref="F16:F17"/>
    <mergeCell ref="A14:A15"/>
    <mergeCell ref="B14:B15"/>
    <mergeCell ref="C14:C15"/>
    <mergeCell ref="D14:D15"/>
    <mergeCell ref="E14:E15"/>
    <mergeCell ref="F14:F15"/>
    <mergeCell ref="G14:G15"/>
    <mergeCell ref="H14:H15"/>
    <mergeCell ref="G16:G17"/>
    <mergeCell ref="H16:H17"/>
    <mergeCell ref="E9:F9"/>
    <mergeCell ref="C10:C11"/>
    <mergeCell ref="D10:D11"/>
    <mergeCell ref="H10:I11"/>
    <mergeCell ref="A12:A13"/>
    <mergeCell ref="B12:B13"/>
    <mergeCell ref="C12:C13"/>
    <mergeCell ref="D12:D13"/>
    <mergeCell ref="E12:E13"/>
    <mergeCell ref="F12:F13"/>
    <mergeCell ref="G12:G13"/>
    <mergeCell ref="H12:H13"/>
  </mergeCells>
  <phoneticPr fontId="4"/>
  <conditionalFormatting sqref="I42">
    <cfRule type="cellIs" dxfId="0" priority="1" stopIfTrue="1" operator="equal">
      <formula>0</formula>
    </cfRule>
  </conditionalFormatting>
  <dataValidations count="2">
    <dataValidation type="list" allowBlank="1" showInputMessage="1" showErrorMessage="1" sqref="F11" xr:uid="{00000000-0002-0000-0300-000000000000}">
      <formula1>"調 整 ③,予 算 案 ②,予 算 ②"</formula1>
    </dataValidation>
    <dataValidation type="list" allowBlank="1" showInputMessage="1" showErrorMessage="1" sqref="H12:H23 H26:H35 H38:H39" xr:uid="{00000000-0002-0000-0300-000001000000}">
      <formula1>"　　,区ＣＭ"</formula1>
    </dataValidation>
  </dataValidations>
  <hyperlinks>
    <hyperlink ref="C14:C15" r:id="rId1" display="食肉市場事業会計繰出金" xr:uid="{00000000-0004-0000-0300-000000000000}"/>
    <hyperlink ref="C16:C17" r:id="rId2" display="中央卸売市場事業会計繰出金" xr:uid="{00000000-0004-0000-0300-000001000000}"/>
    <hyperlink ref="C18:C19" r:id="rId3" display="港営事業会計繰出金" xr:uid="{00000000-0004-0000-0300-000002000000}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一般会計</vt:lpstr>
      <vt:lpstr>政令会計</vt:lpstr>
      <vt:lpstr>準公・公営会計</vt:lpstr>
      <vt:lpstr>公債費会計</vt:lpstr>
      <vt:lpstr>一般会計!Print_Area</vt:lpstr>
      <vt:lpstr>公債費会計!Print_Area</vt:lpstr>
      <vt:lpstr>準公・公営会計!Print_Area</vt:lpstr>
      <vt:lpstr>政令会計!Print_Area</vt:lpstr>
      <vt:lpstr>一般会計!Print_Titles</vt:lpstr>
      <vt:lpstr>公債費会計!Print_Titles</vt:lpstr>
      <vt:lpstr>政令会計!Print_Titles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2021-12-28T10:38:21Z</dcterms:created>
  <dcterms:modified xsi:type="dcterms:W3CDTF">2024-02-13T00:44:17Z</dcterms:modified>
</cp:coreProperties>
</file>