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8900" windowHeight="7425" tabRatio="683"/>
  </bookViews>
  <sheets>
    <sheet name="一般会計" sheetId="77" r:id="rId1"/>
  </sheets>
  <definedNames>
    <definedName name="_xlnm.Print_Area" localSheetId="0">一般会計!$A$5:$I$73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22" i="77" l="1"/>
  <c r="F69" i="77" l="1"/>
  <c r="F68" i="77"/>
  <c r="F65" i="77"/>
  <c r="F64" i="77"/>
  <c r="F61" i="77"/>
  <c r="F60" i="77"/>
  <c r="F53" i="77"/>
  <c r="F52" i="77"/>
  <c r="F33" i="77"/>
  <c r="F32" i="77"/>
  <c r="F29" i="77"/>
  <c r="F28" i="77"/>
  <c r="F23" i="77"/>
  <c r="F17" i="77"/>
  <c r="F16" i="77"/>
  <c r="F73" i="77"/>
  <c r="F72" i="77"/>
  <c r="E73" i="77"/>
  <c r="E72" i="77"/>
  <c r="E69" i="77"/>
  <c r="E68" i="77"/>
  <c r="E65" i="77"/>
  <c r="E64" i="77"/>
  <c r="E61" i="77"/>
  <c r="E60" i="77"/>
  <c r="E53" i="77"/>
  <c r="E52" i="77"/>
  <c r="E33" i="77"/>
  <c r="E32" i="77"/>
  <c r="E29" i="77"/>
  <c r="E28" i="77"/>
  <c r="E23" i="77"/>
  <c r="E22" i="77"/>
  <c r="G22" i="77" s="1"/>
  <c r="E17" i="77"/>
  <c r="E16" i="77"/>
  <c r="G67" i="77"/>
  <c r="G66" i="77"/>
  <c r="G71" i="77"/>
  <c r="G70" i="77"/>
  <c r="G51" i="77"/>
  <c r="G50" i="77"/>
  <c r="G63" i="77"/>
  <c r="G62" i="77"/>
  <c r="G59" i="77"/>
  <c r="G58" i="77"/>
  <c r="G57" i="77"/>
  <c r="G56" i="77"/>
  <c r="G55" i="77"/>
  <c r="G54" i="77"/>
  <c r="G41" i="77"/>
  <c r="G40" i="77"/>
  <c r="G39" i="77"/>
  <c r="G38" i="77"/>
  <c r="G37" i="77"/>
  <c r="G36" i="77"/>
  <c r="G35" i="77"/>
  <c r="G34" i="77"/>
  <c r="G31" i="77"/>
  <c r="G30" i="77"/>
  <c r="G27" i="77"/>
  <c r="G26" i="77"/>
  <c r="G25" i="77"/>
  <c r="G24" i="77"/>
  <c r="G21" i="77"/>
  <c r="G20" i="77"/>
  <c r="G19" i="77"/>
  <c r="G18" i="77"/>
  <c r="G15" i="77"/>
  <c r="G14" i="77"/>
  <c r="G23" i="77" l="1"/>
  <c r="G28" i="77"/>
  <c r="G29" i="77"/>
  <c r="G33" i="77"/>
  <c r="G32" i="77"/>
  <c r="I72" i="77" l="1"/>
  <c r="H72" i="77" s="1"/>
  <c r="G60" i="77" l="1"/>
  <c r="G64" i="77"/>
  <c r="I73" i="77"/>
  <c r="G52" i="77"/>
  <c r="G49" i="77"/>
  <c r="G48" i="77"/>
  <c r="G47" i="77"/>
  <c r="G46" i="77"/>
  <c r="G45" i="77"/>
  <c r="G44" i="77"/>
  <c r="G43" i="77"/>
  <c r="G42" i="77"/>
  <c r="G13" i="77"/>
  <c r="G12" i="77"/>
  <c r="G68" i="77" l="1"/>
  <c r="G53" i="77"/>
  <c r="G72" i="77"/>
  <c r="G61" i="77" l="1"/>
  <c r="G65" i="77"/>
  <c r="G73" i="77"/>
  <c r="G69" i="77" l="1"/>
  <c r="G16" i="77" l="1"/>
  <c r="G17" i="77"/>
</calcChain>
</file>

<file path=xl/sharedStrings.xml><?xml version="1.0" encoding="utf-8"?>
<sst xmlns="http://schemas.openxmlformats.org/spreadsheetml/2006/main" count="156" uniqueCount="66">
  <si>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</si>
  <si>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</si>
  <si>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</si>
  <si>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</si>
  <si>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</si>
  <si>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</si>
  <si>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</si>
  <si>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</si>
  <si>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</si>
  <si>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</si>
  <si>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</si>
  <si>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</si>
  <si>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</si>
  <si>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</si>
  <si>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</si>
  <si>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</si>
  <si>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</si>
  <si>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</si>
  <si>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2-8-1</t>
    <phoneticPr fontId="4"/>
  </si>
  <si>
    <t>2-8-2</t>
    <phoneticPr fontId="4"/>
  </si>
  <si>
    <t>2-8-3</t>
    <phoneticPr fontId="4"/>
  </si>
  <si>
    <t>2-8-4</t>
    <phoneticPr fontId="4"/>
  </si>
  <si>
    <t>2-8-5</t>
    <phoneticPr fontId="4"/>
  </si>
  <si>
    <t>2-8-6</t>
    <phoneticPr fontId="4"/>
  </si>
  <si>
    <t>2-8-7</t>
    <phoneticPr fontId="4"/>
  </si>
  <si>
    <t>2-8-8</t>
    <phoneticPr fontId="4"/>
  </si>
  <si>
    <t>（2-8-7）</t>
    <phoneticPr fontId="4"/>
  </si>
  <si>
    <t>選挙管理委員会委員報酬</t>
    <phoneticPr fontId="4"/>
  </si>
  <si>
    <t>選挙管理委員会委員事務費</t>
    <phoneticPr fontId="4"/>
  </si>
  <si>
    <t>選挙管理委員会委員費計</t>
    <rPh sb="0" eb="2">
      <t>センキョ</t>
    </rPh>
    <rPh sb="2" eb="4">
      <t>カンリ</t>
    </rPh>
    <rPh sb="4" eb="7">
      <t>イインカイ</t>
    </rPh>
    <rPh sb="7" eb="9">
      <t>イイン</t>
    </rPh>
    <rPh sb="9" eb="10">
      <t>ヒ</t>
    </rPh>
    <rPh sb="10" eb="11">
      <t>ケイ</t>
    </rPh>
    <phoneticPr fontId="3"/>
  </si>
  <si>
    <t>監査委員報酬等</t>
    <phoneticPr fontId="4"/>
  </si>
  <si>
    <t>監査委員事務費</t>
    <phoneticPr fontId="4"/>
  </si>
  <si>
    <t>監査委員費計</t>
    <rPh sb="0" eb="2">
      <t>カンサ</t>
    </rPh>
    <rPh sb="2" eb="4">
      <t>イイン</t>
    </rPh>
    <rPh sb="4" eb="5">
      <t>ヒ</t>
    </rPh>
    <rPh sb="5" eb="6">
      <t>ケイ</t>
    </rPh>
    <phoneticPr fontId="3"/>
  </si>
  <si>
    <t>人事委員会委員報酬</t>
    <phoneticPr fontId="4"/>
  </si>
  <si>
    <t>人事委員会委員事務費</t>
    <phoneticPr fontId="4"/>
  </si>
  <si>
    <t>人事委員会委員費計</t>
    <rPh sb="0" eb="2">
      <t>ジンジ</t>
    </rPh>
    <rPh sb="2" eb="5">
      <t>イインカイ</t>
    </rPh>
    <rPh sb="5" eb="7">
      <t>イイン</t>
    </rPh>
    <rPh sb="7" eb="8">
      <t>ヒ</t>
    </rPh>
    <rPh sb="8" eb="9">
      <t>ケイ</t>
    </rPh>
    <phoneticPr fontId="3"/>
  </si>
  <si>
    <t>行政委員会事務局職員の人件費</t>
    <phoneticPr fontId="4"/>
  </si>
  <si>
    <t>職員費計</t>
    <phoneticPr fontId="3"/>
  </si>
  <si>
    <t>一般事務費</t>
    <phoneticPr fontId="4"/>
  </si>
  <si>
    <t>選挙事務費</t>
    <phoneticPr fontId="4"/>
  </si>
  <si>
    <t>選挙人名簿調製費</t>
    <phoneticPr fontId="4"/>
  </si>
  <si>
    <t>選挙法研究費</t>
    <phoneticPr fontId="4"/>
  </si>
  <si>
    <t>システム調査費</t>
    <phoneticPr fontId="4"/>
  </si>
  <si>
    <t>監査事務費</t>
    <phoneticPr fontId="4"/>
  </si>
  <si>
    <t>給与調査事務費</t>
    <phoneticPr fontId="4"/>
  </si>
  <si>
    <t>公平審査等事務費</t>
    <phoneticPr fontId="4"/>
  </si>
  <si>
    <t>採用試験実施経費</t>
    <phoneticPr fontId="4"/>
  </si>
  <si>
    <t>事務費計</t>
    <rPh sb="0" eb="2">
      <t>ジム</t>
    </rPh>
    <rPh sb="2" eb="3">
      <t>ヒ</t>
    </rPh>
    <rPh sb="3" eb="4">
      <t>ケイ</t>
    </rPh>
    <phoneticPr fontId="3"/>
  </si>
  <si>
    <t>区民啓発実施費</t>
    <phoneticPr fontId="4"/>
  </si>
  <si>
    <t>一般啓発費</t>
    <phoneticPr fontId="4"/>
  </si>
  <si>
    <t>選挙人名簿登録通知発行費</t>
    <phoneticPr fontId="4"/>
  </si>
  <si>
    <t>選挙常時啓発費計</t>
    <rPh sb="0" eb="2">
      <t>センキョ</t>
    </rPh>
    <rPh sb="2" eb="4">
      <t>ジョウジ</t>
    </rPh>
    <rPh sb="4" eb="6">
      <t>ケイハツ</t>
    </rPh>
    <rPh sb="6" eb="7">
      <t>ヒ</t>
    </rPh>
    <rPh sb="7" eb="8">
      <t>ケイ</t>
    </rPh>
    <phoneticPr fontId="3"/>
  </si>
  <si>
    <t>参議院議員選挙費</t>
    <phoneticPr fontId="4"/>
  </si>
  <si>
    <t>参議院議員選挙費計</t>
    <rPh sb="0" eb="3">
      <t>サンギイン</t>
    </rPh>
    <rPh sb="3" eb="5">
      <t>ギイン</t>
    </rPh>
    <rPh sb="5" eb="7">
      <t>センキョ</t>
    </rPh>
    <rPh sb="7" eb="8">
      <t>ヒ</t>
    </rPh>
    <rPh sb="8" eb="9">
      <t>ケイ</t>
    </rPh>
    <phoneticPr fontId="3"/>
  </si>
  <si>
    <t>地方選挙費</t>
    <phoneticPr fontId="4"/>
  </si>
  <si>
    <t>地方選挙費計</t>
    <phoneticPr fontId="3"/>
  </si>
  <si>
    <t>衆議院議員選挙費</t>
    <phoneticPr fontId="4"/>
  </si>
  <si>
    <t>総務課</t>
    <rPh sb="0" eb="3">
      <t>ソウムカ</t>
    </rPh>
    <phoneticPr fontId="4"/>
  </si>
  <si>
    <t>総務課</t>
    <phoneticPr fontId="4"/>
  </si>
  <si>
    <t>選挙課</t>
    <rPh sb="0" eb="3">
      <t>センキョカ</t>
    </rPh>
    <phoneticPr fontId="4"/>
  </si>
  <si>
    <t>監査課</t>
    <rPh sb="0" eb="2">
      <t>カンサ</t>
    </rPh>
    <rPh sb="2" eb="3">
      <t>カ</t>
    </rPh>
    <phoneticPr fontId="4"/>
  </si>
  <si>
    <t>任用調査課</t>
    <rPh sb="0" eb="5">
      <t>ニンヨウチョウサカ</t>
    </rPh>
    <phoneticPr fontId="4"/>
  </si>
  <si>
    <t>3 年 度</t>
    <phoneticPr fontId="3"/>
  </si>
  <si>
    <t>4 年 度</t>
    <rPh sb="2" eb="3">
      <t>ネン</t>
    </rPh>
    <rPh sb="4" eb="5">
      <t>ド</t>
    </rPh>
    <phoneticPr fontId="4"/>
  </si>
  <si>
    <t>所属名　行政委員会事務局　</t>
    <rPh sb="0" eb="2">
      <t>ショゾク</t>
    </rPh>
    <rPh sb="2" eb="3">
      <t>メイ</t>
    </rPh>
    <rPh sb="4" eb="12">
      <t>ギョウセイイインカイジムキョク</t>
    </rPh>
    <phoneticPr fontId="3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</si>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</sst>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3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5" xfId="3" applyNumberFormat="1" applyFont="1" applyFill="1" applyBorder="1" applyAlignment="1">
      <alignment horizontal="center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8" fontId="6" fillId="0" borderId="9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vertical="center" shrinkToFit="1"/>
    </xf>
    <xf numFmtId="179" fontId="6" fillId="0" borderId="9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vertical="center" shrinkToFit="1"/>
    </xf>
    <xf numFmtId="179" fontId="6" fillId="0" borderId="14" xfId="3" applyNumberFormat="1" applyFont="1" applyFill="1" applyBorder="1" applyAlignment="1">
      <alignment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177" fontId="6" fillId="0" borderId="12" xfId="3" applyNumberFormat="1" applyFont="1" applyFill="1" applyBorder="1" applyAlignment="1">
      <alignment vertical="center" shrinkToFit="1"/>
    </xf>
    <xf numFmtId="177" fontId="6" fillId="0" borderId="27" xfId="3" applyNumberFormat="1" applyFont="1" applyFill="1" applyBorder="1" applyAlignment="1">
      <alignment vertical="center" shrinkToFit="1"/>
    </xf>
    <xf numFmtId="177" fontId="6" fillId="0" borderId="11" xfId="3" applyNumberFormat="1" applyFont="1" applyFill="1" applyBorder="1" applyAlignment="1">
      <alignment horizontal="right" vertical="center" shrinkToFi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6" fontId="7" fillId="0" borderId="19" xfId="3" applyNumberFormat="1" applyFont="1" applyFill="1" applyBorder="1" applyAlignment="1">
      <alignment horizontal="center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4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177" fontId="7" fillId="0" borderId="25" xfId="3" applyNumberFormat="1" applyFont="1" applyFill="1" applyBorder="1" applyAlignment="1">
      <alignment horizontal="center" vertical="center" wrapText="1"/>
    </xf>
    <xf numFmtId="177" fontId="7" fillId="0" borderId="8" xfId="3" applyNumberFormat="1" applyFont="1" applyFill="1" applyBorder="1" applyAlignment="1">
      <alignment horizontal="center" vertical="center" wrapText="1"/>
    </xf>
    <xf numFmtId="49" fontId="7" fillId="0" borderId="11" xfId="3" applyNumberFormat="1" applyFont="1" applyFill="1" applyBorder="1" applyAlignment="1">
      <alignment horizontal="center" vertical="center"/>
    </xf>
    <xf numFmtId="49" fontId="7" fillId="0" borderId="9" xfId="3" applyNumberFormat="1" applyFont="1" applyFill="1" applyBorder="1" applyAlignment="1">
      <alignment horizontal="center" vertical="center"/>
    </xf>
    <xf numFmtId="0" fontId="12" fillId="0" borderId="11" xfId="8" applyNumberFormat="1" applyFill="1" applyBorder="1" applyAlignment="1">
      <alignment horizontal="left" vertical="center" wrapText="1"/>
    </xf>
    <xf numFmtId="0" fontId="12" fillId="0" borderId="9" xfId="8" applyNumberFormat="1" applyFill="1" applyBorder="1" applyAlignment="1">
      <alignment horizontal="left" vertical="center" wrapText="1"/>
    </xf>
    <xf numFmtId="177" fontId="7" fillId="0" borderId="11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 wrapText="1"/>
    </xf>
    <xf numFmtId="0" fontId="7" fillId="0" borderId="23" xfId="3" applyNumberFormat="1" applyFont="1" applyFill="1" applyBorder="1" applyAlignment="1">
      <alignment horizontal="center" vertical="center"/>
    </xf>
    <xf numFmtId="0" fontId="7" fillId="0" borderId="16" xfId="3" applyNumberFormat="1" applyFont="1" applyFill="1" applyBorder="1" applyAlignment="1">
      <alignment horizontal="center" vertical="center"/>
    </xf>
    <xf numFmtId="0" fontId="7" fillId="0" borderId="3" xfId="3" applyNumberFormat="1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center" vertical="center"/>
    </xf>
    <xf numFmtId="0" fontId="7" fillId="0" borderId="11" xfId="3" applyNumberFormat="1" applyFont="1" applyFill="1" applyBorder="1" applyAlignment="1">
      <alignment horizontal="left" vertical="center" wrapText="1"/>
    </xf>
    <xf numFmtId="0" fontId="7" fillId="0" borderId="9" xfId="3" applyNumberFormat="1" applyFont="1" applyFill="1" applyBorder="1" applyAlignment="1">
      <alignment horizontal="left" vertical="center" wrapText="1"/>
    </xf>
    <xf numFmtId="0" fontId="12" fillId="0" borderId="10" xfId="8" applyNumberFormat="1" applyFill="1" applyBorder="1" applyAlignment="1">
      <alignment horizontal="left" vertical="center" wrapText="1"/>
    </xf>
    <xf numFmtId="0" fontId="10" fillId="0" borderId="18" xfId="3" applyNumberFormat="1" applyFont="1" applyFill="1" applyBorder="1" applyAlignment="1">
      <alignment horizontal="right" vertical="center" wrapText="1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26" xfId="3" applyNumberFormat="1" applyFont="1" applyFill="1" applyBorder="1" applyAlignment="1">
      <alignment horizontal="center" vertical="center"/>
    </xf>
    <xf numFmtId="0" fontId="7" fillId="0" borderId="24" xfId="3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osaka.lg.jp/gyouseiiinkai/cmsfiles/contents/0000557/557731/12_system.xls" TargetMode="External"/><Relationship Id="rId13" Type="http://schemas.openxmlformats.org/officeDocument/2006/relationships/hyperlink" Target="https://www.city.osaka.lg.jp/gyouseiiinkai/cmsfiles/contents/0000557/557731/17_kuminkeihatu.xl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city.osaka.lg.jp/gyouseiiinkai/cmsfiles/contents/0000557/557731/06_jinji.xls" TargetMode="External"/><Relationship Id="rId7" Type="http://schemas.openxmlformats.org/officeDocument/2006/relationships/hyperlink" Target="https://www.city.osaka.lg.jp/gyouseiiinkai/cmsfiles/contents/0000557/557731/11_senkyohou.xls" TargetMode="External"/><Relationship Id="rId12" Type="http://schemas.openxmlformats.org/officeDocument/2006/relationships/hyperlink" Target="https://www.city.osaka.lg.jp/gyouseiiinkai/cmsfiles/contents/0000557/557731/16_saiyoushiken.xls" TargetMode="External"/><Relationship Id="rId17" Type="http://schemas.openxmlformats.org/officeDocument/2006/relationships/hyperlink" Target="https://www.city.osaka.lg.jp/gyouseiiinkai/cmsfiles/contents/0000557/557731/21_chihousenkyo.xls" TargetMode="External"/><Relationship Id="rId2" Type="http://schemas.openxmlformats.org/officeDocument/2006/relationships/hyperlink" Target="https://www.city.osaka.lg.jp/gyouseiiinkai/cmsfiles/contents/0000557/557731/04_kansa.xls" TargetMode="External"/><Relationship Id="rId16" Type="http://schemas.openxmlformats.org/officeDocument/2006/relationships/hyperlink" Target="https://www.city.osaka.lg.jp/gyouseiiinkai/cmsfiles/contents/0000557/557731/20_sangiiin.xls" TargetMode="External"/><Relationship Id="rId1" Type="http://schemas.openxmlformats.org/officeDocument/2006/relationships/hyperlink" Target="https://www.city.osaka.lg.jp/gyouseiiinkai/cmsfiles/contents/0000557/557731/02_senkyo.xls" TargetMode="External"/><Relationship Id="rId6" Type="http://schemas.openxmlformats.org/officeDocument/2006/relationships/hyperlink" Target="https://www.city.osaka.lg.jp/gyouseiiinkai/cmsfiles/contents/0000557/557731/10_meibocyosei.xls" TargetMode="External"/><Relationship Id="rId11" Type="http://schemas.openxmlformats.org/officeDocument/2006/relationships/hyperlink" Target="https://www.city.osaka.lg.jp/gyouseiiinkai/cmsfiles/contents/0000557/557731/15_kouheishinsa.xls" TargetMode="External"/><Relationship Id="rId5" Type="http://schemas.openxmlformats.org/officeDocument/2006/relationships/hyperlink" Target="https://www.city.osaka.lg.jp/gyouseiiinkai/cmsfiles/contents/0000557/557731/09_senkyozimu.xls" TargetMode="External"/><Relationship Id="rId15" Type="http://schemas.openxmlformats.org/officeDocument/2006/relationships/hyperlink" Target="https://www.city.osaka.lg.jp/gyouseiiinkai/cmsfiles/contents/0000557/557731/19_meibotouroku.xls" TargetMode="External"/><Relationship Id="rId10" Type="http://schemas.openxmlformats.org/officeDocument/2006/relationships/hyperlink" Target="https://www.city.osaka.lg.jp/gyouseiiinkai/cmsfiles/contents/0000557/557731/14_kyuyo.xls" TargetMode="External"/><Relationship Id="rId4" Type="http://schemas.openxmlformats.org/officeDocument/2006/relationships/hyperlink" Target="https://www.city.osaka.lg.jp/gyouseiiinkai/cmsfiles/contents/0000557/557731/08_ippanzimu.xls" TargetMode="External"/><Relationship Id="rId9" Type="http://schemas.openxmlformats.org/officeDocument/2006/relationships/hyperlink" Target="https://www.city.osaka.lg.jp/gyouseiiinkai/cmsfiles/contents/0000557/557731/13_kansazimu.xls" TargetMode="External"/><Relationship Id="rId14" Type="http://schemas.openxmlformats.org/officeDocument/2006/relationships/hyperlink" Target="https://www.city.osaka.lg.jp/gyouseiiinkai/cmsfiles/contents/0000557/557731/18_ippankeihatu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7"/>
  <sheetViews>
    <sheetView tabSelected="1" view="pageBreakPreview" zoomScaleNormal="100" zoomScaleSheetLayoutView="100" workbookViewId="0">
      <selection activeCell="F11" sqref="F11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2" width="2.875" style="4" customWidth="1"/>
    <col min="13" max="221" width="8.625" style="4" customWidth="1"/>
    <col min="222" max="16384" width="8.625" style="4"/>
  </cols>
  <sheetData>
    <row r="1" spans="1:10" ht="17.25" customHeight="1">
      <c r="G1" s="31"/>
    </row>
    <row r="2" spans="1:10" ht="17.25" customHeight="1">
      <c r="A2" s="1"/>
      <c r="B2" s="1"/>
      <c r="G2" s="30"/>
      <c r="I2" s="27"/>
    </row>
    <row r="3" spans="1:10" ht="17.25" customHeight="1">
      <c r="A3" s="1"/>
      <c r="B3" s="1"/>
      <c r="G3" s="29"/>
      <c r="I3" s="27"/>
    </row>
    <row r="4" spans="1:10" ht="17.25" customHeight="1">
      <c r="G4" s="30"/>
    </row>
    <row r="5" spans="1:10" ht="18" customHeight="1">
      <c r="A5" s="1" t="s">
        <v>14</v>
      </c>
      <c r="B5" s="1"/>
      <c r="G5" s="2"/>
      <c r="H5" s="33"/>
      <c r="I5" s="33"/>
    </row>
    <row r="6" spans="1:10" ht="15" customHeight="1">
      <c r="G6" s="2"/>
    </row>
    <row r="7" spans="1:10" ht="18" customHeight="1">
      <c r="A7" s="5" t="s">
        <v>17</v>
      </c>
      <c r="B7" s="5"/>
      <c r="D7" s="4"/>
      <c r="E7" s="4"/>
      <c r="F7" s="5"/>
      <c r="G7" s="5"/>
      <c r="I7" s="28" t="s">
        <v>64</v>
      </c>
    </row>
    <row r="8" spans="1:10" ht="10.5" customHeight="1">
      <c r="A8" s="4"/>
      <c r="B8" s="4"/>
      <c r="D8" s="4"/>
      <c r="E8" s="4"/>
      <c r="F8" s="5"/>
      <c r="G8" s="5"/>
    </row>
    <row r="9" spans="1:10" ht="27" customHeight="1" thickBot="1">
      <c r="A9" s="4"/>
      <c r="B9" s="4"/>
      <c r="E9" s="65" t="s">
        <v>0</v>
      </c>
      <c r="F9" s="65"/>
      <c r="G9" s="6"/>
      <c r="I9" s="8" t="s">
        <v>1</v>
      </c>
    </row>
    <row r="10" spans="1:10" ht="15" customHeight="1">
      <c r="A10" s="9" t="s">
        <v>2</v>
      </c>
      <c r="B10" s="10" t="s">
        <v>11</v>
      </c>
      <c r="C10" s="55" t="s">
        <v>9</v>
      </c>
      <c r="D10" s="57" t="s">
        <v>12</v>
      </c>
      <c r="E10" s="37" t="s">
        <v>62</v>
      </c>
      <c r="F10" s="10" t="s">
        <v>63</v>
      </c>
      <c r="G10" s="37" t="s">
        <v>7</v>
      </c>
      <c r="H10" s="58" t="s">
        <v>10</v>
      </c>
      <c r="I10" s="59"/>
    </row>
    <row r="11" spans="1:10" ht="15" customHeight="1">
      <c r="A11" s="11" t="s">
        <v>3</v>
      </c>
      <c r="B11" s="12" t="s">
        <v>6</v>
      </c>
      <c r="C11" s="56"/>
      <c r="D11" s="56"/>
      <c r="E11" s="38" t="s">
        <v>13</v>
      </c>
      <c r="F11" s="38" t="s">
        <v>65</v>
      </c>
      <c r="G11" s="38" t="s">
        <v>8</v>
      </c>
      <c r="H11" s="60"/>
      <c r="I11" s="61"/>
    </row>
    <row r="12" spans="1:10" ht="15" customHeight="1">
      <c r="A12" s="47">
        <v>1</v>
      </c>
      <c r="B12" s="49" t="s">
        <v>18</v>
      </c>
      <c r="C12" s="62" t="s">
        <v>27</v>
      </c>
      <c r="D12" s="53" t="s">
        <v>57</v>
      </c>
      <c r="E12" s="13">
        <v>70851</v>
      </c>
      <c r="F12" s="13">
        <v>71982</v>
      </c>
      <c r="G12" s="13">
        <f t="shared" ref="G12:G53" si="0">+F12-E12</f>
        <v>1131</v>
      </c>
      <c r="H12" s="45" t="s">
        <v>4</v>
      </c>
      <c r="I12" s="34"/>
      <c r="J12" s="4" t="s">
        <v>15</v>
      </c>
    </row>
    <row r="13" spans="1:10" ht="15" customHeight="1">
      <c r="A13" s="48"/>
      <c r="B13" s="50"/>
      <c r="C13" s="63"/>
      <c r="D13" s="54"/>
      <c r="E13" s="14">
        <v>70851</v>
      </c>
      <c r="F13" s="14">
        <v>71982</v>
      </c>
      <c r="G13" s="15">
        <f t="shared" si="0"/>
        <v>1131</v>
      </c>
      <c r="H13" s="46"/>
      <c r="I13" s="19"/>
      <c r="J13" s="4" t="s">
        <v>16</v>
      </c>
    </row>
    <row r="14" spans="1:10" ht="15" customHeight="1">
      <c r="A14" s="47">
        <v>2</v>
      </c>
      <c r="B14" s="49" t="s">
        <v>18</v>
      </c>
      <c r="C14" s="51" t="s">
        <v>28</v>
      </c>
      <c r="D14" s="53" t="s">
        <v>58</v>
      </c>
      <c r="E14" s="16">
        <v>243</v>
      </c>
      <c r="F14" s="16">
        <v>243</v>
      </c>
      <c r="G14" s="13">
        <f t="shared" ref="G14:G15" si="1">+F14-E14</f>
        <v>0</v>
      </c>
      <c r="H14" s="45" t="s">
        <v>4</v>
      </c>
      <c r="I14" s="34"/>
      <c r="J14" s="4" t="s">
        <v>15</v>
      </c>
    </row>
    <row r="15" spans="1:10" ht="15" customHeight="1">
      <c r="A15" s="48"/>
      <c r="B15" s="50"/>
      <c r="C15" s="52"/>
      <c r="D15" s="54"/>
      <c r="E15" s="17">
        <v>243</v>
      </c>
      <c r="F15" s="17">
        <v>243</v>
      </c>
      <c r="G15" s="15">
        <f t="shared" si="1"/>
        <v>0</v>
      </c>
      <c r="H15" s="46"/>
      <c r="I15" s="19"/>
      <c r="J15" s="4" t="s">
        <v>16</v>
      </c>
    </row>
    <row r="16" spans="1:10" ht="15" customHeight="1">
      <c r="A16" s="39" t="s">
        <v>29</v>
      </c>
      <c r="B16" s="40"/>
      <c r="C16" s="40"/>
      <c r="D16" s="41"/>
      <c r="E16" s="16">
        <f>+E12+E14</f>
        <v>71094</v>
      </c>
      <c r="F16" s="16">
        <f>+F12+F14</f>
        <v>72225</v>
      </c>
      <c r="G16" s="13">
        <f t="shared" si="0"/>
        <v>1131</v>
      </c>
      <c r="H16" s="45"/>
      <c r="I16" s="35"/>
    </row>
    <row r="17" spans="1:10" ht="15" customHeight="1">
      <c r="A17" s="42"/>
      <c r="B17" s="43"/>
      <c r="C17" s="43"/>
      <c r="D17" s="44"/>
      <c r="E17" s="17">
        <f>+E13+E15</f>
        <v>71094</v>
      </c>
      <c r="F17" s="17">
        <f>+F13+F15</f>
        <v>72225</v>
      </c>
      <c r="G17" s="15">
        <f t="shared" si="0"/>
        <v>1131</v>
      </c>
      <c r="H17" s="46"/>
      <c r="I17" s="19"/>
    </row>
    <row r="18" spans="1:10" ht="15" customHeight="1">
      <c r="A18" s="47">
        <v>3</v>
      </c>
      <c r="B18" s="49" t="s">
        <v>19</v>
      </c>
      <c r="C18" s="62" t="s">
        <v>30</v>
      </c>
      <c r="D18" s="53" t="s">
        <v>58</v>
      </c>
      <c r="E18" s="13">
        <v>19850</v>
      </c>
      <c r="F18" s="13">
        <v>19966</v>
      </c>
      <c r="G18" s="13">
        <f t="shared" ref="G18:G23" si="2">+F18-E18</f>
        <v>116</v>
      </c>
      <c r="H18" s="45" t="s">
        <v>4</v>
      </c>
      <c r="I18" s="34"/>
      <c r="J18" s="4" t="s">
        <v>15</v>
      </c>
    </row>
    <row r="19" spans="1:10" ht="15" customHeight="1">
      <c r="A19" s="48"/>
      <c r="B19" s="50"/>
      <c r="C19" s="63"/>
      <c r="D19" s="54"/>
      <c r="E19" s="14">
        <v>19850</v>
      </c>
      <c r="F19" s="14">
        <v>19966</v>
      </c>
      <c r="G19" s="15">
        <f t="shared" si="2"/>
        <v>116</v>
      </c>
      <c r="H19" s="46"/>
      <c r="I19" s="19"/>
      <c r="J19" s="4" t="s">
        <v>16</v>
      </c>
    </row>
    <row r="20" spans="1:10" ht="15" customHeight="1">
      <c r="A20" s="47">
        <v>4</v>
      </c>
      <c r="B20" s="49" t="s">
        <v>19</v>
      </c>
      <c r="C20" s="51" t="s">
        <v>31</v>
      </c>
      <c r="D20" s="53" t="s">
        <v>58</v>
      </c>
      <c r="E20" s="16">
        <v>544</v>
      </c>
      <c r="F20" s="16">
        <v>544</v>
      </c>
      <c r="G20" s="13">
        <f t="shared" si="2"/>
        <v>0</v>
      </c>
      <c r="H20" s="45" t="s">
        <v>4</v>
      </c>
      <c r="I20" s="34"/>
      <c r="J20" s="4" t="s">
        <v>15</v>
      </c>
    </row>
    <row r="21" spans="1:10" ht="15" customHeight="1">
      <c r="A21" s="48"/>
      <c r="B21" s="50"/>
      <c r="C21" s="52"/>
      <c r="D21" s="54"/>
      <c r="E21" s="17">
        <v>544</v>
      </c>
      <c r="F21" s="17">
        <v>544</v>
      </c>
      <c r="G21" s="15">
        <f t="shared" si="2"/>
        <v>0</v>
      </c>
      <c r="H21" s="46"/>
      <c r="I21" s="19"/>
      <c r="J21" s="4" t="s">
        <v>16</v>
      </c>
    </row>
    <row r="22" spans="1:10" ht="15" customHeight="1">
      <c r="A22" s="39" t="s">
        <v>32</v>
      </c>
      <c r="B22" s="40"/>
      <c r="C22" s="40"/>
      <c r="D22" s="41"/>
      <c r="E22" s="16">
        <f>+E18+E20</f>
        <v>20394</v>
      </c>
      <c r="F22" s="16">
        <f>+F18+F20</f>
        <v>20510</v>
      </c>
      <c r="G22" s="13">
        <f t="shared" si="2"/>
        <v>116</v>
      </c>
      <c r="H22" s="45"/>
      <c r="I22" s="35"/>
    </row>
    <row r="23" spans="1:10" ht="15" customHeight="1">
      <c r="A23" s="42"/>
      <c r="B23" s="43"/>
      <c r="C23" s="43"/>
      <c r="D23" s="44"/>
      <c r="E23" s="17">
        <f>+E19+E21</f>
        <v>20394</v>
      </c>
      <c r="F23" s="17">
        <f>+F19+F21</f>
        <v>20510</v>
      </c>
      <c r="G23" s="15">
        <f t="shared" si="2"/>
        <v>116</v>
      </c>
      <c r="H23" s="46"/>
      <c r="I23" s="19"/>
    </row>
    <row r="24" spans="1:10" ht="15" customHeight="1">
      <c r="A24" s="47">
        <v>5</v>
      </c>
      <c r="B24" s="49" t="s">
        <v>20</v>
      </c>
      <c r="C24" s="62" t="s">
        <v>33</v>
      </c>
      <c r="D24" s="53" t="s">
        <v>58</v>
      </c>
      <c r="E24" s="13">
        <v>5868</v>
      </c>
      <c r="F24" s="13">
        <v>5643</v>
      </c>
      <c r="G24" s="13">
        <f t="shared" ref="G24:G29" si="3">+F24-E24</f>
        <v>-225</v>
      </c>
      <c r="H24" s="45" t="s">
        <v>4</v>
      </c>
      <c r="I24" s="34"/>
      <c r="J24" s="4" t="s">
        <v>15</v>
      </c>
    </row>
    <row r="25" spans="1:10" ht="15" customHeight="1">
      <c r="A25" s="48"/>
      <c r="B25" s="50"/>
      <c r="C25" s="63"/>
      <c r="D25" s="54"/>
      <c r="E25" s="14">
        <v>5868</v>
      </c>
      <c r="F25" s="14">
        <v>5643</v>
      </c>
      <c r="G25" s="15">
        <f t="shared" si="3"/>
        <v>-225</v>
      </c>
      <c r="H25" s="46"/>
      <c r="I25" s="19"/>
      <c r="J25" s="4" t="s">
        <v>16</v>
      </c>
    </row>
    <row r="26" spans="1:10" ht="15" customHeight="1">
      <c r="A26" s="47">
        <v>6</v>
      </c>
      <c r="B26" s="49" t="s">
        <v>20</v>
      </c>
      <c r="C26" s="51" t="s">
        <v>34</v>
      </c>
      <c r="D26" s="53" t="s">
        <v>58</v>
      </c>
      <c r="E26" s="16">
        <v>218</v>
      </c>
      <c r="F26" s="16">
        <v>218</v>
      </c>
      <c r="G26" s="13">
        <f t="shared" si="3"/>
        <v>0</v>
      </c>
      <c r="H26" s="45" t="s">
        <v>4</v>
      </c>
      <c r="I26" s="34"/>
      <c r="J26" s="4" t="s">
        <v>15</v>
      </c>
    </row>
    <row r="27" spans="1:10" ht="15" customHeight="1">
      <c r="A27" s="48"/>
      <c r="B27" s="50"/>
      <c r="C27" s="52"/>
      <c r="D27" s="54"/>
      <c r="E27" s="17">
        <v>218</v>
      </c>
      <c r="F27" s="17">
        <v>218</v>
      </c>
      <c r="G27" s="15">
        <f t="shared" si="3"/>
        <v>0</v>
      </c>
      <c r="H27" s="46"/>
      <c r="I27" s="19"/>
      <c r="J27" s="4" t="s">
        <v>16</v>
      </c>
    </row>
    <row r="28" spans="1:10" ht="15" customHeight="1">
      <c r="A28" s="39" t="s">
        <v>35</v>
      </c>
      <c r="B28" s="40"/>
      <c r="C28" s="40"/>
      <c r="D28" s="41"/>
      <c r="E28" s="16">
        <f>+E24+E26</f>
        <v>6086</v>
      </c>
      <c r="F28" s="16">
        <f>+F24+F26</f>
        <v>5861</v>
      </c>
      <c r="G28" s="13">
        <f t="shared" si="3"/>
        <v>-225</v>
      </c>
      <c r="H28" s="45"/>
      <c r="I28" s="35"/>
    </row>
    <row r="29" spans="1:10" ht="15" customHeight="1">
      <c r="A29" s="42"/>
      <c r="B29" s="43"/>
      <c r="C29" s="43"/>
      <c r="D29" s="44"/>
      <c r="E29" s="17">
        <f>+E25+E27</f>
        <v>6086</v>
      </c>
      <c r="F29" s="17">
        <f>+F25+F27</f>
        <v>5861</v>
      </c>
      <c r="G29" s="15">
        <f t="shared" si="3"/>
        <v>-225</v>
      </c>
      <c r="H29" s="46"/>
      <c r="I29" s="19"/>
    </row>
    <row r="30" spans="1:10" ht="15" customHeight="1">
      <c r="A30" s="47">
        <v>7</v>
      </c>
      <c r="B30" s="49" t="s">
        <v>21</v>
      </c>
      <c r="C30" s="62" t="s">
        <v>36</v>
      </c>
      <c r="D30" s="53" t="s">
        <v>58</v>
      </c>
      <c r="E30" s="13">
        <v>596733</v>
      </c>
      <c r="F30" s="13">
        <v>587828</v>
      </c>
      <c r="G30" s="13">
        <f t="shared" ref="G30:G41" si="4">+F30-E30</f>
        <v>-8905</v>
      </c>
      <c r="H30" s="45" t="s">
        <v>4</v>
      </c>
      <c r="I30" s="34"/>
      <c r="J30" s="4" t="s">
        <v>15</v>
      </c>
    </row>
    <row r="31" spans="1:10" ht="15" customHeight="1">
      <c r="A31" s="48"/>
      <c r="B31" s="50"/>
      <c r="C31" s="63"/>
      <c r="D31" s="54"/>
      <c r="E31" s="14">
        <v>596733</v>
      </c>
      <c r="F31" s="14">
        <v>587828</v>
      </c>
      <c r="G31" s="15">
        <f t="shared" si="4"/>
        <v>-8905</v>
      </c>
      <c r="H31" s="46"/>
      <c r="I31" s="19"/>
      <c r="J31" s="4" t="s">
        <v>16</v>
      </c>
    </row>
    <row r="32" spans="1:10" ht="15" customHeight="1">
      <c r="A32" s="39" t="s">
        <v>37</v>
      </c>
      <c r="B32" s="40"/>
      <c r="C32" s="40"/>
      <c r="D32" s="41"/>
      <c r="E32" s="16">
        <f>E30</f>
        <v>596733</v>
      </c>
      <c r="F32" s="16">
        <f>F30</f>
        <v>587828</v>
      </c>
      <c r="G32" s="13">
        <f t="shared" si="4"/>
        <v>-8905</v>
      </c>
      <c r="H32" s="45"/>
      <c r="I32" s="35"/>
    </row>
    <row r="33" spans="1:10" ht="15" customHeight="1">
      <c r="A33" s="42"/>
      <c r="B33" s="43"/>
      <c r="C33" s="43"/>
      <c r="D33" s="44"/>
      <c r="E33" s="17">
        <f>E31</f>
        <v>596733</v>
      </c>
      <c r="F33" s="17">
        <f>F31</f>
        <v>587828</v>
      </c>
      <c r="G33" s="15">
        <f t="shared" si="4"/>
        <v>-8905</v>
      </c>
      <c r="H33" s="46"/>
      <c r="I33" s="19"/>
    </row>
    <row r="34" spans="1:10" ht="15" customHeight="1">
      <c r="A34" s="47">
        <v>8</v>
      </c>
      <c r="B34" s="49" t="s">
        <v>22</v>
      </c>
      <c r="C34" s="51" t="s">
        <v>38</v>
      </c>
      <c r="D34" s="53" t="s">
        <v>58</v>
      </c>
      <c r="E34" s="36">
        <v>13433</v>
      </c>
      <c r="F34" s="36">
        <v>14579</v>
      </c>
      <c r="G34" s="13">
        <f t="shared" si="4"/>
        <v>1146</v>
      </c>
      <c r="H34" s="45"/>
      <c r="I34" s="35"/>
      <c r="J34" s="4" t="s">
        <v>15</v>
      </c>
    </row>
    <row r="35" spans="1:10" ht="15" customHeight="1">
      <c r="A35" s="48"/>
      <c r="B35" s="50"/>
      <c r="C35" s="52"/>
      <c r="D35" s="54"/>
      <c r="E35" s="17">
        <v>13433</v>
      </c>
      <c r="F35" s="17">
        <v>14579</v>
      </c>
      <c r="G35" s="15">
        <f t="shared" si="4"/>
        <v>1146</v>
      </c>
      <c r="H35" s="46"/>
      <c r="I35" s="19"/>
      <c r="J35" s="4" t="s">
        <v>16</v>
      </c>
    </row>
    <row r="36" spans="1:10" ht="15" customHeight="1">
      <c r="A36" s="47">
        <v>9</v>
      </c>
      <c r="B36" s="49" t="s">
        <v>22</v>
      </c>
      <c r="C36" s="51" t="s">
        <v>39</v>
      </c>
      <c r="D36" s="53" t="s">
        <v>59</v>
      </c>
      <c r="E36" s="16">
        <v>2326</v>
      </c>
      <c r="F36" s="16">
        <v>1422</v>
      </c>
      <c r="G36" s="13">
        <f t="shared" si="4"/>
        <v>-904</v>
      </c>
      <c r="H36" s="45"/>
      <c r="I36" s="35"/>
      <c r="J36" s="4" t="s">
        <v>15</v>
      </c>
    </row>
    <row r="37" spans="1:10" ht="15" customHeight="1">
      <c r="A37" s="48"/>
      <c r="B37" s="50"/>
      <c r="C37" s="52"/>
      <c r="D37" s="54"/>
      <c r="E37" s="17">
        <v>2326</v>
      </c>
      <c r="F37" s="17">
        <v>1422</v>
      </c>
      <c r="G37" s="15">
        <f t="shared" si="4"/>
        <v>-904</v>
      </c>
      <c r="H37" s="46"/>
      <c r="I37" s="19"/>
      <c r="J37" s="4" t="s">
        <v>16</v>
      </c>
    </row>
    <row r="38" spans="1:10" ht="15" customHeight="1">
      <c r="A38" s="47">
        <v>10</v>
      </c>
      <c r="B38" s="49" t="s">
        <v>22</v>
      </c>
      <c r="C38" s="51" t="s">
        <v>40</v>
      </c>
      <c r="D38" s="53" t="s">
        <v>59</v>
      </c>
      <c r="E38" s="16">
        <v>2673</v>
      </c>
      <c r="F38" s="16">
        <v>2768</v>
      </c>
      <c r="G38" s="13">
        <f t="shared" si="4"/>
        <v>95</v>
      </c>
      <c r="H38" s="45" t="s">
        <v>4</v>
      </c>
      <c r="I38" s="35"/>
      <c r="J38" s="4" t="s">
        <v>15</v>
      </c>
    </row>
    <row r="39" spans="1:10" ht="15" customHeight="1">
      <c r="A39" s="48"/>
      <c r="B39" s="50"/>
      <c r="C39" s="52"/>
      <c r="D39" s="54"/>
      <c r="E39" s="17">
        <v>1897</v>
      </c>
      <c r="F39" s="17">
        <v>1992</v>
      </c>
      <c r="G39" s="15">
        <f t="shared" si="4"/>
        <v>95</v>
      </c>
      <c r="H39" s="46"/>
      <c r="I39" s="19"/>
      <c r="J39" s="4" t="s">
        <v>16</v>
      </c>
    </row>
    <row r="40" spans="1:10" ht="15" customHeight="1">
      <c r="A40" s="47">
        <v>11</v>
      </c>
      <c r="B40" s="49" t="s">
        <v>22</v>
      </c>
      <c r="C40" s="64" t="s">
        <v>41</v>
      </c>
      <c r="D40" s="53" t="s">
        <v>59</v>
      </c>
      <c r="E40" s="13">
        <v>922</v>
      </c>
      <c r="F40" s="13">
        <v>1025</v>
      </c>
      <c r="G40" s="13">
        <f t="shared" si="4"/>
        <v>103</v>
      </c>
      <c r="H40" s="45" t="s">
        <v>4</v>
      </c>
      <c r="I40" s="35"/>
      <c r="J40" s="4" t="s">
        <v>15</v>
      </c>
    </row>
    <row r="41" spans="1:10" ht="15" customHeight="1">
      <c r="A41" s="48"/>
      <c r="B41" s="50"/>
      <c r="C41" s="64"/>
      <c r="D41" s="54"/>
      <c r="E41" s="14">
        <v>922</v>
      </c>
      <c r="F41" s="14">
        <v>1025</v>
      </c>
      <c r="G41" s="15">
        <f t="shared" si="4"/>
        <v>103</v>
      </c>
      <c r="H41" s="46"/>
      <c r="I41" s="19"/>
      <c r="J41" s="4" t="s">
        <v>16</v>
      </c>
    </row>
    <row r="42" spans="1:10" ht="15" customHeight="1">
      <c r="A42" s="47">
        <v>12</v>
      </c>
      <c r="B42" s="49" t="s">
        <v>22</v>
      </c>
      <c r="C42" s="51" t="s">
        <v>42</v>
      </c>
      <c r="D42" s="53" t="s">
        <v>59</v>
      </c>
      <c r="E42" s="36">
        <v>0</v>
      </c>
      <c r="F42" s="36">
        <v>11394</v>
      </c>
      <c r="G42" s="13">
        <f t="shared" si="0"/>
        <v>11394</v>
      </c>
      <c r="H42" s="45"/>
      <c r="I42" s="35"/>
      <c r="J42" s="4" t="s">
        <v>15</v>
      </c>
    </row>
    <row r="43" spans="1:10" ht="15" customHeight="1">
      <c r="A43" s="48"/>
      <c r="B43" s="50"/>
      <c r="C43" s="52"/>
      <c r="D43" s="54"/>
      <c r="E43" s="17">
        <v>0</v>
      </c>
      <c r="F43" s="17">
        <v>0</v>
      </c>
      <c r="G43" s="15">
        <f t="shared" si="0"/>
        <v>0</v>
      </c>
      <c r="H43" s="46"/>
      <c r="I43" s="19"/>
      <c r="J43" s="4" t="s">
        <v>16</v>
      </c>
    </row>
    <row r="44" spans="1:10" ht="15" customHeight="1">
      <c r="A44" s="47">
        <v>13</v>
      </c>
      <c r="B44" s="49" t="s">
        <v>22</v>
      </c>
      <c r="C44" s="51" t="s">
        <v>43</v>
      </c>
      <c r="D44" s="53" t="s">
        <v>60</v>
      </c>
      <c r="E44" s="16">
        <v>32832</v>
      </c>
      <c r="F44" s="16">
        <v>32241</v>
      </c>
      <c r="G44" s="13">
        <f t="shared" si="0"/>
        <v>-591</v>
      </c>
      <c r="H44" s="45"/>
      <c r="I44" s="35"/>
      <c r="J44" s="4" t="s">
        <v>15</v>
      </c>
    </row>
    <row r="45" spans="1:10" ht="15" customHeight="1">
      <c r="A45" s="48"/>
      <c r="B45" s="50"/>
      <c r="C45" s="52"/>
      <c r="D45" s="54"/>
      <c r="E45" s="17">
        <v>32832</v>
      </c>
      <c r="F45" s="17">
        <v>32241</v>
      </c>
      <c r="G45" s="15">
        <f t="shared" si="0"/>
        <v>-591</v>
      </c>
      <c r="H45" s="46"/>
      <c r="I45" s="19"/>
      <c r="J45" s="4" t="s">
        <v>16</v>
      </c>
    </row>
    <row r="46" spans="1:10" ht="15" customHeight="1">
      <c r="A46" s="47">
        <v>14</v>
      </c>
      <c r="B46" s="49" t="s">
        <v>22</v>
      </c>
      <c r="C46" s="51" t="s">
        <v>44</v>
      </c>
      <c r="D46" s="53" t="s">
        <v>61</v>
      </c>
      <c r="E46" s="16">
        <v>3212</v>
      </c>
      <c r="F46" s="16">
        <v>3182</v>
      </c>
      <c r="G46" s="13">
        <f t="shared" si="0"/>
        <v>-30</v>
      </c>
      <c r="H46" s="45" t="s">
        <v>4</v>
      </c>
      <c r="I46" s="35"/>
      <c r="J46" s="4" t="s">
        <v>15</v>
      </c>
    </row>
    <row r="47" spans="1:10" ht="15" customHeight="1">
      <c r="A47" s="48"/>
      <c r="B47" s="50"/>
      <c r="C47" s="52"/>
      <c r="D47" s="54"/>
      <c r="E47" s="17">
        <v>3212</v>
      </c>
      <c r="F47" s="17">
        <v>3182</v>
      </c>
      <c r="G47" s="15">
        <f t="shared" si="0"/>
        <v>-30</v>
      </c>
      <c r="H47" s="46"/>
      <c r="I47" s="19"/>
      <c r="J47" s="4" t="s">
        <v>16</v>
      </c>
    </row>
    <row r="48" spans="1:10" ht="15" customHeight="1">
      <c r="A48" s="47">
        <v>15</v>
      </c>
      <c r="B48" s="49" t="s">
        <v>22</v>
      </c>
      <c r="C48" s="64" t="s">
        <v>45</v>
      </c>
      <c r="D48" s="53" t="s">
        <v>61</v>
      </c>
      <c r="E48" s="13">
        <v>451</v>
      </c>
      <c r="F48" s="13">
        <v>531</v>
      </c>
      <c r="G48" s="13">
        <f t="shared" si="0"/>
        <v>80</v>
      </c>
      <c r="H48" s="45" t="s">
        <v>4</v>
      </c>
      <c r="I48" s="35"/>
      <c r="J48" s="4" t="s">
        <v>15</v>
      </c>
    </row>
    <row r="49" spans="1:10" ht="15" customHeight="1">
      <c r="A49" s="48"/>
      <c r="B49" s="50"/>
      <c r="C49" s="64"/>
      <c r="D49" s="54"/>
      <c r="E49" s="14">
        <v>451</v>
      </c>
      <c r="F49" s="14">
        <v>531</v>
      </c>
      <c r="G49" s="15">
        <f t="shared" si="0"/>
        <v>80</v>
      </c>
      <c r="H49" s="46"/>
      <c r="I49" s="19"/>
      <c r="J49" s="4" t="s">
        <v>16</v>
      </c>
    </row>
    <row r="50" spans="1:10" ht="15" customHeight="1">
      <c r="A50" s="47">
        <v>16</v>
      </c>
      <c r="B50" s="49" t="s">
        <v>22</v>
      </c>
      <c r="C50" s="51" t="s">
        <v>46</v>
      </c>
      <c r="D50" s="53" t="s">
        <v>61</v>
      </c>
      <c r="E50" s="16">
        <v>27658</v>
      </c>
      <c r="F50" s="16">
        <v>28073</v>
      </c>
      <c r="G50" s="13">
        <f t="shared" ref="G50:G51" si="5">+F50-E50</f>
        <v>415</v>
      </c>
      <c r="H50" s="45" t="s">
        <v>4</v>
      </c>
      <c r="I50" s="35"/>
      <c r="J50" s="4" t="s">
        <v>15</v>
      </c>
    </row>
    <row r="51" spans="1:10" ht="15" customHeight="1">
      <c r="A51" s="48"/>
      <c r="B51" s="50"/>
      <c r="C51" s="52"/>
      <c r="D51" s="54"/>
      <c r="E51" s="17">
        <v>27658</v>
      </c>
      <c r="F51" s="17">
        <v>28073</v>
      </c>
      <c r="G51" s="15">
        <f t="shared" si="5"/>
        <v>415</v>
      </c>
      <c r="H51" s="46"/>
      <c r="I51" s="19"/>
      <c r="J51" s="4" t="s">
        <v>16</v>
      </c>
    </row>
    <row r="52" spans="1:10" ht="15" customHeight="1">
      <c r="A52" s="39" t="s">
        <v>47</v>
      </c>
      <c r="B52" s="40"/>
      <c r="C52" s="40"/>
      <c r="D52" s="41"/>
      <c r="E52" s="16">
        <f>E34+E36+E38+E40+E42+E44+E46+E48+E50</f>
        <v>83507</v>
      </c>
      <c r="F52" s="16">
        <f>+F34+F36+F38+F40+F42+F44+F46+F48+F50</f>
        <v>95215</v>
      </c>
      <c r="G52" s="13">
        <f t="shared" si="0"/>
        <v>11708</v>
      </c>
      <c r="H52" s="45"/>
      <c r="I52" s="35"/>
    </row>
    <row r="53" spans="1:10" ht="15" customHeight="1">
      <c r="A53" s="42"/>
      <c r="B53" s="43"/>
      <c r="C53" s="43"/>
      <c r="D53" s="44"/>
      <c r="E53" s="17">
        <f>E35+E37+E39+E41+E43+E45+E47+E49+E51</f>
        <v>82731</v>
      </c>
      <c r="F53" s="17">
        <f>+F35+F37+F39+F41+F43+F45+F47+F49+F51</f>
        <v>83045</v>
      </c>
      <c r="G53" s="15">
        <f t="shared" si="0"/>
        <v>314</v>
      </c>
      <c r="H53" s="46"/>
      <c r="I53" s="19"/>
    </row>
    <row r="54" spans="1:10" ht="15" customHeight="1">
      <c r="A54" s="47">
        <v>17</v>
      </c>
      <c r="B54" s="49" t="s">
        <v>23</v>
      </c>
      <c r="C54" s="51" t="s">
        <v>48</v>
      </c>
      <c r="D54" s="53" t="s">
        <v>59</v>
      </c>
      <c r="E54" s="16">
        <v>2636</v>
      </c>
      <c r="F54" s="16">
        <v>2323</v>
      </c>
      <c r="G54" s="13">
        <f t="shared" ref="G54:G61" si="6">+F54-E54</f>
        <v>-313</v>
      </c>
      <c r="H54" s="45"/>
      <c r="I54" s="35"/>
      <c r="J54" s="4" t="s">
        <v>15</v>
      </c>
    </row>
    <row r="55" spans="1:10" ht="15" customHeight="1">
      <c r="A55" s="48"/>
      <c r="B55" s="50"/>
      <c r="C55" s="52"/>
      <c r="D55" s="54"/>
      <c r="E55" s="17">
        <v>2636</v>
      </c>
      <c r="F55" s="17">
        <v>2323</v>
      </c>
      <c r="G55" s="15">
        <f t="shared" si="6"/>
        <v>-313</v>
      </c>
      <c r="H55" s="46"/>
      <c r="I55" s="19"/>
      <c r="J55" s="4" t="s">
        <v>16</v>
      </c>
    </row>
    <row r="56" spans="1:10" ht="15" customHeight="1">
      <c r="A56" s="47">
        <v>18</v>
      </c>
      <c r="B56" s="49" t="s">
        <v>23</v>
      </c>
      <c r="C56" s="51" t="s">
        <v>49</v>
      </c>
      <c r="D56" s="53" t="s">
        <v>59</v>
      </c>
      <c r="E56" s="16">
        <v>787</v>
      </c>
      <c r="F56" s="16">
        <v>786</v>
      </c>
      <c r="G56" s="13">
        <f t="shared" si="6"/>
        <v>-1</v>
      </c>
      <c r="H56" s="45" t="s">
        <v>4</v>
      </c>
      <c r="I56" s="35"/>
      <c r="J56" s="4" t="s">
        <v>15</v>
      </c>
    </row>
    <row r="57" spans="1:10" ht="15" customHeight="1">
      <c r="A57" s="48"/>
      <c r="B57" s="50"/>
      <c r="C57" s="52"/>
      <c r="D57" s="54"/>
      <c r="E57" s="17">
        <v>787</v>
      </c>
      <c r="F57" s="17">
        <v>786</v>
      </c>
      <c r="G57" s="15">
        <f t="shared" si="6"/>
        <v>-1</v>
      </c>
      <c r="H57" s="46"/>
      <c r="I57" s="19"/>
      <c r="J57" s="4" t="s">
        <v>16</v>
      </c>
    </row>
    <row r="58" spans="1:10" ht="15" customHeight="1">
      <c r="A58" s="47">
        <v>19</v>
      </c>
      <c r="B58" s="49" t="s">
        <v>23</v>
      </c>
      <c r="C58" s="64" t="s">
        <v>50</v>
      </c>
      <c r="D58" s="53" t="s">
        <v>59</v>
      </c>
      <c r="E58" s="13">
        <v>2085</v>
      </c>
      <c r="F58" s="13">
        <v>2085</v>
      </c>
      <c r="G58" s="13">
        <f t="shared" si="6"/>
        <v>0</v>
      </c>
      <c r="H58" s="45" t="s">
        <v>4</v>
      </c>
      <c r="I58" s="35"/>
      <c r="J58" s="4" t="s">
        <v>15</v>
      </c>
    </row>
    <row r="59" spans="1:10" ht="15" customHeight="1">
      <c r="A59" s="48"/>
      <c r="B59" s="50"/>
      <c r="C59" s="64"/>
      <c r="D59" s="54"/>
      <c r="E59" s="14">
        <v>2085</v>
      </c>
      <c r="F59" s="14">
        <v>2085</v>
      </c>
      <c r="G59" s="15">
        <f t="shared" si="6"/>
        <v>0</v>
      </c>
      <c r="H59" s="46"/>
      <c r="I59" s="19"/>
      <c r="J59" s="4" t="s">
        <v>16</v>
      </c>
    </row>
    <row r="60" spans="1:10" ht="15" customHeight="1">
      <c r="A60" s="39" t="s">
        <v>51</v>
      </c>
      <c r="B60" s="40"/>
      <c r="C60" s="40"/>
      <c r="D60" s="41"/>
      <c r="E60" s="16">
        <f>E54+E56+E58</f>
        <v>5508</v>
      </c>
      <c r="F60" s="16">
        <f>+F54+F56+F58</f>
        <v>5194</v>
      </c>
      <c r="G60" s="13">
        <f t="shared" si="6"/>
        <v>-314</v>
      </c>
      <c r="H60" s="45"/>
      <c r="I60" s="35"/>
    </row>
    <row r="61" spans="1:10" ht="15" customHeight="1">
      <c r="A61" s="42"/>
      <c r="B61" s="43"/>
      <c r="C61" s="43"/>
      <c r="D61" s="44"/>
      <c r="E61" s="17">
        <f>E55+E57+E59</f>
        <v>5508</v>
      </c>
      <c r="F61" s="17">
        <f>+F55+F57+F59</f>
        <v>5194</v>
      </c>
      <c r="G61" s="15">
        <f t="shared" si="6"/>
        <v>-314</v>
      </c>
      <c r="H61" s="46"/>
      <c r="I61" s="19"/>
    </row>
    <row r="62" spans="1:10" ht="15" customHeight="1">
      <c r="A62" s="47">
        <v>20</v>
      </c>
      <c r="B62" s="49" t="s">
        <v>24</v>
      </c>
      <c r="C62" s="64" t="s">
        <v>52</v>
      </c>
      <c r="D62" s="53" t="s">
        <v>59</v>
      </c>
      <c r="E62" s="13">
        <v>0</v>
      </c>
      <c r="F62" s="13">
        <v>782912</v>
      </c>
      <c r="G62" s="13">
        <f t="shared" ref="G62:G65" si="7">+F62-E62</f>
        <v>782912</v>
      </c>
      <c r="H62" s="45" t="s">
        <v>4</v>
      </c>
      <c r="I62" s="35"/>
      <c r="J62" s="4" t="s">
        <v>15</v>
      </c>
    </row>
    <row r="63" spans="1:10" ht="15" customHeight="1">
      <c r="A63" s="48"/>
      <c r="B63" s="50"/>
      <c r="C63" s="64"/>
      <c r="D63" s="54"/>
      <c r="E63" s="14">
        <v>0</v>
      </c>
      <c r="F63" s="14">
        <v>0</v>
      </c>
      <c r="G63" s="15">
        <f t="shared" si="7"/>
        <v>0</v>
      </c>
      <c r="H63" s="46"/>
      <c r="I63" s="19"/>
      <c r="J63" s="4" t="s">
        <v>16</v>
      </c>
    </row>
    <row r="64" spans="1:10" ht="15" customHeight="1">
      <c r="A64" s="39" t="s">
        <v>53</v>
      </c>
      <c r="B64" s="40"/>
      <c r="C64" s="40"/>
      <c r="D64" s="41"/>
      <c r="E64" s="16">
        <f>E62</f>
        <v>0</v>
      </c>
      <c r="F64" s="16">
        <f>F62</f>
        <v>782912</v>
      </c>
      <c r="G64" s="13">
        <f t="shared" si="7"/>
        <v>782912</v>
      </c>
      <c r="H64" s="45"/>
      <c r="I64" s="35"/>
    </row>
    <row r="65" spans="1:10" ht="15" customHeight="1">
      <c r="A65" s="42"/>
      <c r="B65" s="43"/>
      <c r="C65" s="43"/>
      <c r="D65" s="44"/>
      <c r="E65" s="17">
        <f>E63</f>
        <v>0</v>
      </c>
      <c r="F65" s="17">
        <f>F63</f>
        <v>0</v>
      </c>
      <c r="G65" s="15">
        <f t="shared" si="7"/>
        <v>0</v>
      </c>
      <c r="H65" s="46"/>
      <c r="I65" s="19"/>
    </row>
    <row r="66" spans="1:10" ht="15" customHeight="1">
      <c r="A66" s="47">
        <v>21</v>
      </c>
      <c r="B66" s="49" t="s">
        <v>25</v>
      </c>
      <c r="C66" s="64" t="s">
        <v>54</v>
      </c>
      <c r="D66" s="53" t="s">
        <v>59</v>
      </c>
      <c r="E66" s="13">
        <v>0</v>
      </c>
      <c r="F66" s="13">
        <v>367405</v>
      </c>
      <c r="G66" s="13">
        <f t="shared" ref="G66:G69" si="8">+F66-E66</f>
        <v>367405</v>
      </c>
      <c r="H66" s="45" t="s">
        <v>4</v>
      </c>
      <c r="I66" s="35"/>
      <c r="J66" s="4" t="s">
        <v>15</v>
      </c>
    </row>
    <row r="67" spans="1:10" ht="15" customHeight="1">
      <c r="A67" s="48"/>
      <c r="B67" s="50"/>
      <c r="C67" s="64"/>
      <c r="D67" s="54"/>
      <c r="E67" s="14">
        <v>0</v>
      </c>
      <c r="F67" s="14">
        <v>186819</v>
      </c>
      <c r="G67" s="15">
        <f t="shared" si="8"/>
        <v>186819</v>
      </c>
      <c r="H67" s="46"/>
      <c r="I67" s="19"/>
      <c r="J67" s="4" t="s">
        <v>16</v>
      </c>
    </row>
    <row r="68" spans="1:10" ht="15" customHeight="1">
      <c r="A68" s="39" t="s">
        <v>55</v>
      </c>
      <c r="B68" s="40"/>
      <c r="C68" s="40"/>
      <c r="D68" s="41"/>
      <c r="E68" s="16">
        <f>E66</f>
        <v>0</v>
      </c>
      <c r="F68" s="16">
        <f>F66</f>
        <v>367405</v>
      </c>
      <c r="G68" s="13">
        <f t="shared" si="8"/>
        <v>367405</v>
      </c>
      <c r="H68" s="45"/>
      <c r="I68" s="35"/>
    </row>
    <row r="69" spans="1:10" ht="15" customHeight="1">
      <c r="A69" s="42"/>
      <c r="B69" s="43"/>
      <c r="C69" s="43"/>
      <c r="D69" s="44"/>
      <c r="E69" s="17">
        <f>E67</f>
        <v>0</v>
      </c>
      <c r="F69" s="17">
        <f>F67</f>
        <v>186819</v>
      </c>
      <c r="G69" s="15">
        <f t="shared" si="8"/>
        <v>186819</v>
      </c>
      <c r="H69" s="46"/>
      <c r="I69" s="19"/>
    </row>
    <row r="70" spans="1:10" ht="15" customHeight="1">
      <c r="A70" s="47">
        <v>22</v>
      </c>
      <c r="B70" s="49" t="s">
        <v>26</v>
      </c>
      <c r="C70" s="62" t="s">
        <v>56</v>
      </c>
      <c r="D70" s="53" t="s">
        <v>59</v>
      </c>
      <c r="E70" s="16">
        <v>811758</v>
      </c>
      <c r="F70" s="16">
        <v>0</v>
      </c>
      <c r="G70" s="16">
        <f t="shared" ref="G70:G71" si="9">+F70-E70</f>
        <v>-811758</v>
      </c>
      <c r="H70" s="45" t="s">
        <v>4</v>
      </c>
      <c r="I70" s="34"/>
      <c r="J70" s="4" t="s">
        <v>15</v>
      </c>
    </row>
    <row r="71" spans="1:10" ht="15" customHeight="1">
      <c r="A71" s="48"/>
      <c r="B71" s="50"/>
      <c r="C71" s="63"/>
      <c r="D71" s="54"/>
      <c r="E71" s="17">
        <v>0</v>
      </c>
      <c r="F71" s="17">
        <v>0</v>
      </c>
      <c r="G71" s="15">
        <f t="shared" si="9"/>
        <v>0</v>
      </c>
      <c r="H71" s="46"/>
      <c r="I71" s="19"/>
      <c r="J71" s="4" t="s">
        <v>16</v>
      </c>
    </row>
    <row r="72" spans="1:10" ht="15" customHeight="1">
      <c r="A72" s="66" t="s">
        <v>5</v>
      </c>
      <c r="B72" s="67"/>
      <c r="C72" s="67"/>
      <c r="D72" s="68"/>
      <c r="E72" s="16">
        <f>+SUMIF($J12:$J71,$J72,E12:E71)</f>
        <v>1595080</v>
      </c>
      <c r="F72" s="16">
        <f>+SUMIF($J12:$J71,$J72,F12:F71)</f>
        <v>1937150</v>
      </c>
      <c r="G72" s="36">
        <f t="shared" ref="G72:G73" si="10">+F72-E72</f>
        <v>342070</v>
      </c>
      <c r="H72" s="45" t="str">
        <f>IF(I72="　","　","区ＣＭ")</f>
        <v>　</v>
      </c>
      <c r="I72" s="18" t="str">
        <f>IF(SUMIF(K12:K65,K72,I12:I65)=0,"　",SUMIF(K12:K65,K72,I12:I65))</f>
        <v>　</v>
      </c>
      <c r="J72" s="4" t="s">
        <v>15</v>
      </c>
    </row>
    <row r="73" spans="1:10" ht="15" customHeight="1" thickBot="1">
      <c r="A73" s="69"/>
      <c r="B73" s="70"/>
      <c r="C73" s="70"/>
      <c r="D73" s="71"/>
      <c r="E73" s="20">
        <f>+SUMIF($J12:$J71,$J73,E12:E71)</f>
        <v>782546</v>
      </c>
      <c r="F73" s="20">
        <f>+SUMIF($J12:$J71,$J73,F12:F71)</f>
        <v>961482</v>
      </c>
      <c r="G73" s="21">
        <f t="shared" si="10"/>
        <v>178936</v>
      </c>
      <c r="H73" s="72"/>
      <c r="I73" s="22" t="str">
        <f>IF(SUMIF(K12:K65,K73,I12:I65)=0,"　",SUMIF(K12:K65,K73,I12:I65))</f>
        <v>　</v>
      </c>
      <c r="J73" s="4" t="s">
        <v>16</v>
      </c>
    </row>
    <row r="74" spans="1:10" ht="12.75">
      <c r="A74" s="32"/>
      <c r="B74" s="32"/>
      <c r="C74" s="32"/>
      <c r="D74" s="32"/>
      <c r="E74" s="23"/>
      <c r="F74" s="24"/>
      <c r="G74" s="24"/>
    </row>
    <row r="75" spans="1:10" ht="18" customHeight="1">
      <c r="A75" s="25"/>
      <c r="D75" s="26"/>
      <c r="F75" s="7"/>
      <c r="G75" s="7"/>
      <c r="H75" s="25"/>
    </row>
    <row r="76" spans="1:10" ht="18" customHeight="1">
      <c r="F76" s="7"/>
      <c r="G76" s="7"/>
      <c r="H76" s="25"/>
    </row>
    <row r="77" spans="1:10" ht="18" customHeight="1">
      <c r="F77" s="7"/>
      <c r="G77" s="7"/>
      <c r="H77" s="25"/>
    </row>
  </sheetData>
  <mergeCells count="132">
    <mergeCell ref="A40:A41"/>
    <mergeCell ref="B40:B41"/>
    <mergeCell ref="C40:C41"/>
    <mergeCell ref="D40:D41"/>
    <mergeCell ref="H40:H41"/>
    <mergeCell ref="A36:A37"/>
    <mergeCell ref="B36:B37"/>
    <mergeCell ref="C36:C37"/>
    <mergeCell ref="D36:D37"/>
    <mergeCell ref="H36:H37"/>
    <mergeCell ref="A38:A39"/>
    <mergeCell ref="B38:B39"/>
    <mergeCell ref="C38:C39"/>
    <mergeCell ref="D38:D39"/>
    <mergeCell ref="H38:H39"/>
    <mergeCell ref="A30:A31"/>
    <mergeCell ref="B30:B31"/>
    <mergeCell ref="C30:C31"/>
    <mergeCell ref="D30:D31"/>
    <mergeCell ref="H30:H31"/>
    <mergeCell ref="A32:D33"/>
    <mergeCell ref="H32:H33"/>
    <mergeCell ref="A34:A35"/>
    <mergeCell ref="B34:B35"/>
    <mergeCell ref="C34:C35"/>
    <mergeCell ref="D34:D35"/>
    <mergeCell ref="H34:H35"/>
    <mergeCell ref="C24:C25"/>
    <mergeCell ref="D24:D25"/>
    <mergeCell ref="H24:H25"/>
    <mergeCell ref="A26:A27"/>
    <mergeCell ref="B26:B27"/>
    <mergeCell ref="C26:C27"/>
    <mergeCell ref="D26:D27"/>
    <mergeCell ref="H26:H27"/>
    <mergeCell ref="A28:D29"/>
    <mergeCell ref="H28:H29"/>
    <mergeCell ref="E9:F9"/>
    <mergeCell ref="A72:D73"/>
    <mergeCell ref="H72:H73"/>
    <mergeCell ref="B70:B71"/>
    <mergeCell ref="D70:D71"/>
    <mergeCell ref="A68:D69"/>
    <mergeCell ref="H68:H69"/>
    <mergeCell ref="A70:A71"/>
    <mergeCell ref="C70:C71"/>
    <mergeCell ref="H70:H71"/>
    <mergeCell ref="A66:A67"/>
    <mergeCell ref="B66:B67"/>
    <mergeCell ref="C66:C67"/>
    <mergeCell ref="D66:D67"/>
    <mergeCell ref="H18:H19"/>
    <mergeCell ref="A20:A21"/>
    <mergeCell ref="B20:B21"/>
    <mergeCell ref="C20:C21"/>
    <mergeCell ref="D20:D21"/>
    <mergeCell ref="H20:H21"/>
    <mergeCell ref="A22:D23"/>
    <mergeCell ref="H22:H23"/>
    <mergeCell ref="A24:A25"/>
    <mergeCell ref="B24:B25"/>
    <mergeCell ref="H66:H67"/>
    <mergeCell ref="A62:A63"/>
    <mergeCell ref="B62:B63"/>
    <mergeCell ref="C62:C63"/>
    <mergeCell ref="D62:D63"/>
    <mergeCell ref="H62:H63"/>
    <mergeCell ref="H64:H65"/>
    <mergeCell ref="A64:D65"/>
    <mergeCell ref="A58:A59"/>
    <mergeCell ref="B58:B59"/>
    <mergeCell ref="C58:C59"/>
    <mergeCell ref="D58:D59"/>
    <mergeCell ref="H58:H59"/>
    <mergeCell ref="H60:H61"/>
    <mergeCell ref="A60:D61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48:A49"/>
    <mergeCell ref="B48:B49"/>
    <mergeCell ref="C48:C49"/>
    <mergeCell ref="D48:D49"/>
    <mergeCell ref="H48:H49"/>
    <mergeCell ref="A52:D53"/>
    <mergeCell ref="H52:H5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50:A51"/>
    <mergeCell ref="B50:B51"/>
    <mergeCell ref="C50:C51"/>
    <mergeCell ref="D50:D51"/>
    <mergeCell ref="H50:H51"/>
    <mergeCell ref="A16:D17"/>
    <mergeCell ref="H16:H17"/>
    <mergeCell ref="A42:A43"/>
    <mergeCell ref="B42:B43"/>
    <mergeCell ref="C42:C43"/>
    <mergeCell ref="D42:D43"/>
    <mergeCell ref="H42:H43"/>
    <mergeCell ref="C10:C11"/>
    <mergeCell ref="D10:D11"/>
    <mergeCell ref="H10:I11"/>
    <mergeCell ref="A12:A13"/>
    <mergeCell ref="B12:B13"/>
    <mergeCell ref="C12:C13"/>
    <mergeCell ref="D12:D13"/>
    <mergeCell ref="H12:H13"/>
    <mergeCell ref="A14:A15"/>
    <mergeCell ref="B14:B15"/>
    <mergeCell ref="C14:C15"/>
    <mergeCell ref="D14:D15"/>
    <mergeCell ref="H14:H15"/>
    <mergeCell ref="A18:A19"/>
    <mergeCell ref="B18:B19"/>
    <mergeCell ref="C18:C19"/>
    <mergeCell ref="D18:D19"/>
  </mergeCells>
  <phoneticPr fontId="4"/>
  <dataValidations count="2">
    <dataValidation type="list" allowBlank="1" showInputMessage="1" showErrorMessage="1" sqref="H30:H31 H62:H63 H12:H15 H18:H21 H24:H27 H54:H59 H34:H51 H70:H71 H66:H67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4:C15" r:id="rId1" display="選挙管理委員会委員事務費"/>
    <hyperlink ref="C20:C21" r:id="rId2" display="監査委員事務費"/>
    <hyperlink ref="C26:C27" r:id="rId3" display="人事委員会委員事務費"/>
    <hyperlink ref="C34:C35" r:id="rId4" display="一般事務費"/>
    <hyperlink ref="C36:C37" r:id="rId5" display="選挙事務費"/>
    <hyperlink ref="C38:C39" r:id="rId6" display="選挙人名簿調製費"/>
    <hyperlink ref="C40:C41" r:id="rId7" display="選挙法研究費"/>
    <hyperlink ref="C42:C43" r:id="rId8" display="システム調査費"/>
    <hyperlink ref="C44:C45" r:id="rId9" display="監査事務費"/>
    <hyperlink ref="C46:C47" r:id="rId10" display="給与調査事務費"/>
    <hyperlink ref="C48:C49" r:id="rId11" display="公平審査等事務費"/>
    <hyperlink ref="C50:C51" r:id="rId12" display="採用試験実施経費"/>
    <hyperlink ref="C54:C55" r:id="rId13" display="区民啓発実施費"/>
    <hyperlink ref="C56:C57" r:id="rId14" display="一般啓発費"/>
    <hyperlink ref="C58:C59" r:id="rId15" display="選挙人名簿登録通知発行費"/>
    <hyperlink ref="C62:C63" r:id="rId16" display="参議院議員選挙費"/>
    <hyperlink ref="C66:C67" r:id="rId17" display="地方選挙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8"/>
  <rowBreaks count="1" manualBreakCount="1">
    <brk id="7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2021-12-28T10:38:21Z</dcterms:created>
  <dcterms:modified xsi:type="dcterms:W3CDTF">2022-03-31T09:45:34Z</dcterms:modified>
</cp:coreProperties>
</file>