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一般会計!$A$5:$I$95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15" i="77" l="1"/>
  <c r="F93" i="77" s="1"/>
  <c r="G93" i="77" s="1"/>
  <c r="F14" i="77"/>
  <c r="G13" i="77"/>
  <c r="E93" i="77" l="1"/>
  <c r="F92" i="77"/>
  <c r="E92" i="77"/>
  <c r="E90" i="77"/>
  <c r="G89" i="77"/>
  <c r="G88" i="77"/>
  <c r="G87" i="77"/>
  <c r="G86" i="77"/>
  <c r="G85" i="77"/>
  <c r="G84" i="77"/>
  <c r="F83" i="77"/>
  <c r="G83" i="77" s="1"/>
  <c r="E83" i="77"/>
  <c r="G82" i="77"/>
  <c r="G81" i="77"/>
  <c r="G80" i="77"/>
  <c r="G79" i="77"/>
  <c r="G78" i="77"/>
  <c r="G77" i="77"/>
  <c r="G76" i="77"/>
  <c r="G75" i="77"/>
  <c r="G74" i="77"/>
  <c r="G73" i="77"/>
  <c r="G72" i="77"/>
  <c r="F71" i="77"/>
  <c r="G71" i="77" s="1"/>
  <c r="E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F39" i="77"/>
  <c r="F91" i="77" s="1"/>
  <c r="G91" i="77" s="1"/>
  <c r="G38" i="77"/>
  <c r="F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E91" i="77"/>
  <c r="F90" i="77"/>
  <c r="G39" i="77" l="1"/>
  <c r="G90" i="77"/>
  <c r="I92" i="77" l="1"/>
  <c r="H92" i="77" s="1"/>
  <c r="I93" i="77" l="1"/>
  <c r="G12" i="77"/>
  <c r="E15" i="77" l="1"/>
  <c r="E14" i="77"/>
  <c r="G14" i="77" l="1"/>
  <c r="G92" i="77" s="1"/>
  <c r="G15" i="77"/>
</calcChain>
</file>

<file path=xl/sharedStrings.xml><?xml version="1.0" encoding="utf-8"?>
<sst xmlns="http://schemas.openxmlformats.org/spreadsheetml/2006/main" count="248" uniqueCount="70">
  <si>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</si>
  <si>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</si>
  <si>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</si>
  <si>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</si>
  <si>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</si>
  <si>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</si>
  <si>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</si>
  <si>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</si>
  <si>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</si>
  <si>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</si>
  <si>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</si>
  <si>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</si>
  <si>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</si>
  <si>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</si>
  <si>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</si>
  <si>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</si>
  <si>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</si>
  <si>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</si>
  <si>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</si>
  <si>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</si>
  <si>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</si>
  <si>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</si>
  <si>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</si>
  <si>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</si>
  <si>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東成区役所職員の人件費</t>
    <rPh sb="0" eb="5">
      <t>ヒガシナリクヤクショ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</si>
  <si>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</si>
  <si>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2-3-１</t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</si>
  <si>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</si>
  <si>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2-3-3</t>
    <phoneticPr fontId="4"/>
  </si>
  <si>
    <t>空家等対策事業</t>
    <phoneticPr fontId="3"/>
  </si>
  <si>
    <t>市民協働課</t>
    <rPh sb="0" eb="2">
      <t>シミン</t>
    </rPh>
    <rPh sb="2" eb="4">
      <t>キョウドウ</t>
    </rPh>
    <rPh sb="4" eb="5">
      <t>カ</t>
    </rPh>
    <phoneticPr fontId="3"/>
  </si>
  <si>
    <t>「東成区の地域資源」魅力発信事業</t>
    <rPh sb="1" eb="4">
      <t>ヒガシナリク</t>
    </rPh>
    <rPh sb="5" eb="7">
      <t>チイキ</t>
    </rPh>
    <rPh sb="7" eb="9">
      <t>シゲン</t>
    </rPh>
    <rPh sb="10" eb="12">
      <t>ミリョク</t>
    </rPh>
    <rPh sb="12" eb="14">
      <t>ハッシン</t>
    </rPh>
    <rPh sb="14" eb="16">
      <t>ジギョウ</t>
    </rPh>
    <phoneticPr fontId="3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</si>
  <si>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3"/>
  </si>
  <si>
    <t>地域活動協議会支援事業</t>
    <rPh sb="0" eb="2">
      <t>チイキ</t>
    </rPh>
    <rPh sb="2" eb="4">
      <t>カツドウ</t>
    </rPh>
    <rPh sb="4" eb="7">
      <t>キョウギカイ</t>
    </rPh>
    <rPh sb="7" eb="9">
      <t>シエン</t>
    </rPh>
    <rPh sb="9" eb="11">
      <t>ジギョウ</t>
    </rPh>
    <phoneticPr fontId="3"/>
  </si>
  <si>
    <t>青少年健全育成事業</t>
    <rPh sb="0" eb="3">
      <t>セイショウネン</t>
    </rPh>
    <rPh sb="3" eb="5">
      <t>ケンゼン</t>
    </rPh>
    <rPh sb="5" eb="7">
      <t>イクセイ</t>
    </rPh>
    <rPh sb="7" eb="9">
      <t>ジギョウ</t>
    </rPh>
    <phoneticPr fontId="3"/>
  </si>
  <si>
    <t>二十歳のつどい事業</t>
    <rPh sb="0" eb="3">
      <t>ハタチ</t>
    </rPh>
    <rPh sb="7" eb="9">
      <t>ジギョウ</t>
    </rPh>
    <phoneticPr fontId="3"/>
  </si>
  <si>
    <t>区民レクリエーション事業</t>
    <rPh sb="0" eb="2">
      <t>クミン</t>
    </rPh>
    <rPh sb="10" eb="12">
      <t>ジギョウ</t>
    </rPh>
    <phoneticPr fontId="3"/>
  </si>
  <si>
    <t>緑化推進支援事業</t>
    <rPh sb="0" eb="2">
      <t>リョクカ</t>
    </rPh>
    <rPh sb="2" eb="4">
      <t>スイシン</t>
    </rPh>
    <rPh sb="4" eb="6">
      <t>シエン</t>
    </rPh>
    <rPh sb="6" eb="8">
      <t>ジギョウ</t>
    </rPh>
    <phoneticPr fontId="3"/>
  </si>
  <si>
    <t>人権啓発・生涯学習推進事業</t>
    <rPh sb="0" eb="2">
      <t>ジンケン</t>
    </rPh>
    <rPh sb="2" eb="4">
      <t>ケイハツ</t>
    </rPh>
    <rPh sb="5" eb="7">
      <t>ショウガイ</t>
    </rPh>
    <rPh sb="7" eb="9">
      <t>ガクシュウ</t>
    </rPh>
    <rPh sb="9" eb="11">
      <t>スイシン</t>
    </rPh>
    <rPh sb="11" eb="13">
      <t>ジギョウ</t>
    </rPh>
    <phoneticPr fontId="3"/>
  </si>
  <si>
    <t>コミュニティ育成事業</t>
    <rPh sb="6" eb="8">
      <t>イクセイ</t>
    </rPh>
    <rPh sb="8" eb="10">
      <t>ジギョウ</t>
    </rPh>
    <phoneticPr fontId="3"/>
  </si>
  <si>
    <t>市民協働事務経費</t>
    <phoneticPr fontId="4"/>
  </si>
  <si>
    <t>区役所附設会館管理運営費</t>
    <rPh sb="0" eb="3">
      <t>クヤクショ</t>
    </rPh>
    <rPh sb="3" eb="5">
      <t>フセツ</t>
    </rPh>
    <rPh sb="5" eb="7">
      <t>カイカン</t>
    </rPh>
    <rPh sb="7" eb="9">
      <t>カンリ</t>
    </rPh>
    <rPh sb="9" eb="12">
      <t>ウンエイヒ</t>
    </rPh>
    <phoneticPr fontId="3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</si>
  <si>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3"/>
  </si>
  <si>
    <t>鶴橋駅前自転車等通行環境改善事業</t>
    <rPh sb="0" eb="2">
      <t>ツルハシ</t>
    </rPh>
    <rPh sb="2" eb="4">
      <t>エキマエ</t>
    </rPh>
    <rPh sb="4" eb="8">
      <t>ジテンシャナド</t>
    </rPh>
    <rPh sb="8" eb="10">
      <t>ツウコウ</t>
    </rPh>
    <rPh sb="10" eb="12">
      <t>カンキョウ</t>
    </rPh>
    <rPh sb="12" eb="14">
      <t>カイゼン</t>
    </rPh>
    <rPh sb="14" eb="16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</si>
  <si>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</si>
  <si>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東成区の伝統工芸活用事業</t>
    <rPh sb="0" eb="3">
      <t>ヒガシナリク</t>
    </rPh>
    <rPh sb="4" eb="6">
      <t>デントウ</t>
    </rPh>
    <rPh sb="6" eb="8">
      <t>コウゲイ</t>
    </rPh>
    <rPh sb="8" eb="10">
      <t>カツヨウ</t>
    </rPh>
    <rPh sb="10" eb="12">
      <t>ジギョウ</t>
    </rPh>
    <phoneticPr fontId="3"/>
  </si>
  <si>
    <t>東成区地域公園協働パートナー事業</t>
    <rPh sb="0" eb="3">
      <t>ヒガシナリク</t>
    </rPh>
    <rPh sb="3" eb="5">
      <t>チイキ</t>
    </rPh>
    <rPh sb="5" eb="7">
      <t>コウエン</t>
    </rPh>
    <rPh sb="7" eb="9">
      <t>キョウドウ</t>
    </rPh>
    <rPh sb="14" eb="16">
      <t>ジギョウ</t>
    </rPh>
    <phoneticPr fontId="3"/>
  </si>
  <si>
    <t>民間事業者を活用した課外学習事業</t>
    <phoneticPr fontId="4"/>
  </si>
  <si>
    <t>子どもたちの「生きる力」育み支援事業</t>
    <phoneticPr fontId="4"/>
  </si>
  <si>
    <t>地域における子育て家庭の見守りネットワークの機能強化事業</t>
    <rPh sb="0" eb="2">
      <t>チイキ</t>
    </rPh>
    <rPh sb="6" eb="8">
      <t>コソダ</t>
    </rPh>
    <rPh sb="9" eb="11">
      <t>カテイ</t>
    </rPh>
    <rPh sb="12" eb="14">
      <t>ミマモ</t>
    </rPh>
    <rPh sb="22" eb="24">
      <t>キノウ</t>
    </rPh>
    <rPh sb="24" eb="26">
      <t>キョウカ</t>
    </rPh>
    <rPh sb="26" eb="28">
      <t>ジギョウ</t>
    </rPh>
    <phoneticPr fontId="3"/>
  </si>
  <si>
    <t>保健福祉課</t>
    <phoneticPr fontId="4"/>
  </si>
  <si>
    <t>子育て支援の充実・強化事業（発達障がい児支援含む）</t>
    <rPh sb="0" eb="2">
      <t>コソダ</t>
    </rPh>
    <rPh sb="3" eb="5">
      <t>シエン</t>
    </rPh>
    <rPh sb="6" eb="8">
      <t>ジュウジツ</t>
    </rPh>
    <rPh sb="9" eb="11">
      <t>キョウカ</t>
    </rPh>
    <rPh sb="11" eb="13">
      <t>ジギョウ</t>
    </rPh>
    <rPh sb="14" eb="16">
      <t>ハッタツ</t>
    </rPh>
    <rPh sb="16" eb="17">
      <t>ショウ</t>
    </rPh>
    <rPh sb="19" eb="20">
      <t>ジ</t>
    </rPh>
    <rPh sb="20" eb="22">
      <t>シエン</t>
    </rPh>
    <rPh sb="22" eb="23">
      <t>フク</t>
    </rPh>
    <phoneticPr fontId="3"/>
  </si>
  <si>
    <t>「おまもりネット事業」を活用した高齢者・障がい者等支援ネットワーク強化事業</t>
    <rPh sb="8" eb="10">
      <t>ジギョウ</t>
    </rPh>
    <rPh sb="12" eb="14">
      <t>カツヨウ</t>
    </rPh>
    <rPh sb="16" eb="19">
      <t>コウレイシャ</t>
    </rPh>
    <rPh sb="20" eb="21">
      <t>ショウ</t>
    </rPh>
    <rPh sb="23" eb="25">
      <t>シャナド</t>
    </rPh>
    <rPh sb="25" eb="27">
      <t>シエン</t>
    </rPh>
    <rPh sb="33" eb="35">
      <t>キョウカ</t>
    </rPh>
    <rPh sb="35" eb="37">
      <t>ジギョウ</t>
    </rPh>
    <phoneticPr fontId="3"/>
  </si>
  <si>
    <t>子育てネットワーク構築支援事業</t>
    <rPh sb="0" eb="2">
      <t>コソダ</t>
    </rPh>
    <rPh sb="9" eb="11">
      <t>コウチク</t>
    </rPh>
    <rPh sb="11" eb="13">
      <t>シエン</t>
    </rPh>
    <rPh sb="13" eb="15">
      <t>ジギョウ</t>
    </rPh>
    <phoneticPr fontId="3"/>
  </si>
  <si>
    <t>ライフステージに応じた健康づくり事業</t>
    <rPh sb="8" eb="9">
      <t>オウ</t>
    </rPh>
    <rPh sb="11" eb="13">
      <t>ケンコウ</t>
    </rPh>
    <rPh sb="16" eb="18">
      <t>ジギョウ</t>
    </rPh>
    <phoneticPr fontId="3"/>
  </si>
  <si>
    <t>保健福祉事務経費</t>
    <rPh sb="0" eb="2">
      <t>ホケン</t>
    </rPh>
    <rPh sb="2" eb="4">
      <t>フクシ</t>
    </rPh>
    <rPh sb="4" eb="6">
      <t>ジム</t>
    </rPh>
    <rPh sb="6" eb="8">
      <t>ケイヒ</t>
    </rPh>
    <phoneticPr fontId="3"/>
  </si>
  <si>
    <t>地域福祉推進支援事業</t>
    <rPh sb="0" eb="2">
      <t>チイキ</t>
    </rPh>
    <rPh sb="2" eb="4">
      <t>フクシ</t>
    </rPh>
    <rPh sb="4" eb="6">
      <t>スイシン</t>
    </rPh>
    <rPh sb="6" eb="8">
      <t>シエン</t>
    </rPh>
    <rPh sb="8" eb="10">
      <t>ジギョウ</t>
    </rPh>
    <phoneticPr fontId="3"/>
  </si>
  <si>
    <t>不登校の改善及び防止に向けた児童・家庭支援事業</t>
    <rPh sb="0" eb="3">
      <t>フトウコウ</t>
    </rPh>
    <rPh sb="4" eb="6">
      <t>カイゼン</t>
    </rPh>
    <rPh sb="6" eb="7">
      <t>オヨ</t>
    </rPh>
    <rPh sb="8" eb="10">
      <t>ボウシ</t>
    </rPh>
    <rPh sb="11" eb="12">
      <t>ム</t>
    </rPh>
    <rPh sb="14" eb="16">
      <t>ジドウ</t>
    </rPh>
    <rPh sb="17" eb="19">
      <t>カテイ</t>
    </rPh>
    <rPh sb="19" eb="21">
      <t>シエン</t>
    </rPh>
    <rPh sb="21" eb="23">
      <t>ジギョウ</t>
    </rPh>
    <phoneticPr fontId="3"/>
  </si>
  <si>
    <t>住民情報事務経費</t>
    <rPh sb="0" eb="2">
      <t>ジュウミン</t>
    </rPh>
    <rPh sb="2" eb="4">
      <t>ジョウホウ</t>
    </rPh>
    <rPh sb="4" eb="6">
      <t>ジム</t>
    </rPh>
    <rPh sb="6" eb="8">
      <t>ケイヒ</t>
    </rPh>
    <phoneticPr fontId="3"/>
  </si>
  <si>
    <t>窓口サービス課</t>
    <rPh sb="0" eb="2">
      <t>マドグチ</t>
    </rPh>
    <rPh sb="6" eb="7">
      <t>カ</t>
    </rPh>
    <phoneticPr fontId="4"/>
  </si>
  <si>
    <t>地域参加型情報発信事業</t>
    <rPh sb="0" eb="2">
      <t>チイキ</t>
    </rPh>
    <rPh sb="2" eb="5">
      <t>サンカガタ</t>
    </rPh>
    <rPh sb="5" eb="7">
      <t>ジョウホウ</t>
    </rPh>
    <rPh sb="7" eb="9">
      <t>ハッシン</t>
    </rPh>
    <rPh sb="9" eb="11">
      <t>ジギョウ</t>
    </rPh>
    <phoneticPr fontId="3"/>
  </si>
  <si>
    <t>区民アンケート事業</t>
    <rPh sb="0" eb="2">
      <t>クミン</t>
    </rPh>
    <rPh sb="7" eb="9">
      <t>ジギョウ</t>
    </rPh>
    <phoneticPr fontId="3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</si>
  <si>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3"/>
  </si>
  <si>
    <t>東成区庁舎管理事務経費</t>
    <rPh sb="0" eb="3">
      <t>ヒガシナリク</t>
    </rPh>
    <rPh sb="3" eb="5">
      <t>チョウシャ</t>
    </rPh>
    <rPh sb="5" eb="7">
      <t>カンリ</t>
    </rPh>
    <rPh sb="7" eb="9">
      <t>ジム</t>
    </rPh>
    <rPh sb="9" eb="11">
      <t>ケイヒ</t>
    </rPh>
    <phoneticPr fontId="3"/>
  </si>
  <si>
    <t>東成区庁舎設備維持費</t>
    <rPh sb="0" eb="3">
      <t>ヒガシナリク</t>
    </rPh>
    <rPh sb="3" eb="5">
      <t>チョウシャ</t>
    </rPh>
    <rPh sb="5" eb="7">
      <t>セツビ</t>
    </rPh>
    <rPh sb="7" eb="10">
      <t>イジヒ</t>
    </rPh>
    <phoneticPr fontId="3"/>
  </si>
  <si>
    <t>使用料の還付金</t>
    <rPh sb="0" eb="3">
      <t>シヨウリョウ</t>
    </rPh>
    <rPh sb="4" eb="7">
      <t>カンプキン</t>
    </rPh>
    <phoneticPr fontId="4"/>
  </si>
  <si>
    <t>子どもたちと体験するＳＤＧｓ</t>
    <phoneticPr fontId="3"/>
  </si>
  <si>
    <t>国際理解推進事業</t>
    <phoneticPr fontId="4"/>
  </si>
  <si>
    <t>所属名　東成区役所　</t>
    <rPh sb="0" eb="2">
      <t>ショゾク</t>
    </rPh>
    <rPh sb="2" eb="3">
      <t>メイ</t>
    </rPh>
    <rPh sb="4" eb="6">
      <t>ヒガシナリ</t>
    </rPh>
    <rPh sb="6" eb="9">
      <t>クヤクショ</t>
    </rPh>
    <phoneticPr fontId="3"/>
  </si>
  <si>
    <t>企業・団体とのＳＤＧｓ普及啓発事業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</si>
</sst>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6" fillId="2" borderId="11" xfId="3" applyNumberFormat="1" applyFont="1" applyFill="1" applyBorder="1" applyAlignment="1">
      <alignment vertical="center" shrinkToFit="1"/>
    </xf>
    <xf numFmtId="177" fontId="6" fillId="2" borderId="11" xfId="3" applyNumberFormat="1" applyFont="1" applyFill="1" applyBorder="1" applyAlignment="1">
      <alignment horizontal="right" vertical="center" shrinkToFit="1"/>
    </xf>
    <xf numFmtId="177" fontId="6" fillId="2" borderId="10" xfId="3" applyNumberFormat="1" applyFont="1" applyFill="1" applyBorder="1" applyAlignment="1">
      <alignment vertical="center" shrinkToFit="1"/>
    </xf>
    <xf numFmtId="0" fontId="6" fillId="0" borderId="0" xfId="3" applyFont="1" applyAlignment="1">
      <alignment vertical="center"/>
    </xf>
    <xf numFmtId="179" fontId="6" fillId="2" borderId="10" xfId="3" applyNumberFormat="1" applyFont="1" applyFill="1" applyBorder="1" applyAlignment="1">
      <alignment vertical="center" shrinkToFit="1"/>
    </xf>
    <xf numFmtId="178" fontId="6" fillId="2" borderId="9" xfId="3" applyNumberFormat="1" applyFont="1" applyFill="1" applyBorder="1" applyAlignment="1">
      <alignment vertical="center" shrinkToFit="1"/>
    </xf>
    <xf numFmtId="179" fontId="6" fillId="2" borderId="9" xfId="3" applyNumberFormat="1" applyFont="1" applyFill="1" applyBorder="1" applyAlignment="1">
      <alignment vertical="center" shrinkToFit="1"/>
    </xf>
    <xf numFmtId="179" fontId="6" fillId="2" borderId="14" xfId="3" applyNumberFormat="1" applyFont="1" applyFill="1" applyBorder="1" applyAlignment="1">
      <alignment vertical="center" shrinkToFit="1"/>
    </xf>
    <xf numFmtId="0" fontId="9" fillId="0" borderId="0" xfId="3" applyFont="1" applyAlignment="1">
      <alignment horizontal="right" vertical="center"/>
    </xf>
    <xf numFmtId="178" fontId="6" fillId="2" borderId="14" xfId="3" applyNumberFormat="1" applyFont="1" applyFill="1" applyBorder="1" applyAlignment="1">
      <alignment vertical="center" shrinkToFit="1"/>
    </xf>
    <xf numFmtId="177" fontId="6" fillId="2" borderId="11" xfId="3" applyNumberFormat="1" applyFont="1" applyFill="1" applyBorder="1" applyAlignment="1">
      <alignment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2" borderId="11" xfId="3" applyNumberFormat="1" applyFont="1" applyFill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 wrapText="1"/>
    </xf>
    <xf numFmtId="177" fontId="7" fillId="2" borderId="11" xfId="3" applyNumberFormat="1" applyFont="1" applyFill="1" applyBorder="1" applyAlignment="1">
      <alignment horizontal="center" vertical="center" wrapText="1" shrinkToFit="1"/>
    </xf>
    <xf numFmtId="177" fontId="7" fillId="2" borderId="9" xfId="3" applyNumberFormat="1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2" borderId="11" xfId="3" applyNumberFormat="1" applyFont="1" applyFill="1" applyBorder="1" applyAlignment="1">
      <alignment horizontal="center" vertical="center" wrapText="1"/>
    </xf>
    <xf numFmtId="177" fontId="7" fillId="2" borderId="9" xfId="3" applyNumberFormat="1" applyFont="1" applyFill="1" applyBorder="1" applyAlignment="1">
      <alignment horizontal="center" vertical="center" wrapTex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2" borderId="11" xfId="3" applyNumberFormat="1" applyFont="1" applyFill="1" applyBorder="1" applyAlignment="1">
      <alignment horizontal="center" vertical="center" shrinkToFit="1"/>
    </xf>
    <xf numFmtId="177" fontId="7" fillId="2" borderId="9" xfId="3" applyNumberFormat="1" applyFont="1" applyFill="1" applyBorder="1" applyAlignment="1">
      <alignment horizontal="center" vertical="center" shrinkToFit="1"/>
    </xf>
    <xf numFmtId="176" fontId="7" fillId="2" borderId="19" xfId="3" applyNumberFormat="1" applyFont="1" applyFill="1" applyBorder="1" applyAlignment="1">
      <alignment horizontal="center" vertical="center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4" xfId="3" applyNumberFormat="1" applyFont="1" applyFill="1" applyBorder="1" applyAlignment="1">
      <alignment horizontal="center" vertical="center"/>
    </xf>
    <xf numFmtId="0" fontId="12" fillId="2" borderId="11" xfId="8" applyFill="1" applyBorder="1" applyAlignment="1">
      <alignment vertical="center" wrapText="1"/>
    </xf>
    <xf numFmtId="0" fontId="12" fillId="2" borderId="9" xfId="8" applyFill="1" applyBorder="1" applyAlignment="1">
      <alignment vertical="center" wrapText="1"/>
    </xf>
    <xf numFmtId="0" fontId="12" fillId="2" borderId="10" xfId="8" applyFill="1" applyBorder="1" applyAlignment="1">
      <alignment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higashinari/cmsfiles/contents/0000592/592054/9.xlsx" TargetMode="External"/><Relationship Id="rId13" Type="http://schemas.openxmlformats.org/officeDocument/2006/relationships/hyperlink" Target="https://www.city.osaka.lg.jp/higashinari/cmsfiles/contents/0000592/592054/14.xlsx" TargetMode="External"/><Relationship Id="rId18" Type="http://schemas.openxmlformats.org/officeDocument/2006/relationships/hyperlink" Target="https://www.city.osaka.lg.jp/higashinari/cmsfiles/contents/0000592/592054/19.xlsx" TargetMode="External"/><Relationship Id="rId26" Type="http://schemas.openxmlformats.org/officeDocument/2006/relationships/hyperlink" Target="https://www.city.osaka.lg.jp/higashinari/cmsfiles/contents/0000592/592054/27.xlsx" TargetMode="External"/><Relationship Id="rId3" Type="http://schemas.openxmlformats.org/officeDocument/2006/relationships/hyperlink" Target="https://www.city.osaka.lg.jp/higashinari/cmsfiles/contents/0000592/592054/4.xlsx" TargetMode="External"/><Relationship Id="rId21" Type="http://schemas.openxmlformats.org/officeDocument/2006/relationships/hyperlink" Target="https://www.city.osaka.lg.jp/higashinari/cmsfiles/contents/0000592/592054/22.xlsx" TargetMode="External"/><Relationship Id="rId34" Type="http://schemas.openxmlformats.org/officeDocument/2006/relationships/hyperlink" Target="https://www.city.osaka.lg.jp/higashinari/cmsfiles/contents/0000592/592054/35.xlsx" TargetMode="External"/><Relationship Id="rId7" Type="http://schemas.openxmlformats.org/officeDocument/2006/relationships/hyperlink" Target="https://www.city.osaka.lg.jp/higashinari/cmsfiles/contents/0000592/592054/8.xlsx" TargetMode="External"/><Relationship Id="rId12" Type="http://schemas.openxmlformats.org/officeDocument/2006/relationships/hyperlink" Target="https://www.city.osaka.lg.jp/higashinari/cmsfiles/contents/0000592/592054/13.xlsx" TargetMode="External"/><Relationship Id="rId17" Type="http://schemas.openxmlformats.org/officeDocument/2006/relationships/hyperlink" Target="https://www.city.osaka.lg.jp/higashinari/cmsfiles/contents/0000592/592054/18.xlsx" TargetMode="External"/><Relationship Id="rId25" Type="http://schemas.openxmlformats.org/officeDocument/2006/relationships/hyperlink" Target="https://www.city.osaka.lg.jp/higashinari/cmsfiles/contents/0000592/592054/26.xlsx" TargetMode="External"/><Relationship Id="rId33" Type="http://schemas.openxmlformats.org/officeDocument/2006/relationships/hyperlink" Target="https://www.city.osaka.lg.jp/higashinari/cmsfiles/contents/0000592/592054/34.xlsx" TargetMode="External"/><Relationship Id="rId2" Type="http://schemas.openxmlformats.org/officeDocument/2006/relationships/hyperlink" Target="https://www.city.osaka.lg.jp/higashinari/cmsfiles/contents/0000592/592054/3.xlsx" TargetMode="External"/><Relationship Id="rId16" Type="http://schemas.openxmlformats.org/officeDocument/2006/relationships/hyperlink" Target="https://www.city.osaka.lg.jp/higashinari/cmsfiles/contents/0000592/592054/17.xlsx" TargetMode="External"/><Relationship Id="rId20" Type="http://schemas.openxmlformats.org/officeDocument/2006/relationships/hyperlink" Target="https://www.city.osaka.lg.jp/higashinari/cmsfiles/contents/0000592/592054/21.xlsx" TargetMode="External"/><Relationship Id="rId29" Type="http://schemas.openxmlformats.org/officeDocument/2006/relationships/hyperlink" Target="https://www.city.osaka.lg.jp/higashinari/cmsfiles/contents/0000592/592054/30.xlsx" TargetMode="External"/><Relationship Id="rId1" Type="http://schemas.openxmlformats.org/officeDocument/2006/relationships/hyperlink" Target="https://www.city.osaka.lg.jp/higashinari/cmsfiles/contents/0000592/592054/2.xlsx" TargetMode="External"/><Relationship Id="rId6" Type="http://schemas.openxmlformats.org/officeDocument/2006/relationships/hyperlink" Target="https://www.city.osaka.lg.jp/higashinari/cmsfiles/contents/0000592/592054/7.xlsx" TargetMode="External"/><Relationship Id="rId11" Type="http://schemas.openxmlformats.org/officeDocument/2006/relationships/hyperlink" Target="https://www.city.osaka.lg.jp/higashinari/cmsfiles/contents/0000592/592054/12.xlsx" TargetMode="External"/><Relationship Id="rId24" Type="http://schemas.openxmlformats.org/officeDocument/2006/relationships/hyperlink" Target="https://www.city.osaka.lg.jp/higashinari/cmsfiles/contents/0000592/592054/25.xlsx" TargetMode="External"/><Relationship Id="rId32" Type="http://schemas.openxmlformats.org/officeDocument/2006/relationships/hyperlink" Target="https://www.city.osaka.lg.jp/higashinari/cmsfiles/contents/0000592/592054/33.xlsx" TargetMode="External"/><Relationship Id="rId5" Type="http://schemas.openxmlformats.org/officeDocument/2006/relationships/hyperlink" Target="https://www.city.osaka.lg.jp/higashinari/cmsfiles/contents/0000592/592054/6.xlsx" TargetMode="External"/><Relationship Id="rId15" Type="http://schemas.openxmlformats.org/officeDocument/2006/relationships/hyperlink" Target="https://www.city.osaka.lg.jp/higashinari/cmsfiles/contents/0000592/592054/16.xlsx" TargetMode="External"/><Relationship Id="rId23" Type="http://schemas.openxmlformats.org/officeDocument/2006/relationships/hyperlink" Target="https://www.city.osaka.lg.jp/higashinari/cmsfiles/contents/0000592/592054/24.xlsx" TargetMode="External"/><Relationship Id="rId28" Type="http://schemas.openxmlformats.org/officeDocument/2006/relationships/hyperlink" Target="https://www.city.osaka.lg.jp/higashinari/cmsfiles/contents/0000592/592054/29.xlsx" TargetMode="External"/><Relationship Id="rId10" Type="http://schemas.openxmlformats.org/officeDocument/2006/relationships/hyperlink" Target="https://www.city.osaka.lg.jp/higashinari/cmsfiles/contents/0000592/592054/11.xlsx" TargetMode="External"/><Relationship Id="rId19" Type="http://schemas.openxmlformats.org/officeDocument/2006/relationships/hyperlink" Target="https://www.city.osaka.lg.jp/higashinari/cmsfiles/contents/0000592/592054/20.xlsx" TargetMode="External"/><Relationship Id="rId31" Type="http://schemas.openxmlformats.org/officeDocument/2006/relationships/hyperlink" Target="https://www.city.osaka.lg.jp/higashinari/cmsfiles/contents/0000592/592054/32.xlsx" TargetMode="External"/><Relationship Id="rId4" Type="http://schemas.openxmlformats.org/officeDocument/2006/relationships/hyperlink" Target="https://www.city.osaka.lg.jp/higashinari/cmsfiles/contents/0000592/592054/5.xlsx" TargetMode="External"/><Relationship Id="rId9" Type="http://schemas.openxmlformats.org/officeDocument/2006/relationships/hyperlink" Target="https://www.city.osaka.lg.jp/higashinari/cmsfiles/contents/0000592/592054/10.xlsx" TargetMode="External"/><Relationship Id="rId14" Type="http://schemas.openxmlformats.org/officeDocument/2006/relationships/hyperlink" Target="https://www.city.osaka.lg.jp/higashinari/cmsfiles/contents/0000592/592054/15.xlsx" TargetMode="External"/><Relationship Id="rId22" Type="http://schemas.openxmlformats.org/officeDocument/2006/relationships/hyperlink" Target="https://www.city.osaka.lg.jp/higashinari/cmsfiles/contents/0000592/592054/23.xlsx" TargetMode="External"/><Relationship Id="rId27" Type="http://schemas.openxmlformats.org/officeDocument/2006/relationships/hyperlink" Target="https://www.city.osaka.lg.jp/higashinari/cmsfiles/contents/0000592/592054/28.xlsx" TargetMode="External"/><Relationship Id="rId30" Type="http://schemas.openxmlformats.org/officeDocument/2006/relationships/hyperlink" Target="https://www.city.osaka.lg.jp/higashinari/cmsfiles/contents/0000592/592054/31.xlsx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8"/>
  <sheetViews>
    <sheetView tabSelected="1" view="pageBreakPreview" zoomScale="115" zoomScaleNormal="100" zoomScaleSheetLayoutView="115" workbookViewId="0">
      <selection activeCell="C82" sqref="C82:C8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28"/>
    </row>
    <row r="2" spans="1:10" ht="17.25" customHeight="1">
      <c r="A2" s="1"/>
      <c r="B2" s="1"/>
      <c r="G2" s="27"/>
      <c r="I2" s="25"/>
    </row>
    <row r="3" spans="1:10" ht="17.25" customHeight="1">
      <c r="A3" s="1"/>
      <c r="B3" s="1"/>
      <c r="G3" s="26"/>
      <c r="I3" s="25"/>
    </row>
    <row r="4" spans="1:10" ht="17.25" customHeight="1">
      <c r="G4" s="27"/>
    </row>
    <row r="5" spans="1:10" ht="18" customHeight="1">
      <c r="A5" s="1" t="s">
        <v>16</v>
      </c>
      <c r="B5" s="1"/>
      <c r="G5" s="2"/>
      <c r="H5" s="30"/>
      <c r="I5" s="30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43" t="s">
        <v>68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77" t="s">
        <v>0</v>
      </c>
      <c r="F9" s="77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64" t="s">
        <v>10</v>
      </c>
      <c r="D10" s="66" t="s">
        <v>13</v>
      </c>
      <c r="E10" s="33" t="s">
        <v>22</v>
      </c>
      <c r="F10" s="10" t="s">
        <v>23</v>
      </c>
      <c r="G10" s="33" t="s">
        <v>8</v>
      </c>
      <c r="H10" s="67" t="s">
        <v>11</v>
      </c>
      <c r="I10" s="68"/>
    </row>
    <row r="11" spans="1:10" ht="15" customHeight="1">
      <c r="A11" s="11" t="s">
        <v>3</v>
      </c>
      <c r="B11" s="12" t="s">
        <v>7</v>
      </c>
      <c r="C11" s="65"/>
      <c r="D11" s="65"/>
      <c r="E11" s="34" t="s">
        <v>14</v>
      </c>
      <c r="F11" s="34" t="s">
        <v>15</v>
      </c>
      <c r="G11" s="34" t="s">
        <v>9</v>
      </c>
      <c r="H11" s="69"/>
      <c r="I11" s="70"/>
    </row>
    <row r="12" spans="1:10" ht="15" customHeight="1">
      <c r="A12" s="46">
        <v>1</v>
      </c>
      <c r="B12" s="71" t="s">
        <v>26</v>
      </c>
      <c r="C12" s="73" t="s">
        <v>24</v>
      </c>
      <c r="D12" s="75" t="s">
        <v>25</v>
      </c>
      <c r="E12" s="13">
        <v>1175921</v>
      </c>
      <c r="F12" s="13">
        <v>1204742</v>
      </c>
      <c r="G12" s="13">
        <f t="shared" ref="G12:G75" si="0">+F12-E12</f>
        <v>28821</v>
      </c>
      <c r="H12" s="54" t="s">
        <v>4</v>
      </c>
      <c r="I12" s="31"/>
      <c r="J12" s="4" t="s">
        <v>17</v>
      </c>
    </row>
    <row r="13" spans="1:10" ht="15" customHeight="1">
      <c r="A13" s="47"/>
      <c r="B13" s="72"/>
      <c r="C13" s="74"/>
      <c r="D13" s="76"/>
      <c r="E13" s="14">
        <v>1175921</v>
      </c>
      <c r="F13" s="14">
        <v>1204742</v>
      </c>
      <c r="G13" s="15">
        <f>+F13-E13</f>
        <v>28821</v>
      </c>
      <c r="H13" s="55"/>
      <c r="I13" s="19"/>
      <c r="J13" s="4" t="s">
        <v>18</v>
      </c>
    </row>
    <row r="14" spans="1:10" ht="15" customHeight="1">
      <c r="A14" s="58" t="s">
        <v>5</v>
      </c>
      <c r="B14" s="59"/>
      <c r="C14" s="59"/>
      <c r="D14" s="60"/>
      <c r="E14" s="16">
        <f>+E12</f>
        <v>1175921</v>
      </c>
      <c r="F14" s="16">
        <f>+F12</f>
        <v>1204742</v>
      </c>
      <c r="G14" s="13">
        <f t="shared" si="0"/>
        <v>28821</v>
      </c>
      <c r="H14" s="54" t="s">
        <v>4</v>
      </c>
      <c r="I14" s="32"/>
    </row>
    <row r="15" spans="1:10" ht="15" customHeight="1">
      <c r="A15" s="61"/>
      <c r="B15" s="62"/>
      <c r="C15" s="62"/>
      <c r="D15" s="63"/>
      <c r="E15" s="17">
        <f>+E13</f>
        <v>1175921</v>
      </c>
      <c r="F15" s="17">
        <f>+F13</f>
        <v>1204742</v>
      </c>
      <c r="G15" s="15">
        <f t="shared" si="0"/>
        <v>28821</v>
      </c>
      <c r="H15" s="55"/>
      <c r="I15" s="19"/>
    </row>
    <row r="16" spans="1:10" ht="15" customHeight="1">
      <c r="A16" s="46">
        <v>2</v>
      </c>
      <c r="B16" s="48" t="s">
        <v>28</v>
      </c>
      <c r="C16" s="93" t="s">
        <v>29</v>
      </c>
      <c r="D16" s="56" t="s">
        <v>30</v>
      </c>
      <c r="E16" s="35">
        <v>3760</v>
      </c>
      <c r="F16" s="35">
        <v>4413</v>
      </c>
      <c r="G16" s="37">
        <f t="shared" si="0"/>
        <v>653</v>
      </c>
      <c r="H16" s="54"/>
      <c r="I16" s="32"/>
      <c r="J16" s="4" t="s">
        <v>17</v>
      </c>
    </row>
    <row r="17" spans="1:11" ht="15" customHeight="1">
      <c r="A17" s="47"/>
      <c r="B17" s="49"/>
      <c r="C17" s="94"/>
      <c r="D17" s="57"/>
      <c r="E17" s="41">
        <v>3760</v>
      </c>
      <c r="F17" s="41">
        <v>4413</v>
      </c>
      <c r="G17" s="40">
        <f t="shared" si="0"/>
        <v>653</v>
      </c>
      <c r="H17" s="55"/>
      <c r="I17" s="19"/>
      <c r="J17" s="4" t="s">
        <v>18</v>
      </c>
    </row>
    <row r="18" spans="1:11" ht="15" customHeight="1">
      <c r="A18" s="46">
        <v>3</v>
      </c>
      <c r="B18" s="48" t="s">
        <v>28</v>
      </c>
      <c r="C18" s="95" t="s">
        <v>31</v>
      </c>
      <c r="D18" s="56" t="s">
        <v>30</v>
      </c>
      <c r="E18" s="37">
        <v>2340</v>
      </c>
      <c r="F18" s="37">
        <v>2314</v>
      </c>
      <c r="G18" s="37">
        <f t="shared" si="0"/>
        <v>-26</v>
      </c>
      <c r="H18" s="54" t="s">
        <v>4</v>
      </c>
      <c r="I18" s="32"/>
      <c r="J18" s="4" t="s">
        <v>17</v>
      </c>
    </row>
    <row r="19" spans="1:11" ht="15" customHeight="1">
      <c r="A19" s="47"/>
      <c r="B19" s="49"/>
      <c r="C19" s="95"/>
      <c r="D19" s="57"/>
      <c r="E19" s="39">
        <v>2340</v>
      </c>
      <c r="F19" s="39">
        <v>2314</v>
      </c>
      <c r="G19" s="40">
        <f t="shared" si="0"/>
        <v>-26</v>
      </c>
      <c r="H19" s="55"/>
      <c r="I19" s="19"/>
      <c r="J19" s="4" t="s">
        <v>18</v>
      </c>
    </row>
    <row r="20" spans="1:11" ht="15" customHeight="1">
      <c r="A20" s="46">
        <v>4</v>
      </c>
      <c r="B20" s="48" t="s">
        <v>28</v>
      </c>
      <c r="C20" s="93" t="s">
        <v>32</v>
      </c>
      <c r="D20" s="56" t="s">
        <v>30</v>
      </c>
      <c r="E20" s="35">
        <v>8864</v>
      </c>
      <c r="F20" s="35">
        <v>6755</v>
      </c>
      <c r="G20" s="37">
        <f t="shared" si="0"/>
        <v>-2109</v>
      </c>
      <c r="H20" s="54" t="s">
        <v>4</v>
      </c>
      <c r="I20" s="32"/>
      <c r="J20" s="4" t="s">
        <v>17</v>
      </c>
      <c r="K20" s="4" t="s">
        <v>20</v>
      </c>
    </row>
    <row r="21" spans="1:11" ht="15" customHeight="1">
      <c r="A21" s="47"/>
      <c r="B21" s="49"/>
      <c r="C21" s="94"/>
      <c r="D21" s="57"/>
      <c r="E21" s="41">
        <v>8864</v>
      </c>
      <c r="F21" s="41">
        <v>6755</v>
      </c>
      <c r="G21" s="40">
        <f t="shared" si="0"/>
        <v>-2109</v>
      </c>
      <c r="H21" s="55"/>
      <c r="I21" s="19"/>
      <c r="J21" s="4" t="s">
        <v>18</v>
      </c>
      <c r="K21" s="4" t="s">
        <v>21</v>
      </c>
    </row>
    <row r="22" spans="1:11" ht="15" customHeight="1">
      <c r="A22" s="46">
        <v>5</v>
      </c>
      <c r="B22" s="48" t="s">
        <v>28</v>
      </c>
      <c r="C22" s="95" t="s">
        <v>33</v>
      </c>
      <c r="D22" s="56" t="s">
        <v>30</v>
      </c>
      <c r="E22" s="37">
        <v>18118</v>
      </c>
      <c r="F22" s="37">
        <v>18125</v>
      </c>
      <c r="G22" s="37">
        <f t="shared" si="0"/>
        <v>7</v>
      </c>
      <c r="H22" s="54" t="s">
        <v>4</v>
      </c>
      <c r="I22" s="32"/>
      <c r="J22" s="4" t="s">
        <v>17</v>
      </c>
    </row>
    <row r="23" spans="1:11" ht="15" customHeight="1">
      <c r="A23" s="47"/>
      <c r="B23" s="49"/>
      <c r="C23" s="95"/>
      <c r="D23" s="57"/>
      <c r="E23" s="39">
        <v>18118</v>
      </c>
      <c r="F23" s="39">
        <v>18125</v>
      </c>
      <c r="G23" s="40">
        <f t="shared" si="0"/>
        <v>7</v>
      </c>
      <c r="H23" s="55"/>
      <c r="I23" s="19"/>
      <c r="J23" s="4" t="s">
        <v>18</v>
      </c>
    </row>
    <row r="24" spans="1:11" ht="15" customHeight="1">
      <c r="A24" s="46">
        <v>6</v>
      </c>
      <c r="B24" s="48" t="s">
        <v>28</v>
      </c>
      <c r="C24" s="93" t="s">
        <v>34</v>
      </c>
      <c r="D24" s="56" t="s">
        <v>30</v>
      </c>
      <c r="E24" s="35">
        <v>1403</v>
      </c>
      <c r="F24" s="35">
        <v>1403</v>
      </c>
      <c r="G24" s="37">
        <f t="shared" si="0"/>
        <v>0</v>
      </c>
      <c r="H24" s="54"/>
      <c r="I24" s="32"/>
      <c r="J24" s="4" t="s">
        <v>17</v>
      </c>
    </row>
    <row r="25" spans="1:11" ht="15" customHeight="1">
      <c r="A25" s="47"/>
      <c r="B25" s="49"/>
      <c r="C25" s="94"/>
      <c r="D25" s="57"/>
      <c r="E25" s="41">
        <v>1403</v>
      </c>
      <c r="F25" s="41">
        <v>1403</v>
      </c>
      <c r="G25" s="40">
        <f t="shared" si="0"/>
        <v>0</v>
      </c>
      <c r="H25" s="55"/>
      <c r="I25" s="19"/>
      <c r="J25" s="4" t="s">
        <v>18</v>
      </c>
    </row>
    <row r="26" spans="1:11" ht="15" customHeight="1">
      <c r="A26" s="46">
        <v>7</v>
      </c>
      <c r="B26" s="48" t="s">
        <v>28</v>
      </c>
      <c r="C26" s="95" t="s">
        <v>35</v>
      </c>
      <c r="D26" s="56" t="s">
        <v>30</v>
      </c>
      <c r="E26" s="37">
        <v>603</v>
      </c>
      <c r="F26" s="37">
        <v>772</v>
      </c>
      <c r="G26" s="37">
        <f t="shared" si="0"/>
        <v>169</v>
      </c>
      <c r="H26" s="54" t="s">
        <v>4</v>
      </c>
      <c r="I26" s="32"/>
      <c r="J26" s="4" t="s">
        <v>17</v>
      </c>
    </row>
    <row r="27" spans="1:11" ht="15" customHeight="1">
      <c r="A27" s="47"/>
      <c r="B27" s="49"/>
      <c r="C27" s="95"/>
      <c r="D27" s="57"/>
      <c r="E27" s="39">
        <v>603</v>
      </c>
      <c r="F27" s="39">
        <v>772</v>
      </c>
      <c r="G27" s="40">
        <f t="shared" si="0"/>
        <v>169</v>
      </c>
      <c r="H27" s="55"/>
      <c r="I27" s="19"/>
      <c r="J27" s="4" t="s">
        <v>18</v>
      </c>
    </row>
    <row r="28" spans="1:11" ht="15" customHeight="1">
      <c r="A28" s="46">
        <v>8</v>
      </c>
      <c r="B28" s="48" t="s">
        <v>28</v>
      </c>
      <c r="C28" s="93" t="s">
        <v>36</v>
      </c>
      <c r="D28" s="56" t="s">
        <v>30</v>
      </c>
      <c r="E28" s="35">
        <v>514</v>
      </c>
      <c r="F28" s="35">
        <v>760</v>
      </c>
      <c r="G28" s="37">
        <f t="shared" si="0"/>
        <v>246</v>
      </c>
      <c r="H28" s="54" t="s">
        <v>4</v>
      </c>
      <c r="I28" s="32"/>
      <c r="J28" s="4" t="s">
        <v>17</v>
      </c>
    </row>
    <row r="29" spans="1:11" ht="15" customHeight="1">
      <c r="A29" s="47"/>
      <c r="B29" s="49"/>
      <c r="C29" s="94"/>
      <c r="D29" s="57"/>
      <c r="E29" s="41">
        <v>514</v>
      </c>
      <c r="F29" s="41">
        <v>760</v>
      </c>
      <c r="G29" s="40">
        <f t="shared" si="0"/>
        <v>246</v>
      </c>
      <c r="H29" s="55"/>
      <c r="I29" s="19"/>
      <c r="J29" s="4" t="s">
        <v>18</v>
      </c>
    </row>
    <row r="30" spans="1:11" ht="15" customHeight="1">
      <c r="A30" s="46">
        <v>9</v>
      </c>
      <c r="B30" s="48" t="s">
        <v>28</v>
      </c>
      <c r="C30" s="95" t="s">
        <v>37</v>
      </c>
      <c r="D30" s="56" t="s">
        <v>30</v>
      </c>
      <c r="E30" s="37">
        <v>370</v>
      </c>
      <c r="F30" s="37">
        <v>370</v>
      </c>
      <c r="G30" s="37">
        <f t="shared" si="0"/>
        <v>0</v>
      </c>
      <c r="H30" s="54"/>
      <c r="I30" s="32"/>
      <c r="J30" s="4" t="s">
        <v>17</v>
      </c>
    </row>
    <row r="31" spans="1:11" ht="15" customHeight="1">
      <c r="A31" s="47"/>
      <c r="B31" s="49"/>
      <c r="C31" s="95"/>
      <c r="D31" s="57"/>
      <c r="E31" s="39">
        <v>370</v>
      </c>
      <c r="F31" s="39">
        <v>370</v>
      </c>
      <c r="G31" s="40">
        <f t="shared" si="0"/>
        <v>0</v>
      </c>
      <c r="H31" s="55"/>
      <c r="I31" s="19"/>
      <c r="J31" s="4" t="s">
        <v>18</v>
      </c>
    </row>
    <row r="32" spans="1:11" ht="15" customHeight="1">
      <c r="A32" s="46">
        <v>10</v>
      </c>
      <c r="B32" s="48" t="s">
        <v>28</v>
      </c>
      <c r="C32" s="93" t="s">
        <v>38</v>
      </c>
      <c r="D32" s="56" t="s">
        <v>30</v>
      </c>
      <c r="E32" s="35">
        <v>3102</v>
      </c>
      <c r="F32" s="35">
        <v>689</v>
      </c>
      <c r="G32" s="37">
        <f t="shared" si="0"/>
        <v>-2413</v>
      </c>
      <c r="H32" s="54" t="s">
        <v>4</v>
      </c>
      <c r="I32" s="32"/>
      <c r="J32" s="4" t="s">
        <v>17</v>
      </c>
    </row>
    <row r="33" spans="1:10" ht="15" customHeight="1">
      <c r="A33" s="47"/>
      <c r="B33" s="49"/>
      <c r="C33" s="94"/>
      <c r="D33" s="57"/>
      <c r="E33" s="41">
        <v>2782</v>
      </c>
      <c r="F33" s="41">
        <v>689</v>
      </c>
      <c r="G33" s="40">
        <f t="shared" si="0"/>
        <v>-2093</v>
      </c>
      <c r="H33" s="55"/>
      <c r="I33" s="19"/>
      <c r="J33" s="4" t="s">
        <v>18</v>
      </c>
    </row>
    <row r="34" spans="1:10" ht="15" customHeight="1">
      <c r="A34" s="46">
        <v>11</v>
      </c>
      <c r="B34" s="48" t="s">
        <v>28</v>
      </c>
      <c r="C34" s="95" t="s">
        <v>39</v>
      </c>
      <c r="D34" s="56" t="s">
        <v>30</v>
      </c>
      <c r="E34" s="37">
        <v>5142</v>
      </c>
      <c r="F34" s="37">
        <v>5193</v>
      </c>
      <c r="G34" s="37">
        <f t="shared" si="0"/>
        <v>51</v>
      </c>
      <c r="H34" s="54" t="s">
        <v>4</v>
      </c>
      <c r="I34" s="32"/>
      <c r="J34" s="4" t="s">
        <v>17</v>
      </c>
    </row>
    <row r="35" spans="1:10" ht="15" customHeight="1">
      <c r="A35" s="47"/>
      <c r="B35" s="49"/>
      <c r="C35" s="95"/>
      <c r="D35" s="57"/>
      <c r="E35" s="39">
        <v>5142</v>
      </c>
      <c r="F35" s="39">
        <v>5193</v>
      </c>
      <c r="G35" s="40">
        <f t="shared" si="0"/>
        <v>51</v>
      </c>
      <c r="H35" s="55"/>
      <c r="I35" s="19"/>
      <c r="J35" s="4" t="s">
        <v>18</v>
      </c>
    </row>
    <row r="36" spans="1:10" ht="15" customHeight="1">
      <c r="A36" s="46">
        <v>12</v>
      </c>
      <c r="B36" s="48" t="s">
        <v>28</v>
      </c>
      <c r="C36" s="93" t="s">
        <v>40</v>
      </c>
      <c r="D36" s="56" t="s">
        <v>30</v>
      </c>
      <c r="E36" s="35">
        <v>1016</v>
      </c>
      <c r="F36" s="35">
        <v>999</v>
      </c>
      <c r="G36" s="37">
        <f t="shared" si="0"/>
        <v>-17</v>
      </c>
      <c r="H36" s="54" t="s">
        <v>4</v>
      </c>
      <c r="I36" s="32"/>
      <c r="J36" s="4" t="s">
        <v>17</v>
      </c>
    </row>
    <row r="37" spans="1:10" ht="15" customHeight="1">
      <c r="A37" s="47"/>
      <c r="B37" s="49"/>
      <c r="C37" s="94"/>
      <c r="D37" s="57"/>
      <c r="E37" s="41">
        <v>1016</v>
      </c>
      <c r="F37" s="41">
        <v>999</v>
      </c>
      <c r="G37" s="40">
        <f t="shared" si="0"/>
        <v>-17</v>
      </c>
      <c r="H37" s="55"/>
      <c r="I37" s="19"/>
      <c r="J37" s="4" t="s">
        <v>18</v>
      </c>
    </row>
    <row r="38" spans="1:10" ht="15" customHeight="1">
      <c r="A38" s="46">
        <v>13</v>
      </c>
      <c r="B38" s="48" t="s">
        <v>28</v>
      </c>
      <c r="C38" s="95" t="s">
        <v>41</v>
      </c>
      <c r="D38" s="56" t="s">
        <v>30</v>
      </c>
      <c r="E38" s="37">
        <v>56077</v>
      </c>
      <c r="F38" s="37">
        <f>43476+3798</f>
        <v>47274</v>
      </c>
      <c r="G38" s="37">
        <f t="shared" si="0"/>
        <v>-8803</v>
      </c>
      <c r="H38" s="54"/>
      <c r="I38" s="32"/>
      <c r="J38" s="4" t="s">
        <v>17</v>
      </c>
    </row>
    <row r="39" spans="1:10" ht="15" customHeight="1">
      <c r="A39" s="47"/>
      <c r="B39" s="49"/>
      <c r="C39" s="95"/>
      <c r="D39" s="57"/>
      <c r="E39" s="39">
        <v>50729</v>
      </c>
      <c r="F39" s="39">
        <f>F38-2142</f>
        <v>45132</v>
      </c>
      <c r="G39" s="40">
        <f t="shared" si="0"/>
        <v>-5597</v>
      </c>
      <c r="H39" s="55"/>
      <c r="I39" s="19"/>
      <c r="J39" s="4" t="s">
        <v>18</v>
      </c>
    </row>
    <row r="40" spans="1:10" ht="15" customHeight="1">
      <c r="A40" s="46">
        <v>14</v>
      </c>
      <c r="B40" s="48" t="s">
        <v>28</v>
      </c>
      <c r="C40" s="93" t="s">
        <v>42</v>
      </c>
      <c r="D40" s="56" t="s">
        <v>30</v>
      </c>
      <c r="E40" s="35">
        <v>1566</v>
      </c>
      <c r="F40" s="35">
        <v>1271</v>
      </c>
      <c r="G40" s="37">
        <f t="shared" si="0"/>
        <v>-295</v>
      </c>
      <c r="H40" s="54" t="s">
        <v>4</v>
      </c>
      <c r="I40" s="32"/>
      <c r="J40" s="4" t="s">
        <v>17</v>
      </c>
    </row>
    <row r="41" spans="1:10" ht="15" customHeight="1">
      <c r="A41" s="47"/>
      <c r="B41" s="49"/>
      <c r="C41" s="94"/>
      <c r="D41" s="57"/>
      <c r="E41" s="41">
        <v>1566</v>
      </c>
      <c r="F41" s="41">
        <v>1271</v>
      </c>
      <c r="G41" s="40">
        <f t="shared" si="0"/>
        <v>-295</v>
      </c>
      <c r="H41" s="55"/>
      <c r="I41" s="19"/>
      <c r="J41" s="4" t="s">
        <v>18</v>
      </c>
    </row>
    <row r="42" spans="1:10" ht="15" customHeight="1">
      <c r="A42" s="46">
        <v>15</v>
      </c>
      <c r="B42" s="48" t="s">
        <v>28</v>
      </c>
      <c r="C42" s="93" t="s">
        <v>43</v>
      </c>
      <c r="D42" s="56" t="s">
        <v>30</v>
      </c>
      <c r="E42" s="35">
        <v>1653</v>
      </c>
      <c r="F42" s="35">
        <v>1389</v>
      </c>
      <c r="G42" s="37">
        <f t="shared" si="0"/>
        <v>-264</v>
      </c>
      <c r="H42" s="54" t="s">
        <v>4</v>
      </c>
      <c r="I42" s="32"/>
      <c r="J42" s="4" t="s">
        <v>17</v>
      </c>
    </row>
    <row r="43" spans="1:10" ht="15" customHeight="1">
      <c r="A43" s="47"/>
      <c r="B43" s="49"/>
      <c r="C43" s="94"/>
      <c r="D43" s="57"/>
      <c r="E43" s="41">
        <v>1653</v>
      </c>
      <c r="F43" s="41">
        <v>1389</v>
      </c>
      <c r="G43" s="40">
        <f t="shared" si="0"/>
        <v>-264</v>
      </c>
      <c r="H43" s="55"/>
      <c r="I43" s="19"/>
      <c r="J43" s="4" t="s">
        <v>18</v>
      </c>
    </row>
    <row r="44" spans="1:10" ht="15" customHeight="1">
      <c r="A44" s="46">
        <v>16</v>
      </c>
      <c r="B44" s="48" t="s">
        <v>28</v>
      </c>
      <c r="C44" s="93" t="s">
        <v>44</v>
      </c>
      <c r="D44" s="56" t="s">
        <v>30</v>
      </c>
      <c r="E44" s="35">
        <v>14762</v>
      </c>
      <c r="F44" s="35">
        <v>14425</v>
      </c>
      <c r="G44" s="37">
        <f t="shared" si="0"/>
        <v>-337</v>
      </c>
      <c r="H44" s="54"/>
      <c r="I44" s="32"/>
      <c r="J44" s="4" t="s">
        <v>17</v>
      </c>
    </row>
    <row r="45" spans="1:10" ht="15" customHeight="1">
      <c r="A45" s="47"/>
      <c r="B45" s="49"/>
      <c r="C45" s="94"/>
      <c r="D45" s="57"/>
      <c r="E45" s="41">
        <v>14762</v>
      </c>
      <c r="F45" s="41">
        <v>14425</v>
      </c>
      <c r="G45" s="40">
        <f t="shared" si="0"/>
        <v>-337</v>
      </c>
      <c r="H45" s="55"/>
      <c r="I45" s="19"/>
      <c r="J45" s="4" t="s">
        <v>18</v>
      </c>
    </row>
    <row r="46" spans="1:10" ht="15" customHeight="1">
      <c r="A46" s="46">
        <v>17</v>
      </c>
      <c r="B46" s="48" t="s">
        <v>28</v>
      </c>
      <c r="C46" s="93" t="s">
        <v>45</v>
      </c>
      <c r="D46" s="56" t="s">
        <v>30</v>
      </c>
      <c r="E46" s="37">
        <v>999</v>
      </c>
      <c r="F46" s="37">
        <v>1400</v>
      </c>
      <c r="G46" s="37">
        <f t="shared" si="0"/>
        <v>401</v>
      </c>
      <c r="H46" s="54" t="s">
        <v>4</v>
      </c>
      <c r="I46" s="32"/>
      <c r="J46" s="4" t="s">
        <v>17</v>
      </c>
    </row>
    <row r="47" spans="1:10" ht="15" customHeight="1">
      <c r="A47" s="47"/>
      <c r="B47" s="49"/>
      <c r="C47" s="94"/>
      <c r="D47" s="57"/>
      <c r="E47" s="39">
        <v>999</v>
      </c>
      <c r="F47" s="39">
        <v>1400</v>
      </c>
      <c r="G47" s="40">
        <f t="shared" si="0"/>
        <v>401</v>
      </c>
      <c r="H47" s="55"/>
      <c r="I47" s="19"/>
      <c r="J47" s="4" t="s">
        <v>18</v>
      </c>
    </row>
    <row r="48" spans="1:10" ht="15" customHeight="1">
      <c r="A48" s="46">
        <v>18</v>
      </c>
      <c r="B48" s="48" t="s">
        <v>28</v>
      </c>
      <c r="C48" s="93" t="s">
        <v>46</v>
      </c>
      <c r="D48" s="56" t="s">
        <v>30</v>
      </c>
      <c r="E48" s="35">
        <v>922</v>
      </c>
      <c r="F48" s="35">
        <v>973</v>
      </c>
      <c r="G48" s="37">
        <f t="shared" si="0"/>
        <v>51</v>
      </c>
      <c r="H48" s="54" t="s">
        <v>4</v>
      </c>
      <c r="I48" s="32"/>
      <c r="J48" s="4" t="s">
        <v>17</v>
      </c>
    </row>
    <row r="49" spans="1:10" ht="15" customHeight="1">
      <c r="A49" s="47"/>
      <c r="B49" s="49"/>
      <c r="C49" s="94"/>
      <c r="D49" s="57"/>
      <c r="E49" s="41">
        <v>922</v>
      </c>
      <c r="F49" s="41">
        <v>973</v>
      </c>
      <c r="G49" s="40">
        <f t="shared" si="0"/>
        <v>51</v>
      </c>
      <c r="H49" s="55"/>
      <c r="I49" s="19"/>
      <c r="J49" s="4" t="s">
        <v>18</v>
      </c>
    </row>
    <row r="50" spans="1:10" ht="15" customHeight="1">
      <c r="A50" s="46">
        <v>19</v>
      </c>
      <c r="B50" s="48" t="s">
        <v>28</v>
      </c>
      <c r="C50" s="93" t="s">
        <v>47</v>
      </c>
      <c r="D50" s="56" t="s">
        <v>30</v>
      </c>
      <c r="E50" s="35">
        <v>0</v>
      </c>
      <c r="F50" s="35">
        <v>101</v>
      </c>
      <c r="G50" s="37">
        <f t="shared" si="0"/>
        <v>101</v>
      </c>
      <c r="H50" s="54" t="s">
        <v>4</v>
      </c>
      <c r="I50" s="32"/>
      <c r="J50" s="4" t="s">
        <v>17</v>
      </c>
    </row>
    <row r="51" spans="1:10" ht="15" customHeight="1">
      <c r="A51" s="47"/>
      <c r="B51" s="49"/>
      <c r="C51" s="94"/>
      <c r="D51" s="57"/>
      <c r="E51" s="41">
        <v>0</v>
      </c>
      <c r="F51" s="41">
        <v>0</v>
      </c>
      <c r="G51" s="40">
        <f t="shared" si="0"/>
        <v>0</v>
      </c>
      <c r="H51" s="55"/>
      <c r="I51" s="19"/>
      <c r="J51" s="4" t="s">
        <v>18</v>
      </c>
    </row>
    <row r="52" spans="1:10" ht="15" customHeight="1">
      <c r="A52" s="46">
        <v>20</v>
      </c>
      <c r="B52" s="48" t="s">
        <v>28</v>
      </c>
      <c r="C52" s="93" t="s">
        <v>48</v>
      </c>
      <c r="D52" s="56" t="s">
        <v>30</v>
      </c>
      <c r="E52" s="35">
        <v>0</v>
      </c>
      <c r="F52" s="35">
        <v>1778</v>
      </c>
      <c r="G52" s="37">
        <f>+F52-E52</f>
        <v>1778</v>
      </c>
      <c r="H52" s="54"/>
      <c r="I52" s="32"/>
      <c r="J52" s="4" t="s">
        <v>17</v>
      </c>
    </row>
    <row r="53" spans="1:10" ht="15" customHeight="1">
      <c r="A53" s="47"/>
      <c r="B53" s="49"/>
      <c r="C53" s="94"/>
      <c r="D53" s="57"/>
      <c r="E53" s="41">
        <v>0</v>
      </c>
      <c r="F53" s="41">
        <v>1678</v>
      </c>
      <c r="G53" s="40">
        <f>+F53-E53</f>
        <v>1678</v>
      </c>
      <c r="H53" s="55"/>
      <c r="I53" s="19"/>
      <c r="J53" s="4" t="s">
        <v>18</v>
      </c>
    </row>
    <row r="54" spans="1:10" ht="22.5" customHeight="1">
      <c r="A54" s="46">
        <v>21</v>
      </c>
      <c r="B54" s="48" t="s">
        <v>28</v>
      </c>
      <c r="C54" s="93" t="s">
        <v>49</v>
      </c>
      <c r="D54" s="52" t="s">
        <v>50</v>
      </c>
      <c r="E54" s="37">
        <v>730</v>
      </c>
      <c r="F54" s="37">
        <v>725</v>
      </c>
      <c r="G54" s="37">
        <f t="shared" si="0"/>
        <v>-5</v>
      </c>
      <c r="H54" s="54" t="s">
        <v>4</v>
      </c>
      <c r="I54" s="32"/>
      <c r="J54" s="4" t="s">
        <v>17</v>
      </c>
    </row>
    <row r="55" spans="1:10" ht="22.5" customHeight="1">
      <c r="A55" s="47"/>
      <c r="B55" s="49"/>
      <c r="C55" s="94"/>
      <c r="D55" s="53"/>
      <c r="E55" s="39">
        <v>730</v>
      </c>
      <c r="F55" s="39">
        <v>725</v>
      </c>
      <c r="G55" s="40">
        <f t="shared" si="0"/>
        <v>-5</v>
      </c>
      <c r="H55" s="55"/>
      <c r="I55" s="19"/>
      <c r="J55" s="4" t="s">
        <v>18</v>
      </c>
    </row>
    <row r="56" spans="1:10" ht="15" customHeight="1">
      <c r="A56" s="46">
        <v>22</v>
      </c>
      <c r="B56" s="48" t="s">
        <v>28</v>
      </c>
      <c r="C56" s="93" t="s">
        <v>51</v>
      </c>
      <c r="D56" s="52" t="s">
        <v>50</v>
      </c>
      <c r="E56" s="35">
        <v>6958</v>
      </c>
      <c r="F56" s="35">
        <v>6128</v>
      </c>
      <c r="G56" s="37">
        <f>+F56-E56</f>
        <v>-830</v>
      </c>
      <c r="H56" s="54" t="s">
        <v>4</v>
      </c>
      <c r="I56" s="32"/>
      <c r="J56" s="4" t="s">
        <v>17</v>
      </c>
    </row>
    <row r="57" spans="1:10" ht="15" customHeight="1">
      <c r="A57" s="47"/>
      <c r="B57" s="49"/>
      <c r="C57" s="94"/>
      <c r="D57" s="53"/>
      <c r="E57" s="41">
        <v>6958</v>
      </c>
      <c r="F57" s="41">
        <v>6128</v>
      </c>
      <c r="G57" s="40">
        <f t="shared" si="0"/>
        <v>-830</v>
      </c>
      <c r="H57" s="55"/>
      <c r="I57" s="19"/>
      <c r="J57" s="4" t="s">
        <v>18</v>
      </c>
    </row>
    <row r="58" spans="1:10" ht="22.5" customHeight="1">
      <c r="A58" s="46">
        <v>23</v>
      </c>
      <c r="B58" s="48" t="s">
        <v>28</v>
      </c>
      <c r="C58" s="93" t="s">
        <v>52</v>
      </c>
      <c r="D58" s="52" t="s">
        <v>50</v>
      </c>
      <c r="E58" s="37">
        <v>22828</v>
      </c>
      <c r="F58" s="37">
        <v>22143</v>
      </c>
      <c r="G58" s="37">
        <f t="shared" si="0"/>
        <v>-685</v>
      </c>
      <c r="H58" s="54"/>
      <c r="I58" s="32"/>
      <c r="J58" s="4" t="s">
        <v>17</v>
      </c>
    </row>
    <row r="59" spans="1:10" ht="22.5" customHeight="1">
      <c r="A59" s="47"/>
      <c r="B59" s="49"/>
      <c r="C59" s="94"/>
      <c r="D59" s="53"/>
      <c r="E59" s="39">
        <v>22828</v>
      </c>
      <c r="F59" s="39">
        <v>22143</v>
      </c>
      <c r="G59" s="40">
        <f t="shared" si="0"/>
        <v>-685</v>
      </c>
      <c r="H59" s="55"/>
      <c r="I59" s="19"/>
      <c r="J59" s="4" t="s">
        <v>18</v>
      </c>
    </row>
    <row r="60" spans="1:10" ht="15" customHeight="1">
      <c r="A60" s="46">
        <v>24</v>
      </c>
      <c r="B60" s="48" t="s">
        <v>28</v>
      </c>
      <c r="C60" s="93" t="s">
        <v>53</v>
      </c>
      <c r="D60" s="52" t="s">
        <v>50</v>
      </c>
      <c r="E60" s="35">
        <v>490</v>
      </c>
      <c r="F60" s="35">
        <v>1223</v>
      </c>
      <c r="G60" s="37">
        <f t="shared" si="0"/>
        <v>733</v>
      </c>
      <c r="H60" s="54" t="s">
        <v>4</v>
      </c>
      <c r="I60" s="32"/>
      <c r="J60" s="4" t="s">
        <v>17</v>
      </c>
    </row>
    <row r="61" spans="1:10" ht="15" customHeight="1">
      <c r="A61" s="47"/>
      <c r="B61" s="49"/>
      <c r="C61" s="94"/>
      <c r="D61" s="53"/>
      <c r="E61" s="41">
        <v>490</v>
      </c>
      <c r="F61" s="41">
        <v>1223</v>
      </c>
      <c r="G61" s="40">
        <f t="shared" si="0"/>
        <v>733</v>
      </c>
      <c r="H61" s="55"/>
      <c r="I61" s="19"/>
      <c r="J61" s="4" t="s">
        <v>18</v>
      </c>
    </row>
    <row r="62" spans="1:10" ht="15" customHeight="1">
      <c r="A62" s="46">
        <v>25</v>
      </c>
      <c r="B62" s="48" t="s">
        <v>28</v>
      </c>
      <c r="C62" s="93" t="s">
        <v>54</v>
      </c>
      <c r="D62" s="52" t="s">
        <v>50</v>
      </c>
      <c r="E62" s="35">
        <v>319</v>
      </c>
      <c r="F62" s="35">
        <v>295</v>
      </c>
      <c r="G62" s="37">
        <f t="shared" si="0"/>
        <v>-24</v>
      </c>
      <c r="H62" s="54" t="s">
        <v>4</v>
      </c>
      <c r="I62" s="32"/>
      <c r="J62" s="4" t="s">
        <v>17</v>
      </c>
    </row>
    <row r="63" spans="1:10" ht="15" customHeight="1">
      <c r="A63" s="47"/>
      <c r="B63" s="49"/>
      <c r="C63" s="94"/>
      <c r="D63" s="53"/>
      <c r="E63" s="41">
        <v>319</v>
      </c>
      <c r="F63" s="41">
        <v>295</v>
      </c>
      <c r="G63" s="40">
        <f t="shared" si="0"/>
        <v>-24</v>
      </c>
      <c r="H63" s="55"/>
      <c r="I63" s="19"/>
      <c r="J63" s="4" t="s">
        <v>18</v>
      </c>
    </row>
    <row r="64" spans="1:10" ht="15" customHeight="1">
      <c r="A64" s="46">
        <v>26</v>
      </c>
      <c r="B64" s="48" t="s">
        <v>28</v>
      </c>
      <c r="C64" s="93" t="s">
        <v>55</v>
      </c>
      <c r="D64" s="52" t="s">
        <v>50</v>
      </c>
      <c r="E64" s="35">
        <v>3775</v>
      </c>
      <c r="F64" s="35">
        <v>3857</v>
      </c>
      <c r="G64" s="35">
        <f t="shared" si="0"/>
        <v>82</v>
      </c>
      <c r="H64" s="54" t="s">
        <v>4</v>
      </c>
      <c r="I64" s="32"/>
      <c r="J64" s="4" t="s">
        <v>17</v>
      </c>
    </row>
    <row r="65" spans="1:10" ht="15" customHeight="1">
      <c r="A65" s="47"/>
      <c r="B65" s="49"/>
      <c r="C65" s="94"/>
      <c r="D65" s="53"/>
      <c r="E65" s="41">
        <v>3775</v>
      </c>
      <c r="F65" s="41">
        <v>3857</v>
      </c>
      <c r="G65" s="40">
        <f t="shared" si="0"/>
        <v>82</v>
      </c>
      <c r="H65" s="55"/>
      <c r="I65" s="19"/>
      <c r="J65" s="4" t="s">
        <v>18</v>
      </c>
    </row>
    <row r="66" spans="1:10" ht="15" customHeight="1">
      <c r="A66" s="46">
        <v>27</v>
      </c>
      <c r="B66" s="48" t="s">
        <v>28</v>
      </c>
      <c r="C66" s="93" t="s">
        <v>56</v>
      </c>
      <c r="D66" s="52" t="s">
        <v>50</v>
      </c>
      <c r="E66" s="45">
        <v>348</v>
      </c>
      <c r="F66" s="45">
        <v>337</v>
      </c>
      <c r="G66" s="45">
        <f t="shared" si="0"/>
        <v>-11</v>
      </c>
      <c r="H66" s="54"/>
      <c r="I66" s="32"/>
      <c r="J66" s="4" t="s">
        <v>17</v>
      </c>
    </row>
    <row r="67" spans="1:10" ht="15" customHeight="1">
      <c r="A67" s="47"/>
      <c r="B67" s="49"/>
      <c r="C67" s="94"/>
      <c r="D67" s="53"/>
      <c r="E67" s="41">
        <v>348</v>
      </c>
      <c r="F67" s="41">
        <v>337</v>
      </c>
      <c r="G67" s="40">
        <f t="shared" si="0"/>
        <v>-11</v>
      </c>
      <c r="H67" s="55"/>
      <c r="I67" s="19"/>
      <c r="J67" s="4" t="s">
        <v>18</v>
      </c>
    </row>
    <row r="68" spans="1:10" ht="15" customHeight="1">
      <c r="A68" s="46">
        <v>28</v>
      </c>
      <c r="B68" s="48" t="s">
        <v>28</v>
      </c>
      <c r="C68" s="93" t="s">
        <v>57</v>
      </c>
      <c r="D68" s="52" t="s">
        <v>50</v>
      </c>
      <c r="E68" s="35">
        <v>0</v>
      </c>
      <c r="F68" s="35">
        <v>1489</v>
      </c>
      <c r="G68" s="35">
        <f>+F68-E68</f>
        <v>1489</v>
      </c>
      <c r="H68" s="54" t="s">
        <v>4</v>
      </c>
      <c r="I68" s="32"/>
      <c r="J68" s="4" t="s">
        <v>17</v>
      </c>
    </row>
    <row r="69" spans="1:10" ht="15" customHeight="1">
      <c r="A69" s="47"/>
      <c r="B69" s="49"/>
      <c r="C69" s="94"/>
      <c r="D69" s="53"/>
      <c r="E69" s="39">
        <v>0</v>
      </c>
      <c r="F69" s="39">
        <v>1489</v>
      </c>
      <c r="G69" s="40">
        <f>+F69-E69</f>
        <v>1489</v>
      </c>
      <c r="H69" s="55"/>
      <c r="I69" s="19"/>
      <c r="J69" s="4" t="s">
        <v>18</v>
      </c>
    </row>
    <row r="70" spans="1:10" ht="15" customHeight="1">
      <c r="A70" s="46">
        <v>29</v>
      </c>
      <c r="B70" s="48" t="s">
        <v>28</v>
      </c>
      <c r="C70" s="93" t="s">
        <v>58</v>
      </c>
      <c r="D70" s="85" t="s">
        <v>59</v>
      </c>
      <c r="E70" s="35">
        <v>47674</v>
      </c>
      <c r="F70" s="35">
        <v>49930</v>
      </c>
      <c r="G70" s="37">
        <f t="shared" si="0"/>
        <v>2256</v>
      </c>
      <c r="H70" s="54" t="s">
        <v>4</v>
      </c>
      <c r="I70" s="32"/>
      <c r="J70" s="4" t="s">
        <v>17</v>
      </c>
    </row>
    <row r="71" spans="1:10" ht="15" customHeight="1">
      <c r="A71" s="47"/>
      <c r="B71" s="49"/>
      <c r="C71" s="94"/>
      <c r="D71" s="86"/>
      <c r="E71" s="41">
        <f>47674-28</f>
        <v>47646</v>
      </c>
      <c r="F71" s="41">
        <f>49930-28</f>
        <v>49902</v>
      </c>
      <c r="G71" s="40">
        <f t="shared" si="0"/>
        <v>2256</v>
      </c>
      <c r="H71" s="55"/>
      <c r="I71" s="19"/>
      <c r="J71" s="4" t="s">
        <v>18</v>
      </c>
    </row>
    <row r="72" spans="1:10" ht="15" customHeight="1">
      <c r="A72" s="46">
        <v>30</v>
      </c>
      <c r="B72" s="48" t="s">
        <v>28</v>
      </c>
      <c r="C72" s="93" t="s">
        <v>69</v>
      </c>
      <c r="D72" s="85" t="s">
        <v>25</v>
      </c>
      <c r="E72" s="35">
        <v>300</v>
      </c>
      <c r="F72" s="35">
        <v>292</v>
      </c>
      <c r="G72" s="35">
        <f t="shared" si="0"/>
        <v>-8</v>
      </c>
      <c r="H72" s="54"/>
      <c r="I72" s="32"/>
      <c r="J72" s="4" t="s">
        <v>17</v>
      </c>
    </row>
    <row r="73" spans="1:10" ht="15" customHeight="1">
      <c r="A73" s="47"/>
      <c r="B73" s="49"/>
      <c r="C73" s="94"/>
      <c r="D73" s="86"/>
      <c r="E73" s="41">
        <v>300</v>
      </c>
      <c r="F73" s="41">
        <v>292</v>
      </c>
      <c r="G73" s="40">
        <f t="shared" si="0"/>
        <v>-8</v>
      </c>
      <c r="H73" s="55"/>
      <c r="I73" s="19"/>
      <c r="J73" s="4" t="s">
        <v>18</v>
      </c>
    </row>
    <row r="74" spans="1:10" ht="15" customHeight="1">
      <c r="A74" s="46">
        <v>31</v>
      </c>
      <c r="B74" s="48" t="s">
        <v>28</v>
      </c>
      <c r="C74" s="93" t="s">
        <v>60</v>
      </c>
      <c r="D74" s="85" t="s">
        <v>25</v>
      </c>
      <c r="E74" s="35">
        <v>17211</v>
      </c>
      <c r="F74" s="35">
        <v>15967</v>
      </c>
      <c r="G74" s="37">
        <f t="shared" si="0"/>
        <v>-1244</v>
      </c>
      <c r="H74" s="54" t="s">
        <v>4</v>
      </c>
      <c r="I74" s="32"/>
      <c r="J74" s="4" t="s">
        <v>17</v>
      </c>
    </row>
    <row r="75" spans="1:10" ht="15" customHeight="1">
      <c r="A75" s="47"/>
      <c r="B75" s="49"/>
      <c r="C75" s="94"/>
      <c r="D75" s="86"/>
      <c r="E75" s="41">
        <v>17211</v>
      </c>
      <c r="F75" s="41">
        <v>15967</v>
      </c>
      <c r="G75" s="40">
        <f t="shared" si="0"/>
        <v>-1244</v>
      </c>
      <c r="H75" s="55"/>
      <c r="I75" s="19"/>
      <c r="J75" s="4" t="s">
        <v>18</v>
      </c>
    </row>
    <row r="76" spans="1:10" ht="15" customHeight="1">
      <c r="A76" s="46">
        <v>32</v>
      </c>
      <c r="B76" s="48" t="s">
        <v>28</v>
      </c>
      <c r="C76" s="93" t="s">
        <v>61</v>
      </c>
      <c r="D76" s="85" t="s">
        <v>25</v>
      </c>
      <c r="E76" s="35">
        <v>1619</v>
      </c>
      <c r="F76" s="35">
        <v>1730</v>
      </c>
      <c r="G76" s="37">
        <f t="shared" ref="G76:G89" si="1">+F76-E76</f>
        <v>111</v>
      </c>
      <c r="H76" s="54" t="s">
        <v>4</v>
      </c>
      <c r="I76" s="32"/>
      <c r="J76" s="4" t="s">
        <v>17</v>
      </c>
    </row>
    <row r="77" spans="1:10" ht="15" customHeight="1">
      <c r="A77" s="47"/>
      <c r="B77" s="49"/>
      <c r="C77" s="94"/>
      <c r="D77" s="86"/>
      <c r="E77" s="41">
        <v>1619</v>
      </c>
      <c r="F77" s="41">
        <v>1730</v>
      </c>
      <c r="G77" s="40">
        <f t="shared" si="1"/>
        <v>111</v>
      </c>
      <c r="H77" s="55"/>
      <c r="I77" s="19"/>
      <c r="J77" s="4" t="s">
        <v>18</v>
      </c>
    </row>
    <row r="78" spans="1:10" ht="15" customHeight="1">
      <c r="A78" s="46">
        <v>33</v>
      </c>
      <c r="B78" s="48" t="s">
        <v>28</v>
      </c>
      <c r="C78" s="93" t="s">
        <v>62</v>
      </c>
      <c r="D78" s="85" t="s">
        <v>25</v>
      </c>
      <c r="E78" s="37">
        <v>451</v>
      </c>
      <c r="F78" s="37">
        <v>394</v>
      </c>
      <c r="G78" s="37">
        <f t="shared" si="1"/>
        <v>-57</v>
      </c>
      <c r="H78" s="54" t="s">
        <v>4</v>
      </c>
      <c r="I78" s="32"/>
      <c r="J78" s="4" t="s">
        <v>17</v>
      </c>
    </row>
    <row r="79" spans="1:10" ht="15" customHeight="1">
      <c r="A79" s="47"/>
      <c r="B79" s="49"/>
      <c r="C79" s="94"/>
      <c r="D79" s="86"/>
      <c r="E79" s="39">
        <v>451</v>
      </c>
      <c r="F79" s="39">
        <v>394</v>
      </c>
      <c r="G79" s="40">
        <f t="shared" si="1"/>
        <v>-57</v>
      </c>
      <c r="H79" s="55"/>
      <c r="I79" s="19"/>
      <c r="J79" s="4" t="s">
        <v>18</v>
      </c>
    </row>
    <row r="80" spans="1:10" ht="15" customHeight="1">
      <c r="A80" s="46">
        <v>34</v>
      </c>
      <c r="B80" s="48" t="s">
        <v>28</v>
      </c>
      <c r="C80" s="93" t="s">
        <v>63</v>
      </c>
      <c r="D80" s="85" t="s">
        <v>25</v>
      </c>
      <c r="E80" s="35">
        <v>45279</v>
      </c>
      <c r="F80" s="35">
        <v>46569</v>
      </c>
      <c r="G80" s="37">
        <f t="shared" si="1"/>
        <v>1290</v>
      </c>
      <c r="H80" s="54"/>
      <c r="I80" s="32"/>
      <c r="J80" s="4" t="s">
        <v>17</v>
      </c>
    </row>
    <row r="81" spans="1:11" ht="15" customHeight="1">
      <c r="A81" s="47"/>
      <c r="B81" s="49"/>
      <c r="C81" s="94"/>
      <c r="D81" s="86"/>
      <c r="E81" s="41">
        <v>45279</v>
      </c>
      <c r="F81" s="41">
        <v>46569</v>
      </c>
      <c r="G81" s="40">
        <f t="shared" si="1"/>
        <v>1290</v>
      </c>
      <c r="H81" s="55"/>
      <c r="I81" s="19"/>
      <c r="J81" s="4" t="s">
        <v>18</v>
      </c>
    </row>
    <row r="82" spans="1:11" ht="15" customHeight="1">
      <c r="A82" s="46">
        <v>35</v>
      </c>
      <c r="B82" s="48" t="s">
        <v>28</v>
      </c>
      <c r="C82" s="93" t="s">
        <v>64</v>
      </c>
      <c r="D82" s="85" t="s">
        <v>25</v>
      </c>
      <c r="E82" s="35">
        <v>54564</v>
      </c>
      <c r="F82" s="35">
        <v>72833</v>
      </c>
      <c r="G82" s="37">
        <f t="shared" si="1"/>
        <v>18269</v>
      </c>
      <c r="H82" s="54" t="s">
        <v>4</v>
      </c>
      <c r="I82" s="32"/>
      <c r="J82" s="4" t="s">
        <v>17</v>
      </c>
    </row>
    <row r="83" spans="1:11" ht="15" customHeight="1">
      <c r="A83" s="47"/>
      <c r="B83" s="49"/>
      <c r="C83" s="94"/>
      <c r="D83" s="86"/>
      <c r="E83" s="41">
        <f>54564-642</f>
        <v>53922</v>
      </c>
      <c r="F83" s="41">
        <f>F82-1075</f>
        <v>71758</v>
      </c>
      <c r="G83" s="40">
        <f t="shared" si="1"/>
        <v>17836</v>
      </c>
      <c r="H83" s="55"/>
      <c r="I83" s="19"/>
      <c r="J83" s="4" t="s">
        <v>18</v>
      </c>
    </row>
    <row r="84" spans="1:11" ht="15" customHeight="1">
      <c r="A84" s="46">
        <v>36</v>
      </c>
      <c r="B84" s="48" t="s">
        <v>28</v>
      </c>
      <c r="C84" s="50" t="s">
        <v>65</v>
      </c>
      <c r="D84" s="56" t="s">
        <v>30</v>
      </c>
      <c r="E84" s="35">
        <v>306</v>
      </c>
      <c r="F84" s="35">
        <v>102</v>
      </c>
      <c r="G84" s="37">
        <f t="shared" si="1"/>
        <v>-204</v>
      </c>
      <c r="H84" s="54" t="s">
        <v>4</v>
      </c>
      <c r="I84" s="32"/>
      <c r="J84" s="4" t="s">
        <v>17</v>
      </c>
    </row>
    <row r="85" spans="1:11" ht="15" customHeight="1">
      <c r="A85" s="47"/>
      <c r="B85" s="49"/>
      <c r="C85" s="51"/>
      <c r="D85" s="57"/>
      <c r="E85" s="41">
        <v>306</v>
      </c>
      <c r="F85" s="41">
        <v>102</v>
      </c>
      <c r="G85" s="40">
        <f t="shared" si="1"/>
        <v>-204</v>
      </c>
      <c r="H85" s="55"/>
      <c r="I85" s="19"/>
      <c r="J85" s="4" t="s">
        <v>18</v>
      </c>
    </row>
    <row r="86" spans="1:11" ht="15" customHeight="1">
      <c r="A86" s="46">
        <v>37</v>
      </c>
      <c r="B86" s="48" t="s">
        <v>28</v>
      </c>
      <c r="C86" s="50" t="s">
        <v>66</v>
      </c>
      <c r="D86" s="56" t="s">
        <v>30</v>
      </c>
      <c r="E86" s="36">
        <v>7280</v>
      </c>
      <c r="F86" s="36">
        <v>0</v>
      </c>
      <c r="G86" s="37">
        <f t="shared" si="1"/>
        <v>-7280</v>
      </c>
      <c r="H86" s="54" t="s">
        <v>4</v>
      </c>
      <c r="I86" s="32"/>
      <c r="J86" s="4" t="s">
        <v>17</v>
      </c>
    </row>
    <row r="87" spans="1:11" ht="15" customHeight="1">
      <c r="A87" s="47"/>
      <c r="B87" s="49"/>
      <c r="C87" s="51"/>
      <c r="D87" s="57"/>
      <c r="E87" s="41">
        <v>7280</v>
      </c>
      <c r="F87" s="41">
        <v>0</v>
      </c>
      <c r="G87" s="40">
        <f t="shared" si="1"/>
        <v>-7280</v>
      </c>
      <c r="H87" s="55"/>
      <c r="I87" s="19"/>
      <c r="J87" s="4" t="s">
        <v>18</v>
      </c>
    </row>
    <row r="88" spans="1:11" ht="15" customHeight="1">
      <c r="A88" s="46">
        <v>38</v>
      </c>
      <c r="B88" s="48" t="s">
        <v>28</v>
      </c>
      <c r="C88" s="50" t="s">
        <v>67</v>
      </c>
      <c r="D88" s="56" t="s">
        <v>30</v>
      </c>
      <c r="E88" s="35">
        <v>201</v>
      </c>
      <c r="F88" s="35">
        <v>0</v>
      </c>
      <c r="G88" s="37">
        <f t="shared" si="1"/>
        <v>-201</v>
      </c>
      <c r="H88" s="54"/>
      <c r="I88" s="32"/>
      <c r="J88" s="4" t="s">
        <v>17</v>
      </c>
    </row>
    <row r="89" spans="1:11" ht="15" customHeight="1">
      <c r="A89" s="47"/>
      <c r="B89" s="49"/>
      <c r="C89" s="51"/>
      <c r="D89" s="57"/>
      <c r="E89" s="41">
        <v>201</v>
      </c>
      <c r="F89" s="41">
        <v>0</v>
      </c>
      <c r="G89" s="40">
        <f t="shared" si="1"/>
        <v>-201</v>
      </c>
      <c r="H89" s="55"/>
      <c r="I89" s="19"/>
      <c r="J89" s="4" t="s">
        <v>18</v>
      </c>
    </row>
    <row r="90" spans="1:11" s="38" customFormat="1" ht="15" customHeight="1">
      <c r="A90" s="87" t="s">
        <v>27</v>
      </c>
      <c r="B90" s="88"/>
      <c r="C90" s="88"/>
      <c r="D90" s="89"/>
      <c r="E90" s="35">
        <f>SUMIF($J$16:$J$89,$J90,E$16:E$89)</f>
        <v>331544</v>
      </c>
      <c r="F90" s="35">
        <f>SUMIF($J$16:$J$89,$J90,F$16:F$89)</f>
        <v>334418</v>
      </c>
      <c r="G90" s="37">
        <f t="shared" ref="G90:G91" si="2">+F90-E90</f>
        <v>2874</v>
      </c>
      <c r="H90" s="54" t="s">
        <v>4</v>
      </c>
      <c r="I90" s="32"/>
      <c r="J90" s="4" t="s">
        <v>17</v>
      </c>
    </row>
    <row r="91" spans="1:11" s="38" customFormat="1" ht="15" customHeight="1">
      <c r="A91" s="90"/>
      <c r="B91" s="91"/>
      <c r="C91" s="91"/>
      <c r="D91" s="92"/>
      <c r="E91" s="39">
        <f>SUMIF($J$16:$J$89,$J91,E$16:E$89)</f>
        <v>325206</v>
      </c>
      <c r="F91" s="39">
        <f>SUMIF($J$16:$J$89,$J91,F$16:F$89)</f>
        <v>330972</v>
      </c>
      <c r="G91" s="40">
        <f t="shared" si="2"/>
        <v>5766</v>
      </c>
      <c r="H91" s="55"/>
      <c r="I91" s="19"/>
      <c r="J91" s="4" t="s">
        <v>18</v>
      </c>
    </row>
    <row r="92" spans="1:11" ht="15" customHeight="1">
      <c r="A92" s="78" t="s">
        <v>6</v>
      </c>
      <c r="B92" s="79"/>
      <c r="C92" s="79"/>
      <c r="D92" s="80"/>
      <c r="E92" s="35">
        <f>E14+E90</f>
        <v>1507465</v>
      </c>
      <c r="F92" s="35">
        <f t="shared" ref="F92:F93" si="3">F14+F90</f>
        <v>1539160</v>
      </c>
      <c r="G92" s="35">
        <f>G14+G90</f>
        <v>31695</v>
      </c>
      <c r="H92" s="54" t="str">
        <f>IF(I92="　","　","区ＣＭ")</f>
        <v>　</v>
      </c>
      <c r="I92" s="18" t="str">
        <f>IF(SUMIF(K12:K91,K92,I12:I91)=0,"　",SUMIF(K12:K91,K92,I12:I91))</f>
        <v>　</v>
      </c>
      <c r="J92" s="4" t="s">
        <v>17</v>
      </c>
      <c r="K92" s="4" t="s">
        <v>20</v>
      </c>
    </row>
    <row r="93" spans="1:11" ht="15" customHeight="1" thickBot="1">
      <c r="A93" s="81"/>
      <c r="B93" s="82"/>
      <c r="C93" s="82"/>
      <c r="D93" s="83"/>
      <c r="E93" s="42">
        <f>E15+E91</f>
        <v>1501127</v>
      </c>
      <c r="F93" s="42">
        <f t="shared" si="3"/>
        <v>1535714</v>
      </c>
      <c r="G93" s="44">
        <f>+F93-E93</f>
        <v>34587</v>
      </c>
      <c r="H93" s="84"/>
      <c r="I93" s="20" t="str">
        <f>IF(SUMIF(K12:K91,K93,I12:I91)=0,"　",SUMIF(K12:K91,K93,I12:I91))</f>
        <v>　</v>
      </c>
      <c r="J93" s="4" t="s">
        <v>18</v>
      </c>
      <c r="K93" s="4" t="s">
        <v>21</v>
      </c>
    </row>
    <row r="94" spans="1:11" ht="15" customHeight="1">
      <c r="A94" s="29"/>
      <c r="B94" s="29"/>
      <c r="C94" s="29"/>
      <c r="D94" s="29"/>
      <c r="E94" s="21"/>
      <c r="F94" s="22"/>
      <c r="G94" s="22"/>
    </row>
    <row r="95" spans="1:11" ht="15" customHeight="1">
      <c r="F95" s="7"/>
      <c r="G95" s="7"/>
      <c r="H95" s="23"/>
    </row>
    <row r="96" spans="1:11" ht="18" customHeight="1">
      <c r="A96" s="23"/>
      <c r="D96" s="24"/>
      <c r="F96" s="7"/>
      <c r="G96" s="7"/>
      <c r="H96" s="23"/>
    </row>
    <row r="97" spans="6:8" ht="18" customHeight="1">
      <c r="F97" s="7"/>
      <c r="G97" s="7"/>
      <c r="H97" s="23"/>
    </row>
    <row r="98" spans="6:8" ht="18" customHeight="1">
      <c r="F98" s="7"/>
      <c r="G98" s="7"/>
      <c r="H98" s="23"/>
    </row>
  </sheetData>
  <mergeCells count="200">
    <mergeCell ref="A90:D91"/>
    <mergeCell ref="H90:H91"/>
    <mergeCell ref="H52:H53"/>
    <mergeCell ref="H88:H89"/>
    <mergeCell ref="A88:A89"/>
    <mergeCell ref="B88:B89"/>
    <mergeCell ref="C88:C89"/>
    <mergeCell ref="D88:D89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E9:F9"/>
    <mergeCell ref="A92:D93"/>
    <mergeCell ref="H92:H93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</mergeCells>
  <phoneticPr fontId="4"/>
  <dataValidations count="2">
    <dataValidation type="list" allowBlank="1" showInputMessage="1" showErrorMessage="1" sqref="H12:H15 H18:H23 H26:H29 H32:H37 H40:H43 H46:H51 H54:H57 H60:H65 H68:H71 H74:H79 H82:H87 H90:H91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空家等対策事業"/>
    <hyperlink ref="C18:C19" r:id="rId2" display="「東成区の地域資源」魅力発信事業"/>
    <hyperlink ref="C20:C21" r:id="rId3" display="地域防災対策事業"/>
    <hyperlink ref="C22:C23" r:id="rId4" display="地域活動協議会支援事業"/>
    <hyperlink ref="C24:C25" r:id="rId5" display="青少年健全育成事業"/>
    <hyperlink ref="C26:C27" r:id="rId6" display="二十歳のつどい事業"/>
    <hyperlink ref="C28:C29" r:id="rId7" display="区民レクリエーション事業"/>
    <hyperlink ref="C30:C31" r:id="rId8" display="緑化推進支援事業"/>
    <hyperlink ref="C32:C33" r:id="rId9" display="人権啓発・生涯学習推進事業"/>
    <hyperlink ref="C34:C35" r:id="rId10" display="コミュニティ育成事業"/>
    <hyperlink ref="C36:C37" r:id="rId11" display="市民協働事務経費"/>
    <hyperlink ref="C38:C39" r:id="rId12" display="区役所附設会館管理運営費"/>
    <hyperlink ref="C40:C41" r:id="rId13" display="地域安全対策事業"/>
    <hyperlink ref="C42:C43" r:id="rId14" display="鶴橋駅前自転車等通行環境改善事業"/>
    <hyperlink ref="C44:C45" r:id="rId15" display="新たな地域コミュニティ支援事業"/>
    <hyperlink ref="C46:C47" r:id="rId16" display="東成区の伝統工芸活用事業"/>
    <hyperlink ref="C48:C49" r:id="rId17" display="東成区地域公園協働パートナー事業"/>
    <hyperlink ref="C50:C51" r:id="rId18" display="民間事業者を活用した課外学習事業"/>
    <hyperlink ref="C52:C53" r:id="rId19" display="子どもたちの「生きる力」育み支援事業"/>
    <hyperlink ref="C54:C55" r:id="rId20" display="地域における子育て家庭の見守りネットワークの機能強化事業"/>
    <hyperlink ref="C56:C57" r:id="rId21" display="子育て支援の充実・強化事業（発達障がい児支援含む）"/>
    <hyperlink ref="C58:C59" r:id="rId22" display="「おまもりネット事業」を活用した高齢者・障がい者等支援ネットワーク強化事業"/>
    <hyperlink ref="C60:C61" r:id="rId23" display="子育てネットワーク構築支援事業"/>
    <hyperlink ref="C62:C63" r:id="rId24" display="ライフステージに応じた健康づくり事業"/>
    <hyperlink ref="C64:C65" r:id="rId25" display="保健福祉事務経費"/>
    <hyperlink ref="C66:C67" r:id="rId26" display="地域福祉推進支援事業"/>
    <hyperlink ref="C68:C69" r:id="rId27" display="不登校の改善及び防止に向けた児童・家庭支援事業"/>
    <hyperlink ref="C70:C71" r:id="rId28" display="住民情報事務経費"/>
    <hyperlink ref="C72:C73" r:id="rId29" display="企業・団体とのＳＤＧｓ普及啓発事業"/>
    <hyperlink ref="C74:C75" r:id="rId30" display="地域参加型情報発信事業"/>
    <hyperlink ref="C76:C77" r:id="rId31" display="区民アンケート事業"/>
    <hyperlink ref="C78:C79" r:id="rId32" display="区政会議運営事業"/>
    <hyperlink ref="C80:C81" r:id="rId33" display="東成区庁舎管理事務経費"/>
    <hyperlink ref="C82:C83" r:id="rId34" display="東成区庁舎設備維持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5"/>
  <rowBreaks count="1" manualBreakCount="1"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2023-02-08T03:47:25Z</dcterms:modified>
</cp:coreProperties>
</file>