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9EE25AC-C731-4F2C-BBC8-6533CCBAA875}"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補助金!$A$2:$J$21</definedName>
    <definedName name="_xlnm.Print_Area" localSheetId="3">見直し対象!$A$1:$S$93</definedName>
    <definedName name="_xlnm.Print_Area" localSheetId="0">補助金!$A$1:$J$21</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F19"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D5" i="4" s="1"/>
  <c r="E6"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sharedStrings.xml><?xml version="1.0" encoding="utf-8"?>
<sst xmlns="http://schemas.openxmlformats.org/spreadsheetml/2006/main" count="1538" uniqueCount="455">
  <si>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</si>
  <si>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</si>
  <si>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</si>
  <si>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</si>
  <si>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</si>
  <si>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</si>
  <si>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</si>
  <si>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</si>
  <si>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</si>
  <si>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</si>
  <si>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</si>
  <si>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</si>
  <si>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</si>
  <si>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</si>
  <si>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</si>
  <si>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</si>
  <si>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</si>
  <si>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</si>
  <si>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</si>
  <si>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</si>
  <si>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</si>
  <si>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</si>
  <si>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</si>
  <si>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</si>
  <si>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</si>
  <si>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</si>
  <si>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</si>
  <si>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</si>
  <si>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</si>
  <si>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</si>
  <si>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</si>
  <si>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</si>
  <si>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</si>
  <si>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</si>
  <si>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</si>
  <si>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</si>
  <si>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</si>
  <si>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</si>
  <si>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</si>
  <si>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</si>
  <si>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</si>
  <si>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</si>
  <si>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</si>
  <si>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</si>
  <si>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</si>
  <si>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</si>
  <si>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</si>
  <si>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</si>
  <si>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</si>
  <si>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</si>
  <si>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</si>
  <si>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</si>
  <si>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</si>
  <si>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</si>
  <si>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</si>
  <si>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</si>
  <si>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</si>
  <si>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</si>
  <si>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</si>
  <si>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</si>
  <si>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</si>
  <si>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</si>
  <si>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</si>
  <si>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</si>
  <si>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</si>
  <si>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</si>
  <si>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</si>
  <si>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</si>
  <si>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</si>
  <si>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</si>
  <si>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</si>
  <si>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</si>
  <si>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</si>
  <si>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</si>
  <si>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</si>
  <si>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</si>
  <si>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</si>
  <si>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</si>
  <si>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</si>
  <si>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</si>
  <si>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</si>
  <si>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</si>
  <si>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</si>
  <si>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</si>
  <si>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</si>
  <si>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</si>
  <si>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</si>
  <si>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</si>
  <si>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</si>
  <si>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</si>
  <si>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</si>
  <si>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</si>
  <si>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</si>
  <si>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</si>
  <si>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</si>
  <si>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</si>
  <si>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</si>
  <si>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</si>
  <si>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</si>
  <si>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</si>
  <si>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</si>
  <si>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</si>
  <si>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</si>
  <si>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</si>
  <si>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</si>
  <si>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</si>
  <si>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</si>
  <si>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</si>
  <si>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</si>
  <si>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</si>
  <si>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</si>
  <si>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</si>
  <si>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</si>
  <si>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</si>
  <si>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</si>
  <si>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</si>
  <si>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</si>
  <si>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</si>
  <si>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</si>
  <si>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</si>
  <si>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</si>
  <si>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</si>
  <si>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</si>
  <si>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</si>
  <si>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</si>
  <si>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</si>
  <si>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</si>
  <si>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</si>
  <si>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</si>
  <si>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</si>
  <si>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</si>
  <si>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</si>
  <si>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</si>
  <si>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</si>
  <si>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</si>
  <si>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</si>
  <si>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</si>
  <si>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</si>
  <si>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</si>
  <si>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</si>
  <si>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</si>
  <si>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</si>
  <si>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</si>
  <si>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</si>
  <si>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</si>
  <si>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</si>
  <si>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</si>
  <si>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</si>
  <si>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</si>
  <si>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</si>
  <si>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</si>
  <si>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</si>
  <si>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</si>
  <si>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</si>
  <si>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</si>
  <si>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</si>
  <si>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</si>
  <si>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</si>
  <si>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</si>
  <si>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</si>
  <si>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</si>
  <si>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</si>
  <si>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</si>
  <si>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</si>
  <si>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</si>
  <si>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</si>
  <si>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</si>
  <si>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</si>
  <si>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</si>
  <si>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</si>
  <si>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</si>
  <si>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</si>
  <si>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</si>
  <si>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</si>
  <si>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</si>
  <si>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</si>
  <si>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</si>
  <si>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</si>
  <si>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</si>
  <si>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</si>
  <si>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</si>
  <si>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</si>
  <si>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</si>
  <si>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</si>
  <si>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</si>
  <si>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</si>
  <si>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</si>
  <si>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</si>
  <si>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</si>
  <si>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</si>
  <si>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</si>
  <si>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</si>
  <si>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</si>
  <si>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</si>
  <si>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</si>
  <si>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</si>
  <si>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</si>
  <si>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</si>
  <si>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</si>
  <si>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</si>
  <si>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</si>
  <si>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</si>
  <si>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</si>
  <si>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</si>
  <si>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</si>
  <si>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</si>
  <si>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</si>
  <si>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</si>
  <si>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</si>
  <si>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</si>
  <si>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</si>
  <si>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</si>
  <si>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</si>
  <si>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</si>
  <si>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</si>
  <si>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</si>
  <si>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</si>
  <si>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</si>
  <si>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</si>
  <si>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</si>
  <si>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</si>
  <si>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</si>
  <si>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</si>
  <si>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</si>
  <si>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</si>
  <si>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</si>
  <si>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</si>
  <si>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</si>
  <si>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</si>
  <si>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</si>
  <si>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</si>
  <si>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</si>
  <si>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</si>
  <si>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</si>
  <si>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</si>
  <si>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</si>
  <si>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</si>
  <si>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</si>
  <si>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</si>
  <si>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</si>
  <si>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</si>
  <si>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</si>
  <si>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</si>
  <si>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</si>
  <si>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</si>
  <si>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</si>
  <si>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</si>
  <si>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</si>
  <si>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</si>
  <si>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</si>
  <si>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</si>
  <si>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</si>
  <si>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</si>
  <si>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</si>
  <si>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</si>
  <si>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</si>
  <si>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</si>
  <si>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</si>
  <si>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</si>
  <si>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</si>
  <si>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</si>
  <si>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</si>
  <si>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</si>
  <si>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</si>
  <si>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</si>
  <si>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</si>
  <si>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</si>
  <si>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</si>
  <si>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</si>
  <si>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</si>
  <si>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</si>
  <si>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</si>
  <si>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</si>
  <si>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</si>
  <si>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</si>
  <si>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</si>
  <si>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</si>
  <si>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</si>
  <si>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</si>
  <si>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</si>
  <si>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</si>
  <si>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</si>
  <si>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</si>
  <si>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</si>
  <si>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</si>
  <si>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</si>
  <si>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</si>
  <si>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</si>
  <si>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</si>
  <si>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</si>
  <si>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</si>
  <si>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</si>
  <si>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</si>
  <si>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</si>
  <si>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</si>
  <si>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</si>
  <si>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</si>
  <si>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</si>
  <si>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</si>
  <si>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</si>
  <si>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</si>
  <si>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</si>
  <si>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</si>
  <si>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</si>
  <si>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</si>
  <si>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</si>
  <si>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</si>
  <si>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</si>
  <si>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</si>
  <si>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</si>
  <si>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</si>
  <si>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</si>
  <si>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</si>
  <si>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</si>
  <si>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</si>
  <si>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</si>
  <si>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</si>
  <si>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</si>
  <si>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</si>
  <si>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</si>
  <si>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</si>
  <si>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</si>
  <si>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</si>
  <si>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</si>
  <si>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</si>
  <si>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</si>
  <si>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</si>
  <si>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</si>
  <si>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</si>
  <si>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</si>
  <si>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</si>
  <si>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</si>
  <si>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</si>
  <si>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</si>
  <si>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</si>
  <si>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</si>
  <si>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</si>
  <si>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</si>
  <si>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</si>
  <si>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</si>
  <si>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</si>
  <si>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</si>
  <si>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</si>
  <si>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</si>
  <si>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</si>
  <si>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</si>
  <si>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</si>
  <si>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</si>
  <si>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</si>
  <si>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</si>
  <si>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</si>
  <si>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</si>
  <si>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</si>
  <si>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</si>
  <si>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</si>
  <si>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</si>
  <si>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</si>
  <si>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</si>
  <si>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</si>
  <si>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</si>
  <si>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</si>
  <si>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</si>
  <si>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</si>
  <si>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</si>
  <si>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</si>
  <si>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</si>
  <si>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</si>
  <si>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</si>
  <si>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</si>
  <si>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</si>
  <si>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</si>
  <si>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</si>
  <si>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</si>
  <si>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</si>
  <si>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</si>
  <si>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</si>
  <si>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</si>
  <si>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</si>
  <si>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</si>
  <si>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</si>
  <si>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</si>
  <si>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</si>
  <si>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</si>
  <si>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</si>
  <si>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</si>
  <si>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</si>
  <si>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</si>
  <si>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</si>
  <si>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</si>
  <si>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</si>
  <si>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</si>
  <si>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</si>
  <si>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</si>
  <si>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</si>
  <si>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</si>
  <si>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</si>
  <si>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</si>
  <si>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</si>
  <si>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</si>
  <si>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</si>
  <si>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</si>
  <si>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</si>
  <si>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</si>
  <si>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</si>
  <si>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</si>
  <si>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</si>
  <si>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</si>
  <si>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</si>
  <si>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</si>
  <si>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</si>
  <si>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</si>
  <si>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</si>
  <si>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</si>
  <si>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</si>
  <si>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</si>
  <si>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</si>
  <si>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</si>
  <si>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</si>
  <si>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</si>
  <si>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</si>
  <si>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</si>
  <si>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</si>
  <si>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</si>
  <si>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</si>
  <si>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</si>
  <si>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</si>
  <si>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</si>
  <si>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</si>
  <si>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</si>
  <si>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</si>
  <si>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</si>
  <si>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</si>
  <si>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</si>
  <si>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</si>
  <si>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</si>
  <si>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</si>
  <si>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８年度算定</t>
    <rPh sb="1" eb="3">
      <t>ネンド</t>
    </rPh>
    <rPh sb="3" eb="5">
      <t>サンテイ</t>
    </rPh>
    <phoneticPr fontId="2"/>
  </si>
  <si>
    <t>７年度当初</t>
    <rPh sb="1" eb="3">
      <t>ネンド</t>
    </rPh>
    <rPh sb="3" eb="5">
      <t>トウショ</t>
    </rPh>
    <phoneticPr fontId="2"/>
  </si>
  <si>
    <t>東住吉区役所
区民企画課</t>
  </si>
  <si>
    <t>地域活動協議会補助金</t>
    <phoneticPr fontId="2"/>
  </si>
  <si>
    <t>各地域活動協議会</t>
    <rPh sb="0" eb="1">
      <t>カク</t>
    </rPh>
    <rPh sb="1" eb="3">
      <t>チイキ</t>
    </rPh>
    <rPh sb="3" eb="5">
      <t>カツドウ</t>
    </rPh>
    <rPh sb="5" eb="8">
      <t>キョウギカイ</t>
    </rPh>
    <phoneticPr fontId="3"/>
  </si>
  <si>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</si>
  <si>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</si>
  <si>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平成25年度</t>
    <rPh sb="0" eb="2">
      <t>ヘイセイ</t>
    </rPh>
    <rPh sb="4" eb="6">
      <t>ネンド</t>
    </rPh>
    <phoneticPr fontId="2"/>
  </si>
  <si>
    <t>東住吉区役所
保健福祉課</t>
  </si>
  <si>
    <t>高齢者食事サービス事業補助金</t>
  </si>
  <si>
    <t>各地域高齢者食事サービス委員会</t>
  </si>
  <si>
    <t>高齢者の健康保持、いきがいづくりや地域の福祉コミュニティの醸成のため、地域施設での会食等の提供を実施する事業者に対して補助を行うことにより、高齢者の介護予防や社会参加の促進を図る</t>
  </si>
  <si>
    <t xml:space="preserve">地域施設での会食等の提供を実施する事業者に対して、地域施設での会食等の提供の実施に要する食材料購入経費及び報償費等の1/2を補助する(食材料費・弁当代経費については補助基準額:250円、ボランティア検便経費については補助基準額:215円、活動に必要な経費については補助基準額:12,000円～89,000円)
</t>
    <phoneticPr fontId="2"/>
  </si>
  <si>
    <t>平成27年度</t>
    <rPh sb="0" eb="2">
      <t>ヘイセイ</t>
    </rPh>
    <rPh sb="4" eb="6">
      <t>ネンド</t>
    </rPh>
    <phoneticPr fontId="2"/>
  </si>
  <si>
    <t>一般会計</t>
    <rPh sb="0" eb="2">
      <t>イッパン</t>
    </rPh>
    <rPh sb="2" eb="4">
      <t>カイケイ</t>
    </rPh>
    <phoneticPr fontId="2"/>
  </si>
  <si>
    <t>令和10年度</t>
    <rPh sb="0" eb="2">
      <t>レイワ</t>
    </rPh>
    <rPh sb="4" eb="6">
      <t>ネンド</t>
    </rPh>
    <phoneticPr fontId="2"/>
  </si>
  <si>
    <t>事業概要</t>
    <rPh sb="0" eb="2">
      <t>ジギョウ</t>
    </rPh>
    <rPh sb="2" eb="4">
      <t>ガイヨウ</t>
    </rPh>
    <phoneticPr fontId="2"/>
  </si>
  <si>
    <t>終期又は
次回検証
年度</t>
    <rPh sb="0" eb="2">
      <t>シュウキ</t>
    </rPh>
    <rPh sb="2" eb="3">
      <t>マタ</t>
    </rPh>
    <rPh sb="5" eb="7">
      <t>ジカイ</t>
    </rPh>
    <rPh sb="7" eb="9">
      <t>ケンショウ</t>
    </rPh>
    <rPh sb="10" eb="12">
      <t>ネンド</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</si>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</sst>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48">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1"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1" fillId="0" borderId="0" xfId="0" applyFont="1" applyAlignment="1">
      <alignment vertical="center"/>
    </xf>
    <xf numFmtId="38" fontId="0" fillId="0" borderId="0" xfId="1" applyFont="1"/>
    <xf numFmtId="0" fontId="12" fillId="0" borderId="0" xfId="0" applyFont="1" applyAlignment="1">
      <alignment vertical="center"/>
    </xf>
    <xf numFmtId="0" fontId="12" fillId="0" borderId="1" xfId="0" applyFont="1" applyBorder="1" applyAlignment="1">
      <alignment vertical="center"/>
    </xf>
    <xf numFmtId="38" fontId="12" fillId="0" borderId="1" xfId="1"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38" fontId="12" fillId="0" borderId="2" xfId="1" applyFont="1" applyBorder="1" applyAlignment="1">
      <alignment vertical="center"/>
    </xf>
    <xf numFmtId="0" fontId="12" fillId="0" borderId="19" xfId="0" applyFont="1" applyBorder="1" applyAlignment="1">
      <alignment horizontal="center" vertical="center"/>
    </xf>
    <xf numFmtId="0" fontId="12" fillId="0" borderId="19" xfId="0" applyFont="1" applyBorder="1" applyAlignment="1">
      <alignment vertical="center"/>
    </xf>
    <xf numFmtId="38" fontId="12" fillId="0" borderId="19" xfId="0" applyNumberFormat="1" applyFont="1" applyBorder="1" applyAlignment="1">
      <alignment vertical="center"/>
    </xf>
    <xf numFmtId="0" fontId="13"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38" fontId="12" fillId="2" borderId="1" xfId="1"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38" fontId="12" fillId="2" borderId="2" xfId="1" applyFont="1" applyFill="1" applyBorder="1" applyAlignment="1">
      <alignment vertical="center"/>
    </xf>
    <xf numFmtId="0" fontId="12" fillId="2" borderId="20" xfId="0" applyFont="1" applyFill="1" applyBorder="1" applyAlignment="1">
      <alignment horizontal="center" vertical="center"/>
    </xf>
    <xf numFmtId="0" fontId="12" fillId="2" borderId="21" xfId="0" applyFont="1" applyFill="1" applyBorder="1" applyAlignment="1">
      <alignment vertical="center"/>
    </xf>
    <xf numFmtId="38" fontId="12" fillId="2" borderId="21" xfId="1" applyFont="1" applyFill="1" applyBorder="1" applyAlignment="1">
      <alignment vertical="center"/>
    </xf>
    <xf numFmtId="38" fontId="12" fillId="2" borderId="22" xfId="1" applyFont="1" applyFill="1" applyBorder="1" applyAlignment="1">
      <alignment vertical="center"/>
    </xf>
    <xf numFmtId="0" fontId="12" fillId="2" borderId="23" xfId="0" applyFont="1" applyFill="1" applyBorder="1" applyAlignment="1">
      <alignment horizontal="center" vertical="center"/>
    </xf>
    <xf numFmtId="0" fontId="12" fillId="2" borderId="24" xfId="0" applyFont="1" applyFill="1" applyBorder="1" applyAlignment="1">
      <alignment vertical="center"/>
    </xf>
    <xf numFmtId="38" fontId="12" fillId="2" borderId="24" xfId="1" applyFont="1" applyFill="1" applyBorder="1" applyAlignment="1">
      <alignment vertical="center"/>
    </xf>
    <xf numFmtId="38" fontId="12" fillId="2" borderId="25" xfId="1" applyFont="1" applyFill="1" applyBorder="1" applyAlignment="1">
      <alignment vertical="center"/>
    </xf>
    <xf numFmtId="0" fontId="12" fillId="2" borderId="6" xfId="0" applyFont="1" applyFill="1" applyBorder="1" applyAlignment="1">
      <alignment horizontal="center" vertical="center"/>
    </xf>
    <xf numFmtId="0" fontId="12" fillId="2" borderId="6" xfId="0" applyFont="1" applyFill="1" applyBorder="1" applyAlignment="1">
      <alignment vertical="center"/>
    </xf>
    <xf numFmtId="38" fontId="12" fillId="2" borderId="6" xfId="0" applyNumberFormat="1" applyFont="1" applyFill="1" applyBorder="1" applyAlignment="1">
      <alignment vertical="center"/>
    </xf>
    <xf numFmtId="0" fontId="4" fillId="0" borderId="0" xfId="0" applyFont="1" applyAlignment="1">
      <alignment horizontal="left" vertical="center"/>
    </xf>
    <xf numFmtId="0" fontId="3" fillId="0" borderId="0" xfId="0" applyFont="1"/>
    <xf numFmtId="0" fontId="4" fillId="0" borderId="0" xfId="0" applyFont="1"/>
    <xf numFmtId="0" fontId="14" fillId="0" borderId="0" xfId="0" applyFont="1"/>
    <xf numFmtId="0" fontId="14" fillId="0" borderId="5" xfId="0" applyFont="1" applyBorder="1" applyAlignment="1">
      <alignment horizontal="center" vertical="center"/>
    </xf>
    <xf numFmtId="38" fontId="3" fillId="0" borderId="4"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2" xfId="0" applyFont="1" applyBorder="1" applyAlignment="1">
      <alignment horizontal="left" vertical="center" wrapText="1"/>
    </xf>
    <xf numFmtId="177" fontId="3" fillId="0" borderId="2" xfId="0" applyNumberFormat="1" applyFont="1" applyBorder="1" applyAlignment="1">
      <alignment horizontal="right" vertical="center" wrapText="1"/>
    </xf>
    <xf numFmtId="0" fontId="3" fillId="0" borderId="2" xfId="0" applyFont="1" applyBorder="1" applyAlignment="1">
      <alignment horizontal="left" vertical="top" wrapText="1"/>
    </xf>
    <xf numFmtId="0" fontId="3" fillId="0" borderId="27" xfId="0" applyFont="1" applyBorder="1" applyAlignment="1">
      <alignment horizontal="distributed" vertical="center" wrapText="1"/>
    </xf>
    <xf numFmtId="0" fontId="3" fillId="0" borderId="7" xfId="0" applyFont="1" applyBorder="1" applyAlignment="1">
      <alignment horizontal="left" vertical="center" wrapText="1"/>
    </xf>
    <xf numFmtId="176" fontId="3" fillId="0" borderId="7" xfId="0" applyNumberFormat="1" applyFont="1" applyBorder="1" applyAlignment="1">
      <alignment horizontal="right" vertical="center" wrapText="1"/>
    </xf>
    <xf numFmtId="0" fontId="3" fillId="0" borderId="5"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lignment vertical="top"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38" fontId="3" fillId="0" borderId="1" xfId="1" applyFont="1" applyBorder="1" applyAlignment="1">
      <alignment horizontal="right" vertical="center" wrapText="1"/>
    </xf>
    <xf numFmtId="178" fontId="3" fillId="0" borderId="1" xfId="0" applyNumberFormat="1" applyFont="1" applyBorder="1" applyAlignment="1">
      <alignment horizontal="right" vertical="center" wrapText="1"/>
    </xf>
    <xf numFmtId="176" fontId="4" fillId="0" borderId="5" xfId="0" applyNumberFormat="1" applyFont="1" applyBorder="1" applyAlignment="1">
      <alignment horizontal="center" vertical="center"/>
    </xf>
    <xf numFmtId="0" fontId="0" fillId="0" borderId="4" xfId="0" applyBorder="1" applyAlignment="1">
      <alignment horizontal="center" vertical="center"/>
    </xf>
    <xf numFmtId="176" fontId="3" fillId="0" borderId="2" xfId="0" applyNumberFormat="1" applyFont="1" applyBorder="1" applyAlignment="1">
      <alignment horizontal="center" vertical="center" wrapText="1"/>
    </xf>
    <xf numFmtId="0" fontId="14" fillId="0" borderId="26" xfId="0" applyFont="1" applyBorder="1" applyAlignment="1">
      <alignment vertical="center" wrapText="1"/>
    </xf>
    <xf numFmtId="0" fontId="14" fillId="0" borderId="6" xfId="0" applyFont="1" applyBorder="1" applyAlignment="1">
      <alignment vertical="center" wrapText="1"/>
    </xf>
    <xf numFmtId="0" fontId="3" fillId="0" borderId="5" xfId="0" applyFont="1" applyBorder="1" applyAlignment="1">
      <alignment horizontal="center" vertical="center"/>
    </xf>
    <xf numFmtId="0" fontId="14" fillId="0" borderId="28" xfId="0" applyFont="1" applyBorder="1" applyAlignment="1">
      <alignment vertical="center"/>
    </xf>
    <xf numFmtId="0" fontId="14" fillId="0" borderId="4"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xf>
    <xf numFmtId="0" fontId="14" fillId="0" borderId="26" xfId="0" applyFont="1" applyBorder="1"/>
    <xf numFmtId="0" fontId="14" fillId="0" borderId="6" xfId="0" applyFont="1" applyBorder="1"/>
    <xf numFmtId="0" fontId="3" fillId="0" borderId="1" xfId="0" applyFont="1" applyBorder="1"/>
    <xf numFmtId="0" fontId="3" fillId="0" borderId="2" xfId="0" applyFont="1" applyBorder="1" applyAlignment="1">
      <alignment horizontal="distributed" vertical="center" wrapText="1"/>
    </xf>
    <xf numFmtId="0" fontId="14" fillId="0" borderId="26" xfId="0" applyFont="1" applyBorder="1" applyAlignment="1">
      <alignment vertical="center"/>
    </xf>
    <xf numFmtId="0" fontId="14" fillId="0" borderId="6" xfId="0" applyFont="1" applyBorder="1" applyAlignment="1">
      <alignment vertical="center"/>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tabSelected="1" view="pageBreakPreview" zoomScale="90" zoomScaleNormal="70" zoomScaleSheetLayoutView="90" workbookViewId="0">
      <selection activeCell="A2" sqref="A2"/>
    </sheetView>
  </sheetViews>
  <sheetFormatPr defaultColWidth="9" defaultRowHeight="10.8" x14ac:dyDescent="0.15"/>
  <cols>
    <col min="1" max="1" width="4.44140625" style="1" customWidth="1"/>
    <col min="2" max="2" width="16.44140625" style="84" customWidth="1"/>
    <col min="3" max="4" width="18.33203125" style="44" customWidth="1"/>
    <col min="5" max="6" width="15.44140625" style="44" customWidth="1"/>
    <col min="7" max="7" width="41.77734375" style="3" customWidth="1"/>
    <col min="8" max="8" width="41.77734375" style="6" customWidth="1"/>
    <col min="9" max="10" width="9.6640625" style="1" customWidth="1"/>
    <col min="11" max="16384" width="9" style="84"/>
  </cols>
  <sheetData>
    <row r="1" spans="1:10" ht="18" customHeight="1" x14ac:dyDescent="0.15">
      <c r="A1" s="83" t="s">
        <v>454</v>
      </c>
      <c r="B1" s="83"/>
      <c r="G1" s="6"/>
      <c r="H1" s="44"/>
      <c r="I1" s="106" t="s">
        <v>450</v>
      </c>
      <c r="J1" s="107"/>
    </row>
    <row r="2" spans="1:10" ht="18" customHeight="1" x14ac:dyDescent="0.2">
      <c r="B2" s="85"/>
      <c r="C2" s="84"/>
      <c r="D2" s="86"/>
      <c r="E2" s="86"/>
      <c r="F2" s="3"/>
      <c r="G2" s="6"/>
      <c r="H2" s="4"/>
      <c r="J2" s="5" t="s">
        <v>435</v>
      </c>
    </row>
    <row r="3" spans="1:10" ht="21" customHeight="1" x14ac:dyDescent="0.15">
      <c r="A3" s="114" t="s">
        <v>1</v>
      </c>
      <c r="B3" s="114" t="s">
        <v>2</v>
      </c>
      <c r="C3" s="116" t="s">
        <v>3</v>
      </c>
      <c r="D3" s="118" t="s">
        <v>4</v>
      </c>
      <c r="E3" s="108" t="s">
        <v>436</v>
      </c>
      <c r="F3" s="108" t="s">
        <v>437</v>
      </c>
      <c r="G3" s="118" t="s">
        <v>8</v>
      </c>
      <c r="H3" s="116" t="s">
        <v>452</v>
      </c>
      <c r="I3" s="123" t="s">
        <v>434</v>
      </c>
      <c r="J3" s="123" t="s">
        <v>453</v>
      </c>
    </row>
    <row r="4" spans="1:10" ht="21" customHeight="1" x14ac:dyDescent="0.15">
      <c r="A4" s="119"/>
      <c r="B4" s="115"/>
      <c r="C4" s="117"/>
      <c r="D4" s="109"/>
      <c r="E4" s="109"/>
      <c r="F4" s="109"/>
      <c r="G4" s="120"/>
      <c r="H4" s="122"/>
      <c r="I4" s="124"/>
      <c r="J4" s="124"/>
    </row>
    <row r="5" spans="1:10" ht="25.5" customHeight="1" x14ac:dyDescent="0.15">
      <c r="A5" s="119"/>
      <c r="B5" s="115"/>
      <c r="C5" s="117"/>
      <c r="D5" s="110"/>
      <c r="E5" s="110"/>
      <c r="F5" s="110"/>
      <c r="G5" s="121"/>
      <c r="H5" s="122"/>
      <c r="I5" s="125"/>
      <c r="J5" s="125"/>
    </row>
    <row r="6" spans="1:10" s="86" customFormat="1" ht="142.5" customHeight="1" x14ac:dyDescent="0.2">
      <c r="A6" s="96">
        <v>1</v>
      </c>
      <c r="B6" s="97" t="s">
        <v>438</v>
      </c>
      <c r="C6" s="16" t="s">
        <v>439</v>
      </c>
      <c r="D6" s="98" t="s">
        <v>440</v>
      </c>
      <c r="E6" s="104">
        <v>40214000</v>
      </c>
      <c r="F6" s="38">
        <v>40214000</v>
      </c>
      <c r="G6" s="21" t="s">
        <v>441</v>
      </c>
      <c r="H6" s="21" t="s">
        <v>442</v>
      </c>
      <c r="I6" s="102" t="s">
        <v>443</v>
      </c>
      <c r="J6" s="88" t="s">
        <v>451</v>
      </c>
    </row>
    <row r="7" spans="1:10" ht="97.2" x14ac:dyDescent="0.15">
      <c r="A7" s="103">
        <v>2</v>
      </c>
      <c r="B7" s="102" t="s">
        <v>444</v>
      </c>
      <c r="C7" s="98" t="s">
        <v>445</v>
      </c>
      <c r="D7" s="16" t="s">
        <v>446</v>
      </c>
      <c r="E7" s="105">
        <v>3630000</v>
      </c>
      <c r="F7" s="105">
        <v>3636000</v>
      </c>
      <c r="G7" s="99" t="s">
        <v>447</v>
      </c>
      <c r="H7" s="99" t="s">
        <v>448</v>
      </c>
      <c r="I7" s="102" t="s">
        <v>449</v>
      </c>
      <c r="J7" s="88" t="s">
        <v>451</v>
      </c>
    </row>
    <row r="8" spans="1:10" ht="54.75" hidden="1" customHeight="1" x14ac:dyDescent="0.15">
      <c r="A8" s="101"/>
      <c r="B8" s="49"/>
      <c r="C8" s="16"/>
      <c r="D8" s="16"/>
      <c r="E8" s="16"/>
      <c r="F8" s="17"/>
      <c r="G8" s="21"/>
      <c r="H8" s="21"/>
      <c r="I8" s="49"/>
      <c r="J8" s="88"/>
    </row>
    <row r="9" spans="1:10" s="86" customFormat="1" ht="54.75" hidden="1" customHeight="1" x14ac:dyDescent="0.2">
      <c r="A9" s="87"/>
      <c r="B9" s="49"/>
      <c r="C9" s="16"/>
      <c r="D9" s="16"/>
      <c r="E9" s="16"/>
      <c r="F9" s="17"/>
      <c r="G9" s="21"/>
      <c r="H9" s="21"/>
      <c r="I9" s="49"/>
      <c r="J9" s="88"/>
    </row>
    <row r="10" spans="1:10" s="86" customFormat="1" ht="54.75" hidden="1" customHeight="1" x14ac:dyDescent="0.2">
      <c r="A10" s="87"/>
      <c r="B10" s="100"/>
      <c r="C10" s="90"/>
      <c r="D10" s="90"/>
      <c r="E10" s="90"/>
      <c r="F10" s="91"/>
      <c r="G10" s="92"/>
      <c r="H10" s="92"/>
      <c r="I10" s="49"/>
      <c r="J10" s="88"/>
    </row>
    <row r="11" spans="1:10" s="86" customFormat="1" ht="54.75" hidden="1" customHeight="1" x14ac:dyDescent="0.2">
      <c r="A11" s="87"/>
      <c r="B11" s="49"/>
      <c r="C11" s="16"/>
      <c r="D11" s="16"/>
      <c r="E11" s="16"/>
      <c r="F11" s="17"/>
      <c r="G11" s="21"/>
      <c r="H11" s="21"/>
      <c r="I11" s="49"/>
      <c r="J11" s="93"/>
    </row>
    <row r="12" spans="1:10" s="86" customFormat="1" ht="54.75" hidden="1" customHeight="1" x14ac:dyDescent="0.2">
      <c r="A12" s="87"/>
      <c r="B12" s="49"/>
      <c r="C12" s="16"/>
      <c r="D12" s="16"/>
      <c r="E12" s="16"/>
      <c r="F12" s="17"/>
      <c r="G12" s="21"/>
      <c r="H12" s="21"/>
      <c r="I12" s="49"/>
      <c r="J12" s="93"/>
    </row>
    <row r="13" spans="1:10" s="86" customFormat="1" ht="54.75" hidden="1" customHeight="1" x14ac:dyDescent="0.2">
      <c r="A13" s="87"/>
      <c r="B13" s="49"/>
      <c r="C13" s="16"/>
      <c r="D13" s="16"/>
      <c r="E13" s="94"/>
      <c r="F13" s="95"/>
      <c r="G13" s="21"/>
      <c r="H13" s="21"/>
      <c r="I13" s="49"/>
      <c r="J13" s="93"/>
    </row>
    <row r="14" spans="1:10" s="86" customFormat="1" ht="54.75" hidden="1" customHeight="1" x14ac:dyDescent="0.2">
      <c r="A14" s="87"/>
      <c r="B14" s="49"/>
      <c r="C14" s="16"/>
      <c r="D14" s="16"/>
      <c r="E14" s="94"/>
      <c r="F14" s="95"/>
      <c r="G14" s="21"/>
      <c r="H14" s="21"/>
      <c r="I14" s="49"/>
      <c r="J14" s="93"/>
    </row>
    <row r="15" spans="1:10" s="86" customFormat="1" ht="54.75" hidden="1" customHeight="1" x14ac:dyDescent="0.2">
      <c r="A15" s="87"/>
      <c r="B15" s="49"/>
      <c r="C15" s="16"/>
      <c r="D15" s="16"/>
      <c r="E15" s="16"/>
      <c r="F15" s="17"/>
      <c r="G15" s="21"/>
      <c r="H15" s="21"/>
      <c r="I15" s="49"/>
      <c r="J15" s="88"/>
    </row>
    <row r="16" spans="1:10" s="86" customFormat="1" ht="54.75" hidden="1" customHeight="1" x14ac:dyDescent="0.2">
      <c r="A16" s="87"/>
      <c r="B16" s="49"/>
      <c r="C16" s="16"/>
      <c r="D16" s="16"/>
      <c r="E16" s="16"/>
      <c r="F16" s="17"/>
      <c r="G16" s="21"/>
      <c r="H16" s="21"/>
      <c r="I16" s="49"/>
      <c r="J16" s="88"/>
    </row>
    <row r="17" spans="1:10" s="86" customFormat="1" ht="54.75" hidden="1" customHeight="1" x14ac:dyDescent="0.2">
      <c r="A17" s="87"/>
      <c r="B17" s="49"/>
      <c r="C17" s="16"/>
      <c r="D17" s="16"/>
      <c r="E17" s="16"/>
      <c r="F17" s="17"/>
      <c r="G17" s="21"/>
      <c r="H17" s="21"/>
      <c r="I17" s="49"/>
      <c r="J17" s="88"/>
    </row>
    <row r="18" spans="1:10" s="86" customFormat="1" ht="54.75" hidden="1" customHeight="1" x14ac:dyDescent="0.2">
      <c r="A18" s="87"/>
      <c r="B18" s="49"/>
      <c r="C18" s="16"/>
      <c r="D18" s="16"/>
      <c r="E18" s="16"/>
      <c r="F18" s="17"/>
      <c r="G18" s="21"/>
      <c r="H18" s="21"/>
      <c r="I18" s="49"/>
      <c r="J18" s="88"/>
    </row>
    <row r="19" spans="1:10" ht="54.75" customHeight="1" x14ac:dyDescent="0.15">
      <c r="A19" s="84"/>
      <c r="B19" s="111" t="s">
        <v>391</v>
      </c>
      <c r="C19" s="112"/>
      <c r="D19" s="113"/>
      <c r="E19" s="89">
        <f>SUBTOTAL(9,E6:E18)</f>
        <v>43844000</v>
      </c>
      <c r="F19" s="89">
        <f>SUBTOTAL(9,F6:F18)</f>
        <v>43850000</v>
      </c>
      <c r="G19" s="6"/>
    </row>
    <row r="20" spans="1:10" x14ac:dyDescent="0.15">
      <c r="A20" s="44"/>
      <c r="B20" s="44"/>
      <c r="G20" s="44"/>
      <c r="H20" s="44"/>
      <c r="I20" s="44"/>
    </row>
    <row r="21" spans="1:10" x14ac:dyDescent="0.15">
      <c r="A21" s="44"/>
      <c r="B21" s="44"/>
      <c r="G21" s="44"/>
      <c r="H21" s="44"/>
      <c r="I21" s="44"/>
    </row>
  </sheetData>
  <mergeCells count="12">
    <mergeCell ref="A3:A5"/>
    <mergeCell ref="F3:F5"/>
    <mergeCell ref="G3:G5"/>
    <mergeCell ref="H3:H5"/>
    <mergeCell ref="I3:I5"/>
    <mergeCell ref="I1:J1"/>
    <mergeCell ref="E3:E5"/>
    <mergeCell ref="B19:D19"/>
    <mergeCell ref="B3:B5"/>
    <mergeCell ref="C3:C5"/>
    <mergeCell ref="D3:D5"/>
    <mergeCell ref="J3:J5"/>
  </mergeCells>
  <phoneticPr fontId="2"/>
  <printOptions horizontalCentered="1"/>
  <pageMargins left="0.59055118110236227" right="0.59055118110236227" top="0.59055118110236227" bottom="0.59055118110236227" header="0.31496062992125984" footer="0.31496062992125984"/>
  <pageSetup paperSize="9" scale="71" fitToHeight="0" orientation="landscape" r:id="rId1"/>
  <headerFooter>
    <oddHeader>&amp;R&amp;"ＭＳ ゴシック,標準"&amp;12(様式１)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2" customWidth="1"/>
    <col min="2" max="2" width="3.109375" style="52" customWidth="1"/>
    <col min="3" max="3" width="7.33203125" style="52" customWidth="1"/>
    <col min="4" max="4" width="5.21875" style="52" bestFit="1" customWidth="1"/>
    <col min="5" max="6" width="12.33203125" style="52" customWidth="1"/>
    <col min="7" max="16384" width="9" style="52"/>
  </cols>
  <sheetData>
    <row r="1" spans="1:6" x14ac:dyDescent="0.2">
      <c r="A1" s="52" t="s">
        <v>429</v>
      </c>
    </row>
    <row r="3" spans="1:6" x14ac:dyDescent="0.2">
      <c r="B3" s="52" t="s">
        <v>430</v>
      </c>
    </row>
    <row r="4" spans="1:6" ht="19.2" x14ac:dyDescent="0.2">
      <c r="C4" s="62" t="s">
        <v>432</v>
      </c>
      <c r="D4" s="55" t="s">
        <v>421</v>
      </c>
      <c r="E4" s="55" t="s">
        <v>423</v>
      </c>
      <c r="F4" s="55" t="s">
        <v>425</v>
      </c>
    </row>
    <row r="5" spans="1:6" x14ac:dyDescent="0.2">
      <c r="C5" s="55">
        <v>1</v>
      </c>
      <c r="D5" s="53">
        <f>PT・府市!D25</f>
        <v>1</v>
      </c>
      <c r="E5" s="54">
        <f>PT・府市!F25/1000</f>
        <v>588240</v>
      </c>
      <c r="F5" s="54">
        <f>PT・府市!G25/1000</f>
        <v>529929</v>
      </c>
    </row>
    <row r="6" spans="1:6" x14ac:dyDescent="0.2">
      <c r="C6" s="55">
        <v>2</v>
      </c>
      <c r="D6" s="53">
        <f>PT・府市!D26</f>
        <v>2</v>
      </c>
      <c r="E6" s="54">
        <f>PT・府市!F26/1000</f>
        <v>4527466</v>
      </c>
      <c r="F6" s="54">
        <f>PT・府市!G26/1000</f>
        <v>14504807</v>
      </c>
    </row>
    <row r="7" spans="1:6" x14ac:dyDescent="0.2">
      <c r="C7" s="55">
        <v>3</v>
      </c>
      <c r="D7" s="53">
        <f>PT・府市!D27</f>
        <v>14</v>
      </c>
      <c r="E7" s="54">
        <f>PT・府市!F27/1000</f>
        <v>5129582</v>
      </c>
      <c r="F7" s="54">
        <f>PT・府市!G27/1000</f>
        <v>17399939</v>
      </c>
    </row>
    <row r="8" spans="1:6" ht="13.8" thickBot="1" x14ac:dyDescent="0.25">
      <c r="C8" s="56">
        <v>4</v>
      </c>
      <c r="D8" s="57">
        <f>PT・府市!D28</f>
        <v>0</v>
      </c>
      <c r="E8" s="58">
        <f>PT・府市!F28/1000</f>
        <v>0</v>
      </c>
      <c r="F8" s="58">
        <f>PT・府市!G28/1000</f>
        <v>0</v>
      </c>
    </row>
    <row r="9" spans="1:6" ht="13.8" thickTop="1" x14ac:dyDescent="0.2">
      <c r="C9" s="59" t="s">
        <v>391</v>
      </c>
      <c r="D9" s="60">
        <f>SUM(D5:D8)</f>
        <v>17</v>
      </c>
      <c r="E9" s="61">
        <f>SUM(E5:E8)</f>
        <v>10245288</v>
      </c>
      <c r="F9" s="61">
        <f>SUM(F5:F8)</f>
        <v>32434675</v>
      </c>
    </row>
    <row r="11" spans="1:6" x14ac:dyDescent="0.2">
      <c r="B11" s="52" t="s">
        <v>427</v>
      </c>
    </row>
    <row r="12" spans="1:6" ht="19.2" x14ac:dyDescent="0.2">
      <c r="C12" s="62" t="s">
        <v>432</v>
      </c>
      <c r="D12" s="55" t="s">
        <v>421</v>
      </c>
      <c r="E12" s="55" t="s">
        <v>423</v>
      </c>
      <c r="F12" s="55" t="s">
        <v>425</v>
      </c>
    </row>
    <row r="13" spans="1:6" x14ac:dyDescent="0.2">
      <c r="C13" s="55">
        <v>1</v>
      </c>
      <c r="D13" s="53">
        <f>見直し対象!D95</f>
        <v>4</v>
      </c>
      <c r="E13" s="54">
        <f>見直し対象!F95/1000</f>
        <v>61350</v>
      </c>
      <c r="F13" s="54">
        <f>見直し対象!G95/1000</f>
        <v>54271</v>
      </c>
    </row>
    <row r="14" spans="1:6" x14ac:dyDescent="0.2">
      <c r="C14" s="55">
        <v>2</v>
      </c>
      <c r="D14" s="53">
        <f>見直し対象!D96</f>
        <v>0</v>
      </c>
      <c r="E14" s="54">
        <f>見直し対象!F96/1000</f>
        <v>0</v>
      </c>
      <c r="F14" s="54">
        <f>見直し対象!G96/1000</f>
        <v>0</v>
      </c>
    </row>
    <row r="15" spans="1:6" x14ac:dyDescent="0.2">
      <c r="C15" s="55">
        <v>3</v>
      </c>
      <c r="D15" s="53">
        <f>見直し対象!D97</f>
        <v>81</v>
      </c>
      <c r="E15" s="54">
        <f>見直し対象!F97/1000</f>
        <v>75251</v>
      </c>
      <c r="F15" s="54">
        <f>見直し対象!G97/1000</f>
        <v>884637</v>
      </c>
    </row>
    <row r="16" spans="1:6" ht="13.8" thickBot="1" x14ac:dyDescent="0.25">
      <c r="C16" s="56">
        <v>4</v>
      </c>
      <c r="D16" s="57">
        <f>見直し対象!D98</f>
        <v>2</v>
      </c>
      <c r="E16" s="58">
        <f>見直し対象!F98/1000</f>
        <v>9694</v>
      </c>
      <c r="F16" s="58">
        <f>見直し対象!G98/1000</f>
        <v>1190</v>
      </c>
    </row>
    <row r="17" spans="2:6" ht="13.8" thickTop="1" x14ac:dyDescent="0.2">
      <c r="C17" s="59" t="s">
        <v>391</v>
      </c>
      <c r="D17" s="60">
        <f>SUM(D13:D16)</f>
        <v>87</v>
      </c>
      <c r="E17" s="61">
        <f>SUM(E13:E16)</f>
        <v>146295</v>
      </c>
      <c r="F17" s="61">
        <f>SUM(F13:F16)</f>
        <v>940098</v>
      </c>
    </row>
    <row r="20" spans="2:6" x14ac:dyDescent="0.2">
      <c r="B20" s="52" t="s">
        <v>428</v>
      </c>
    </row>
    <row r="21" spans="2:6" ht="19.2" x14ac:dyDescent="0.2">
      <c r="C21" s="62" t="s">
        <v>432</v>
      </c>
      <c r="D21" s="55" t="s">
        <v>421</v>
      </c>
      <c r="E21" s="55" t="s">
        <v>423</v>
      </c>
      <c r="F21" s="55" t="s">
        <v>425</v>
      </c>
    </row>
    <row r="22" spans="2:6" x14ac:dyDescent="0.2">
      <c r="C22" s="55">
        <v>1</v>
      </c>
      <c r="D22" s="53">
        <f>見直し対象のうち地域交付金!C81</f>
        <v>0</v>
      </c>
      <c r="E22" s="54">
        <f>見直し対象のうち地域交付金!D81/1000</f>
        <v>0</v>
      </c>
      <c r="F22" s="54">
        <f>見直し対象のうち地域交付金!E81/1000</f>
        <v>0</v>
      </c>
    </row>
    <row r="23" spans="2:6" x14ac:dyDescent="0.2">
      <c r="C23" s="55">
        <v>2</v>
      </c>
      <c r="D23" s="53">
        <f>見直し対象のうち地域交付金!C82</f>
        <v>0</v>
      </c>
      <c r="E23" s="54">
        <f>見直し対象のうち地域交付金!D82/1000</f>
        <v>0</v>
      </c>
      <c r="F23" s="54">
        <f>見直し対象のうち地域交付金!E82/1000</f>
        <v>0</v>
      </c>
    </row>
    <row r="24" spans="2:6" x14ac:dyDescent="0.2">
      <c r="C24" s="55">
        <v>3</v>
      </c>
      <c r="D24" s="53">
        <f>見直し対象のうち地域交付金!C83</f>
        <v>72</v>
      </c>
      <c r="E24" s="54">
        <f>見直し対象のうち地域交付金!D83/1000</f>
        <v>0</v>
      </c>
      <c r="F24" s="54">
        <f>見直し対象のうち地域交付金!E83/1000</f>
        <v>613321</v>
      </c>
    </row>
    <row r="25" spans="2:6" ht="13.8" thickBot="1" x14ac:dyDescent="0.25">
      <c r="C25" s="56">
        <v>4</v>
      </c>
      <c r="D25" s="57">
        <f>見直し対象のうち地域交付金!C84</f>
        <v>0</v>
      </c>
      <c r="E25" s="58">
        <f>見直し対象のうち地域交付金!D84/1000</f>
        <v>0</v>
      </c>
      <c r="F25" s="58">
        <f>見直し対象のうち地域交付金!E84/1000</f>
        <v>0</v>
      </c>
    </row>
    <row r="26" spans="2:6" ht="13.8" thickTop="1" x14ac:dyDescent="0.2">
      <c r="C26" s="59" t="s">
        <v>391</v>
      </c>
      <c r="D26" s="60">
        <f>SUM(D22:D25)</f>
        <v>72</v>
      </c>
      <c r="E26" s="61">
        <f>SUM(E22:E25)</f>
        <v>0</v>
      </c>
      <c r="F26" s="61">
        <f>SUM(F22:F25)</f>
        <v>613321</v>
      </c>
    </row>
    <row r="28" spans="2:6" x14ac:dyDescent="0.2">
      <c r="B28" s="52" t="s">
        <v>431</v>
      </c>
    </row>
    <row r="29" spans="2:6" ht="19.2" x14ac:dyDescent="0.2">
      <c r="C29" s="65" t="s">
        <v>432</v>
      </c>
      <c r="D29" s="66" t="s">
        <v>421</v>
      </c>
      <c r="E29" s="66" t="s">
        <v>423</v>
      </c>
      <c r="F29" s="66" t="s">
        <v>425</v>
      </c>
    </row>
    <row r="30" spans="2:6" x14ac:dyDescent="0.2">
      <c r="C30" s="66">
        <v>1</v>
      </c>
      <c r="D30" s="67">
        <f>D13-D22</f>
        <v>4</v>
      </c>
      <c r="E30" s="68">
        <f t="shared" ref="E30:F30" si="0">E13-E22</f>
        <v>61350</v>
      </c>
      <c r="F30" s="68">
        <f t="shared" si="0"/>
        <v>54271</v>
      </c>
    </row>
    <row r="31" spans="2:6" ht="13.8" thickBot="1" x14ac:dyDescent="0.25">
      <c r="C31" s="69">
        <v>2</v>
      </c>
      <c r="D31" s="70">
        <f t="shared" ref="D31:F33" si="1">D14-D23</f>
        <v>0</v>
      </c>
      <c r="E31" s="71">
        <f t="shared" si="1"/>
        <v>0</v>
      </c>
      <c r="F31" s="71">
        <f t="shared" si="1"/>
        <v>0</v>
      </c>
    </row>
    <row r="32" spans="2:6" x14ac:dyDescent="0.2">
      <c r="C32" s="72">
        <v>3</v>
      </c>
      <c r="D32" s="73">
        <f t="shared" si="1"/>
        <v>9</v>
      </c>
      <c r="E32" s="74">
        <f t="shared" si="1"/>
        <v>75251</v>
      </c>
      <c r="F32" s="75">
        <f t="shared" si="1"/>
        <v>271316</v>
      </c>
    </row>
    <row r="33" spans="3:6" ht="13.8" thickBot="1" x14ac:dyDescent="0.25">
      <c r="C33" s="76">
        <v>4</v>
      </c>
      <c r="D33" s="77">
        <f t="shared" si="1"/>
        <v>2</v>
      </c>
      <c r="E33" s="78">
        <f t="shared" si="1"/>
        <v>9694</v>
      </c>
      <c r="F33" s="79">
        <f t="shared" si="1"/>
        <v>1190</v>
      </c>
    </row>
    <row r="34" spans="3:6" x14ac:dyDescent="0.2">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1"/>
      <c r="C1" s="44"/>
      <c r="D1" s="44"/>
      <c r="E1" s="44"/>
      <c r="F1" s="3"/>
      <c r="G1" s="3"/>
      <c r="H1" s="3"/>
      <c r="I1" s="6"/>
      <c r="J1" s="6"/>
      <c r="K1" s="1"/>
      <c r="L1" s="1"/>
      <c r="M1" s="1"/>
      <c r="N1" s="1"/>
      <c r="O1" s="1"/>
      <c r="Q1" s="45"/>
    </row>
    <row r="2" spans="1:31" ht="32.4" x14ac:dyDescent="0.2">
      <c r="A2" s="1"/>
      <c r="B2" s="46" t="s">
        <v>390</v>
      </c>
      <c r="C2" s="2"/>
      <c r="D2" s="2"/>
      <c r="E2" s="2"/>
      <c r="F2" s="3"/>
      <c r="G2" s="4"/>
      <c r="H2" s="3"/>
      <c r="I2" s="6"/>
      <c r="J2" s="4"/>
      <c r="K2" s="1"/>
      <c r="L2" s="1"/>
      <c r="M2" s="7"/>
      <c r="N2" s="7"/>
      <c r="O2" s="7" t="s">
        <v>0</v>
      </c>
      <c r="Q2" s="45"/>
    </row>
    <row r="3" spans="1:31" ht="13.8" thickBot="1" x14ac:dyDescent="0.25">
      <c r="A3" s="1"/>
      <c r="B3" s="8"/>
      <c r="C3" s="9"/>
      <c r="D3" s="9"/>
      <c r="E3" s="9"/>
      <c r="F3" s="10"/>
      <c r="G3" s="11"/>
      <c r="H3" s="10"/>
      <c r="I3" s="6"/>
      <c r="J3" s="6"/>
      <c r="K3" s="1"/>
      <c r="L3" s="1"/>
      <c r="M3" s="5"/>
      <c r="N3" s="5"/>
      <c r="O3" s="5"/>
      <c r="Q3" s="45"/>
    </row>
    <row r="4" spans="1:31" ht="14.25" customHeight="1" thickTop="1" x14ac:dyDescent="0.2">
      <c r="A4" s="142" t="s">
        <v>1</v>
      </c>
      <c r="B4" s="144" t="s">
        <v>2</v>
      </c>
      <c r="C4" s="118" t="s">
        <v>3</v>
      </c>
      <c r="D4" s="118" t="s">
        <v>4</v>
      </c>
      <c r="E4" s="108" t="s">
        <v>5</v>
      </c>
      <c r="F4" s="140" t="s">
        <v>6</v>
      </c>
      <c r="G4" s="12"/>
      <c r="H4" s="127" t="s">
        <v>7</v>
      </c>
      <c r="I4" s="129" t="s">
        <v>8</v>
      </c>
      <c r="J4" s="131" t="s">
        <v>9</v>
      </c>
      <c r="K4" s="131" t="s">
        <v>10</v>
      </c>
      <c r="L4" s="133" t="s">
        <v>11</v>
      </c>
      <c r="M4" s="133" t="s">
        <v>12</v>
      </c>
      <c r="N4" s="135" t="s">
        <v>13</v>
      </c>
      <c r="O4" s="137" t="s">
        <v>14</v>
      </c>
      <c r="P4" s="139" t="s">
        <v>433</v>
      </c>
      <c r="Q4" s="108" t="s">
        <v>394</v>
      </c>
      <c r="R4" s="108" t="s">
        <v>398</v>
      </c>
      <c r="S4" s="108" t="s">
        <v>397</v>
      </c>
      <c r="AE4" s="64"/>
    </row>
    <row r="5" spans="1:31" ht="43.2" x14ac:dyDescent="0.2">
      <c r="A5" s="143"/>
      <c r="B5" s="145"/>
      <c r="C5" s="132"/>
      <c r="D5" s="132"/>
      <c r="E5" s="126"/>
      <c r="F5" s="141"/>
      <c r="G5" s="14" t="s">
        <v>15</v>
      </c>
      <c r="H5" s="128"/>
      <c r="I5" s="130"/>
      <c r="J5" s="132"/>
      <c r="K5" s="132"/>
      <c r="L5" s="134"/>
      <c r="M5" s="134"/>
      <c r="N5" s="136"/>
      <c r="O5" s="138"/>
      <c r="P5" s="139"/>
      <c r="Q5" s="126"/>
      <c r="R5" s="126"/>
      <c r="S5" s="126"/>
    </row>
    <row r="6" spans="1:31" ht="54" x14ac:dyDescent="0.2">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8.8" x14ac:dyDescent="0.2">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18.8" x14ac:dyDescent="0.2">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75.599999999999994" x14ac:dyDescent="0.2">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2.4" x14ac:dyDescent="0.2">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2.4" x14ac:dyDescent="0.2">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54" x14ac:dyDescent="0.2">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54" x14ac:dyDescent="0.2">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4" x14ac:dyDescent="0.2">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2.4" x14ac:dyDescent="0.2">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2.4" x14ac:dyDescent="0.2">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54" x14ac:dyDescent="0.2">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118.8" x14ac:dyDescent="0.2">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205.2" x14ac:dyDescent="0.2">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64.8" x14ac:dyDescent="0.2">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54" x14ac:dyDescent="0.2">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2.2" thickBot="1" x14ac:dyDescent="0.25">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3.8" thickTop="1" x14ac:dyDescent="0.2"/>
    <row r="24" spans="1:19" x14ac:dyDescent="0.2">
      <c r="C24" s="9" t="s">
        <v>422</v>
      </c>
      <c r="D24" s="9" t="s">
        <v>389</v>
      </c>
      <c r="F24" t="s">
        <v>424</v>
      </c>
      <c r="G24" t="s">
        <v>426</v>
      </c>
    </row>
    <row r="25" spans="1:19" x14ac:dyDescent="0.2">
      <c r="C25">
        <v>1</v>
      </c>
      <c r="D25" s="51">
        <f>COUNTIF($P$6:$P$22,C25)</f>
        <v>1</v>
      </c>
      <c r="F25" s="51">
        <f>SUMIF($P$6:$P$22,C25,$F$6:$F$22)</f>
        <v>588240000</v>
      </c>
      <c r="G25" s="51">
        <f>SUMIF($P$6:$P$22,C25,$H$6:$H$22)</f>
        <v>529929000</v>
      </c>
    </row>
    <row r="26" spans="1:19" x14ac:dyDescent="0.2">
      <c r="C26">
        <v>2</v>
      </c>
      <c r="D26" s="51">
        <f t="shared" ref="D26:D28" si="1">COUNTIF($P$6:$P$22,C26)</f>
        <v>2</v>
      </c>
      <c r="F26" s="51">
        <f t="shared" ref="F26:F28" si="2">SUMIF($P$6:$P$22,C26,$F$6:$F$22)</f>
        <v>4527466000</v>
      </c>
      <c r="G26" s="51">
        <f t="shared" ref="G26:G28" si="3">SUMIF($P$6:$P$22,C26,$H$6:$H$22)</f>
        <v>14504807000</v>
      </c>
    </row>
    <row r="27" spans="1:19" x14ac:dyDescent="0.2">
      <c r="C27">
        <v>3</v>
      </c>
      <c r="D27" s="51">
        <f t="shared" si="1"/>
        <v>14</v>
      </c>
      <c r="F27" s="51">
        <f t="shared" si="2"/>
        <v>5129582000</v>
      </c>
      <c r="G27" s="51">
        <f t="shared" si="3"/>
        <v>17399939000</v>
      </c>
    </row>
    <row r="28" spans="1:19" x14ac:dyDescent="0.2">
      <c r="C28">
        <v>4</v>
      </c>
      <c r="D28" s="51">
        <f t="shared" si="1"/>
        <v>0</v>
      </c>
      <c r="F28" s="51">
        <f t="shared" si="2"/>
        <v>0</v>
      </c>
      <c r="G28" s="51">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1"/>
      <c r="C1" s="44"/>
      <c r="D1" s="44"/>
      <c r="E1" s="44"/>
      <c r="F1" s="3"/>
      <c r="G1" s="3"/>
      <c r="H1" s="3"/>
      <c r="I1" s="6"/>
      <c r="J1" s="6"/>
      <c r="K1" s="1"/>
      <c r="L1" s="1"/>
      <c r="M1" s="1"/>
      <c r="O1" s="1"/>
    </row>
    <row r="2" spans="1:31" ht="16.2" x14ac:dyDescent="0.2">
      <c r="A2" s="1"/>
      <c r="B2" s="50" t="s">
        <v>390</v>
      </c>
      <c r="C2" s="2"/>
      <c r="D2" s="2"/>
      <c r="E2" s="2"/>
      <c r="F2" s="3"/>
      <c r="G2" s="4"/>
      <c r="H2" s="3"/>
      <c r="I2" s="6"/>
      <c r="J2" s="4"/>
      <c r="K2" s="1"/>
      <c r="L2" s="1"/>
      <c r="M2" s="7"/>
      <c r="N2" s="7"/>
      <c r="O2" s="7" t="s">
        <v>0</v>
      </c>
    </row>
    <row r="3" spans="1:31" ht="13.8" thickBot="1" x14ac:dyDescent="0.25">
      <c r="A3" s="1"/>
      <c r="B3" s="8"/>
      <c r="C3" s="9"/>
      <c r="D3" s="9"/>
      <c r="E3" s="9"/>
      <c r="F3" s="10"/>
      <c r="G3" s="11"/>
      <c r="H3" s="10"/>
      <c r="I3" s="6"/>
      <c r="J3" s="6"/>
      <c r="K3" s="1"/>
      <c r="L3" s="1"/>
      <c r="M3" s="5"/>
      <c r="N3" s="5"/>
      <c r="O3" s="5"/>
    </row>
    <row r="4" spans="1:31" ht="14.25" customHeight="1" thickTop="1" x14ac:dyDescent="0.2">
      <c r="A4" s="142" t="s">
        <v>1</v>
      </c>
      <c r="B4" s="144" t="s">
        <v>2</v>
      </c>
      <c r="C4" s="118" t="s">
        <v>3</v>
      </c>
      <c r="D4" s="118" t="s">
        <v>4</v>
      </c>
      <c r="E4" s="108" t="s">
        <v>5</v>
      </c>
      <c r="F4" s="140" t="s">
        <v>6</v>
      </c>
      <c r="G4" s="12"/>
      <c r="H4" s="146" t="s">
        <v>7</v>
      </c>
      <c r="I4" s="129" t="s">
        <v>8</v>
      </c>
      <c r="J4" s="131" t="s">
        <v>9</v>
      </c>
      <c r="K4" s="131" t="s">
        <v>10</v>
      </c>
      <c r="L4" s="133" t="s">
        <v>401</v>
      </c>
      <c r="M4" s="133" t="s">
        <v>12</v>
      </c>
      <c r="N4" s="135" t="s">
        <v>13</v>
      </c>
      <c r="O4" s="137" t="s">
        <v>14</v>
      </c>
      <c r="P4" s="139" t="s">
        <v>433</v>
      </c>
      <c r="Q4" s="108" t="s">
        <v>394</v>
      </c>
      <c r="R4" s="108" t="s">
        <v>398</v>
      </c>
      <c r="S4" s="108" t="s">
        <v>397</v>
      </c>
      <c r="AE4" s="64"/>
    </row>
    <row r="5" spans="1:31" ht="43.2" x14ac:dyDescent="0.2">
      <c r="A5" s="143"/>
      <c r="B5" s="145"/>
      <c r="C5" s="132"/>
      <c r="D5" s="132"/>
      <c r="E5" s="126"/>
      <c r="F5" s="141"/>
      <c r="G5" s="14" t="s">
        <v>15</v>
      </c>
      <c r="H5" s="147"/>
      <c r="I5" s="130"/>
      <c r="J5" s="132"/>
      <c r="K5" s="132"/>
      <c r="L5" s="134"/>
      <c r="M5" s="134"/>
      <c r="N5" s="136"/>
      <c r="O5" s="138"/>
      <c r="P5" s="139"/>
      <c r="Q5" s="126"/>
      <c r="R5" s="126"/>
      <c r="S5" s="126"/>
    </row>
    <row r="6" spans="1:31" ht="86.4" x14ac:dyDescent="0.2">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3.2" x14ac:dyDescent="0.2">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75.599999999999994" x14ac:dyDescent="0.2">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75.599999999999994" x14ac:dyDescent="0.2">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75.599999999999994" x14ac:dyDescent="0.2">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54" x14ac:dyDescent="0.2">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75.599999999999994" x14ac:dyDescent="0.2">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54" x14ac:dyDescent="0.2">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75.599999999999994" x14ac:dyDescent="0.2">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64.8" x14ac:dyDescent="0.2">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75.599999999999994" x14ac:dyDescent="0.2">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75.599999999999994" x14ac:dyDescent="0.2">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75.599999999999994" x14ac:dyDescent="0.2">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64.8" x14ac:dyDescent="0.2">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54" x14ac:dyDescent="0.2">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64.8" x14ac:dyDescent="0.2">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4" x14ac:dyDescent="0.2">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86.4" x14ac:dyDescent="0.2">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64.8" x14ac:dyDescent="0.2">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75.599999999999994" x14ac:dyDescent="0.2">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8" x14ac:dyDescent="0.2">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54" x14ac:dyDescent="0.2">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43.2" x14ac:dyDescent="0.2">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64.8" x14ac:dyDescent="0.2">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64.8" x14ac:dyDescent="0.2">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43.2" x14ac:dyDescent="0.2">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75.599999999999994" x14ac:dyDescent="0.2">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64.8" x14ac:dyDescent="0.2">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64.8" x14ac:dyDescent="0.2">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54" x14ac:dyDescent="0.2">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64.8" x14ac:dyDescent="0.2">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64.8" x14ac:dyDescent="0.2">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75.599999999999994" x14ac:dyDescent="0.2">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4.8" x14ac:dyDescent="0.2">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54" x14ac:dyDescent="0.2">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75.599999999999994" x14ac:dyDescent="0.2">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4.8" x14ac:dyDescent="0.2">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54" x14ac:dyDescent="0.2">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43.2" x14ac:dyDescent="0.2">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43.2" x14ac:dyDescent="0.2">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43.2" x14ac:dyDescent="0.2">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64.8" x14ac:dyDescent="0.2">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4" x14ac:dyDescent="0.2">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64.8" x14ac:dyDescent="0.2">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54" x14ac:dyDescent="0.2">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64.8" x14ac:dyDescent="0.2">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54" x14ac:dyDescent="0.2">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75.599999999999994" x14ac:dyDescent="0.2">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8" x14ac:dyDescent="0.2">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75.599999999999994" x14ac:dyDescent="0.2">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54" x14ac:dyDescent="0.2">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64.8" x14ac:dyDescent="0.2">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4" x14ac:dyDescent="0.2">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54" x14ac:dyDescent="0.2">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64.8" x14ac:dyDescent="0.2">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64.8" x14ac:dyDescent="0.2">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54" x14ac:dyDescent="0.2">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64.8" x14ac:dyDescent="0.2">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64.8" x14ac:dyDescent="0.2">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9.6" x14ac:dyDescent="0.2">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72.8" x14ac:dyDescent="0.2">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108" x14ac:dyDescent="0.2">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2.4" x14ac:dyDescent="0.2">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29.6" x14ac:dyDescent="0.2">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86.4" x14ac:dyDescent="0.2">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54" x14ac:dyDescent="0.2">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64.8" x14ac:dyDescent="0.2">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64.8" x14ac:dyDescent="0.2">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54" x14ac:dyDescent="0.2">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75.599999999999994" x14ac:dyDescent="0.2">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75.599999999999994" x14ac:dyDescent="0.2">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94.4" x14ac:dyDescent="0.2">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64.8" x14ac:dyDescent="0.2">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75.599999999999994" x14ac:dyDescent="0.2">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75.599999999999994" x14ac:dyDescent="0.2">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8" x14ac:dyDescent="0.2">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64.8" x14ac:dyDescent="0.2">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86.4" x14ac:dyDescent="0.2">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29.6" x14ac:dyDescent="0.2">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75.599999999999994" x14ac:dyDescent="0.2">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40.4" x14ac:dyDescent="0.2">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40.4" x14ac:dyDescent="0.2">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75.599999999999994" x14ac:dyDescent="0.2">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64.8" x14ac:dyDescent="0.2">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64.8" x14ac:dyDescent="0.2">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3.2" x14ac:dyDescent="0.2">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2.4" x14ac:dyDescent="0.2">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2">
      <c r="C94" s="9" t="s">
        <v>422</v>
      </c>
      <c r="D94" s="9" t="s">
        <v>389</v>
      </c>
      <c r="F94" t="s">
        <v>424</v>
      </c>
      <c r="G94" t="s">
        <v>426</v>
      </c>
    </row>
    <row r="95" spans="1:19" x14ac:dyDescent="0.2">
      <c r="C95">
        <v>1</v>
      </c>
      <c r="D95" s="51">
        <f>COUNTIF($P$6:$P$92,C95)</f>
        <v>4</v>
      </c>
      <c r="E95" s="51"/>
      <c r="F95" s="51">
        <f>SUMIF($P$6:$P$92,C95,$F$6:$F$92)</f>
        <v>61350000</v>
      </c>
      <c r="G95" s="51">
        <f>SUMIF($P$6:$P$92,C95,$H$6:$H$92)</f>
        <v>54271000</v>
      </c>
    </row>
    <row r="96" spans="1:19" x14ac:dyDescent="0.2">
      <c r="C96">
        <v>2</v>
      </c>
      <c r="D96" s="51">
        <f t="shared" ref="D96:D98" si="0">COUNTIF($P$6:$P$92,C96)</f>
        <v>0</v>
      </c>
      <c r="E96" s="51"/>
      <c r="F96" s="51">
        <f t="shared" ref="F96:F98" si="1">SUMIF($P$6:$P$92,C96,$F$6:$F$92)</f>
        <v>0</v>
      </c>
      <c r="G96" s="51">
        <f t="shared" ref="G96:G98" si="2">SUMIF($P$6:$P$92,C96,$H$6:$H$92)</f>
        <v>0</v>
      </c>
    </row>
    <row r="97" spans="3:7" x14ac:dyDescent="0.2">
      <c r="C97">
        <v>3</v>
      </c>
      <c r="D97" s="51">
        <f t="shared" si="0"/>
        <v>81</v>
      </c>
      <c r="E97" s="51"/>
      <c r="F97" s="51">
        <f t="shared" si="1"/>
        <v>75251000</v>
      </c>
      <c r="G97" s="51">
        <f t="shared" si="2"/>
        <v>884637000</v>
      </c>
    </row>
    <row r="98" spans="3:7" x14ac:dyDescent="0.2">
      <c r="C98">
        <v>4</v>
      </c>
      <c r="D98" s="51">
        <f t="shared" si="0"/>
        <v>2</v>
      </c>
      <c r="E98" s="51"/>
      <c r="F98" s="51">
        <f t="shared" si="1"/>
        <v>9694000</v>
      </c>
      <c r="G98" s="51">
        <f t="shared" si="2"/>
        <v>1190000</v>
      </c>
    </row>
    <row r="99" spans="3:7" x14ac:dyDescent="0.2">
      <c r="D99" s="63">
        <f>SUM(D95:D98)</f>
        <v>87</v>
      </c>
      <c r="F99" s="63">
        <f>SUM(F95:F98)</f>
        <v>146295000</v>
      </c>
      <c r="G99" s="63">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1"/>
      <c r="C1" s="44"/>
      <c r="D1" s="44"/>
      <c r="E1" s="3"/>
      <c r="F1" s="3"/>
      <c r="G1" s="3"/>
      <c r="H1" s="6"/>
      <c r="I1" s="6"/>
      <c r="J1" s="1"/>
      <c r="L1" s="1"/>
    </row>
    <row r="2" spans="1:31" ht="16.2" x14ac:dyDescent="0.2">
      <c r="A2" s="1"/>
      <c r="B2" s="50" t="s">
        <v>390</v>
      </c>
      <c r="C2" s="2"/>
      <c r="D2" s="2"/>
      <c r="E2" s="3"/>
      <c r="F2" s="4"/>
      <c r="G2" s="3"/>
      <c r="H2" s="6"/>
      <c r="I2" s="4"/>
      <c r="J2" s="7"/>
      <c r="K2" s="7"/>
      <c r="L2" s="7" t="s">
        <v>0</v>
      </c>
    </row>
    <row r="3" spans="1:31" ht="13.8" thickBot="1" x14ac:dyDescent="0.25">
      <c r="A3" s="1"/>
      <c r="B3" s="8"/>
      <c r="C3" s="9"/>
      <c r="D3" s="9"/>
      <c r="E3" s="10"/>
      <c r="F3" s="11"/>
      <c r="G3" s="10"/>
      <c r="H3" s="6"/>
      <c r="I3" s="6"/>
      <c r="J3" s="5"/>
      <c r="K3" s="5"/>
      <c r="L3" s="5"/>
    </row>
    <row r="4" spans="1:31" ht="14.25" customHeight="1" thickTop="1" x14ac:dyDescent="0.2">
      <c r="A4" s="142" t="s">
        <v>1</v>
      </c>
      <c r="B4" s="144" t="s">
        <v>2</v>
      </c>
      <c r="C4" s="118" t="s">
        <v>3</v>
      </c>
      <c r="D4" s="118" t="s">
        <v>4</v>
      </c>
      <c r="E4" s="140" t="s">
        <v>6</v>
      </c>
      <c r="F4" s="12"/>
      <c r="G4" s="146" t="s">
        <v>7</v>
      </c>
      <c r="H4" s="129" t="s">
        <v>8</v>
      </c>
      <c r="I4" s="131" t="s">
        <v>9</v>
      </c>
      <c r="J4" s="133" t="s">
        <v>12</v>
      </c>
      <c r="K4" s="135" t="s">
        <v>13</v>
      </c>
      <c r="L4" s="137" t="s">
        <v>14</v>
      </c>
      <c r="M4" s="139" t="s">
        <v>433</v>
      </c>
      <c r="N4" s="108" t="s">
        <v>394</v>
      </c>
      <c r="O4" s="108" t="s">
        <v>398</v>
      </c>
      <c r="P4" s="108" t="s">
        <v>397</v>
      </c>
      <c r="AE4" s="64"/>
    </row>
    <row r="5" spans="1:31" ht="43.2" x14ac:dyDescent="0.2">
      <c r="A5" s="143"/>
      <c r="B5" s="145"/>
      <c r="C5" s="132"/>
      <c r="D5" s="132"/>
      <c r="E5" s="141"/>
      <c r="F5" s="14" t="s">
        <v>15</v>
      </c>
      <c r="G5" s="147"/>
      <c r="H5" s="130"/>
      <c r="I5" s="132"/>
      <c r="J5" s="134"/>
      <c r="K5" s="136"/>
      <c r="L5" s="138"/>
      <c r="M5" s="139"/>
      <c r="N5" s="126"/>
      <c r="O5" s="126"/>
      <c r="P5" s="126"/>
    </row>
    <row r="6" spans="1:31" ht="86.4" x14ac:dyDescent="0.2">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75.599999999999994" x14ac:dyDescent="0.2">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75.599999999999994" x14ac:dyDescent="0.2">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54" x14ac:dyDescent="0.2">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75.599999999999994" x14ac:dyDescent="0.2">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54" x14ac:dyDescent="0.2">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75.599999999999994" x14ac:dyDescent="0.2">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64.8" x14ac:dyDescent="0.2">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75.599999999999994" x14ac:dyDescent="0.2">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75.599999999999994" x14ac:dyDescent="0.2">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75.599999999999994" x14ac:dyDescent="0.2">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64.8" x14ac:dyDescent="0.2">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54" x14ac:dyDescent="0.2">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75.599999999999994" x14ac:dyDescent="0.2">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4" x14ac:dyDescent="0.2">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97.2" x14ac:dyDescent="0.2">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64.8" x14ac:dyDescent="0.2">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75.599999999999994" x14ac:dyDescent="0.2">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8.8" x14ac:dyDescent="0.2">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54" x14ac:dyDescent="0.2">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54" x14ac:dyDescent="0.2">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64.8" x14ac:dyDescent="0.2">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64.8" x14ac:dyDescent="0.2">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3.2" x14ac:dyDescent="0.2">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75.599999999999994" x14ac:dyDescent="0.2">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75.599999999999994" x14ac:dyDescent="0.2">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75.599999999999994" x14ac:dyDescent="0.2">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54" x14ac:dyDescent="0.2">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75.599999999999994" x14ac:dyDescent="0.2">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64.8" x14ac:dyDescent="0.2">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75.599999999999994" x14ac:dyDescent="0.2">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75.599999999999994" x14ac:dyDescent="0.2">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54" x14ac:dyDescent="0.2">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75.599999999999994" x14ac:dyDescent="0.2">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75.599999999999994" x14ac:dyDescent="0.2">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54" x14ac:dyDescent="0.2">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43.2" x14ac:dyDescent="0.2">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43.2" x14ac:dyDescent="0.2">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3.2" x14ac:dyDescent="0.2">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64.8" x14ac:dyDescent="0.2">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64.8" x14ac:dyDescent="0.2">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75.599999999999994" x14ac:dyDescent="0.2">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54" x14ac:dyDescent="0.2">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75.599999999999994" x14ac:dyDescent="0.2">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54" x14ac:dyDescent="0.2">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97.2" x14ac:dyDescent="0.2">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8.8" x14ac:dyDescent="0.2">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5.599999999999994" x14ac:dyDescent="0.2">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54" x14ac:dyDescent="0.2">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75.599999999999994" x14ac:dyDescent="0.2">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64.8" x14ac:dyDescent="0.2">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54" x14ac:dyDescent="0.2">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75.599999999999994" x14ac:dyDescent="0.2">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64.8" x14ac:dyDescent="0.2">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54" x14ac:dyDescent="0.2">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75.599999999999994" x14ac:dyDescent="0.2">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64.8" x14ac:dyDescent="0.2">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40.4" x14ac:dyDescent="0.2">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226.8" x14ac:dyDescent="0.2">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108" x14ac:dyDescent="0.2">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2.4" x14ac:dyDescent="0.2">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40.4" x14ac:dyDescent="0.2">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97.2" x14ac:dyDescent="0.2">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54" x14ac:dyDescent="0.2">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75.599999999999994" x14ac:dyDescent="0.2">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64.8" x14ac:dyDescent="0.2">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54" x14ac:dyDescent="0.2">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75.599999999999994" x14ac:dyDescent="0.2">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75.599999999999994" x14ac:dyDescent="0.2">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94.4" x14ac:dyDescent="0.2">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75.599999999999994" x14ac:dyDescent="0.2">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75.599999999999994" x14ac:dyDescent="0.2">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2">
      <c r="B80" s="9" t="s">
        <v>422</v>
      </c>
      <c r="C80" s="9" t="s">
        <v>389</v>
      </c>
      <c r="D80" t="s">
        <v>424</v>
      </c>
      <c r="E80" t="s">
        <v>426</v>
      </c>
    </row>
    <row r="81" spans="2:5" x14ac:dyDescent="0.2">
      <c r="B81">
        <v>1</v>
      </c>
      <c r="C81" s="51">
        <f>COUNTIF($M$6:$M$77,B81)</f>
        <v>0</v>
      </c>
      <c r="D81" s="51">
        <f>SUMIF($M$6:$M$77,B81,$E$6:$E$77)</f>
        <v>0</v>
      </c>
      <c r="E81" s="51">
        <f>SUMIF($M$6:$M$77,B81,$G$6:$G$77)</f>
        <v>0</v>
      </c>
    </row>
    <row r="82" spans="2:5" x14ac:dyDescent="0.2">
      <c r="B82">
        <v>2</v>
      </c>
      <c r="C82" s="51">
        <f t="shared" ref="C82:C84" si="0">COUNTIF($M$6:$M$77,B82)</f>
        <v>0</v>
      </c>
      <c r="D82" s="51">
        <f t="shared" ref="D82:D84" si="1">SUMIF($M$6:$M$77,B82,$E$6:$E$77)</f>
        <v>0</v>
      </c>
      <c r="E82" s="51">
        <f t="shared" ref="E82:E84" si="2">SUMIF($M$6:$M$77,B82,$G$6:$G$77)</f>
        <v>0</v>
      </c>
    </row>
    <row r="83" spans="2:5" x14ac:dyDescent="0.2">
      <c r="B83">
        <v>3</v>
      </c>
      <c r="C83" s="51">
        <f t="shared" si="0"/>
        <v>72</v>
      </c>
      <c r="D83" s="51">
        <f t="shared" si="1"/>
        <v>0</v>
      </c>
      <c r="E83" s="51">
        <f t="shared" si="2"/>
        <v>613321000</v>
      </c>
    </row>
    <row r="84" spans="2:5" x14ac:dyDescent="0.2">
      <c r="B84">
        <v>4</v>
      </c>
      <c r="C84" s="51">
        <f t="shared" si="0"/>
        <v>0</v>
      </c>
      <c r="D84" s="51">
        <f t="shared" si="1"/>
        <v>0</v>
      </c>
      <c r="E84" s="51">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2026-02-13T04:02:31Z</dcterms:created>
  <dcterms:modified xsi:type="dcterms:W3CDTF">2026-02-13T04:02:31Z</dcterms:modified>
</cp:coreProperties>
</file>