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X:\ユーザ作業用フォルダ\0710_181144_G00_総務グループ\41_計理\10_契約\05_入札契約情報等HP公表\02_入札・随契・プロポ公表（毎月月末）\令和07年度\令和７年４月分（５月中旬公表）\CMS\随意契約結果・理由\"/>
    </mc:Choice>
  </mc:AlternateContent>
  <xr:revisionPtr revIDLastSave="0" documentId="13_ncr:1_{F3EFC46C-8A37-411B-AD9F-69386DF6D470}" xr6:coauthVersionLast="47" xr6:coauthVersionMax="47" xr10:uidLastSave="{00000000-0000-0000-0000-000000000000}"/>
  <bookViews>
    <workbookView xWindow="-110" yWindow="-110" windowWidth="19420" windowHeight="10560" xr2:uid="{00000000-000D-0000-FFFF-FFFF00000000}"/>
  </bookViews>
  <sheets>
    <sheet name="業務委託随意契約結果" sheetId="1" r:id="rId1"/>
    <sheet name="No.1" sheetId="5" r:id="rId2"/>
    <sheet name="No.2" sheetId="7" r:id="rId3"/>
    <sheet name="No.3" sheetId="8" r:id="rId4"/>
    <sheet name="No.4" sheetId="9" r:id="rId5"/>
    <sheet name="No.5" sheetId="10" r:id="rId6"/>
    <sheet name="No.6" sheetId="11" r:id="rId7"/>
    <sheet name="No.7" sheetId="12" r:id="rId8"/>
    <sheet name="No.8" sheetId="13" r:id="rId9"/>
    <sheet name="No.9" sheetId="14" r:id="rId10"/>
    <sheet name="No.10" sheetId="18" r:id="rId11"/>
    <sheet name="No.11" sheetId="19" r:id="rId12"/>
    <sheet name="No.12" sheetId="20" r:id="rId13"/>
    <sheet name="No.13" sheetId="21" r:id="rId14"/>
    <sheet name="No.14" sheetId="22" r:id="rId15"/>
    <sheet name="No.15" sheetId="23" r:id="rId16"/>
    <sheet name="No.16" sheetId="24" r:id="rId17"/>
    <sheet name="No.17" sheetId="25" r:id="rId18"/>
    <sheet name="No.18" sheetId="26" r:id="rId19"/>
    <sheet name="No.19" sheetId="28" r:id="rId20"/>
    <sheet name="No.20" sheetId="29"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xlnm.Print_Area" localSheetId="1">No.1!$A$2:$AH$46</definedName>
    <definedName name="_xlnm.Print_Area" localSheetId="10">No.10!$A$2:$AH$46</definedName>
    <definedName name="_xlnm.Print_Area" localSheetId="11">No.11!$A$2:$AH$46</definedName>
    <definedName name="_xlnm.Print_Area" localSheetId="12">No.12!$A$2:$AH$46</definedName>
    <definedName name="_xlnm.Print_Area" localSheetId="13">No.13!$A$2:$AH$46</definedName>
    <definedName name="_xlnm.Print_Area" localSheetId="14">No.14!$A$2:$AH$46</definedName>
    <definedName name="_xlnm.Print_Area" localSheetId="15">No.15!$A$2:$AH$46</definedName>
    <definedName name="_xlnm.Print_Area" localSheetId="16">No.16!$A$2:$AH$46</definedName>
    <definedName name="_xlnm.Print_Area" localSheetId="17">No.17!$A$2:$AH$46</definedName>
    <definedName name="_xlnm.Print_Area" localSheetId="18">No.18!$A$2:$AH$46</definedName>
    <definedName name="_xlnm.Print_Area" localSheetId="19">No.19!$A$2:$AH$46</definedName>
    <definedName name="_xlnm.Print_Area" localSheetId="2">No.2!$A$2:$AH$46</definedName>
    <definedName name="_xlnm.Print_Area" localSheetId="20">No.20!$A$2:$AH$53</definedName>
    <definedName name="_xlnm.Print_Area" localSheetId="3">No.3!$A$2:$AH$45</definedName>
    <definedName name="_xlnm.Print_Area" localSheetId="4">No.4!$A$2:$AH$46</definedName>
    <definedName name="_xlnm.Print_Area" localSheetId="5">No.5!$A$2:$AH$46</definedName>
    <definedName name="_xlnm.Print_Area" localSheetId="6">No.6!$A$2:$AH$46</definedName>
    <definedName name="_xlnm.Print_Area" localSheetId="7">No.7!$A$2:$AH$46</definedName>
    <definedName name="_xlnm.Print_Area" localSheetId="8">No.8!$A$2:$AH$46</definedName>
    <definedName name="_xlnm.Print_Area" localSheetId="9">No.9!$A$2:$AH$46</definedName>
    <definedName name="_xlnm.Print_Area" localSheetId="0">業務委託随意契約結果!$A$1:$I$23</definedName>
    <definedName name="一般競争入札" localSheetId="10">#REF!</definedName>
    <definedName name="一般競争入札" localSheetId="11">#REF!</definedName>
    <definedName name="一般競争入札" localSheetId="12">#REF!</definedName>
    <definedName name="一般競争入札" localSheetId="13">#REF!</definedName>
    <definedName name="一般競争入札" localSheetId="14">#REF!</definedName>
    <definedName name="一般競争入札" localSheetId="15">#REF!</definedName>
    <definedName name="一般競争入札" localSheetId="16">#REF!</definedName>
    <definedName name="一般競争入札" localSheetId="17">#REF!</definedName>
    <definedName name="一般競争入札" localSheetId="18">#REF!</definedName>
    <definedName name="一般競争入札" localSheetId="19">#REF!</definedName>
    <definedName name="一般競争入札" localSheetId="2">#REF!</definedName>
    <definedName name="一般競争入札" localSheetId="20">#REF!</definedName>
    <definedName name="一般競争入札" localSheetId="3">#REF!</definedName>
    <definedName name="一般競争入札" localSheetId="4">#REF!</definedName>
    <definedName name="一般競争入札" localSheetId="5">#REF!</definedName>
    <definedName name="一般競争入札" localSheetId="6">#REF!</definedName>
    <definedName name="一般競争入札" localSheetId="7">#REF!</definedName>
    <definedName name="一般競争入札" localSheetId="8">#REF!</definedName>
    <definedName name="一般競争入札" localSheetId="9">#REF!</definedName>
    <definedName name="一般競争入札">#REF!</definedName>
    <definedName name="公募型指名競争入札" localSheetId="10">#REF!</definedName>
    <definedName name="公募型指名競争入札" localSheetId="11">#REF!</definedName>
    <definedName name="公募型指名競争入札" localSheetId="12">#REF!</definedName>
    <definedName name="公募型指名競争入札" localSheetId="13">#REF!</definedName>
    <definedName name="公募型指名競争入札" localSheetId="14">#REF!</definedName>
    <definedName name="公募型指名競争入札" localSheetId="15">#REF!</definedName>
    <definedName name="公募型指名競争入札" localSheetId="16">#REF!</definedName>
    <definedName name="公募型指名競争入札" localSheetId="17">#REF!</definedName>
    <definedName name="公募型指名競争入札" localSheetId="18">#REF!</definedName>
    <definedName name="公募型指名競争入札" localSheetId="19">#REF!</definedName>
    <definedName name="公募型指名競争入札" localSheetId="2">#REF!</definedName>
    <definedName name="公募型指名競争入札" localSheetId="20">#REF!</definedName>
    <definedName name="公募型指名競争入札" localSheetId="3">#REF!</definedName>
    <definedName name="公募型指名競争入札" localSheetId="4">#REF!</definedName>
    <definedName name="公募型指名競争入札" localSheetId="5">#REF!</definedName>
    <definedName name="公募型指名競争入札" localSheetId="6">#REF!</definedName>
    <definedName name="公募型指名競争入札" localSheetId="7">#REF!</definedName>
    <definedName name="公募型指名競争入札" localSheetId="8">#REF!</definedName>
    <definedName name="公募型指名競争入札" localSheetId="9">#REF!</definedName>
    <definedName name="公募型指名競争入札">#REF!</definedName>
    <definedName name="種目" localSheetId="10">#REF!</definedName>
    <definedName name="種目" localSheetId="11">#REF!</definedName>
    <definedName name="種目" localSheetId="12">#REF!</definedName>
    <definedName name="種目" localSheetId="13">#REF!</definedName>
    <definedName name="種目" localSheetId="14">#REF!</definedName>
    <definedName name="種目" localSheetId="15">#REF!</definedName>
    <definedName name="種目" localSheetId="16">#REF!</definedName>
    <definedName name="種目" localSheetId="17">[1]種目一覧!$A$1</definedName>
    <definedName name="種目" localSheetId="18">[2]種目一覧!$A$1</definedName>
    <definedName name="種目" localSheetId="19">#REF!</definedName>
    <definedName name="種目" localSheetId="2">#REF!</definedName>
    <definedName name="種目" localSheetId="3">[1]種目一覧!$A$1</definedName>
    <definedName name="種目" localSheetId="4">#REF!</definedName>
    <definedName name="種目" localSheetId="5">#REF!</definedName>
    <definedName name="種目" localSheetId="6">#REF!</definedName>
    <definedName name="種目" localSheetId="7">#REF!</definedName>
    <definedName name="種目" localSheetId="8">#REF!</definedName>
    <definedName name="種目" localSheetId="9">#REF!</definedName>
    <definedName name="種目">[3]種目一覧!$A$1</definedName>
    <definedName name="制限付一般競争入札" localSheetId="10">#REF!</definedName>
    <definedName name="制限付一般競争入札" localSheetId="11">#REF!</definedName>
    <definedName name="制限付一般競争入札" localSheetId="12">#REF!</definedName>
    <definedName name="制限付一般競争入札" localSheetId="13">#REF!</definedName>
    <definedName name="制限付一般競争入札" localSheetId="14">#REF!</definedName>
    <definedName name="制限付一般競争入札" localSheetId="15">#REF!</definedName>
    <definedName name="制限付一般競争入札" localSheetId="16">#REF!</definedName>
    <definedName name="制限付一般競争入札" localSheetId="17">#REF!</definedName>
    <definedName name="制限付一般競争入札" localSheetId="18">#REF!</definedName>
    <definedName name="制限付一般競争入札" localSheetId="19">#REF!</definedName>
    <definedName name="制限付一般競争入札" localSheetId="2">#REF!</definedName>
    <definedName name="制限付一般競争入札" localSheetId="20">#REF!</definedName>
    <definedName name="制限付一般競争入札" localSheetId="3">#REF!</definedName>
    <definedName name="制限付一般競争入札" localSheetId="4">#REF!</definedName>
    <definedName name="制限付一般競争入札" localSheetId="5">#REF!</definedName>
    <definedName name="制限付一般競争入札" localSheetId="6">#REF!</definedName>
    <definedName name="制限付一般競争入札" localSheetId="7">#REF!</definedName>
    <definedName name="制限付一般競争入札" localSheetId="8">#REF!</definedName>
    <definedName name="制限付一般競争入札" localSheetId="9">#REF!</definedName>
    <definedName name="制限付一般競争入札">#REF!</definedName>
    <definedName name="比較見積もり" localSheetId="10">#REF!</definedName>
    <definedName name="比較見積もり" localSheetId="11">#REF!</definedName>
    <definedName name="比較見積もり" localSheetId="12">#REF!</definedName>
    <definedName name="比較見積もり" localSheetId="13">#REF!</definedName>
    <definedName name="比較見積もり" localSheetId="14">#REF!</definedName>
    <definedName name="比較見積もり" localSheetId="15">#REF!</definedName>
    <definedName name="比較見積もり" localSheetId="16">#REF!</definedName>
    <definedName name="比較見積もり" localSheetId="17">#REF!</definedName>
    <definedName name="比較見積もり" localSheetId="18">#REF!</definedName>
    <definedName name="比較見積もり" localSheetId="19">#REF!</definedName>
    <definedName name="比較見積もり" localSheetId="2">#REF!</definedName>
    <definedName name="比較見積もり" localSheetId="20">#REF!</definedName>
    <definedName name="比較見積もり" localSheetId="3">#REF!</definedName>
    <definedName name="比較見積もり" localSheetId="4">#REF!</definedName>
    <definedName name="比較見積もり" localSheetId="5">#REF!</definedName>
    <definedName name="比較見積もり" localSheetId="6">#REF!</definedName>
    <definedName name="比較見積もり" localSheetId="7">#REF!</definedName>
    <definedName name="比較見積もり" localSheetId="8">#REF!</definedName>
    <definedName name="比較見積もり" localSheetId="9">#REF!</definedName>
    <definedName name="比較見積もり">#REF!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29" l="1"/>
  <c r="D43" i="29"/>
  <c r="C15" i="29"/>
  <c r="C9" i="29"/>
  <c r="D37" i="28" l="1"/>
  <c r="D36" i="28"/>
  <c r="C15" i="28"/>
  <c r="C9" i="28"/>
  <c r="D37" i="26" l="1"/>
  <c r="D36" i="26"/>
  <c r="C15" i="26"/>
  <c r="C9" i="26"/>
  <c r="D37" i="25" l="1"/>
  <c r="D36" i="25"/>
  <c r="C15" i="25"/>
  <c r="C9" i="25"/>
  <c r="D37" i="24" l="1"/>
  <c r="D36" i="24"/>
  <c r="C15" i="24"/>
  <c r="C9" i="24"/>
  <c r="D37" i="23" l="1"/>
  <c r="D36" i="23"/>
  <c r="C15" i="23"/>
  <c r="C9" i="23"/>
  <c r="D37" i="22" l="1"/>
  <c r="D36" i="22"/>
  <c r="C15" i="22"/>
  <c r="C9" i="22"/>
  <c r="D37" i="21" l="1"/>
  <c r="D36" i="21"/>
  <c r="C15" i="21"/>
  <c r="C9" i="21"/>
  <c r="D37" i="20" l="1"/>
  <c r="D36" i="20"/>
  <c r="C15" i="20"/>
  <c r="C9" i="20"/>
  <c r="D37" i="19" l="1"/>
  <c r="D36" i="19"/>
  <c r="C15" i="19"/>
  <c r="C9" i="19"/>
  <c r="D37" i="18" l="1"/>
  <c r="D36" i="18"/>
  <c r="C15" i="18"/>
  <c r="C9" i="18"/>
  <c r="D37" i="14" l="1"/>
  <c r="D36" i="14"/>
  <c r="C15" i="14"/>
  <c r="C9" i="14"/>
  <c r="D37" i="13" l="1"/>
  <c r="D36" i="13"/>
  <c r="C15" i="13"/>
  <c r="C9" i="13"/>
  <c r="D37" i="12" l="1"/>
  <c r="D36" i="12"/>
  <c r="C15" i="12"/>
  <c r="C9" i="12"/>
  <c r="D37" i="11" l="1"/>
  <c r="D36" i="11"/>
  <c r="C15" i="11"/>
  <c r="C9" i="11"/>
  <c r="D37" i="10" l="1"/>
  <c r="D36" i="10"/>
  <c r="C15" i="10"/>
  <c r="C9" i="10"/>
  <c r="D37" i="9"/>
  <c r="D36" i="9"/>
  <c r="C15" i="9"/>
  <c r="C9" i="9"/>
  <c r="D37" i="8" l="1"/>
  <c r="D36" i="8"/>
  <c r="C15" i="8"/>
  <c r="C9" i="8"/>
  <c r="C15" i="7" l="1"/>
  <c r="C9" i="7"/>
  <c r="D37" i="7" l="1"/>
  <c r="D36" i="7" l="1"/>
  <c r="D37" i="5" l="1"/>
  <c r="D36" i="5"/>
  <c r="C15" i="5"/>
  <c r="C9" i="5"/>
</calcChain>
</file>

<file path=xl/sharedStrings.xml><?xml version="1.0" encoding="utf-8"?>
<sst xmlns="http://schemas.openxmlformats.org/spreadsheetml/2006/main" count="470" uniqueCount="107">
  <si>
    <t>No.</t>
    <phoneticPr fontId="1"/>
  </si>
  <si>
    <t>案件名称</t>
    <rPh sb="0" eb="4">
      <t>アンケンメイショウ</t>
    </rPh>
    <phoneticPr fontId="1"/>
  </si>
  <si>
    <t>委託種目</t>
    <rPh sb="0" eb="4">
      <t>イタクシュモク</t>
    </rPh>
    <phoneticPr fontId="1"/>
  </si>
  <si>
    <t>契約の相手方</t>
    <rPh sb="0" eb="2">
      <t>ケイヤク</t>
    </rPh>
    <rPh sb="3" eb="6">
      <t>アイテガタ</t>
    </rPh>
    <phoneticPr fontId="1"/>
  </si>
  <si>
    <t>契約金額
（税込）</t>
    <rPh sb="0" eb="4">
      <t>ケイヤクキンガク</t>
    </rPh>
    <rPh sb="6" eb="8">
      <t>ゼイコ</t>
    </rPh>
    <phoneticPr fontId="1"/>
  </si>
  <si>
    <t>契約日</t>
    <rPh sb="0" eb="3">
      <t>ケイヤクビ</t>
    </rPh>
    <phoneticPr fontId="1"/>
  </si>
  <si>
    <t>根拠法令</t>
    <rPh sb="0" eb="4">
      <t>コンキョホウレイ</t>
    </rPh>
    <phoneticPr fontId="1"/>
  </si>
  <si>
    <t>WTO</t>
    <phoneticPr fontId="1"/>
  </si>
  <si>
    <t>デジタル統括室発注の業務委託契約案件における随意契約（特名随意契約）の結果について（令和７年４月分）</t>
    <phoneticPr fontId="1"/>
  </si>
  <si>
    <t>情報処理</t>
  </si>
  <si>
    <t>株式会社ビーコンラーニングサービス</t>
  </si>
  <si>
    <t>地方自治法施行令第167条の2第1項第2号</t>
  </si>
  <si>
    <t>G4</t>
  </si>
  <si>
    <t>－</t>
  </si>
  <si>
    <t>随意契約理由公表案</t>
    <rPh sb="0" eb="6">
      <t>ズイイケイヤクリユウ</t>
    </rPh>
    <rPh sb="6" eb="8">
      <t>コウヒョウ</t>
    </rPh>
    <rPh sb="8" eb="9">
      <t>アン</t>
    </rPh>
    <phoneticPr fontId="10"/>
  </si>
  <si>
    <t>随意契約理由書</t>
    <phoneticPr fontId="10"/>
  </si>
  <si>
    <t>１</t>
    <phoneticPr fontId="10"/>
  </si>
  <si>
    <t>案件名称</t>
    <phoneticPr fontId="10"/>
  </si>
  <si>
    <t>２</t>
    <phoneticPr fontId="10"/>
  </si>
  <si>
    <t>契約の相手方</t>
    <phoneticPr fontId="10"/>
  </si>
  <si>
    <t>３</t>
    <phoneticPr fontId="10"/>
  </si>
  <si>
    <t>随意契約理由</t>
    <phoneticPr fontId="10"/>
  </si>
  <si>
    <t>　株式会社ビーコンラーニングサービスは、現行行政データ可視化システムのサービス提供業者であることから、本業務と密接不可分の関係にあり、当該事業者以外に履行させた場合、問題発生時に責任の所在が不明確になる等、業務に著しい支障が生じるおそれがあるため。</t>
    <phoneticPr fontId="10"/>
  </si>
  <si>
    <t>←契約事務審査会審議済資料と同一内容とする（１字下げで記載）</t>
    <rPh sb="1" eb="3">
      <t>ケイヤク</t>
    </rPh>
    <rPh sb="3" eb="5">
      <t>ジム</t>
    </rPh>
    <rPh sb="5" eb="8">
      <t>シンサカイ</t>
    </rPh>
    <rPh sb="8" eb="10">
      <t>シンギ</t>
    </rPh>
    <rPh sb="10" eb="11">
      <t>スミ</t>
    </rPh>
    <rPh sb="11" eb="13">
      <t>シリョウ</t>
    </rPh>
    <rPh sb="14" eb="16">
      <t>ドウイツ</t>
    </rPh>
    <rPh sb="16" eb="18">
      <t>ナイヨウ</t>
    </rPh>
    <rPh sb="23" eb="25">
      <t>ジサ</t>
    </rPh>
    <rPh sb="27" eb="29">
      <t>キサイ</t>
    </rPh>
    <phoneticPr fontId="10"/>
  </si>
  <si>
    <t>←必要に応じて行追加</t>
    <rPh sb="1" eb="3">
      <t>ヒツヨウ</t>
    </rPh>
    <rPh sb="4" eb="5">
      <t>オウ</t>
    </rPh>
    <rPh sb="7" eb="10">
      <t>ギョウツイカ</t>
    </rPh>
    <phoneticPr fontId="10"/>
  </si>
  <si>
    <t>４</t>
    <phoneticPr fontId="10"/>
  </si>
  <si>
    <t>根拠法令</t>
    <phoneticPr fontId="10"/>
  </si>
  <si>
    <t>５</t>
    <phoneticPr fontId="10"/>
  </si>
  <si>
    <t>担当部署</t>
    <phoneticPr fontId="10"/>
  </si>
  <si>
    <t>デジタル統括室戦略担当データマネジメントグループ（電話番号 06-6208-7735）</t>
    <phoneticPr fontId="10"/>
  </si>
  <si>
    <t>←デジタル統括室○○担当○○グループ（電話番号 06-0000-0000）</t>
    <rPh sb="5" eb="8">
      <t>トウカツシツ</t>
    </rPh>
    <rPh sb="10" eb="12">
      <t>タントウ</t>
    </rPh>
    <rPh sb="19" eb="23">
      <t>デンワバンゴウ</t>
    </rPh>
    <phoneticPr fontId="10"/>
  </si>
  <si>
    <t>デジタル統括室戦略担当（戦略グループ）（電話番号　06-6208-7677）</t>
    <phoneticPr fontId="10"/>
  </si>
  <si>
    <t>令和７年度ＤＸリーダー養成研修業務委託</t>
  </si>
  <si>
    <t>その他</t>
  </si>
  <si>
    <t>富士通Japan株式会社　関西公共ビジネス統括部</t>
  </si>
  <si>
    <t>G5</t>
  </si>
  <si>
    <t>　ＤＸリーダー養成研修業務委託は、サービスデザイン思考を基にデジタル技術やデータ活用についての知識を持ち、本市のＤＸ推進の中心となり取組の企画立案・実現に向けた調整を行うリーダーとしてのマインドや能力の習得を目的とし、実践的なサービスデザイン思考の習得や研修受講者同士の関係性構築が必要であるといった本市の実情に合わせた職員研修の実施が必要となることから、高度で専門的な技術力が求められ、その性質及び目的が競争入札に適さないものであり、予定価格の範囲内において事業者の技術力や経験、創意工夫等によって最も効果的な事業成果を生む手法の提案を受けることが望ましいことから公募型プロポーザル方式を採用し、事業者の企画提案を比較のうえ学識経験者等の意見を聴取する選定会議において意見を聴取し、契約相手方として最適である最も評価点が高い事業者を予め選定することとした。
　学識経験者等の意見を聴取する選定会議において意見を聴取した結果、富士通Japan株式会社　関西公共ビジネス統括部の評価点が最も高く、契約相手方として最適であるとのことであったため、その意見を踏まえ、富士通Japan株式会社　関西公共ビジネス統括部と地方自治法施行令第167条の２第１項第２号の規定により随意契約を締結した。</t>
    <phoneticPr fontId="10"/>
  </si>
  <si>
    <t>令和７年度大阪市ＤＸ戦略実行支援業務委託</t>
  </si>
  <si>
    <t>情報処理
各種施策研究・調査</t>
  </si>
  <si>
    <t>アクセンチュア株式会社</t>
  </si>
  <si>
    <t>　本業務委託は、本市のＤＸの推進において、国の動きやデジタル技術の進展、本市の取組状況を踏まえ、全庁的な取組の方向性やＤＸ戦略及び取組計画（アクションプラン）の改定など幅広く検討が必要となり、また、取組支援の対象事業においては、現状分析・課題抽出や全体最適化に向けた幅広く具体的な方向性の検討が必要となることから、高度で専門的な知識や技術的な見地等に基づき、本市の状況を踏まえた適切な支援を得る必要がある。
　その内容、性質及び目的から、予定価格の範囲内で最大限の成果を得るためには事業者の提案する技術力、創意工夫等が必要不可欠であり、それらの内容によって、事業の成果に相当程度の差異が生じることから、公募型プロポーザル方式を採用し、事業者の企画提案を比較のうえ学識経験者等の意見を聴取する選定会議において意見を聴取して、契約相手方として最適である最も評価点が高い事業者を予め選定することとした。
　学識経験者等の意見を聴取する選定会議において意見を聴取した結果、アクセンチュア株式会社の評価点が最も高く、契約相手方として最適であるとのことであったため、その意見を踏まえ、アクセンチュア株式会社と地方自治法施行令第167条の２第１項第２号の規定により随意契約を締結した。</t>
    <phoneticPr fontId="10"/>
  </si>
  <si>
    <t>デジタル統括室戦略担当戦略グループ（電話番号　06-6208-7661）</t>
    <rPh sb="4" eb="6">
      <t>トウカツ</t>
    </rPh>
    <rPh sb="6" eb="7">
      <t>シツ</t>
    </rPh>
    <rPh sb="7" eb="9">
      <t>センリャク</t>
    </rPh>
    <rPh sb="9" eb="11">
      <t>タントウ</t>
    </rPh>
    <rPh sb="11" eb="13">
      <t>センリャク</t>
    </rPh>
    <rPh sb="18" eb="20">
      <t>デンワ</t>
    </rPh>
    <rPh sb="20" eb="22">
      <t>バンゴウ</t>
    </rPh>
    <phoneticPr fontId="10"/>
  </si>
  <si>
    <t>令和７年度大阪市業務系ネットワーク二要素認証システム機種更新業務委託</t>
  </si>
  <si>
    <t>株式会社ＮＴＴデータ関西</t>
  </si>
  <si>
    <t>　株式会社ＮＴＴデータ関西は、現行業務系ネットワーク二要素認証システムの構築・運用・保守業者であることから、本業務と密接不可分の関係にあり、当該事業者以外に履行させた場合、現在の役務の便益が享受できず、また、問題発生時に責任の所在が不明確になる等、業務に著しい支障が生じるおそれがあるため。</t>
    <phoneticPr fontId="10"/>
  </si>
  <si>
    <t>デジタル統括室基盤担当標準化推進グループ（電話番号 06-6543-7118）</t>
    <phoneticPr fontId="10"/>
  </si>
  <si>
    <t>令和７年度大阪市業務系ネットワーク二要素認証システム運用保守業務委託</t>
  </si>
  <si>
    <t>株式会社NTTデータ関西</t>
  </si>
  <si>
    <t>地方公共団体の物品等又は特定役務の調達手続の特例を定める政令第11条第1項第2号</t>
  </si>
  <si>
    <t>W2</t>
  </si>
  <si>
    <t>適用</t>
  </si>
  <si>
    <t>　株式会社ＮＴＴデータ関西は、現行業務系ネットワーク二要素認証システムの構築・運用・保守業者であることから、本業務と密接不可分の関係にあり、当該事業者以外に履行させた場合、
現在の役務の便益が享受できず、また、問題発生時に責任の所在が不明確になる等、業務に著しい支障が生じるおそれがあるため。</t>
    <phoneticPr fontId="10"/>
  </si>
  <si>
    <t>デジタル統括室基盤担当基盤グループ（06-6543-7123）</t>
    <phoneticPr fontId="10"/>
  </si>
  <si>
    <t>令和７年度大阪市情報通信ネットワーク運用保守業務委託</t>
  </si>
  <si>
    <t>株式会社日立製作所関西支社</t>
  </si>
  <si>
    <t>　株式会社日立製作所関西支社は、現行情報通信ネットワークの開発・運用保守業者であることから、本業務と密接不可分の関係にあり、当該事業者以外に履行させた場合、現在の役務の便益が享受できず、また、問題発生時に責任の所在が不明確になる等、業務に著しい支障が生じるおそれがあるため。</t>
    <phoneticPr fontId="10"/>
  </si>
  <si>
    <t>デジタル統括室基盤担当（基盤グループ）（電話番号　06-6543-7123）</t>
    <phoneticPr fontId="10"/>
  </si>
  <si>
    <t>令和７年度大阪市共通クラウド及び情報系共通基盤改修・整備業務委託</t>
  </si>
  <si>
    <t>　株式会社日立製作所関西支社は、現行大阪市共通クラウド及び情報系共通基盤の構築・運用保守業務委託事業者であることから、本業務と密接不可分の関係にあり、当該事業者以外に履行させた場合、現在の役務の便益が享受できず、また、問題発生時に責任の所在が不明確になる等、業務に著しい支障が生じるおそれがあるため。</t>
    <phoneticPr fontId="10"/>
  </si>
  <si>
    <t>デジタル統括室基盤担当(06-6543-7122)</t>
    <phoneticPr fontId="10"/>
  </si>
  <si>
    <t>令和７年度大阪市情報通信ネットワークソフトウェア等改修・整備業務委託</t>
  </si>
  <si>
    <t>令和７年度大阪市基幹系システム統合基盤運用保守業務委託</t>
  </si>
  <si>
    <t>　株式会社ＮＴＴデータ関西は、現行基幹系システム統合基盤の運用・保守業者であることから、本業務と密接不可分の関係にあり、当該事業者以外に履行させた場合、現在の役務の便益が享受できず、また、問題発生時に責任の所在が不明確になる等、業務に著しい支障が生じるおそれがあるため。</t>
    <phoneticPr fontId="10"/>
  </si>
  <si>
    <t>デジタル統括室基盤担当基盤グループ（06-6543-7114）</t>
    <phoneticPr fontId="10"/>
  </si>
  <si>
    <t>　株式会社ＮＴＴデータ関西は、現行のコンビニ交付システムが稼働している住基システムの開発・運用ベンダーであり、本業務と密接不可分の関係にあり、当該事業者以外に履行させた場合、現在の役務の便益が享受できず、また、問題発生時に責任の所在が不明確になる等、業務に著しい支障が生じるおそれがあるため。</t>
    <phoneticPr fontId="10"/>
  </si>
  <si>
    <t>デジタル統括室基盤担当基盤グループ（電話番号 06-6543-7114）</t>
  </si>
  <si>
    <t>令和７年度大阪市証明書等コンビニ交付システム機種更新業務委託</t>
  </si>
  <si>
    <t>令和７年度大阪市庁内情報ネットワークコミュニケーション基盤運用保守業務委託</t>
  </si>
  <si>
    <t>株式会社日立製作所関西支社は、現行の庁内情報ネットワークコミュニケーション基盤の開発・運用保守業者であることから、本業務と密接不可分の関係にあり、当該事業者以外に履行させた場合、現在の役務の便益が享受できず、また、問題発生時に責任の所在が不明確になる等、業務に著しい支障が生じるおそれがあるため。</t>
    <phoneticPr fontId="10"/>
  </si>
  <si>
    <t>令和７年度大阪市庁内情報ネットワークコミュニケーション基盤改修・整備業務委託</t>
  </si>
  <si>
    <t>　株式会社日立製作所関西支社は、現行大阪市庁内情報ネットワークコミュニケーション基盤の開発・運用保守業者であることから、本業務と密接不可分の関係にあり、当該事業者以外に履行させた場合、現在の役務の便益が享受できず、また、問題発生時に責任の所在が不明確になる等、業務に著しい支障が生じるおそれがあるため。</t>
    <phoneticPr fontId="10"/>
  </si>
  <si>
    <t>デジタル統括室基盤担当基盤グループ(06-6543-7122)</t>
    <rPh sb="11" eb="13">
      <t>キバン</t>
    </rPh>
    <phoneticPr fontId="10"/>
  </si>
  <si>
    <t>令和７年度大阪市情報システム標準化共通機能・環境整備検討支援業務委託</t>
  </si>
  <si>
    <t>アビームコンサルティング株式会社</t>
  </si>
  <si>
    <t>　アビームコンサルティング株式会社は、令和２年３月に策定した大阪市情報通信ネットワーク再整備計画（以下「再整備計画」という。）による本市情報システムネットワーク基盤共通機能等の全体最適化の検討業務支援や令和２年度から令和６年度にかけて、大阪市情報システム標準化（以下「標準化」という。）を踏まえた住民情報系ネットワーク基盤の要件や移行計画の検討、標準準拠システムが共用する機能・環境、標準準拠システムと他の本市情報システムとの円滑なシステム間連携環境を整備するための検討業務支援を実施している。
　令和７年度は当該検討業務支援を継続して実施するものであり、再整備計画による全体最適化の検討業務及び標準化の全体移行計画の検討業務において密接不可分の関係にあり、当該事業者以外に履行させた場合、現在の役務の便益が享受できず、共通機能・環境の検討・整備が著しく遅延し、再整備計画による全体最適化及び標準化への移行業務及び市民サービスに著しい支障が生じるおそれがあるた
め。</t>
    <phoneticPr fontId="10"/>
  </si>
  <si>
    <t>デジタル統括室基盤担当標準化推進グループ（電話番号 06-6543-7118）</t>
    <rPh sb="4" eb="7">
      <t>トウカツシツ</t>
    </rPh>
    <rPh sb="7" eb="11">
      <t>キバンタントウ</t>
    </rPh>
    <rPh sb="11" eb="16">
      <t>ヒョウジュンカスイシン</t>
    </rPh>
    <rPh sb="21" eb="25">
      <t>デンワバンゴウ</t>
    </rPh>
    <phoneticPr fontId="10"/>
  </si>
  <si>
    <t>令和７年度大阪市情報システム標準化推進プロジェクトマネジメント支援業務委託</t>
  </si>
  <si>
    <t>PwCコンサルティング合同会社</t>
  </si>
  <si>
    <t>　ＰｗＣコンサルティング合同会社は、令和４年度からプロジェクトマネジメント支援業務委託契約を履行しており、令和４～６年度は全体プロジェクト管理業務支援を実施するとともに、大阪市情報システム標準化に係る全体移行計画、合同テスト計画書及び合同移行計画書の策定・改定支援を実施している。令和７年度も全体移行方針及び全体移行計画書に基づき、全体プロジェクト管理業務支援を実施するものであり、当該全体プロジェクト管理業務において密接不可分の関係にあることから、当該事業者以外に履行させた場合、既契約の役務の便益が享受できず、全体移行方針及び全体移行計画に基づく継続した課題・リスクの管理及び対応検討並びに各システム移行ＰＴの進捗管理及び全体調整など全体プロジェクト管理業務に著しい支障をきたすため、同社と継続して特名随意契約を行うものである。</t>
    <phoneticPr fontId="10"/>
  </si>
  <si>
    <t>デジタル統括室基盤担当標準化推進グループ（電話番号 06-6543-7118）</t>
    <rPh sb="4" eb="7">
      <t>トウカツシツ</t>
    </rPh>
    <rPh sb="7" eb="11">
      <t>キバンタントウ</t>
    </rPh>
    <rPh sb="11" eb="16">
      <t>ヒョウジュンカスイシン</t>
    </rPh>
    <rPh sb="21" eb="23">
      <t>デンワ</t>
    </rPh>
    <rPh sb="23" eb="25">
      <t>バンゴウ</t>
    </rPh>
    <phoneticPr fontId="10"/>
  </si>
  <si>
    <t>令和７年度大阪市基幹系システム統合基盤機種更新業務委託</t>
  </si>
  <si>
    <t>　株式会社ＮＴＴデータ関西は、現行基幹系システム統合基盤の構築・運用・保守業者であり現行システムを機種更新するため、本業務と密接不可分の関係にあり、当該事業者以外に履行させた場合、現在の役務の便益が享受できず、また、問題発生時に責任の所在が不明確になる等、業務に著しい支障が生じるおそれがあるため。</t>
    <phoneticPr fontId="10"/>
  </si>
  <si>
    <t>デジタル統括室基盤担当標準化推進グループ（電話番号 06-6543-7126）</t>
    <phoneticPr fontId="10"/>
  </si>
  <si>
    <t>令和７年度大阪市情報通信ネットワーク基盤改修・整備業務委託</t>
  </si>
  <si>
    <t>　株式会社日立製作所関西支社は、現行情報通信ネットワーク基盤の開発・保守業者であることから、本業務と密接不可分の関係にあり、当該事業者以外に履行させた場合、問題発生時に責任の所在が不明確になる等、業務に著しい支障が生じるおそれがあるため。</t>
    <phoneticPr fontId="10"/>
  </si>
  <si>
    <t>デジタル統括室基盤担当基盤グループ（06-6543-7123）</t>
  </si>
  <si>
    <t>令和７年度大阪市ホームページ運用管理システム等運用保守業務委託</t>
  </si>
  <si>
    <t>キステム株式会社</t>
  </si>
  <si>
    <t xml:space="preserve"> キステム株式会社は、現行ホームページ運用管理システムの開発・運用保守業者であることから、本業務と密接不可分の関係にあり、当該事業者以外に履行させた場合、現在の役務の便益が享受できず、また、問題発生時に責任の所在が不明確になる等、業務に著しい支障が生じるおそれがあるため。</t>
    <phoneticPr fontId="10"/>
  </si>
  <si>
    <t>デジタル統括室DX推進担当DX推進グループ（電話番号 06-6208-7551）</t>
    <phoneticPr fontId="10"/>
  </si>
  <si>
    <t>令和７年度大阪市行政オンラインシステムサービス利用及び運用保守業務委託</t>
  </si>
  <si>
    <t>株式会社ＴＫＣ</t>
  </si>
  <si>
    <t xml:space="preserve"> 株式会社ＴＫＣは現行システムの開発・保守業者であるため、本業務と密接不可分の関係にあり、当該事業者以外に履行させた場合、現在の役務の便益が享受できず、また、問題発生時に責任の所在が不明確になる等、業務に著しい支障が生じるおそれがあるため。</t>
    <phoneticPr fontId="10"/>
  </si>
  <si>
    <t>デジタル統括室ＤＸ推進担当デジタルサービスグループ（電話番号06-6208-7646）</t>
    <rPh sb="4" eb="7">
      <t>トウカツシツ</t>
    </rPh>
    <rPh sb="9" eb="13">
      <t>スイシンタントウ</t>
    </rPh>
    <rPh sb="26" eb="30">
      <t>デンワバンゴウ</t>
    </rPh>
    <phoneticPr fontId="10"/>
  </si>
  <si>
    <t>令和７年度多言語翻訳機アナリティクスサービスライセンス取得及び使用料支払等業務委託</t>
  </si>
  <si>
    <t>富士ソフト株式会社</t>
  </si>
  <si>
    <t>G30</t>
  </si>
  <si>
    <t>　本サービスは、別途買入を行う翻訳機「ポケトークビジネスモデル」の端末管理ツールであり、ポケトーク株式会社と富士ソフト株式会社の２社において販売されている。その販売ルートは端末の購入先に応じて限定され、ポケトーク株式会社および一般の販売代理店から端末購入を行った場合は、ポケトーク株式会社と、富士ソフト株式会社から端末購入を行った場合は、富士ソフト株式会社と契約することとされている。
今回は、端末買入契約の落札者が富士ソフト株式会社となったことから、販売ルートが同社に限定されているため、同社と特名随意契約を行うものである。</t>
    <phoneticPr fontId="10"/>
  </si>
  <si>
    <t>デジタル統括室ＤＸ推進担当デジタルサービスグループ（電話番号06-6208-8860）</t>
    <rPh sb="4" eb="7">
      <t>トウカツシツ</t>
    </rPh>
    <rPh sb="9" eb="11">
      <t>スイシン</t>
    </rPh>
    <rPh sb="11" eb="13">
      <t>タントウ</t>
    </rPh>
    <rPh sb="26" eb="28">
      <t>デンワ</t>
    </rPh>
    <rPh sb="28" eb="30">
      <t>バンゴウ</t>
    </rPh>
    <phoneticPr fontId="10"/>
  </si>
  <si>
    <t>令和７年度議事録作成支援サービスライセンス取得及び使用料支払等業務委託</t>
  </si>
  <si>
    <t>株式会社会議録研究所　大阪営業所</t>
  </si>
  <si>
    <t>2号</t>
  </si>
  <si>
    <t>　本業務は、大阪府と府内市町村で足並みを揃えてシステム等を調達することで、行政DXの推進を通じた業務効率化と財政負担軽減の両立を図る観点から、大阪府と府内43市町村で構成する大阪市町村スマートシティ推進連絡会議（通称：GovTech大阪／事務局：大阪府スマートシティ戦略部）が、複数自治体をとりまとめて共同調達を実施したものであり、事業者選定は大阪府の手法に準拠して実施しており、手続きの透明性・公平性が担保されているとともに、価格についてもスケールメリットが働いており妥当性が確保されているため、本市が単独で調達を行う場合よりも経済合理性がある。
　また、共同で導入したシステム等を頻繁に更新するとかえって業務効率の悪化を招く恐れがあることから、共同調達は原則５年に一度としており、本市においても一構成員としてGovTech大阪事務局へ事業者選定を委任することで、本枠組に参加する。
　以上により、他の事業者と契約することはできないため、株式会社会議録研究所と随意契約を締結する。</t>
    <phoneticPr fontId="10"/>
  </si>
  <si>
    <t>デジタル統括室DX推進担当DX推進グループ（電話番号 06-6208-7676）</t>
    <phoneticPr fontId="10"/>
  </si>
  <si>
    <t>令和７年度行政データ可視化システムサービス利用及び運用保守業務委託</t>
    <phoneticPr fontId="1"/>
  </si>
  <si>
    <r>
      <rPr>
        <sz val="10"/>
        <color theme="10"/>
        <rFont val="游ゴシック"/>
        <family val="3"/>
        <charset val="128"/>
        <scheme val="minor"/>
      </rPr>
      <t>随意契約理由</t>
    </r>
    <r>
      <rPr>
        <sz val="6"/>
        <color theme="10"/>
        <rFont val="游ゴシック"/>
        <family val="3"/>
        <charset val="128"/>
        <scheme val="minor"/>
      </rPr>
      <t xml:space="preserve">
（随意契約理由番号）</t>
    </r>
    <rPh sb="0" eb="4">
      <t>ズイイケイヤク</t>
    </rPh>
    <rPh sb="4" eb="6">
      <t>リユウ</t>
    </rPh>
    <rPh sb="8" eb="12">
      <t>ズイイケイヤク</t>
    </rPh>
    <rPh sb="12" eb="14">
      <t>リユウ</t>
    </rPh>
    <rPh sb="14" eb="16">
      <t>バンゴウ</t>
    </rPh>
    <phoneticPr fontId="1"/>
  </si>
  <si>
    <t>株式会社日立製作所関西支社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</si>
</sst>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No.&quot;0"/>
    <numFmt numFmtId="177" formatCode="&quot;（&quot;@&quot;）&quot;"/>
  </numFmts>
  <fonts count="17" x14ac:knownFonts="1">
    <font>
      <sz val="11"/>
      <color theme="1"/>
      <name val="游ゴシック"/>
      <family val="2"/>
      <charset val="128"/>
      <scheme val="minor"/>
    </font>
    <font>
      <sz val="6"/>
      <name val="游ゴシック"/>
      <family val="2"/>
      <charset val="128"/>
      <scheme val="minor"/>
    </font>
    <font>
      <b/>
      <sz val="12"/>
      <color theme="1"/>
      <name val="ＭＳ Ｐゴシック"/>
      <family val="3"/>
      <charset val="128"/>
    </font>
    <font>
      <u/>
      <sz val="11"/>
      <color theme="10"/>
      <name val="游ゴシック"/>
      <family val="2"/>
      <charset val="128"/>
      <scheme val="minor"/>
    </font>
    <font>
      <sz val="11"/>
      <color theme="1"/>
      <name val="ＭＳ 明朝"/>
      <family val="1"/>
      <charset val="128"/>
    </font>
    <font>
      <sz val="10.5"/>
      <color theme="1"/>
      <name val="ＭＳ 明朝"/>
      <family val="1"/>
      <charset val="128"/>
    </font>
    <font>
      <sz val="11"/>
      <color theme="1"/>
      <name val="游ゴシック"/>
      <family val="2"/>
      <charset val="128"/>
      <scheme val="minor"/>
    </font>
    <font>
      <sz val="11"/>
      <color theme="1"/>
      <name val="ＭＳ Ｐゴシック"/>
      <family val="3"/>
      <charset val="128"/>
    </font>
    <font>
      <sz val="11"/>
      <color theme="1"/>
      <name val="游ゴシック"/>
      <family val="2"/>
      <scheme val="minor"/>
    </font>
    <font>
      <b/>
      <sz val="10"/>
      <color theme="1"/>
      <name val="ＭＳ ゴシック"/>
      <family val="3"/>
      <charset val="128"/>
    </font>
    <font>
      <sz val="6"/>
      <name val="游ゴシック"/>
      <family val="3"/>
      <charset val="128"/>
      <scheme val="minor"/>
    </font>
    <font>
      <sz val="14"/>
      <color theme="1"/>
      <name val="ＭＳ 明朝"/>
      <family val="1"/>
      <charset val="128"/>
    </font>
    <font>
      <sz val="11"/>
      <name val="ＭＳ 明朝"/>
      <family val="1"/>
      <charset val="128"/>
    </font>
    <font>
      <sz val="11"/>
      <name val="ＭＳ Ｐゴシック"/>
      <family val="3"/>
      <charset val="128"/>
    </font>
    <font>
      <u/>
      <sz val="8.25"/>
      <color indexed="12"/>
      <name val="ＭＳ Ｐゴシック"/>
      <family val="3"/>
      <charset val="128"/>
    </font>
    <font>
      <sz val="6"/>
      <color theme="10"/>
      <name val="游ゴシック"/>
      <family val="3"/>
      <charset val="128"/>
      <scheme val="minor"/>
    </font>
    <font>
      <sz val="10"/>
      <color theme="10"/>
      <name val="游ゴシック"/>
      <family val="3"/>
      <charset val="128"/>
      <scheme val="minor"/>
    </font>
  </fonts>
  <fills count="2">
    <fill>
      <patternFill patternType="none"/>
    </fill>
    <fill>
      <patternFill patternType="gray125"/>
    </fill>
  </fills>
  <borders count="19">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right/>
      <top/>
      <bottom style="medium">
        <color auto="1"/>
      </bottom>
      <diagonal/>
    </border>
    <border>
      <left style="thin">
        <color auto="1"/>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double">
        <color indexed="64"/>
      </top>
      <bottom style="thin">
        <color auto="1"/>
      </bottom>
      <diagonal/>
    </border>
    <border>
      <left/>
      <right/>
      <top style="medium">
        <color indexed="64"/>
      </top>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thin">
        <color indexed="64"/>
      </bottom>
      <diagonal/>
    </border>
    <border>
      <left style="thin">
        <color auto="1"/>
      </left>
      <right style="medium">
        <color auto="1"/>
      </right>
      <top style="thin">
        <color auto="1"/>
      </top>
      <bottom style="thin">
        <color indexed="64"/>
      </bottom>
      <diagonal/>
    </border>
  </borders>
  <cellStyleXfs count="7">
    <xf numFmtId="0" fontId="0" fillId="0" borderId="0">
      <alignment vertical="center"/>
    </xf>
    <xf numFmtId="0" fontId="3" fillId="0" borderId="0" applyNumberFormat="0" applyFill="0" applyBorder="0" applyAlignment="0" applyProtection="0">
      <alignment vertical="center"/>
    </xf>
    <xf numFmtId="38" fontId="6" fillId="0" borderId="0" applyFont="0" applyFill="0" applyBorder="0" applyAlignment="0" applyProtection="0">
      <alignment vertical="center"/>
    </xf>
    <xf numFmtId="0" fontId="8" fillId="0" borderId="0"/>
    <xf numFmtId="0" fontId="6" fillId="0" borderId="0">
      <alignment vertical="center"/>
    </xf>
    <xf numFmtId="0" fontId="13" fillId="0" borderId="0"/>
    <xf numFmtId="0" fontId="14" fillId="0" borderId="0" applyNumberFormat="0" applyFill="0" applyBorder="0" applyAlignment="0" applyProtection="0">
      <alignment vertical="top"/>
      <protection locked="0"/>
    </xf>
  </cellStyleXfs>
  <cellXfs count="61">
    <xf numFmtId="0" fontId="0" fillId="0" borderId="0" xfId="0">
      <alignmen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38" fontId="7" fillId="0" borderId="3" xfId="2" applyFont="1" applyBorder="1" applyAlignment="1">
      <alignment horizontal="right" vertical="center"/>
    </xf>
    <xf numFmtId="0" fontId="7" fillId="0" borderId="4" xfId="0" applyFont="1" applyBorder="1" applyAlignment="1">
      <alignment horizontal="center" vertical="center"/>
    </xf>
    <xf numFmtId="58" fontId="7" fillId="0" borderId="3" xfId="0" applyNumberFormat="1" applyFont="1" applyBorder="1" applyAlignment="1">
      <alignment horizontal="center" vertical="center"/>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7" fillId="0" borderId="3" xfId="0" applyFont="1" applyBorder="1" applyAlignment="1">
      <alignment vertical="center" wrapText="1"/>
    </xf>
    <xf numFmtId="0" fontId="7" fillId="0" borderId="9" xfId="0" applyFont="1" applyBorder="1" applyAlignment="1">
      <alignment horizontal="left" vertical="center" wrapText="1"/>
    </xf>
    <xf numFmtId="0" fontId="7" fillId="0" borderId="10" xfId="0" applyFont="1" applyBorder="1" applyAlignment="1">
      <alignment horizontal="center" vertical="center"/>
    </xf>
    <xf numFmtId="0" fontId="5" fillId="0" borderId="0" xfId="3" applyFont="1" applyAlignment="1">
      <alignment vertical="center"/>
    </xf>
    <xf numFmtId="0" fontId="9" fillId="0" borderId="0" xfId="3" applyFont="1" applyAlignment="1">
      <alignment horizontal="right" vertical="center"/>
    </xf>
    <xf numFmtId="0" fontId="4" fillId="0" borderId="0" xfId="3" applyFont="1" applyAlignment="1">
      <alignment horizontal="center" vertical="center"/>
    </xf>
    <xf numFmtId="49" fontId="5" fillId="0" borderId="0" xfId="3" applyNumberFormat="1" applyFont="1" applyAlignment="1">
      <alignment horizontal="center" vertical="center"/>
    </xf>
    <xf numFmtId="0" fontId="5" fillId="0" borderId="0" xfId="3" applyFont="1" applyAlignment="1">
      <alignment horizontal="center" vertical="center"/>
    </xf>
    <xf numFmtId="0" fontId="5" fillId="0" borderId="0" xfId="3" applyFont="1" applyAlignment="1">
      <alignment vertical="top" wrapText="1"/>
    </xf>
    <xf numFmtId="49" fontId="5" fillId="0" borderId="0" xfId="3" applyNumberFormat="1" applyFont="1" applyAlignment="1">
      <alignment vertical="center"/>
    </xf>
    <xf numFmtId="0" fontId="7" fillId="0" borderId="11" xfId="0" applyFont="1" applyBorder="1" applyAlignment="1">
      <alignment vertical="center" wrapText="1"/>
    </xf>
    <xf numFmtId="0" fontId="7" fillId="0" borderId="11" xfId="0" applyFont="1" applyBorder="1" applyAlignment="1">
      <alignment horizontal="center" vertical="center"/>
    </xf>
    <xf numFmtId="58" fontId="7" fillId="0" borderId="11" xfId="0" applyNumberFormat="1" applyFont="1" applyBorder="1" applyAlignment="1">
      <alignment horizontal="center" vertical="center"/>
    </xf>
    <xf numFmtId="0" fontId="7" fillId="0" borderId="11" xfId="0" applyFont="1" applyBorder="1" applyAlignment="1">
      <alignment horizontal="left" vertical="center" wrapText="1"/>
    </xf>
    <xf numFmtId="0" fontId="7" fillId="0" borderId="12" xfId="0" applyFont="1" applyBorder="1" applyAlignment="1">
      <alignment horizontal="center" vertical="center"/>
    </xf>
    <xf numFmtId="38" fontId="7" fillId="0" borderId="6" xfId="2" applyFont="1" applyBorder="1" applyAlignment="1">
      <alignment horizontal="center" vertical="center" wrapText="1"/>
    </xf>
    <xf numFmtId="38" fontId="7" fillId="0" borderId="11" xfId="2" applyFont="1" applyBorder="1" applyAlignment="1">
      <alignment horizontal="right" vertical="center"/>
    </xf>
    <xf numFmtId="38" fontId="0" fillId="0" borderId="0" xfId="2" applyFont="1">
      <alignment vertical="center"/>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0" fillId="0" borderId="0" xfId="0" applyAlignment="1">
      <alignment vertical="center" wrapText="1"/>
    </xf>
    <xf numFmtId="0" fontId="7" fillId="0" borderId="13" xfId="0" applyFont="1" applyBorder="1" applyAlignment="1">
      <alignment horizontal="center" vertical="center"/>
    </xf>
    <xf numFmtId="0" fontId="15" fillId="0" borderId="14" xfId="1" applyFont="1" applyBorder="1" applyAlignment="1">
      <alignment horizontal="center" vertical="center" wrapText="1"/>
    </xf>
    <xf numFmtId="0" fontId="7" fillId="0" borderId="15" xfId="0" applyFont="1" applyBorder="1" applyAlignment="1">
      <alignment horizontal="center" vertical="center"/>
    </xf>
    <xf numFmtId="0" fontId="7" fillId="0" borderId="16" xfId="0" applyFont="1" applyBorder="1" applyAlignment="1">
      <alignment vertical="center" wrapText="1"/>
    </xf>
    <xf numFmtId="0" fontId="7" fillId="0" borderId="16" xfId="0" applyFont="1" applyBorder="1" applyAlignment="1">
      <alignment horizontal="center" vertical="center" wrapText="1"/>
    </xf>
    <xf numFmtId="38" fontId="7" fillId="0" borderId="16" xfId="2" applyFont="1" applyBorder="1" applyAlignment="1">
      <alignment horizontal="right" vertical="center"/>
    </xf>
    <xf numFmtId="58" fontId="7" fillId="0" borderId="16" xfId="0" applyNumberFormat="1" applyFont="1" applyBorder="1" applyAlignment="1">
      <alignment horizontal="center" vertical="center"/>
    </xf>
    <xf numFmtId="0" fontId="7" fillId="0" borderId="16" xfId="0" applyFont="1" applyBorder="1" applyAlignment="1">
      <alignment horizontal="left" vertical="center" wrapText="1"/>
    </xf>
    <xf numFmtId="0" fontId="7" fillId="0" borderId="16" xfId="0" applyFont="1" applyBorder="1" applyAlignment="1">
      <alignment horizontal="center" vertical="center"/>
    </xf>
    <xf numFmtId="0" fontId="0" fillId="0" borderId="0" xfId="0" applyBorder="1">
      <alignment vertical="center"/>
    </xf>
    <xf numFmtId="0" fontId="5" fillId="0" borderId="0" xfId="3" applyFont="1" applyBorder="1" applyAlignment="1">
      <alignment vertical="center"/>
    </xf>
    <xf numFmtId="0" fontId="2" fillId="0" borderId="0" xfId="0" applyFont="1" applyAlignment="1">
      <alignment horizontal="left" vertical="center"/>
    </xf>
    <xf numFmtId="0" fontId="0" fillId="0" borderId="8" xfId="0" applyBorder="1" applyAlignment="1">
      <alignment horizontal="center" vertical="center"/>
    </xf>
    <xf numFmtId="0" fontId="5" fillId="0" borderId="0" xfId="3" applyFont="1" applyAlignment="1">
      <alignment horizontal="left" vertical="top" shrinkToFit="1"/>
    </xf>
    <xf numFmtId="177" fontId="5" fillId="0" borderId="0" xfId="3" applyNumberFormat="1" applyFont="1" applyAlignment="1">
      <alignment horizontal="left" vertical="center"/>
    </xf>
    <xf numFmtId="0" fontId="5" fillId="0" borderId="0" xfId="3" applyFont="1" applyAlignment="1" applyProtection="1">
      <alignment vertical="center"/>
      <protection locked="0"/>
    </xf>
    <xf numFmtId="0" fontId="11" fillId="0" borderId="0" xfId="3" applyFont="1" applyAlignment="1">
      <alignment horizontal="right" vertical="center"/>
    </xf>
    <xf numFmtId="176" fontId="12" fillId="0" borderId="0" xfId="4" applyNumberFormat="1" applyFont="1" applyAlignment="1">
      <alignment horizontal="left" vertical="center"/>
    </xf>
    <xf numFmtId="0" fontId="4" fillId="0" borderId="0" xfId="3" applyFont="1" applyAlignment="1">
      <alignment horizontal="center" vertical="center"/>
    </xf>
    <xf numFmtId="0" fontId="5" fillId="0" borderId="0" xfId="3" applyFont="1" applyAlignment="1">
      <alignment vertical="top" wrapText="1"/>
    </xf>
    <xf numFmtId="0" fontId="5" fillId="0" borderId="0" xfId="3" applyFont="1" applyAlignment="1" applyProtection="1">
      <alignment vertical="top" wrapText="1"/>
      <protection locked="0"/>
    </xf>
    <xf numFmtId="0" fontId="7" fillId="0" borderId="17"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38" fontId="7" fillId="0" borderId="1" xfId="2" applyFont="1" applyBorder="1" applyAlignment="1">
      <alignment horizontal="right" vertical="center"/>
    </xf>
    <xf numFmtId="58"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7" fillId="0" borderId="18" xfId="0" applyFont="1" applyBorder="1" applyAlignment="1">
      <alignment horizontal="center" vertical="center"/>
    </xf>
  </cellXfs>
  <cellStyles count="7">
    <cellStyle name="ハイパーリンク" xfId="1" builtinId="8"/>
    <cellStyle name="ハイパーリンク 2" xfId="6" xr:uid="{41630476-5B7F-4315-9F4E-15B6A91B69C2}"/>
    <cellStyle name="桁区切り" xfId="2" builtinId="6"/>
    <cellStyle name="標準" xfId="0" builtinId="0"/>
    <cellStyle name="標準 2" xfId="3" xr:uid="{5B2ADA29-499A-4915-960D-DF9543700796}"/>
    <cellStyle name="標準 3" xfId="5" xr:uid="{C54C5E4B-6AD6-4631-AAF3-98BD20511745}"/>
    <cellStyle name="標準 5" xfId="4" xr:uid="{DD748389-0674-4839-B91F-1CE5723914BE}"/>
  </cellStyles>
  <dxfs count="23">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3.xml"/><Relationship Id="rId42" Type="http://schemas.openxmlformats.org/officeDocument/2006/relationships/externalLink" Target="externalLinks/externalLink21.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externalLink" Target="externalLinks/externalLink17.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41"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40" Type="http://schemas.openxmlformats.org/officeDocument/2006/relationships/externalLink" Target="externalLinks/externalLink19.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4" Type="http://schemas.openxmlformats.org/officeDocument/2006/relationships/externalLink" Target="externalLinks/externalLink2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43" Type="http://schemas.openxmlformats.org/officeDocument/2006/relationships/externalLink" Target="externalLinks/externalLink22.xml"/><Relationship Id="rId48"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osakacitycommunication.sharepoint.com/&#12518;&#12540;&#12470;&#20316;&#26989;&#29992;&#12501;&#12457;&#12523;&#12480;/44_&#22865;&#32004;/05_&#27604;&#36611;&#35211;&#31309;/#&#27604;&#36611;&#35211;&#31309;&#12426;&#20381;&#38972;&#20316;&#25104;&#12484;&#12540;&#12523;/01_&#27604;&#36611;&#35211;&#31309;&#12426;&#20381;&#38972;&#20316;&#25104;&#12484;&#12540;&#12523; ver0.5.3.xlsm"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APIF102C\OA-bb0002$\&#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07_&#20196;&#21644;&#65303;&#24180;&#24230;&#22823;&#38442;&#24066;&#20849;&#36890;&#12463;&#12521;&#12454;&#12489;&#21450;&#12403;&#24773;&#22577;&#31995;&#20849;&#36890;&#22522;&#30436;&#25913;&#20462;&#12539;&#25972;&#20633;&#26989;&#21209;&#22996;&#35351;.xlsx" TargetMode="External"/><Relationship Id="rId1" Type="http://schemas.openxmlformats.org/officeDocument/2006/relationships/externalLinkPath" Target="/&#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07_&#20196;&#21644;&#65303;&#24180;&#24230;&#22823;&#38442;&#24066;&#20849;&#36890;&#12463;&#12521;&#12454;&#12489;&#21450;&#12403;&#24773;&#22577;&#31995;&#20849;&#36890;&#22522;&#30436;&#25913;&#20462;&#12539;&#25972;&#20633;&#26989;&#21209;&#22996;&#35351;.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APIF102C\OA-bb0002$\&#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08_&#20196;&#21644;&#65303;&#24180;&#24230;&#22823;&#38442;&#24066;&#24773;&#22577;&#36890;&#20449;&#12493;&#12483;&#12488;&#12527;&#12540;&#12463;&#12477;&#12501;&#12488;&#12454;&#12455;&#12450;&#31561;&#25913;&#20462;&#12539;&#25972;&#20633;&#26989;&#21209;&#22996;&#35351;.xlsx" TargetMode="External"/><Relationship Id="rId1" Type="http://schemas.openxmlformats.org/officeDocument/2006/relationships/externalLinkPath" Target="/&#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08_&#20196;&#21644;&#65303;&#24180;&#24230;&#22823;&#38442;&#24066;&#24773;&#22577;&#36890;&#20449;&#12493;&#12483;&#12488;&#12527;&#12540;&#12463;&#12477;&#12501;&#12488;&#12454;&#12455;&#12450;&#31561;&#25913;&#20462;&#12539;&#25972;&#20633;&#26989;&#21209;&#22996;&#35351;.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APIF102C\OA-bb0002$\&#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09_&#20196;&#21644;&#65303;&#24180;&#24230;&#22823;&#38442;&#24066;&#22522;&#24185;&#31995;&#12471;&#12473;&#12486;&#12512;&#32113;&#21512;&#22522;&#30436;&#36939;&#29992;&#20445;&#23432;&#26989;&#21209;&#22996;&#35351;.xlsx" TargetMode="External"/><Relationship Id="rId1" Type="http://schemas.openxmlformats.org/officeDocument/2006/relationships/externalLinkPath" Target="/&#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09_&#20196;&#21644;&#65303;&#24180;&#24230;&#22823;&#38442;&#24066;&#22522;&#24185;&#31995;&#12471;&#12473;&#12486;&#12512;&#32113;&#21512;&#22522;&#30436;&#36939;&#29992;&#20445;&#23432;&#26989;&#21209;&#22996;&#35351;.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APIF102C\OA-bb0002$\&#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12_&#20196;&#21644;&#65303;&#24180;&#24230;&#22823;&#38442;&#24066;&#35388;&#26126;&#26360;&#31561;&#12467;&#12531;&#12499;&#12491;&#20132;&#20184;&#12471;&#12473;&#12486;&#12512;&#27231;&#31278;&#26356;&#26032;&#26989;&#21209;&#22996;&#35351;.xlsx" TargetMode="External"/><Relationship Id="rId1" Type="http://schemas.openxmlformats.org/officeDocument/2006/relationships/externalLinkPath" Target="/&#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12_&#20196;&#21644;&#65303;&#24180;&#24230;&#22823;&#38442;&#24066;&#35388;&#26126;&#26360;&#31561;&#12467;&#12531;&#12499;&#12491;&#20132;&#20184;&#12471;&#12473;&#12486;&#12512;&#27231;&#31278;&#26356;&#26032;&#26989;&#21209;&#22996;&#35351;.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APIF102C\OA-bb0002$\&#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13_&#20196;&#21644;&#65303;&#24180;&#24230;&#22823;&#38442;&#24066;&#24193;&#20869;&#24773;&#22577;&#12493;&#12483;&#12488;&#12527;&#12540;&#12463;&#12467;&#12511;&#12517;&#12491;&#12465;&#12540;&#12471;&#12519;&#12531;&#22522;&#30436;&#36939;&#29992;&#20445;&#23432;&#26989;&#21209;&#22996;&#35351;.xlsx" TargetMode="External"/><Relationship Id="rId1" Type="http://schemas.openxmlformats.org/officeDocument/2006/relationships/externalLinkPath" Target="/&#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13_&#20196;&#21644;&#65303;&#24180;&#24230;&#22823;&#38442;&#24066;&#24193;&#20869;&#24773;&#22577;&#12493;&#12483;&#12488;&#12527;&#12540;&#12463;&#12467;&#12511;&#12517;&#12491;&#12465;&#12540;&#12471;&#12519;&#12531;&#22522;&#30436;&#36939;&#29992;&#20445;&#23432;&#26989;&#21209;&#22996;&#35351;.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file:///\\APIF102C\OA-bb0002$\&#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14_&#20196;&#21644;&#65303;&#24180;&#24230;&#22823;&#38442;&#24066;&#24193;&#20869;&#24773;&#22577;&#12493;&#12483;&#12488;&#12527;&#12540;&#12463;&#12467;&#12511;&#12517;&#12491;&#12465;&#12540;&#12471;&#12519;&#12531;&#22522;&#30436;&#25913;&#20462;&#12539;&#25972;&#20633;&#26989;&#21209;&#22996;&#35351;.xlsx" TargetMode="External"/><Relationship Id="rId1" Type="http://schemas.openxmlformats.org/officeDocument/2006/relationships/externalLinkPath" Target="/&#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14_&#20196;&#21644;&#65303;&#24180;&#24230;&#22823;&#38442;&#24066;&#24193;&#20869;&#24773;&#22577;&#12493;&#12483;&#12488;&#12527;&#12540;&#12463;&#12467;&#12511;&#12517;&#12491;&#12465;&#12540;&#12471;&#12519;&#12531;&#22522;&#30436;&#25913;&#20462;&#12539;&#25972;&#20633;&#26989;&#21209;&#22996;&#35351;.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APIF102C\OA-bb0002$\&#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15_&#20196;&#21644;&#65303;&#24180;&#24230;&#22823;&#38442;&#24066;&#24773;&#22577;&#12471;&#12473;&#12486;&#12512;&#27161;&#28310;&#21270;&#20849;&#36890;&#27231;&#33021;&#12539;&#29872;&#22659;&#25972;&#20633;&#26908;&#35342;&#25903;&#25588;&#26989;&#21209;&#22996;&#35351;.xlsx" TargetMode="External"/><Relationship Id="rId1" Type="http://schemas.openxmlformats.org/officeDocument/2006/relationships/externalLinkPath" Target="/&#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15_&#20196;&#21644;&#65303;&#24180;&#24230;&#22823;&#38442;&#24066;&#24773;&#22577;&#12471;&#12473;&#12486;&#12512;&#27161;&#28310;&#21270;&#20849;&#36890;&#27231;&#33021;&#12539;&#29872;&#22659;&#25972;&#20633;&#26908;&#35342;&#25903;&#25588;&#26989;&#21209;&#22996;&#35351;.xlsx"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file:///\\APIF102C\OA-bb0002$\&#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16_&#20196;&#21644;&#65303;&#24180;&#24230;&#22823;&#38442;&#24066;&#24773;&#22577;&#12471;&#12473;&#12486;&#12512;&#27161;&#28310;&#21270;&#25512;&#36914;&#12503;&#12525;&#12472;&#12455;&#12463;&#12488;&#12510;&#12493;&#12472;&#12513;&#12531;&#12488;&#25903;&#25588;&#26989;&#21209;&#22996;&#35351;.xlsx" TargetMode="External"/><Relationship Id="rId1" Type="http://schemas.openxmlformats.org/officeDocument/2006/relationships/externalLinkPath" Target="/&#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16_&#20196;&#21644;&#65303;&#24180;&#24230;&#22823;&#38442;&#24066;&#24773;&#22577;&#12471;&#12473;&#12486;&#12512;&#27161;&#28310;&#21270;&#25512;&#36914;&#12503;&#12525;&#12472;&#12455;&#12463;&#12488;&#12510;&#12493;&#12472;&#12513;&#12531;&#12488;&#25903;&#25588;&#26989;&#21209;&#22996;&#35351;.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APIF102C\OA-bb0002$\&#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17_&#20196;&#21644;&#65303;&#24180;&#24230;&#22823;&#38442;&#24066;&#22522;&#24185;&#31995;&#12471;&#12473;&#12486;&#12512;&#32113;&#21512;&#22522;&#30436;&#27231;&#31278;&#26356;&#26032;&#26989;&#21209;&#22996;&#35351;.xlsx" TargetMode="External"/><Relationship Id="rId1" Type="http://schemas.openxmlformats.org/officeDocument/2006/relationships/externalLinkPath" Target="file:///\\APIF102C\OA-bb0002$\&#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17_&#20196;&#21644;&#65303;&#24180;&#24230;&#22823;&#38442;&#24066;&#22522;&#24185;&#31995;&#12471;&#12473;&#12486;&#12512;&#32113;&#21512;&#22522;&#30436;&#27231;&#31278;&#26356;&#26032;&#26989;&#21209;&#22996;&#35351;.xlsx"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file:///\\APIF102C\OA-bb0002$\&#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18_&#20196;&#21644;&#65303;&#24180;&#24230;&#22823;&#38442;&#24066;&#24773;&#22577;&#36890;&#20449;&#12493;&#12483;&#12488;&#12527;&#12540;&#12463;&#22522;&#30436;&#25913;&#20462;&#12539;&#25972;&#20633;&#26989;&#21209;&#22996;&#35351;.xlsx" TargetMode="External"/><Relationship Id="rId1" Type="http://schemas.openxmlformats.org/officeDocument/2006/relationships/externalLinkPath" Target="file:///\\APIF102C\OA-bb0002$\&#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18_&#20196;&#21644;&#65303;&#24180;&#24230;&#22823;&#38442;&#24066;&#24773;&#22577;&#36890;&#20449;&#12493;&#12483;&#12488;&#12527;&#12540;&#12463;&#22522;&#30436;&#25913;&#20462;&#12539;&#25972;&#20633;&#26989;&#21209;&#22996;&#3535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2518;&#12540;&#12470;&#20316;&#26989;&#29992;&#12501;&#12457;&#12523;&#12480;\44_&#22865;&#32004;\05_&#27604;&#36611;&#35211;&#31309;\#&#27604;&#36611;&#35211;&#31309;&#12426;&#20381;&#38972;&#20316;&#25104;&#12484;&#12540;&#12523;/01_&#27604;&#36611;&#35211;&#31309;&#12426;&#20381;&#38972;&#20316;&#25104;&#12484;&#12540;&#12523; ver0.5.3.xlsm"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file:///\\APIF102C\OA-bb0002$\&#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19_&#20196;&#21644;&#65303;&#24180;&#24230;&#22823;&#38442;&#24066;&#12507;&#12540;&#12512;&#12506;&#12540;&#12472;&#36939;&#29992;&#31649;&#29702;&#12471;&#12473;&#12486;&#12512;&#31561;&#36939;&#29992;&#20445;&#23432;&#26989;&#21209;&#22996;&#35351;.xlsx" TargetMode="External"/><Relationship Id="rId1" Type="http://schemas.openxmlformats.org/officeDocument/2006/relationships/externalLinkPath" Target="file:///\\APIF102C\OA-bb0002$\&#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19_&#20196;&#21644;&#65303;&#24180;&#24230;&#22823;&#38442;&#24066;&#12507;&#12540;&#12512;&#12506;&#12540;&#12472;&#36939;&#29992;&#31649;&#29702;&#12471;&#12473;&#12486;&#12512;&#31561;&#36939;&#29992;&#20445;&#23432;&#26989;&#21209;&#22996;&#35351;.xlsx" TargetMode="External"/></Relationships>
</file>

<file path=xl/externalLinks/_rels/externalLink21.xml.rels><?xml version="1.0" encoding="UTF-8" standalone="yes"?>
<Relationships xmlns="http://schemas.openxmlformats.org/package/2006/relationships"><Relationship Id="rId2" Type="http://schemas.openxmlformats.org/officeDocument/2006/relationships/externalLinkPath" Target="file:///\\APIF102C\OA-bb0002$\&#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20_&#20196;&#21644;&#65303;&#24180;&#24230;&#22823;&#38442;&#24066;&#34892;&#25919;&#12458;&#12531;&#12521;&#12452;&#12531;&#12471;&#12473;&#12486;&#12512;&#12469;&#12540;&#12499;&#12473;&#21033;&#29992;&#21450;&#12403;&#36939;&#29992;&#20445;&#23432;&#26989;&#21209;&#22996;&#35351;.xlsx" TargetMode="External"/><Relationship Id="rId1" Type="http://schemas.openxmlformats.org/officeDocument/2006/relationships/externalLinkPath" Target="file:///\\APIF102C\OA-bb0002$\&#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20_&#20196;&#21644;&#65303;&#24180;&#24230;&#22823;&#38442;&#24066;&#34892;&#25919;&#12458;&#12531;&#12521;&#12452;&#12531;&#12471;&#12473;&#12486;&#12512;&#12469;&#12540;&#12499;&#12473;&#21033;&#29992;&#21450;&#12403;&#36939;&#29992;&#20445;&#23432;&#26989;&#21209;&#22996;&#35351;.xlsx" TargetMode="External"/></Relationships>
</file>

<file path=xl/externalLinks/_rels/externalLink22.xml.rels><?xml version="1.0" encoding="UTF-8" standalone="yes"?>
<Relationships xmlns="http://schemas.openxmlformats.org/package/2006/relationships"><Relationship Id="rId2" Type="http://schemas.openxmlformats.org/officeDocument/2006/relationships/externalLinkPath" Target="file:///\\APIF102C\OA-bb0002$\&#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22_&#20196;&#21644;&#65303;&#24180;&#24230;&#22810;&#35328;&#35486;&#32763;&#35379;&#27231;&#12450;&#12490;&#12522;&#12486;&#12451;&#12463;&#12473;&#12469;&#12540;&#12499;&#12473;&#12521;&#12452;&#12475;&#12531;&#12473;&#21462;&#24471;&#21450;&#12403;&#20351;&#29992;&#26009;&#25903;&#25173;&#31561;&#26989;&#21209;&#22996;&#35351;.xlsx" TargetMode="External"/><Relationship Id="rId1" Type="http://schemas.openxmlformats.org/officeDocument/2006/relationships/externalLinkPath" Target="file:///\\APIF102C\OA-bb0002$\&#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22_&#20196;&#21644;&#65303;&#24180;&#24230;&#22810;&#35328;&#35486;&#32763;&#35379;&#27231;&#12450;&#12490;&#12522;&#12486;&#12451;&#12463;&#12473;&#12469;&#12540;&#12499;&#12473;&#12521;&#12452;&#12475;&#12531;&#12473;&#21462;&#24471;&#21450;&#12403;&#20351;&#29992;&#26009;&#25903;&#25173;&#31561;&#26989;&#21209;&#22996;&#35351;.xlsx" TargetMode="External"/></Relationships>
</file>

<file path=xl/externalLinks/_rels/externalLink23.xml.rels><?xml version="1.0" encoding="UTF-8" standalone="yes"?>
<Relationships xmlns="http://schemas.openxmlformats.org/package/2006/relationships"><Relationship Id="rId2" Type="http://schemas.openxmlformats.org/officeDocument/2006/relationships/externalLinkPath" Target="file:///\\APIF102C\OA-bb0002$\&#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23_&#20196;&#21644;&#65303;&#24180;&#24230;&#35696;&#20107;&#37682;&#20316;&#25104;&#25903;&#25588;&#12469;&#12540;&#12499;&#12473;&#12521;&#12452;&#12475;&#12531;&#12473;&#21462;&#24471;&#21450;&#12403;&#20351;&#29992;&#26009;&#25903;&#25173;&#31561;&#26989;&#21209;&#22996;&#35351;.xlsx" TargetMode="External"/><Relationship Id="rId1" Type="http://schemas.openxmlformats.org/officeDocument/2006/relationships/externalLinkPath" Target="file:///\\APIF102C\OA-bb0002$\&#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23_&#20196;&#21644;&#65303;&#24180;&#24230;&#35696;&#20107;&#37682;&#20316;&#25104;&#25903;&#25588;&#12469;&#12540;&#12499;&#12473;&#12521;&#12452;&#12475;&#12531;&#12473;&#21462;&#24471;&#21450;&#12403;&#20351;&#29992;&#26009;&#25903;&#25173;&#31561;&#26989;&#21209;&#22996;&#3535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PIF102C\&#12518;&#12540;&#12470;&#20316;&#26989;&#29992;&#12501;&#12457;&#12523;&#12480;\44_&#22865;&#32004;\05_&#27604;&#36611;&#35211;&#31309;\#&#27604;&#36611;&#35211;&#31309;&#12426;&#20381;&#38972;&#20316;&#25104;&#12484;&#12540;&#12523;/01_&#27604;&#36611;&#35211;&#31309;&#12426;&#20381;&#38972;&#20316;&#25104;&#12484;&#12540;&#12523; ver0.5.3.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APIF102C\OA-bb0002$\&#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01_&#20196;&#21644;&#65303;&#24180;&#24230;&#34892;&#25919;&#12487;&#12540;&#12479;&#21487;&#35222;&#21270;&#12471;&#12473;&#12486;&#12512;&#12469;&#12540;&#12499;&#12473;&#21033;&#29992;&#21450;&#12403;&#36939;&#29992;&#20445;&#23432;&#26989;&#21209;&#22996;&#35351;.xlsx" TargetMode="External"/><Relationship Id="rId1" Type="http://schemas.openxmlformats.org/officeDocument/2006/relationships/externalLinkPath" Target="/&#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01_&#20196;&#21644;&#65303;&#24180;&#24230;&#34892;&#25919;&#12487;&#12540;&#12479;&#21487;&#35222;&#21270;&#12471;&#12473;&#12486;&#12512;&#12469;&#12540;&#12499;&#12473;&#21033;&#29992;&#21450;&#12403;&#36939;&#29992;&#20445;&#23432;&#26989;&#21209;&#22996;&#3535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APIF102C\OA-bb0002$\&#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02_&#20196;&#21644;&#65303;&#24180;&#24230;&#65316;&#65336;&#12522;&#12540;&#12480;&#12540;&#39178;&#25104;&#30740;&#20462;&#26989;&#21209;&#22996;&#35351;.xlsx" TargetMode="External"/><Relationship Id="rId1" Type="http://schemas.openxmlformats.org/officeDocument/2006/relationships/externalLinkPath" Target="/&#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02_&#20196;&#21644;&#65303;&#24180;&#24230;&#65316;&#65336;&#12522;&#12540;&#12480;&#12540;&#39178;&#25104;&#30740;&#20462;&#26989;&#21209;&#22996;&#3535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APIF102C\OA-bb0002$\&#12518;&#12540;&#12470;&#20316;&#26989;&#29992;&#12501;&#12457;&#12523;&#12480;\0710_181144_G00_&#32207;&#21209;&#12464;&#12523;&#12540;&#12503;\41_&#35336;&#29702;\10_&#22865;&#32004;\01_&#35519;&#36948;\&#20196;&#21644;06&#24180;&#24230;\41_&#12304;&#12503;&#12525;&#12509;&#12305;&#20196;&#21644;&#65303;&#24180;&#24230;&#22823;&#38442;&#24066;&#65316;&#65336;&#25126;&#30053;&#23455;&#34892;&#25903;&#25588;&#26989;&#21209;&#22996;&#35351;\12_&#22865;&#32004;&#32224;&#32080;\00_&#26696;&#12398;&#65297;&#12289;&#26696;&#12398;&#65298;.xlsx" TargetMode="External"/><Relationship Id="rId1" Type="http://schemas.openxmlformats.org/officeDocument/2006/relationships/externalLinkPath" Target="/&#12518;&#12540;&#12470;&#20316;&#26989;&#29992;&#12501;&#12457;&#12523;&#12480;/0710_181144_G00_&#32207;&#21209;&#12464;&#12523;&#12540;&#12503;/41_&#35336;&#29702;/10_&#22865;&#32004;/01_&#35519;&#36948;/&#20196;&#21644;06&#24180;&#24230;/41_&#12304;&#12503;&#12525;&#12509;&#12305;&#20196;&#21644;&#65303;&#24180;&#24230;&#22823;&#38442;&#24066;&#65316;&#65336;&#25126;&#30053;&#23455;&#34892;&#25903;&#25588;&#26989;&#21209;&#22996;&#35351;/12_&#22865;&#32004;&#32224;&#32080;/00_&#26696;&#12398;&#65297;&#12289;&#26696;&#12398;&#65298;.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APIF102C\OA-bb0002$\&#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04_&#20196;&#21644;&#65303;&#24180;&#24230;&#22823;&#38442;&#24066;&#26989;&#21209;&#31995;&#12493;&#12483;&#12488;&#12527;&#12540;&#12463;&#20108;&#35201;&#32032;&#35469;&#35388;&#12471;&#12473;&#12486;&#12512;&#27231;&#31278;&#26356;&#26032;&#26989;&#21209;&#22996;&#35351;.xlsx" TargetMode="External"/><Relationship Id="rId1" Type="http://schemas.openxmlformats.org/officeDocument/2006/relationships/externalLinkPath" Target="/&#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04_&#20196;&#21644;&#65303;&#24180;&#24230;&#22823;&#38442;&#24066;&#26989;&#21209;&#31995;&#12493;&#12483;&#12488;&#12527;&#12540;&#12463;&#20108;&#35201;&#32032;&#35469;&#35388;&#12471;&#12473;&#12486;&#12512;&#27231;&#31278;&#26356;&#26032;&#26989;&#21209;&#22996;&#35351;.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APIF102C\OA-bb0002$\&#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05_&#20196;&#21644;&#65303;&#24180;&#24230;&#22823;&#38442;&#24066;&#26989;&#21209;&#31995;&#12493;&#12483;&#12488;&#12527;&#12540;&#12463;&#20108;&#35201;&#32032;&#35469;&#35388;&#12471;&#12473;&#12486;&#12512;&#36939;&#29992;&#20445;&#23432;&#26989;&#21209;&#22996;&#35351;.xlsx" TargetMode="External"/><Relationship Id="rId1" Type="http://schemas.openxmlformats.org/officeDocument/2006/relationships/externalLinkPath" Target="/&#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05_&#20196;&#21644;&#65303;&#24180;&#24230;&#22823;&#38442;&#24066;&#26989;&#21209;&#31995;&#12493;&#12483;&#12488;&#12527;&#12540;&#12463;&#20108;&#35201;&#32032;&#35469;&#35388;&#12471;&#12473;&#12486;&#12512;&#36939;&#29992;&#20445;&#23432;&#26989;&#21209;&#22996;&#35351;.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APIF102C\OA-bb0002$\&#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06_&#20196;&#21644;&#65303;&#24180;&#24230;&#22823;&#38442;&#24066;&#24773;&#22577;&#36890;&#20449;&#12493;&#12483;&#12488;&#12527;&#12540;&#12463;&#36939;&#29992;&#20445;&#23432;&#26989;&#21209;&#22996;&#35351;.xlsx" TargetMode="External"/><Relationship Id="rId1" Type="http://schemas.openxmlformats.org/officeDocument/2006/relationships/externalLinkPath" Target="/&#12518;&#12540;&#12470;&#20316;&#26989;&#29992;&#12501;&#12457;&#12523;&#12480;/0710_181144_G00_&#32207;&#21209;&#12464;&#12523;&#12540;&#12503;/41_&#35336;&#29702;/10_&#22865;&#32004;/05_&#20837;&#26413;&#22865;&#32004;&#24773;&#22577;&#31561;HP&#20844;&#34920;/02_&#20837;&#26413;&#12539;&#38543;&#22865;&#12539;&#12503;&#12525;&#12509;&#20844;&#34920;&#65288;&#27598;&#26376;&#26376;&#26411;&#65289;/&#20196;&#21644;07&#24180;&#24230;/&#20196;&#21644;&#65303;&#24180;&#65300;&#26376;&#20998;&#65288;&#65301;&#26376;&#20013;&#26092;&#20844;&#34920;&#65289;/02_&#38598;&#32004;/&#38543;&#24847;&#22865;&#32004;&#32080;&#26524;&#12539;&#29305;&#21517;&#38543;&#24847;&#22865;&#32004;&#29702;&#30001;/06_&#20196;&#21644;&#65303;&#24180;&#24230;&#22823;&#38442;&#24066;&#24773;&#22577;&#36890;&#20449;&#12493;&#12483;&#12488;&#12527;&#12540;&#12463;&#36939;&#29992;&#20445;&#23432;&#26989;&#21209;&#22996;&#353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sheetName val="基礎データ"/>
      <sheetName val="選定条件"/>
      <sheetName val="種目一覧"/>
      <sheetName val="ログ"/>
      <sheetName val="work"/>
      <sheetName val="決裁用"/>
      <sheetName val="work1"/>
      <sheetName val="work2"/>
      <sheetName val="work3"/>
    </sheetNames>
    <sheetDataSet>
      <sheetData sheetId="0" refreshError="1"/>
      <sheetData sheetId="1" refreshError="1"/>
      <sheetData sheetId="2" refreshError="1"/>
      <sheetData sheetId="3">
        <row r="1">
          <cell r="A1" t="str">
            <v>種目一覧!B3:B229</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5共通マスタ"/>
      <sheetName val="R7共通マスタ"/>
      <sheetName val="R6共通マスタ"/>
      <sheetName val="R6事業実施"/>
      <sheetName val="R7事業実施"/>
      <sheetName val="R7事業経費"/>
      <sheetName val="調達日程"/>
      <sheetName val="調達日程表参考例"/>
      <sheetName val="R6事業経費"/>
      <sheetName val="入札実施（事後審査型）※室計理用"/>
      <sheetName val="契約締結"/>
      <sheetName val="R6事業支出負担行為"/>
      <sheetName val="R7事業支出負担行為 "/>
      <sheetName val="会議実施 (第１回)"/>
      <sheetName val="会議実施（第２回）"/>
      <sheetName val="R5会議経費"/>
      <sheetName val="R5会議支出負担行為"/>
      <sheetName val="R6会議経費"/>
      <sheetName val="R6会議支出負担行為"/>
      <sheetName val="R7会議経費"/>
      <sheetName val="R7会議支出負担行為"/>
      <sheetName val="随意契約結果"/>
      <sheetName val="随意契約理由書"/>
      <sheetName val="再委託承諾"/>
      <sheetName val="再委託状況"/>
      <sheetName val="【参考】再委託承諾理由過去事例"/>
      <sheetName val="【参考】随意契約理由一覧"/>
      <sheetName val="変更箇所"/>
      <sheetName val="【参考】電気通信サービス利用区分"/>
      <sheetName val="総合評価入札説明書（作成中）"/>
    </sheetNames>
    <sheetDataSet>
      <sheetData sheetId="0"/>
      <sheetData sheetId="1"/>
      <sheetData sheetId="2"/>
      <sheetData sheetId="3"/>
      <sheetData sheetId="4">
        <row r="8">
          <cell r="B8" t="str">
            <v>令和７年度大阪市共通クラウド及び情報系共通基盤改修・整備業務委託</v>
          </cell>
        </row>
      </sheetData>
      <sheetData sheetId="5"/>
      <sheetData sheetId="6"/>
      <sheetData sheetId="7"/>
      <sheetData sheetId="8"/>
      <sheetData sheetId="9"/>
      <sheetData sheetId="10">
        <row r="24">
          <cell r="F24" t="str">
            <v>株式会社日立製作所関西支社</v>
          </cell>
        </row>
        <row r="30">
          <cell r="J30" t="str">
            <v>W2</v>
          </cell>
        </row>
        <row r="31">
          <cell r="C31" t="str">
            <v>地方公共団体の物品等又は特定役務の調達手続の特例を定める政令第11条第1項第2号</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5共通マスタ"/>
      <sheetName val="R7共通マスタ"/>
      <sheetName val="R6共通マスタ"/>
      <sheetName val="R6事業実施"/>
      <sheetName val="R7事業実施（案の１）"/>
      <sheetName val="R7事業経費（案の２）"/>
      <sheetName val="調達日程"/>
      <sheetName val="調達日程表参考例"/>
      <sheetName val="R6事業経費"/>
      <sheetName val="入札実施（事後審査型）※室計理用"/>
      <sheetName val="契約締結（案の３）"/>
      <sheetName val="R6事業支出負担行為"/>
      <sheetName val="R7事業支出負担行為 "/>
      <sheetName val="会議実施 (第１回)"/>
      <sheetName val="会議実施（第２回）"/>
      <sheetName val="R5会議経費"/>
      <sheetName val="R5会議支出負担行為"/>
      <sheetName val="R6会議経費"/>
      <sheetName val="R6会議支出負担行為"/>
      <sheetName val="R7会議経費"/>
      <sheetName val="R7会議支出負担行為"/>
      <sheetName val="随意契約結果（案の４）"/>
      <sheetName val="随意契約理由書"/>
      <sheetName val="再委託承諾（案の５）"/>
      <sheetName val="再委託状況（案の６）"/>
      <sheetName val="【参考】再委託承諾理由過去事例"/>
      <sheetName val="【参考】随意契約理由一覧"/>
      <sheetName val="変更箇所"/>
      <sheetName val="【参考】電気通信サービス利用区分"/>
      <sheetName val="総合評価入札説明書（作成中）"/>
    </sheetNames>
    <sheetDataSet>
      <sheetData sheetId="0"/>
      <sheetData sheetId="1"/>
      <sheetData sheetId="2"/>
      <sheetData sheetId="3"/>
      <sheetData sheetId="4">
        <row r="8">
          <cell r="B8" t="str">
            <v>令和７年度大阪市情報通信ネットワークソフトウェア等改修・整備業務委託</v>
          </cell>
        </row>
      </sheetData>
      <sheetData sheetId="5"/>
      <sheetData sheetId="6"/>
      <sheetData sheetId="7"/>
      <sheetData sheetId="8"/>
      <sheetData sheetId="9"/>
      <sheetData sheetId="10">
        <row r="24">
          <cell r="F24" t="str">
            <v>株式会社日立製作所関西支社</v>
          </cell>
        </row>
        <row r="30">
          <cell r="J30" t="str">
            <v>W2</v>
          </cell>
        </row>
        <row r="31">
          <cell r="C31" t="str">
            <v>地方公共団体の物品等又は特定役務の調達手続の特例を定める政令第11条第1項第2号</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5共通マスタ"/>
      <sheetName val="R7共通マスタ"/>
      <sheetName val="R6共通マスタ"/>
      <sheetName val="R6事業実施"/>
      <sheetName val="R7事業実施"/>
      <sheetName val="R7事業経費"/>
      <sheetName val="調達日程"/>
      <sheetName val="調達日程表参考例"/>
      <sheetName val="R6事業経費"/>
      <sheetName val="入札実施（事後審査型）※室計理用"/>
      <sheetName val="契約締結"/>
      <sheetName val="R6事業支出負担行為"/>
      <sheetName val="R7事業支出負担行為 "/>
      <sheetName val="会議実施 (第１回)"/>
      <sheetName val="会議実施（第２回）"/>
      <sheetName val="R5会議経費"/>
      <sheetName val="R5会議支出負担行為"/>
      <sheetName val="R6会議経費"/>
      <sheetName val="R6会議支出負担行為"/>
      <sheetName val="R7会議経費"/>
      <sheetName val="R7会議支出負担行為"/>
      <sheetName val="随意契約結果"/>
      <sheetName val="随意契約理由書"/>
      <sheetName val="再委託承諾"/>
      <sheetName val="再委託状況"/>
      <sheetName val="【参考】再委託承諾理由過去事例"/>
      <sheetName val="【参考】随意契約理由一覧"/>
      <sheetName val="変更箇所"/>
      <sheetName val="【参考】電気通信サービス利用区分"/>
      <sheetName val="総合評価入札説明書（作成中）"/>
    </sheetNames>
    <sheetDataSet>
      <sheetData sheetId="0"/>
      <sheetData sheetId="1"/>
      <sheetData sheetId="2"/>
      <sheetData sheetId="3"/>
      <sheetData sheetId="4">
        <row r="8">
          <cell r="B8" t="str">
            <v>令和７年度大阪市基幹系システム統合基盤運用保守業務委託</v>
          </cell>
        </row>
      </sheetData>
      <sheetData sheetId="5"/>
      <sheetData sheetId="6"/>
      <sheetData sheetId="7"/>
      <sheetData sheetId="8"/>
      <sheetData sheetId="9"/>
      <sheetData sheetId="10">
        <row r="24">
          <cell r="F24" t="str">
            <v>株式会社ＮＴＴデータ関西</v>
          </cell>
        </row>
        <row r="30">
          <cell r="J30" t="str">
            <v>W2</v>
          </cell>
        </row>
        <row r="31">
          <cell r="C31" t="str">
            <v>地方公共団体の物品等又は特定役務の調達手続の特例を定める政令第11条第1項第2号</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5共通マスタ"/>
      <sheetName val="R7共通マスタ"/>
      <sheetName val="R6共通マスタ"/>
      <sheetName val="R6事業実施"/>
      <sheetName val="R7事業実施"/>
      <sheetName val="R7事業経費"/>
      <sheetName val="調達日程"/>
      <sheetName val="調達日程表参考例"/>
      <sheetName val="R6事業経費"/>
      <sheetName val="入札実施（事後審査型）※室計理用"/>
      <sheetName val="契約締結"/>
      <sheetName val="R6事業支出負担行為"/>
      <sheetName val="R7事業支出負担行為 "/>
      <sheetName val="会議実施 (第１回)"/>
      <sheetName val="会議実施（第２回）"/>
      <sheetName val="R5会議経費"/>
      <sheetName val="R5会議支出負担行為"/>
      <sheetName val="R6会議経費"/>
      <sheetName val="R6会議支出負担行為"/>
      <sheetName val="R7会議経費"/>
      <sheetName val="R7会議支出負担行為"/>
      <sheetName val="随意契約結果"/>
      <sheetName val="随意契約理由書"/>
      <sheetName val="再委託承諾"/>
      <sheetName val="再委託状況"/>
      <sheetName val="【参考】再委託承諾理由過去事例"/>
      <sheetName val="【参考】随意契約理由一覧"/>
      <sheetName val="変更箇所"/>
      <sheetName val="【参考】電気通信サービス利用区分"/>
      <sheetName val="総合評価入札説明書（作成中）"/>
    </sheetNames>
    <sheetDataSet>
      <sheetData sheetId="0"/>
      <sheetData sheetId="1"/>
      <sheetData sheetId="2"/>
      <sheetData sheetId="3"/>
      <sheetData sheetId="4">
        <row r="8">
          <cell r="B8" t="str">
            <v>令和７年度大阪市証明書等コンビニ交付システム機種更新業務委託</v>
          </cell>
        </row>
      </sheetData>
      <sheetData sheetId="5"/>
      <sheetData sheetId="6"/>
      <sheetData sheetId="7"/>
      <sheetData sheetId="8"/>
      <sheetData sheetId="9"/>
      <sheetData sheetId="10">
        <row r="24">
          <cell r="F24" t="str">
            <v>株式会社ＮＴＴデータ関西</v>
          </cell>
        </row>
        <row r="30">
          <cell r="J30" t="str">
            <v>W2</v>
          </cell>
        </row>
        <row r="31">
          <cell r="C31" t="str">
            <v>地方公共団体の物品等又は特定役務の調達手続の特例を定める政令第11条第1項第2号</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5共通マスタ"/>
      <sheetName val="R7共通マスタ"/>
      <sheetName val="R6共通マスタ"/>
      <sheetName val="R6事業実施"/>
      <sheetName val="R7事業実施"/>
      <sheetName val="R7事業経費"/>
      <sheetName val="調達日程"/>
      <sheetName val="調達日程表参考例"/>
      <sheetName val="R6事業経費"/>
      <sheetName val="入札実施（事後審査型）※室計理用"/>
      <sheetName val="契約締結"/>
      <sheetName val="R6事業支出負担行為"/>
      <sheetName val="R7事業支出負担行為 "/>
      <sheetName val="会議実施 (第１回)"/>
      <sheetName val="会議実施（第２回）"/>
      <sheetName val="R5会議経費"/>
      <sheetName val="R5会議支出負担行為"/>
      <sheetName val="R6会議経費"/>
      <sheetName val="R6会議支出負担行為"/>
      <sheetName val="R7会議経費"/>
      <sheetName val="R7会議支出負担行為"/>
      <sheetName val="随意契約理由書"/>
      <sheetName val="随意契約結果"/>
      <sheetName val="再委託承諾"/>
      <sheetName val="再委託状況"/>
      <sheetName val="【参考】再委託承諾理由過去事例"/>
      <sheetName val="【参考】随意契約理由一覧"/>
      <sheetName val="変更箇所"/>
      <sheetName val="【参考】電気通信サービス利用区分"/>
      <sheetName val="総合評価入札説明書（作成中）"/>
    </sheetNames>
    <sheetDataSet>
      <sheetData sheetId="0"/>
      <sheetData sheetId="1"/>
      <sheetData sheetId="2"/>
      <sheetData sheetId="3"/>
      <sheetData sheetId="4">
        <row r="8">
          <cell r="B8" t="str">
            <v>令和７年度大阪市庁内情報ネットワークコミュニケーション基盤運用保守業務委託</v>
          </cell>
        </row>
      </sheetData>
      <sheetData sheetId="5"/>
      <sheetData sheetId="6"/>
      <sheetData sheetId="7"/>
      <sheetData sheetId="8"/>
      <sheetData sheetId="9"/>
      <sheetData sheetId="10">
        <row r="24">
          <cell r="F24" t="str">
            <v>株式会社日立製作所関西支社</v>
          </cell>
        </row>
        <row r="30">
          <cell r="J30" t="str">
            <v>W2</v>
          </cell>
        </row>
        <row r="31">
          <cell r="C31" t="str">
            <v>地方公共団体の物品等又は特定役務の調達手続の特例を定める政令第11条第1項第2号</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5共通マスタ"/>
      <sheetName val="R7共通マスタ"/>
      <sheetName val="R6共通マスタ"/>
      <sheetName val="R6事業実施"/>
      <sheetName val="R7事業実施"/>
      <sheetName val="R7事業経費"/>
      <sheetName val="調達日程"/>
      <sheetName val="調達日程表参考例"/>
      <sheetName val="R6事業経費"/>
      <sheetName val="入札実施（事後審査型）※室計理用"/>
      <sheetName val="契約締結"/>
      <sheetName val="R6事業支出負担行為"/>
      <sheetName val="R7事業支出負担行為 "/>
      <sheetName val="会議実施 (第１回)"/>
      <sheetName val="会議実施（第２回）"/>
      <sheetName val="R5会議経費"/>
      <sheetName val="R5会議支出負担行為"/>
      <sheetName val="R6会議経費"/>
      <sheetName val="R6会議支出負担行為"/>
      <sheetName val="R7会議経費"/>
      <sheetName val="R7会議支出負担行為"/>
      <sheetName val="随意契約理由書"/>
      <sheetName val="随意契約結果"/>
      <sheetName val="再委託承諾"/>
      <sheetName val="再委託状況"/>
      <sheetName val="【参考】再委託承諾理由過去事例"/>
      <sheetName val="【参考】随意契約理由一覧"/>
      <sheetName val="変更箇所"/>
      <sheetName val="【参考】電気通信サービス利用区分"/>
      <sheetName val="総合評価入札説明書（作成中）"/>
    </sheetNames>
    <sheetDataSet>
      <sheetData sheetId="0"/>
      <sheetData sheetId="1"/>
      <sheetData sheetId="2"/>
      <sheetData sheetId="3"/>
      <sheetData sheetId="4">
        <row r="8">
          <cell r="B8" t="str">
            <v>令和７年度大阪市庁内情報ネットワークコミュニケーション基盤改修・整備業務委託</v>
          </cell>
        </row>
      </sheetData>
      <sheetData sheetId="5"/>
      <sheetData sheetId="6"/>
      <sheetData sheetId="7"/>
      <sheetData sheetId="8"/>
      <sheetData sheetId="9"/>
      <sheetData sheetId="10">
        <row r="24">
          <cell r="F24" t="str">
            <v>株式会社日立製作所関西支社</v>
          </cell>
        </row>
        <row r="30">
          <cell r="J30" t="str">
            <v>W2</v>
          </cell>
        </row>
        <row r="31">
          <cell r="C31" t="str">
            <v>地方公共団体の物品等又は特定役務の調達手続の特例を定める政令第11条第1項第2号</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5共通マスタ"/>
      <sheetName val="R7共通マスタ"/>
      <sheetName val="R6共通マスタ"/>
      <sheetName val="R6事業実施"/>
      <sheetName val="R7事業実施"/>
      <sheetName val="R7事業経費"/>
      <sheetName val="調達日程"/>
      <sheetName val="調達日程表参考例"/>
      <sheetName val="R6事業経費"/>
      <sheetName val="入札実施（事後審査型）※室計理用"/>
      <sheetName val="契約締結"/>
      <sheetName val="R6事業支出負担行為"/>
      <sheetName val="R7事業支出負担行為 "/>
      <sheetName val="会議実施 (第１回)"/>
      <sheetName val="会議実施（第２回）"/>
      <sheetName val="R5会議経費"/>
      <sheetName val="R5会議支出負担行為"/>
      <sheetName val="R6会議経費"/>
      <sheetName val="R6会議支出負担行為"/>
      <sheetName val="R7会議経費"/>
      <sheetName val="R7会議支出負担行為"/>
      <sheetName val="随意契約結果"/>
      <sheetName val="随意契約理由書"/>
      <sheetName val="再委託承諾"/>
      <sheetName val="再委託状況"/>
      <sheetName val="【参考】再委託承諾理由過去事例"/>
      <sheetName val="【参考】随意契約理由一覧"/>
      <sheetName val="変更箇所"/>
      <sheetName val="【参考】電気通信サービス利用区分"/>
      <sheetName val="総合評価入札説明書（作成中）"/>
    </sheetNames>
    <sheetDataSet>
      <sheetData sheetId="0"/>
      <sheetData sheetId="1"/>
      <sheetData sheetId="2"/>
      <sheetData sheetId="3"/>
      <sheetData sheetId="4">
        <row r="8">
          <cell r="B8" t="str">
            <v>令和７年度大阪市情報システム標準化共通機能・環境整備検討支援業務委託</v>
          </cell>
        </row>
      </sheetData>
      <sheetData sheetId="5"/>
      <sheetData sheetId="6"/>
      <sheetData sheetId="7"/>
      <sheetData sheetId="8"/>
      <sheetData sheetId="9"/>
      <sheetData sheetId="10">
        <row r="24">
          <cell r="F24" t="str">
            <v>アビームコンサルティング株式会社</v>
          </cell>
        </row>
        <row r="30">
          <cell r="J30" t="str">
            <v>W2</v>
          </cell>
        </row>
        <row r="31">
          <cell r="C31" t="str">
            <v>地方公共団体の物品等又は特定役務の調達手続の特例を定める政令第11条第1項第2号</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5共通マスタ"/>
      <sheetName val="R7共通マスタ"/>
      <sheetName val="R6共通マスタ"/>
      <sheetName val="R6事業実施"/>
      <sheetName val="R7事業実施"/>
      <sheetName val="R7事業経費"/>
      <sheetName val="調達日程"/>
      <sheetName val="調達日程表参考例"/>
      <sheetName val="R6事業経費"/>
      <sheetName val="入札実施（事後審査型）※室計理用"/>
      <sheetName val="契約締結"/>
      <sheetName val="R6事業支出負担行為"/>
      <sheetName val="R7事業支出負担行為 "/>
      <sheetName val="会議実施 (第１回)"/>
      <sheetName val="会議実施（第２回）"/>
      <sheetName val="R5会議経費"/>
      <sheetName val="R5会議支出負担行為"/>
      <sheetName val="R6会議経費"/>
      <sheetName val="R6会議支出負担行為"/>
      <sheetName val="R7会議経費"/>
      <sheetName val="R7会議支出負担行為"/>
      <sheetName val="随意契約結果"/>
      <sheetName val="随意契約理由書"/>
      <sheetName val="再委託承諾"/>
      <sheetName val="再委託状況"/>
      <sheetName val="【参考】再委託承諾理由過去事例"/>
      <sheetName val="【参考】随意契約理由一覧"/>
      <sheetName val="変更箇所"/>
      <sheetName val="【参考】電気通信サービス利用区分"/>
      <sheetName val="総合評価入札説明書（作成中）"/>
    </sheetNames>
    <sheetDataSet>
      <sheetData sheetId="0"/>
      <sheetData sheetId="1"/>
      <sheetData sheetId="2"/>
      <sheetData sheetId="3"/>
      <sheetData sheetId="4">
        <row r="8">
          <cell r="B8" t="str">
            <v>令和７年度大阪市情報システム標準化推進プロジェクトマネジメント支援業務委託</v>
          </cell>
        </row>
      </sheetData>
      <sheetData sheetId="5"/>
      <sheetData sheetId="6"/>
      <sheetData sheetId="7"/>
      <sheetData sheetId="8"/>
      <sheetData sheetId="9"/>
      <sheetData sheetId="10">
        <row r="24">
          <cell r="F24" t="str">
            <v>PwCコンサルティング合同会社</v>
          </cell>
        </row>
        <row r="30">
          <cell r="J30" t="str">
            <v>W2</v>
          </cell>
        </row>
        <row r="31">
          <cell r="C31" t="str">
            <v>地方公共団体の物品等又は特定役務の調達手続の特例を定める政令第11条第1項第2号</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5共通マスタ"/>
      <sheetName val="R7共通マスタ"/>
      <sheetName val="R6共通マスタ"/>
      <sheetName val="R6事業実施"/>
      <sheetName val="R7事業実施"/>
      <sheetName val="R7事業経費"/>
      <sheetName val="調達日程"/>
      <sheetName val="調達日程表参考例"/>
      <sheetName val="R6事業経費"/>
      <sheetName val="入札実施（事後審査型）※室計理用"/>
      <sheetName val="契約締結"/>
      <sheetName val="R6事業支出負担行為"/>
      <sheetName val="R7事業支出負担行為 "/>
      <sheetName val="会議実施 (第１回)"/>
      <sheetName val="会議実施（第２回）"/>
      <sheetName val="R5会議経費"/>
      <sheetName val="R5会議支出負担行為"/>
      <sheetName val="R6会議経費"/>
      <sheetName val="R6会議支出負担行為"/>
      <sheetName val="R7会議経費"/>
      <sheetName val="R7会議支出負担行為"/>
      <sheetName val="随意契約結果"/>
      <sheetName val="随意契約理由書"/>
      <sheetName val="再委託承諾"/>
      <sheetName val="再委託状況"/>
      <sheetName val="【参考】再委託承諾理由過去事例"/>
      <sheetName val="【参考】随意契約理由一覧"/>
      <sheetName val="変更箇所"/>
      <sheetName val="【参考】電気通信サービス利用区分"/>
      <sheetName val="総合評価入札説明書（作成中）"/>
    </sheetNames>
    <sheetDataSet>
      <sheetData sheetId="0"/>
      <sheetData sheetId="1"/>
      <sheetData sheetId="2"/>
      <sheetData sheetId="3"/>
      <sheetData sheetId="4">
        <row r="8">
          <cell r="B8" t="str">
            <v>令和７年度大阪市基幹系システム統合基盤機種更新業務委託</v>
          </cell>
        </row>
      </sheetData>
      <sheetData sheetId="5"/>
      <sheetData sheetId="6"/>
      <sheetData sheetId="7"/>
      <sheetData sheetId="8"/>
      <sheetData sheetId="9"/>
      <sheetData sheetId="10">
        <row r="24">
          <cell r="F24" t="str">
            <v>株式会社ＮＴＴデータ関西</v>
          </cell>
        </row>
        <row r="30">
          <cell r="J30" t="str">
            <v>W2</v>
          </cell>
        </row>
        <row r="31">
          <cell r="C31" t="str">
            <v>地方公共団体の物品等又は特定役務の調達手続の特例を定める政令第11条第1項第2号</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5共通マスタ"/>
      <sheetName val="R7共通マスタ"/>
      <sheetName val="R6共通マスタ"/>
      <sheetName val="R6事業実施"/>
      <sheetName val="R7事業実施"/>
      <sheetName val="R7事業経費"/>
      <sheetName val="調達日程"/>
      <sheetName val="調達日程表参考例"/>
      <sheetName val="R6事業経費"/>
      <sheetName val="入札実施（事後審査型）※室計理用"/>
      <sheetName val="契約締結"/>
      <sheetName val="R6事業支出負担行為"/>
      <sheetName val="R7事業支出負担行為 "/>
      <sheetName val="会議実施 (第１回)"/>
      <sheetName val="会議実施（第２回）"/>
      <sheetName val="R5会議経費"/>
      <sheetName val="R5会議支出負担行為"/>
      <sheetName val="R6会議経費"/>
      <sheetName val="R6会議支出負担行為"/>
      <sheetName val="R7会議経費"/>
      <sheetName val="R7会議支出負担行為"/>
      <sheetName val="随意契約結果"/>
      <sheetName val="随意契約理由書"/>
      <sheetName val="再委託承諾"/>
      <sheetName val="再委託状況"/>
      <sheetName val="【参考】再委託承諾理由過去事例"/>
      <sheetName val="【参考】随意契約理由一覧"/>
      <sheetName val="変更箇所"/>
      <sheetName val="【参考】電気通信サービス利用区分"/>
      <sheetName val="総合評価入札説明書（作成中）"/>
    </sheetNames>
    <sheetDataSet>
      <sheetData sheetId="0"/>
      <sheetData sheetId="1"/>
      <sheetData sheetId="2"/>
      <sheetData sheetId="3"/>
      <sheetData sheetId="4">
        <row r="8">
          <cell r="B8" t="str">
            <v>令和７年度大阪市情報通信ネットワーク基盤改修・整備業務委託</v>
          </cell>
        </row>
      </sheetData>
      <sheetData sheetId="5"/>
      <sheetData sheetId="6"/>
      <sheetData sheetId="7"/>
      <sheetData sheetId="8"/>
      <sheetData sheetId="9"/>
      <sheetData sheetId="10">
        <row r="24">
          <cell r="F24" t="str">
            <v>株式会社日立製作所　関西支社</v>
          </cell>
        </row>
        <row r="30">
          <cell r="J30" t="str">
            <v>W2</v>
          </cell>
        </row>
        <row r="31">
          <cell r="C31" t="str">
            <v>地方公共団体の物品等又は特定役務の調達手続の特例を定める政令第11条第1項第2号</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sheetName val="基礎データ"/>
      <sheetName val="選定条件"/>
      <sheetName val="種目一覧"/>
      <sheetName val="ログ"/>
      <sheetName val="work"/>
      <sheetName val="決裁用"/>
      <sheetName val="work1"/>
      <sheetName val="work2"/>
      <sheetName val="work3"/>
    </sheetNames>
    <sheetDataSet>
      <sheetData sheetId="0" refreshError="1"/>
      <sheetData sheetId="1" refreshError="1"/>
      <sheetData sheetId="2" refreshError="1"/>
      <sheetData sheetId="3">
        <row r="1">
          <cell r="A1" t="str">
            <v>種目一覧!B3:B229</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5共通マスタ"/>
      <sheetName val="R7共通マスタ"/>
      <sheetName val="R6共通マスタ"/>
      <sheetName val="R6事業実施"/>
      <sheetName val="R7事業実施"/>
      <sheetName val="調達日程"/>
      <sheetName val="調達日程表参考例"/>
      <sheetName val="R7事業経費"/>
      <sheetName val="R6事業経費"/>
      <sheetName val="入札実施（事後審査型）※室計理用"/>
      <sheetName val="契約締結"/>
      <sheetName val="R6事業支出負担行為"/>
      <sheetName val="R7事業支出負担行為 "/>
      <sheetName val="会議実施 (第１回)"/>
      <sheetName val="会議実施（第２回）"/>
      <sheetName val="R5会議経費"/>
      <sheetName val="R5会議支出負担行為"/>
      <sheetName val="R6会議経費"/>
      <sheetName val="R6会議支出負担行為"/>
      <sheetName val="R7会議経費"/>
      <sheetName val="R7会議支出負担行為"/>
      <sheetName val="随意契約結果"/>
      <sheetName val="随意契約理由書"/>
      <sheetName val="再委託承諾"/>
      <sheetName val="再委託状況"/>
      <sheetName val="【参考】再委託承諾理由過去事例"/>
      <sheetName val="【参考】随意契約理由一覧"/>
      <sheetName val="変更箇所"/>
      <sheetName val="【参考】電気通信サービス利用区分"/>
      <sheetName val="総合評価入札説明書（作成中）"/>
    </sheetNames>
    <sheetDataSet>
      <sheetData sheetId="0"/>
      <sheetData sheetId="1"/>
      <sheetData sheetId="2"/>
      <sheetData sheetId="3"/>
      <sheetData sheetId="4">
        <row r="8">
          <cell r="B8" t="str">
            <v>令和７年度大阪市ホームページ運用管理システム等運用保守業務委託</v>
          </cell>
        </row>
      </sheetData>
      <sheetData sheetId="5"/>
      <sheetData sheetId="6"/>
      <sheetData sheetId="7"/>
      <sheetData sheetId="8"/>
      <sheetData sheetId="9"/>
      <sheetData sheetId="10">
        <row r="24">
          <cell r="F24" t="str">
            <v>キステム株式会社</v>
          </cell>
        </row>
        <row r="30">
          <cell r="J30" t="str">
            <v>G4</v>
          </cell>
        </row>
        <row r="31">
          <cell r="C31" t="str">
            <v>地方自治法施行令第167条の2第1項第2号</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5共通マスタ"/>
      <sheetName val="R6共通マスタ"/>
      <sheetName val="R6事業実施"/>
      <sheetName val="案の１_R7事業実施"/>
      <sheetName val="調達日程"/>
      <sheetName val="調達日程表参考例"/>
      <sheetName val="案の２_R7事業経費"/>
      <sheetName val="R6事業経費"/>
      <sheetName val="入札実施（事後審査型）※室計理用"/>
      <sheetName val="案の３_契約締結"/>
      <sheetName val="R6事業支出負担行為"/>
      <sheetName val="R7事業支出負担行為 "/>
      <sheetName val="会議実施 (第１回)"/>
      <sheetName val="会議実施（第２回）"/>
      <sheetName val="R5会議経費"/>
      <sheetName val="R5会議支出負担行為"/>
      <sheetName val="R6会議経費"/>
      <sheetName val="R6会議支出負担行為"/>
      <sheetName val="R7会議経費"/>
      <sheetName val="R7会議支出負担行為"/>
      <sheetName val="随意契約理由書"/>
      <sheetName val="案の４_随意契約結果"/>
      <sheetName val="案の５_再委託承諾"/>
      <sheetName val="案の６_再委託状況"/>
      <sheetName val="R7共通マスタ"/>
      <sheetName val="【参考】再委託承諾理由過去事例"/>
      <sheetName val="【参考】随意契約理由一覧"/>
      <sheetName val="変更箇所"/>
      <sheetName val="【参考】電気通信サービス利用区分"/>
      <sheetName val="総合評価入札説明書（作成中）"/>
    </sheetNames>
    <sheetDataSet>
      <sheetData sheetId="0"/>
      <sheetData sheetId="1"/>
      <sheetData sheetId="2"/>
      <sheetData sheetId="3">
        <row r="8">
          <cell r="B8" t="str">
            <v>令和７年度大阪市行政オンラインシステムサービス利用及び運用保守業務委託</v>
          </cell>
        </row>
      </sheetData>
      <sheetData sheetId="4"/>
      <sheetData sheetId="5"/>
      <sheetData sheetId="6"/>
      <sheetData sheetId="7"/>
      <sheetData sheetId="8"/>
      <sheetData sheetId="9">
        <row r="24">
          <cell r="F24" t="str">
            <v>株式会社ＴＫＣ</v>
          </cell>
        </row>
        <row r="30">
          <cell r="J30" t="str">
            <v>W2</v>
          </cell>
        </row>
        <row r="31">
          <cell r="C31" t="str">
            <v>地方公共団体の物品等又は特定役務の調達手続の特例を定める政令第11条第1項第2号</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5共通マスタ"/>
      <sheetName val="R7共通マスタ"/>
      <sheetName val="R6共通マスタ"/>
      <sheetName val="R6事業実施"/>
      <sheetName val="R7事業実施"/>
      <sheetName val="R7事業経費"/>
      <sheetName val="調達日程"/>
      <sheetName val="調達日程表参考例"/>
      <sheetName val="R6事業経費"/>
      <sheetName val="入札実施（事後審査型）※室計理用"/>
      <sheetName val="契約締結"/>
      <sheetName val="R6事業支出負担行為"/>
      <sheetName val="R7事業支出負担行為 "/>
      <sheetName val="会議実施 (第１回)"/>
      <sheetName val="会議実施（第２回）"/>
      <sheetName val="R5会議経費"/>
      <sheetName val="R5会議支出負担行為"/>
      <sheetName val="R6会議経費"/>
      <sheetName val="R6会議支出負担行為"/>
      <sheetName val="R7会議経費"/>
      <sheetName val="R7会議支出負担行為"/>
      <sheetName val="随意契約結果"/>
      <sheetName val="随意契約理由書"/>
      <sheetName val="再委託承諾"/>
      <sheetName val="再委託状況"/>
      <sheetName val="【参考】再委託承諾理由過去事例"/>
      <sheetName val="【参考】随意契約理由一覧"/>
      <sheetName val="変更箇所"/>
      <sheetName val="【参考】電気通信サービス利用区分"/>
      <sheetName val="総合評価入札説明書（作成中）"/>
    </sheetNames>
    <sheetDataSet>
      <sheetData sheetId="0"/>
      <sheetData sheetId="1"/>
      <sheetData sheetId="2"/>
      <sheetData sheetId="3"/>
      <sheetData sheetId="4">
        <row r="8">
          <cell r="B8" t="str">
            <v>令和７年度多言語翻訳機アナリティクスサービスライセンス取得及び使用料支払等業務委託</v>
          </cell>
        </row>
      </sheetData>
      <sheetData sheetId="5"/>
      <sheetData sheetId="6"/>
      <sheetData sheetId="7"/>
      <sheetData sheetId="8"/>
      <sheetData sheetId="9"/>
      <sheetData sheetId="10">
        <row r="28">
          <cell r="F28" t="str">
            <v>富士ソフト株式会社</v>
          </cell>
        </row>
        <row r="34">
          <cell r="J34" t="str">
            <v>G30</v>
          </cell>
        </row>
        <row r="35">
          <cell r="C35" t="str">
            <v>地方自治法施行令第167条の2第1項第2号</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5共通マスタ"/>
      <sheetName val="R7共通マスタ"/>
      <sheetName val="R6共通マスタ"/>
      <sheetName val="R6事業実施"/>
      <sheetName val="R7事業実施"/>
      <sheetName val="調達日程"/>
      <sheetName val="調達日程表参考例"/>
      <sheetName val="R7事業経費"/>
      <sheetName val="R6事業経費"/>
      <sheetName val="入札実施（事後審査型）※室計理用"/>
      <sheetName val="契約締結"/>
      <sheetName val="R6事業支出負担行為"/>
      <sheetName val="R7事業支出負担行為 "/>
      <sheetName val="会議実施 (第１回)"/>
      <sheetName val="会議実施（第２回）"/>
      <sheetName val="R5会議経費"/>
      <sheetName val="R5会議支出負担行為"/>
      <sheetName val="R6会議経費"/>
      <sheetName val="R6会議支出負担行為"/>
      <sheetName val="R7会議経費"/>
      <sheetName val="R7会議支出負担行為"/>
      <sheetName val="随意契約結果"/>
      <sheetName val="随意契約理由書"/>
      <sheetName val="再委託承諾"/>
      <sheetName val="再委託状況"/>
      <sheetName val="【参考】再委託承諾理由過去事例"/>
      <sheetName val="【参考】随意契約理由一覧"/>
      <sheetName val="変更箇所"/>
      <sheetName val="【参考】電気通信サービス利用区分"/>
      <sheetName val="総合評価入札説明書（作成中）"/>
    </sheetNames>
    <sheetDataSet>
      <sheetData sheetId="0"/>
      <sheetData sheetId="1"/>
      <sheetData sheetId="2"/>
      <sheetData sheetId="3"/>
      <sheetData sheetId="4">
        <row r="8">
          <cell r="B8" t="str">
            <v>令和７年度議事録作成支援サービスライセンス取得及び使用料支払等業務委託</v>
          </cell>
        </row>
      </sheetData>
      <sheetData sheetId="5"/>
      <sheetData sheetId="6"/>
      <sheetData sheetId="7"/>
      <sheetData sheetId="8"/>
      <sheetData sheetId="9"/>
      <sheetData sheetId="10">
        <row r="24">
          <cell r="F24" t="str">
            <v>株式会社会議録研究所　大阪営業所</v>
          </cell>
        </row>
        <row r="30">
          <cell r="J30" t="str">
            <v>2号</v>
          </cell>
        </row>
        <row r="31">
          <cell r="C31" t="str">
            <v>地方自治法施行令第167条の2第1項第2号</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w To"/>
      <sheetName val="基礎データ"/>
      <sheetName val="選定条件"/>
      <sheetName val="種目一覧"/>
      <sheetName val="ログ"/>
      <sheetName val="work"/>
      <sheetName val="決裁用"/>
      <sheetName val="work1"/>
      <sheetName val="work2"/>
      <sheetName val="work3"/>
    </sheetNames>
    <sheetDataSet>
      <sheetData sheetId="0" refreshError="1"/>
      <sheetData sheetId="1" refreshError="1"/>
      <sheetData sheetId="2" refreshError="1"/>
      <sheetData sheetId="3">
        <row r="1">
          <cell r="A1" t="str">
            <v>種目一覧!B3:B229</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5共通マスタ"/>
      <sheetName val="R7共通マスタ"/>
      <sheetName val="R6共通マスタ"/>
      <sheetName val="事業実施"/>
      <sheetName val="調達日程"/>
      <sheetName val="調達日程表参考例"/>
      <sheetName val="R7事業経費"/>
      <sheetName val="R6事業経費"/>
      <sheetName val="入札実施（事後審査型）※室計理用"/>
      <sheetName val="契約締結"/>
      <sheetName val="R6事業支出負担行為"/>
      <sheetName val="会議実施 (第１回)"/>
      <sheetName val="会議実施（第２回）"/>
      <sheetName val="R5会議経費"/>
      <sheetName val="R5会議支出負担行為"/>
      <sheetName val="R6会議経費"/>
      <sheetName val="R6会議支出負担行為"/>
      <sheetName val="R7会議経費"/>
      <sheetName val="随意契約結果"/>
      <sheetName val="随意契約理由書"/>
      <sheetName val="再委託承諾"/>
      <sheetName val="再委託状況"/>
      <sheetName val="【参考】再委託承諾理由過去事例"/>
      <sheetName val="【参考】随意契約理由一覧"/>
      <sheetName val="変更箇所"/>
      <sheetName val="【参考】電気通信サービス利用区分"/>
      <sheetName val="総合評価入札説明書（作成中）"/>
    </sheetNames>
    <sheetDataSet>
      <sheetData sheetId="0"/>
      <sheetData sheetId="1"/>
      <sheetData sheetId="2"/>
      <sheetData sheetId="3">
        <row r="8">
          <cell r="B8" t="str">
            <v>　令和７年度行政データ可視化システムサービス利用及び運用保守業務委託</v>
          </cell>
        </row>
      </sheetData>
      <sheetData sheetId="4"/>
      <sheetData sheetId="5"/>
      <sheetData sheetId="6"/>
      <sheetData sheetId="7"/>
      <sheetData sheetId="8"/>
      <sheetData sheetId="9">
        <row r="24">
          <cell r="F24" t="str">
            <v>株式会社ビーコンラーニングサービス</v>
          </cell>
        </row>
        <row r="30">
          <cell r="J30" t="str">
            <v>G4</v>
          </cell>
        </row>
        <row r="31">
          <cell r="C31" t="str">
            <v>地方自治法施行令第167条の2第1項第2号</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5共通マスタ"/>
      <sheetName val="R7共通マスタ"/>
      <sheetName val="R6共通マスタ"/>
      <sheetName val="R6事業実施"/>
      <sheetName val="R7事業実施"/>
      <sheetName val="R7事業経費"/>
      <sheetName val="調達日程"/>
      <sheetName val="調達日程表参考例"/>
      <sheetName val="R6事業経費"/>
      <sheetName val="入札実施（事後審査型）※室計理用"/>
      <sheetName val="契約締結"/>
      <sheetName val="R6事業支出負担行為"/>
      <sheetName val="R7事業支出負担行為 "/>
      <sheetName val="会議実施 (第１回)"/>
      <sheetName val="会議実施（第２回）"/>
      <sheetName val="R5会議経費"/>
      <sheetName val="R5会議支出負担行為"/>
      <sheetName val="R6会議経費"/>
      <sheetName val="R6会議支出負担行為"/>
      <sheetName val="R7会議経費"/>
      <sheetName val="R7会議支出負担行為"/>
      <sheetName val="随意契約結果"/>
      <sheetName val="随意契約理由書"/>
      <sheetName val="再委託承諾"/>
      <sheetName val="再委託状況"/>
      <sheetName val="【参考】再委託承諾理由過去事例"/>
      <sheetName val="【参考】随意契約理由一覧"/>
      <sheetName val="変更箇所"/>
      <sheetName val="【参考】電気通信サービス利用区分"/>
      <sheetName val="総合評価入札説明書（作成中）"/>
    </sheetNames>
    <sheetDataSet>
      <sheetData sheetId="0"/>
      <sheetData sheetId="1"/>
      <sheetData sheetId="2"/>
      <sheetData sheetId="3"/>
      <sheetData sheetId="4">
        <row r="8">
          <cell r="B8" t="str">
            <v>令和７年度ＤＸリーダー養成研修業務委託</v>
          </cell>
        </row>
      </sheetData>
      <sheetData sheetId="5"/>
      <sheetData sheetId="6"/>
      <sheetData sheetId="7"/>
      <sheetData sheetId="8"/>
      <sheetData sheetId="9"/>
      <sheetData sheetId="10">
        <row r="27">
          <cell r="F27" t="str">
            <v>富士通Japan株式会社　関西公共ビジネス統括部</v>
          </cell>
        </row>
        <row r="33">
          <cell r="J33" t="str">
            <v>G5</v>
          </cell>
        </row>
        <row r="34">
          <cell r="C34" t="str">
            <v>地方自治法施行令第167条の2第1項第2号</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5共通マスタ"/>
      <sheetName val="R7共通マスタ"/>
      <sheetName val="調達日程"/>
      <sheetName val="調達日程表参考例"/>
      <sheetName val="入札実施（事後審査型）※室計理用"/>
      <sheetName val="契約締結"/>
      <sheetName val="R6事業支出負担行為"/>
      <sheetName val="R5会議経費"/>
      <sheetName val="R5会議支出負担行為"/>
      <sheetName val="随意契約結果"/>
      <sheetName val="随意契約理由書"/>
      <sheetName val="R7事業経費"/>
      <sheetName val="事業実施"/>
      <sheetName val="R6共通マスタ"/>
      <sheetName val="会議実施（第２回）"/>
      <sheetName val="R6会議経費"/>
      <sheetName val="R6会議支出負担行為 (2)"/>
      <sheetName val="R6会議支出負担行為"/>
      <sheetName val="会議実施 (第１回)"/>
      <sheetName val="R6事業経費"/>
      <sheetName val="R7会議経費"/>
      <sheetName val="再委託承諾"/>
      <sheetName val="再委託状況"/>
      <sheetName val="【参考】再委託承諾理由過去事例"/>
      <sheetName val="【参考】随意契約理由一覧"/>
      <sheetName val="変更箇所"/>
      <sheetName val="【参考】電気通信サービス利用区分"/>
      <sheetName val="総合評価入札説明書（作成中）"/>
    </sheetNames>
    <sheetDataSet>
      <sheetData sheetId="0"/>
      <sheetData sheetId="1"/>
      <sheetData sheetId="2"/>
      <sheetData sheetId="3"/>
      <sheetData sheetId="4"/>
      <sheetData sheetId="5">
        <row r="24">
          <cell r="F24" t="str">
            <v>アクセンチュア株式会社</v>
          </cell>
        </row>
        <row r="30">
          <cell r="J30" t="str">
            <v>G5</v>
          </cell>
        </row>
        <row r="31">
          <cell r="C31" t="str">
            <v>地方自治法施行令第167条の2第1項第2号</v>
          </cell>
        </row>
      </sheetData>
      <sheetData sheetId="6"/>
      <sheetData sheetId="7"/>
      <sheetData sheetId="8"/>
      <sheetData sheetId="9"/>
      <sheetData sheetId="10"/>
      <sheetData sheetId="11"/>
      <sheetData sheetId="12">
        <row r="8">
          <cell r="B8" t="str">
            <v>令和７年度大阪市ＤＸ戦略実行支援業務委託</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5共通マスタ"/>
      <sheetName val="R7共通マスタ"/>
      <sheetName val="R6共通マスタ"/>
      <sheetName val="R6事業実施"/>
      <sheetName val="R7事業実施"/>
      <sheetName val="R7事業経費"/>
      <sheetName val="調達日程"/>
      <sheetName val="調達日程表参考例"/>
      <sheetName val="R6事業経費"/>
      <sheetName val="入札実施（事後審査型）※室計理用"/>
      <sheetName val="契約締結"/>
      <sheetName val="R6事業支出負担行為"/>
      <sheetName val="R7事業支出負担行為 "/>
      <sheetName val="会議実施 (第１回)"/>
      <sheetName val="会議実施（第２回）"/>
      <sheetName val="R5会議経費"/>
      <sheetName val="R5会議支出負担行為"/>
      <sheetName val="R6会議経費"/>
      <sheetName val="R6会議支出負担行為"/>
      <sheetName val="R7会議経費"/>
      <sheetName val="R7会議支出負担行為"/>
      <sheetName val="随意契約結果"/>
      <sheetName val="随意契約理由書"/>
      <sheetName val="再委託承諾"/>
      <sheetName val="再委託状況"/>
      <sheetName val="【参考】再委託承諾理由過去事例"/>
      <sheetName val="【参考】随意契約理由一覧"/>
      <sheetName val="変更箇所"/>
      <sheetName val="【参考】電気通信サービス利用区分"/>
      <sheetName val="総合評価入札説明書（作成中）"/>
    </sheetNames>
    <sheetDataSet>
      <sheetData sheetId="0"/>
      <sheetData sheetId="1"/>
      <sheetData sheetId="2"/>
      <sheetData sheetId="3"/>
      <sheetData sheetId="4">
        <row r="8">
          <cell r="B8" t="str">
            <v>令和７年度大阪市業務系ネットワーク二要素認証システム機種更新業務委託</v>
          </cell>
        </row>
      </sheetData>
      <sheetData sheetId="5"/>
      <sheetData sheetId="6"/>
      <sheetData sheetId="7"/>
      <sheetData sheetId="8"/>
      <sheetData sheetId="9"/>
      <sheetData sheetId="10">
        <row r="24">
          <cell r="F24" t="str">
            <v>株式会社ＮＴＴデータ関西</v>
          </cell>
        </row>
        <row r="30">
          <cell r="J30" t="str">
            <v>G4</v>
          </cell>
        </row>
        <row r="31">
          <cell r="C31" t="str">
            <v>地方自治法施行令第167条の2第1項第2号</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5共通マスタ"/>
      <sheetName val="R7共通マスタ"/>
      <sheetName val="R6共通マスタ"/>
      <sheetName val="R6事業実施"/>
      <sheetName val="R7事業実施（案の１）"/>
      <sheetName val="R7事業経費（案の２）"/>
      <sheetName val="調達日程"/>
      <sheetName val="調達日程表参考例"/>
      <sheetName val="R6事業経費"/>
      <sheetName val="入札実施（事後審査型）※室計理用"/>
      <sheetName val="契約締結（案の３）"/>
      <sheetName val="R6事業支出負担行為"/>
      <sheetName val="R7事業支出負担行為 "/>
      <sheetName val="会議実施 (第１回)"/>
      <sheetName val="会議実施（第２回）"/>
      <sheetName val="R5会議経費"/>
      <sheetName val="R5会議支出負担行為"/>
      <sheetName val="R6会議経費"/>
      <sheetName val="R6会議支出負担行為"/>
      <sheetName val="R7会議経費"/>
      <sheetName val="R7会議支出負担行為"/>
      <sheetName val="随意契約結果（案の４）"/>
      <sheetName val="随意契約理由書"/>
      <sheetName val="再委託承諾"/>
      <sheetName val="再委託状況"/>
      <sheetName val="【参考】再委託承諾理由過去事例"/>
      <sheetName val="【参考】随意契約理由一覧"/>
      <sheetName val="変更箇所"/>
      <sheetName val="【参考】電気通信サービス利用区分"/>
      <sheetName val="総合評価入札説明書（作成中）"/>
    </sheetNames>
    <sheetDataSet>
      <sheetData sheetId="0"/>
      <sheetData sheetId="1"/>
      <sheetData sheetId="2"/>
      <sheetData sheetId="3"/>
      <sheetData sheetId="4">
        <row r="8">
          <cell r="B8" t="str">
            <v>令和７年度大阪市業務系ネットワーク二要素認証システム運用保守業務委託</v>
          </cell>
        </row>
      </sheetData>
      <sheetData sheetId="5"/>
      <sheetData sheetId="6"/>
      <sheetData sheetId="7"/>
      <sheetData sheetId="8"/>
      <sheetData sheetId="9"/>
      <sheetData sheetId="10">
        <row r="24">
          <cell r="F24" t="str">
            <v>株式会社NTTデータ関西</v>
          </cell>
        </row>
        <row r="30">
          <cell r="J30" t="str">
            <v>W2</v>
          </cell>
        </row>
        <row r="31">
          <cell r="C31" t="str">
            <v>地方公共団体の物品等又は特定役務の調達手続の特例を定める政令第11条第1項第2号</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5共通マスタ"/>
      <sheetName val="R7共通マスタ"/>
      <sheetName val="R6共通マスタ"/>
      <sheetName val="R6事業実施"/>
      <sheetName val="R7事業実施（案の１）"/>
      <sheetName val="R7事業経費（案の２）"/>
      <sheetName val="調達日程"/>
      <sheetName val="調達日程表参考例"/>
      <sheetName val="R6事業経費"/>
      <sheetName val="入札実施（事後審査型）※室計理用"/>
      <sheetName val="契約締結（案の３）"/>
      <sheetName val="R6事業支出負担行為"/>
      <sheetName val="R7事業支出負担行為 "/>
      <sheetName val="会議実施 (第１回)"/>
      <sheetName val="会議実施（第２回）"/>
      <sheetName val="R5会議経費"/>
      <sheetName val="R5会議支出負担行為"/>
      <sheetName val="R6会議経費"/>
      <sheetName val="R6会議支出負担行為"/>
      <sheetName val="R7会議経費"/>
      <sheetName val="R7会議支出負担行為"/>
      <sheetName val="随意契約結果（案の４）"/>
      <sheetName val="随意契約理由書"/>
      <sheetName val="再委託承諾（案の５）"/>
      <sheetName val="再委託状況（案の６）"/>
      <sheetName val="【参考】再委託承諾理由過去事例"/>
      <sheetName val="【参考】随意契約理由一覧"/>
      <sheetName val="変更箇所"/>
      <sheetName val="【参考】電気通信サービス利用区分"/>
      <sheetName val="総合評価入札説明書（作成中）"/>
    </sheetNames>
    <sheetDataSet>
      <sheetData sheetId="0"/>
      <sheetData sheetId="1"/>
      <sheetData sheetId="2"/>
      <sheetData sheetId="3"/>
      <sheetData sheetId="4">
        <row r="8">
          <cell r="B8" t="str">
            <v>令和７年度大阪市情報通信ネットワーク運用保守業務委託</v>
          </cell>
        </row>
      </sheetData>
      <sheetData sheetId="5"/>
      <sheetData sheetId="6"/>
      <sheetData sheetId="7"/>
      <sheetData sheetId="8"/>
      <sheetData sheetId="9"/>
      <sheetData sheetId="10">
        <row r="24">
          <cell r="F24" t="str">
            <v>株式会社日立製作所関西支社</v>
          </cell>
        </row>
        <row r="30">
          <cell r="J30" t="str">
            <v>W2</v>
          </cell>
        </row>
        <row r="31">
          <cell r="C31" t="str">
            <v>地方公共団体の物品等又は特定役務の調達手続の特例を定める政令第11条第1項第2号</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osaka.lg.jp/keiyakukanzai/page/0000260879.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
  <sheetViews>
    <sheetView tabSelected="1" view="pageBreakPreview" topLeftCell="A8" zoomScale="115" zoomScaleNormal="70" zoomScaleSheetLayoutView="115" workbookViewId="0">
      <selection activeCell="D10" sqref="D10"/>
    </sheetView>
  </sheetViews>
  <sheetFormatPr defaultRowHeight="18" x14ac:dyDescent="0.55000000000000004"/>
  <cols>
    <col min="1" max="1" width="3.6640625" customWidth="1"/>
    <col min="2" max="2" width="22.75" customWidth="1"/>
    <col min="3" max="3" width="11.83203125" style="32" customWidth="1"/>
    <col min="4" max="4" width="22.75" customWidth="1"/>
    <col min="5" max="5" width="13.6640625" style="28" customWidth="1"/>
    <col min="6" max="6" width="13.6640625" customWidth="1"/>
    <col min="7" max="7" width="18.1640625" customWidth="1"/>
    <col min="8" max="8" width="11.83203125" customWidth="1"/>
    <col min="9" max="9" width="5.9140625" customWidth="1"/>
  </cols>
  <sheetData>
    <row r="1" spans="1:9" ht="20.25" customHeight="1" x14ac:dyDescent="0.55000000000000004">
      <c r="A1" s="44" t="s">
        <v>8</v>
      </c>
      <c r="B1" s="44"/>
      <c r="C1" s="44"/>
      <c r="D1" s="44"/>
      <c r="E1" s="44"/>
      <c r="F1" s="44"/>
      <c r="G1" s="44"/>
      <c r="H1" s="44"/>
      <c r="I1" s="44"/>
    </row>
    <row r="2" spans="1:9" ht="20.25" customHeight="1" thickBot="1" x14ac:dyDescent="0.6">
      <c r="A2" s="45"/>
      <c r="B2" s="45"/>
      <c r="C2" s="45"/>
      <c r="D2" s="45"/>
      <c r="E2" s="45"/>
      <c r="F2" s="45"/>
      <c r="G2" s="45"/>
      <c r="H2" s="45"/>
      <c r="I2" s="45"/>
    </row>
    <row r="3" spans="1:9" ht="37.5" customHeight="1" thickBot="1" x14ac:dyDescent="0.6">
      <c r="A3" s="1" t="s">
        <v>0</v>
      </c>
      <c r="B3" s="2" t="s">
        <v>1</v>
      </c>
      <c r="C3" s="29" t="s">
        <v>2</v>
      </c>
      <c r="D3" s="2" t="s">
        <v>3</v>
      </c>
      <c r="E3" s="26" t="s">
        <v>4</v>
      </c>
      <c r="F3" s="2" t="s">
        <v>5</v>
      </c>
      <c r="G3" s="2" t="s">
        <v>6</v>
      </c>
      <c r="H3" s="34" t="s">
        <v>105</v>
      </c>
      <c r="I3" s="3" t="s">
        <v>7</v>
      </c>
    </row>
    <row r="4" spans="1:9" ht="69.25" customHeight="1" thickTop="1" x14ac:dyDescent="0.55000000000000004">
      <c r="A4" s="4">
        <v>1</v>
      </c>
      <c r="B4" s="11" t="s">
        <v>104</v>
      </c>
      <c r="C4" s="30" t="s">
        <v>9</v>
      </c>
      <c r="D4" s="9" t="s">
        <v>10</v>
      </c>
      <c r="E4" s="6">
        <v>37391750</v>
      </c>
      <c r="F4" s="8">
        <v>45748</v>
      </c>
      <c r="G4" s="9" t="s">
        <v>11</v>
      </c>
      <c r="H4" s="33" t="s">
        <v>12</v>
      </c>
      <c r="I4" s="7" t="s">
        <v>13</v>
      </c>
    </row>
    <row r="5" spans="1:9" ht="69.25" customHeight="1" x14ac:dyDescent="0.55000000000000004">
      <c r="A5" s="4">
        <v>2</v>
      </c>
      <c r="B5" s="11" t="s">
        <v>32</v>
      </c>
      <c r="C5" s="30" t="s">
        <v>33</v>
      </c>
      <c r="D5" s="9" t="s">
        <v>34</v>
      </c>
      <c r="E5" s="6">
        <v>5764000</v>
      </c>
      <c r="F5" s="8">
        <v>45777</v>
      </c>
      <c r="G5" s="9" t="s">
        <v>11</v>
      </c>
      <c r="H5" s="5" t="s">
        <v>35</v>
      </c>
      <c r="I5" s="7" t="s">
        <v>13</v>
      </c>
    </row>
    <row r="6" spans="1:9" ht="69.25" customHeight="1" x14ac:dyDescent="0.55000000000000004">
      <c r="A6" s="4">
        <v>3</v>
      </c>
      <c r="B6" s="11" t="s">
        <v>37</v>
      </c>
      <c r="C6" s="30" t="s">
        <v>38</v>
      </c>
      <c r="D6" s="9" t="s">
        <v>39</v>
      </c>
      <c r="E6" s="6">
        <v>117975000</v>
      </c>
      <c r="F6" s="8">
        <v>45757</v>
      </c>
      <c r="G6" s="9" t="s">
        <v>11</v>
      </c>
      <c r="H6" s="5" t="s">
        <v>35</v>
      </c>
      <c r="I6" s="7" t="s">
        <v>13</v>
      </c>
    </row>
    <row r="7" spans="1:9" ht="69.25" customHeight="1" x14ac:dyDescent="0.55000000000000004">
      <c r="A7" s="4">
        <v>4</v>
      </c>
      <c r="B7" s="11" t="s">
        <v>42</v>
      </c>
      <c r="C7" s="30" t="s">
        <v>9</v>
      </c>
      <c r="D7" s="9" t="s">
        <v>43</v>
      </c>
      <c r="E7" s="6">
        <v>33709500</v>
      </c>
      <c r="F7" s="8">
        <v>45748</v>
      </c>
      <c r="G7" s="9" t="s">
        <v>11</v>
      </c>
      <c r="H7" s="5" t="s">
        <v>12</v>
      </c>
      <c r="I7" s="7" t="s">
        <v>13</v>
      </c>
    </row>
    <row r="8" spans="1:9" ht="69.25" customHeight="1" x14ac:dyDescent="0.55000000000000004">
      <c r="A8" s="4">
        <v>5</v>
      </c>
      <c r="B8" s="11" t="s">
        <v>46</v>
      </c>
      <c r="C8" s="30" t="s">
        <v>9</v>
      </c>
      <c r="D8" s="9" t="s">
        <v>47</v>
      </c>
      <c r="E8" s="6">
        <v>65585080</v>
      </c>
      <c r="F8" s="8">
        <v>45748</v>
      </c>
      <c r="G8" s="9" t="s">
        <v>48</v>
      </c>
      <c r="H8" s="5" t="s">
        <v>49</v>
      </c>
      <c r="I8" s="7" t="s">
        <v>50</v>
      </c>
    </row>
    <row r="9" spans="1:9" s="42" customFormat="1" ht="69.25" customHeight="1" x14ac:dyDescent="0.55000000000000004">
      <c r="A9" s="54">
        <v>6</v>
      </c>
      <c r="B9" s="55" t="s">
        <v>53</v>
      </c>
      <c r="C9" s="56" t="s">
        <v>9</v>
      </c>
      <c r="D9" s="10" t="s">
        <v>54</v>
      </c>
      <c r="E9" s="57">
        <v>186476598</v>
      </c>
      <c r="F9" s="58">
        <v>45748</v>
      </c>
      <c r="G9" s="10" t="s">
        <v>48</v>
      </c>
      <c r="H9" s="59" t="s">
        <v>49</v>
      </c>
      <c r="I9" s="60" t="s">
        <v>50</v>
      </c>
    </row>
    <row r="10" spans="1:9" ht="69.25" customHeight="1" x14ac:dyDescent="0.55000000000000004">
      <c r="A10" s="4">
        <v>7</v>
      </c>
      <c r="B10" s="11" t="s">
        <v>57</v>
      </c>
      <c r="C10" s="30" t="s">
        <v>9</v>
      </c>
      <c r="D10" s="9" t="s">
        <v>54</v>
      </c>
      <c r="E10" s="6">
        <v>219343080</v>
      </c>
      <c r="F10" s="8">
        <v>45748</v>
      </c>
      <c r="G10" s="9" t="s">
        <v>48</v>
      </c>
      <c r="H10" s="5" t="s">
        <v>49</v>
      </c>
      <c r="I10" s="7" t="s">
        <v>50</v>
      </c>
    </row>
    <row r="11" spans="1:9" ht="69.25" customHeight="1" x14ac:dyDescent="0.55000000000000004">
      <c r="A11" s="4">
        <v>8</v>
      </c>
      <c r="B11" s="11" t="s">
        <v>60</v>
      </c>
      <c r="C11" s="30" t="s">
        <v>9</v>
      </c>
      <c r="D11" s="9" t="s">
        <v>54</v>
      </c>
      <c r="E11" s="6">
        <v>175548615</v>
      </c>
      <c r="F11" s="8">
        <v>45748</v>
      </c>
      <c r="G11" s="9" t="s">
        <v>48</v>
      </c>
      <c r="H11" s="5" t="s">
        <v>49</v>
      </c>
      <c r="I11" s="7" t="s">
        <v>50</v>
      </c>
    </row>
    <row r="12" spans="1:9" ht="69.25" customHeight="1" x14ac:dyDescent="0.55000000000000004">
      <c r="A12" s="4">
        <v>9</v>
      </c>
      <c r="B12" s="11" t="s">
        <v>61</v>
      </c>
      <c r="C12" s="30" t="s">
        <v>9</v>
      </c>
      <c r="D12" s="9" t="s">
        <v>43</v>
      </c>
      <c r="E12" s="6">
        <v>335943806</v>
      </c>
      <c r="F12" s="8">
        <v>45748</v>
      </c>
      <c r="G12" s="9" t="s">
        <v>48</v>
      </c>
      <c r="H12" s="5" t="s">
        <v>49</v>
      </c>
      <c r="I12" s="7" t="s">
        <v>50</v>
      </c>
    </row>
    <row r="13" spans="1:9" ht="69.25" customHeight="1" x14ac:dyDescent="0.55000000000000004">
      <c r="A13" s="4">
        <v>10</v>
      </c>
      <c r="B13" s="11" t="s">
        <v>66</v>
      </c>
      <c r="C13" s="30" t="s">
        <v>9</v>
      </c>
      <c r="D13" s="9" t="s">
        <v>43</v>
      </c>
      <c r="E13" s="6">
        <v>205903500</v>
      </c>
      <c r="F13" s="8">
        <v>45748</v>
      </c>
      <c r="G13" s="9" t="s">
        <v>48</v>
      </c>
      <c r="H13" s="5" t="s">
        <v>49</v>
      </c>
      <c r="I13" s="7" t="s">
        <v>50</v>
      </c>
    </row>
    <row r="14" spans="1:9" ht="69.25" customHeight="1" x14ac:dyDescent="0.55000000000000004">
      <c r="A14" s="4">
        <v>11</v>
      </c>
      <c r="B14" s="11" t="s">
        <v>67</v>
      </c>
      <c r="C14" s="30" t="s">
        <v>9</v>
      </c>
      <c r="D14" s="9" t="s">
        <v>54</v>
      </c>
      <c r="E14" s="6">
        <v>320068672</v>
      </c>
      <c r="F14" s="8">
        <v>45748</v>
      </c>
      <c r="G14" s="9" t="s">
        <v>48</v>
      </c>
      <c r="H14" s="5" t="s">
        <v>49</v>
      </c>
      <c r="I14" s="7" t="s">
        <v>50</v>
      </c>
    </row>
    <row r="15" spans="1:9" ht="69.25" customHeight="1" x14ac:dyDescent="0.55000000000000004">
      <c r="A15" s="4">
        <v>12</v>
      </c>
      <c r="B15" s="11" t="s">
        <v>69</v>
      </c>
      <c r="C15" s="30" t="s">
        <v>9</v>
      </c>
      <c r="D15" s="9" t="s">
        <v>54</v>
      </c>
      <c r="E15" s="6">
        <v>69980075</v>
      </c>
      <c r="F15" s="8">
        <v>45748</v>
      </c>
      <c r="G15" s="9" t="s">
        <v>48</v>
      </c>
      <c r="H15" s="5" t="s">
        <v>49</v>
      </c>
      <c r="I15" s="7" t="s">
        <v>50</v>
      </c>
    </row>
    <row r="16" spans="1:9" ht="69.25" customHeight="1" x14ac:dyDescent="0.55000000000000004">
      <c r="A16" s="4">
        <v>13</v>
      </c>
      <c r="B16" s="11" t="s">
        <v>72</v>
      </c>
      <c r="C16" s="30" t="s">
        <v>9</v>
      </c>
      <c r="D16" s="9" t="s">
        <v>73</v>
      </c>
      <c r="E16" s="6">
        <v>43666700</v>
      </c>
      <c r="F16" s="8">
        <v>45748</v>
      </c>
      <c r="G16" s="9" t="s">
        <v>48</v>
      </c>
      <c r="H16" s="5" t="s">
        <v>49</v>
      </c>
      <c r="I16" s="7" t="s">
        <v>50</v>
      </c>
    </row>
    <row r="17" spans="1:9" ht="69.25" customHeight="1" x14ac:dyDescent="0.55000000000000004">
      <c r="A17" s="4">
        <v>14</v>
      </c>
      <c r="B17" s="11" t="s">
        <v>76</v>
      </c>
      <c r="C17" s="30" t="s">
        <v>9</v>
      </c>
      <c r="D17" s="9" t="s">
        <v>77</v>
      </c>
      <c r="E17" s="6">
        <v>148500000</v>
      </c>
      <c r="F17" s="8">
        <v>45748</v>
      </c>
      <c r="G17" s="9" t="s">
        <v>48</v>
      </c>
      <c r="H17" s="5" t="s">
        <v>49</v>
      </c>
      <c r="I17" s="7" t="s">
        <v>50</v>
      </c>
    </row>
    <row r="18" spans="1:9" ht="69.25" customHeight="1" x14ac:dyDescent="0.55000000000000004">
      <c r="A18" s="4">
        <v>15</v>
      </c>
      <c r="B18" s="11" t="s">
        <v>80</v>
      </c>
      <c r="C18" s="30" t="s">
        <v>9</v>
      </c>
      <c r="D18" s="9" t="s">
        <v>43</v>
      </c>
      <c r="E18" s="6">
        <v>415276356</v>
      </c>
      <c r="F18" s="8">
        <v>45748</v>
      </c>
      <c r="G18" s="9" t="s">
        <v>48</v>
      </c>
      <c r="H18" s="5" t="s">
        <v>49</v>
      </c>
      <c r="I18" s="7" t="s">
        <v>50</v>
      </c>
    </row>
    <row r="19" spans="1:9" ht="69.25" customHeight="1" x14ac:dyDescent="0.55000000000000004">
      <c r="A19" s="4">
        <v>16</v>
      </c>
      <c r="B19" s="11" t="s">
        <v>83</v>
      </c>
      <c r="C19" s="30" t="s">
        <v>9</v>
      </c>
      <c r="D19" s="9" t="s">
        <v>106</v>
      </c>
      <c r="E19" s="6">
        <v>385501303</v>
      </c>
      <c r="F19" s="8">
        <v>45748</v>
      </c>
      <c r="G19" s="9" t="s">
        <v>48</v>
      </c>
      <c r="H19" s="5" t="s">
        <v>49</v>
      </c>
      <c r="I19" s="7" t="s">
        <v>50</v>
      </c>
    </row>
    <row r="20" spans="1:9" ht="69.25" customHeight="1" x14ac:dyDescent="0.55000000000000004">
      <c r="A20" s="4">
        <v>17</v>
      </c>
      <c r="B20" s="11" t="s">
        <v>86</v>
      </c>
      <c r="C20" s="30" t="s">
        <v>9</v>
      </c>
      <c r="D20" s="9" t="s">
        <v>87</v>
      </c>
      <c r="E20" s="6">
        <v>30337560</v>
      </c>
      <c r="F20" s="8">
        <v>45748</v>
      </c>
      <c r="G20" s="9" t="s">
        <v>11</v>
      </c>
      <c r="H20" s="5" t="s">
        <v>12</v>
      </c>
      <c r="I20" s="7" t="s">
        <v>13</v>
      </c>
    </row>
    <row r="21" spans="1:9" ht="69.25" customHeight="1" x14ac:dyDescent="0.55000000000000004">
      <c r="A21" s="4">
        <v>18</v>
      </c>
      <c r="B21" s="11" t="s">
        <v>90</v>
      </c>
      <c r="C21" s="30" t="s">
        <v>9</v>
      </c>
      <c r="D21" s="9" t="s">
        <v>91</v>
      </c>
      <c r="E21" s="6">
        <v>86229000</v>
      </c>
      <c r="F21" s="8">
        <v>45748</v>
      </c>
      <c r="G21" s="9" t="s">
        <v>48</v>
      </c>
      <c r="H21" s="5" t="s">
        <v>49</v>
      </c>
      <c r="I21" s="7" t="s">
        <v>50</v>
      </c>
    </row>
    <row r="22" spans="1:9" ht="69.25" customHeight="1" x14ac:dyDescent="0.55000000000000004">
      <c r="A22" s="4">
        <v>19</v>
      </c>
      <c r="B22" s="21" t="s">
        <v>94</v>
      </c>
      <c r="C22" s="31" t="s">
        <v>9</v>
      </c>
      <c r="D22" s="10" t="s">
        <v>95</v>
      </c>
      <c r="E22" s="27">
        <v>2112000</v>
      </c>
      <c r="F22" s="23">
        <v>45757</v>
      </c>
      <c r="G22" s="24" t="s">
        <v>11</v>
      </c>
      <c r="H22" s="22" t="s">
        <v>96</v>
      </c>
      <c r="I22" s="25" t="s">
        <v>13</v>
      </c>
    </row>
    <row r="23" spans="1:9" ht="69.25" customHeight="1" thickBot="1" x14ac:dyDescent="0.6">
      <c r="A23" s="35">
        <v>20</v>
      </c>
      <c r="B23" s="36" t="s">
        <v>99</v>
      </c>
      <c r="C23" s="37" t="s">
        <v>9</v>
      </c>
      <c r="D23" s="12" t="s">
        <v>100</v>
      </c>
      <c r="E23" s="38">
        <v>1237500</v>
      </c>
      <c r="F23" s="39">
        <v>45748</v>
      </c>
      <c r="G23" s="40" t="s">
        <v>11</v>
      </c>
      <c r="H23" s="41" t="s">
        <v>101</v>
      </c>
      <c r="I23" s="13" t="s">
        <v>13</v>
      </c>
    </row>
  </sheetData>
  <mergeCells count="2">
    <mergeCell ref="A1:I1"/>
    <mergeCell ref="A2:I2"/>
  </mergeCells>
  <phoneticPr fontId="1"/>
  <hyperlinks>
    <hyperlink ref="H3" r:id="rId1" display="https://www.city.osaka.lg.jp/keiyakukanzai/page/0000260879.html" xr:uid="{3FFBAEC9-A9ED-48C9-A53A-A837959840EF}"/>
  </hyperlinks>
  <pageMargins left="0.39370078740157483" right="0.39370078740157483" top="0.59055118110236227" bottom="0.59055118110236227" header="0.39370078740157483" footer="0.3937007874015748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CE242-F0CF-43AD-9136-E32EBE53A7A0}">
  <sheetPr>
    <tabColor theme="8"/>
  </sheetPr>
  <dimension ref="A1:AI69"/>
  <sheetViews>
    <sheetView showGridLines="0" view="pageBreakPreview" zoomScaleNormal="100" zoomScaleSheetLayoutView="100" workbookViewId="0">
      <selection activeCell="A9" sqref="A9:XFD9"/>
    </sheetView>
  </sheetViews>
  <sheetFormatPr defaultColWidth="8.6640625" defaultRowHeight="12.5" x14ac:dyDescent="0.55000000000000004"/>
  <cols>
    <col min="1" max="2" width="2.1640625" style="14" customWidth="1"/>
    <col min="3" max="3" width="1.6640625" style="14" customWidth="1"/>
    <col min="4" max="55" width="2.1640625" style="14" customWidth="1"/>
    <col min="56" max="16384" width="8.6640625" style="14"/>
  </cols>
  <sheetData>
    <row r="1" spans="1:34" ht="14.5" customHeight="1" x14ac:dyDescent="0.55000000000000004">
      <c r="AH1" s="15" t="s">
        <v>14</v>
      </c>
    </row>
    <row r="2" spans="1:34" ht="14.5" customHeight="1" x14ac:dyDescent="0.55000000000000004">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row>
    <row r="3" spans="1:34" ht="14.5" customHeight="1" x14ac:dyDescent="0.55000000000000004">
      <c r="C3" s="50"/>
      <c r="D3" s="50"/>
      <c r="E3" s="50"/>
    </row>
    <row r="4" spans="1:34" ht="14.5" customHeight="1" x14ac:dyDescent="0.55000000000000004">
      <c r="B4" s="51" t="s">
        <v>15</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row>
    <row r="5" spans="1:34" ht="14.5" customHeight="1" x14ac:dyDescent="0.55000000000000004">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row>
    <row r="6" spans="1:34" ht="14.5" customHeight="1" x14ac:dyDescent="0.55000000000000004"/>
    <row r="7" spans="1:34" ht="14.5" customHeight="1" x14ac:dyDescent="0.55000000000000004"/>
    <row r="8" spans="1:34" ht="14.5" customHeight="1" x14ac:dyDescent="0.55000000000000004">
      <c r="B8" s="17" t="s">
        <v>16</v>
      </c>
      <c r="C8" s="18"/>
      <c r="D8" s="14" t="s">
        <v>17</v>
      </c>
    </row>
    <row r="9" spans="1:34" s="43" customFormat="1" ht="14.5" customHeight="1" x14ac:dyDescent="0.55000000000000004">
      <c r="C9" s="52" t="str">
        <f>IF([12]R7事業実施!B8&lt;&gt;"","　"&amp;[12]R7事業実施!B8,"")</f>
        <v>　令和７年度大阪市基幹系システム統合基盤運用保守業務委託</v>
      </c>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row>
    <row r="10" spans="1:34" ht="14.5" customHeight="1" x14ac:dyDescent="0.55000000000000004">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row>
    <row r="11" spans="1:34" ht="14.5" customHeight="1" x14ac:dyDescent="0.55000000000000004">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row>
    <row r="12" spans="1:34" ht="14.5" customHeight="1" x14ac:dyDescent="0.55000000000000004">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row>
    <row r="13" spans="1:34" ht="14.5" customHeight="1" x14ac:dyDescent="0.55000000000000004"/>
    <row r="14" spans="1:34" ht="14.5" customHeight="1" x14ac:dyDescent="0.55000000000000004">
      <c r="B14" s="20" t="s">
        <v>18</v>
      </c>
      <c r="D14" s="14" t="s">
        <v>19</v>
      </c>
    </row>
    <row r="15" spans="1:34" ht="14.5" customHeight="1" x14ac:dyDescent="0.55000000000000004">
      <c r="C15" s="52" t="str">
        <f>IF([12]契約締結!F24&lt;&gt;"","　"&amp;[12]契約締結!F24,"")</f>
        <v>　株式会社ＮＴＴデータ関西</v>
      </c>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row>
    <row r="16" spans="1:34" ht="14.5" customHeight="1" x14ac:dyDescent="0.55000000000000004">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row>
    <row r="17" spans="2:35" ht="14.5" customHeight="1" x14ac:dyDescent="0.55000000000000004">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row>
    <row r="18" spans="2:35" ht="14.5" customHeight="1" x14ac:dyDescent="0.55000000000000004">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row>
    <row r="19" spans="2:35" ht="14.5" customHeight="1" x14ac:dyDescent="0.55000000000000004"/>
    <row r="20" spans="2:35" ht="14.5" customHeight="1" x14ac:dyDescent="0.55000000000000004">
      <c r="B20" s="20" t="s">
        <v>20</v>
      </c>
      <c r="D20" s="14" t="s">
        <v>21</v>
      </c>
    </row>
    <row r="21" spans="2:35" ht="14.5" customHeight="1" x14ac:dyDescent="0.55000000000000004">
      <c r="C21" s="53" t="s">
        <v>62</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I21" s="14" t="s">
        <v>23</v>
      </c>
    </row>
    <row r="22" spans="2:35" ht="14.5" customHeight="1" x14ac:dyDescent="0.55000000000000004">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row>
    <row r="23" spans="2:35" ht="14.5" customHeight="1" x14ac:dyDescent="0.55000000000000004">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row>
    <row r="24" spans="2:35" ht="14.5" customHeight="1" x14ac:dyDescent="0.55000000000000004">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row>
    <row r="25" spans="2:35" ht="14.5" customHeight="1" x14ac:dyDescent="0.55000000000000004">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row>
    <row r="26" spans="2:35" ht="14.5" hidden="1" customHeight="1" x14ac:dyDescent="0.55000000000000004">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row>
    <row r="27" spans="2:35" ht="14.5" hidden="1" customHeight="1" x14ac:dyDescent="0.55000000000000004">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row>
    <row r="28" spans="2:35" ht="14.5" hidden="1" customHeight="1" x14ac:dyDescent="0.55000000000000004">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row>
    <row r="29" spans="2:35" ht="14.5" hidden="1" customHeight="1" x14ac:dyDescent="0.55000000000000004">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2:35" ht="14.5" hidden="1" customHeight="1" x14ac:dyDescent="0.55000000000000004">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2:35" ht="14.5" customHeight="1" x14ac:dyDescent="0.55000000000000004">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I31" s="14" t="s">
        <v>24</v>
      </c>
    </row>
    <row r="32" spans="2:35" ht="14.5" customHeight="1" x14ac:dyDescent="0.55000000000000004"/>
    <row r="33" spans="2:35" ht="14.5" customHeight="1" x14ac:dyDescent="0.55000000000000004"/>
    <row r="34" spans="2:35" ht="14.5" customHeight="1" x14ac:dyDescent="0.55000000000000004"/>
    <row r="35" spans="2:35" ht="14.5" customHeight="1" x14ac:dyDescent="0.55000000000000004">
      <c r="B35" s="20" t="s">
        <v>25</v>
      </c>
      <c r="D35" s="14" t="s">
        <v>26</v>
      </c>
    </row>
    <row r="36" spans="2:35" ht="14.5" customHeight="1" x14ac:dyDescent="0.55000000000000004">
      <c r="D36" s="46" t="str">
        <f>IF([12]契約締結!C31&lt;&gt;"",[12]契約締結!C31,"")</f>
        <v>地方公共団体の物品等又は特定役務の調達手続の特例を定める政令第11条第1項第2号</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row>
    <row r="37" spans="2:35" ht="14.5" customHeight="1" x14ac:dyDescent="0.55000000000000004">
      <c r="D37" s="47" t="str">
        <f>IF([12]契約締結!J30&lt;&gt;"",[12]契約締結!J30,"")</f>
        <v>W2</v>
      </c>
      <c r="E37" s="47"/>
      <c r="F37" s="47"/>
    </row>
    <row r="38" spans="2:35" ht="14.5" customHeight="1" x14ac:dyDescent="0.55000000000000004"/>
    <row r="39" spans="2:35" ht="14.5" customHeight="1" x14ac:dyDescent="0.55000000000000004"/>
    <row r="40" spans="2:35" ht="14.5" customHeight="1" x14ac:dyDescent="0.55000000000000004"/>
    <row r="41" spans="2:35" ht="14.5" customHeight="1" x14ac:dyDescent="0.55000000000000004">
      <c r="B41" s="20" t="s">
        <v>27</v>
      </c>
      <c r="D41" s="14" t="s">
        <v>28</v>
      </c>
    </row>
    <row r="42" spans="2:35" ht="14.5" customHeight="1" x14ac:dyDescent="0.55000000000000004">
      <c r="D42" s="48" t="s">
        <v>63</v>
      </c>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14" t="s">
        <v>30</v>
      </c>
    </row>
    <row r="43" spans="2:35" ht="14.5" customHeight="1" x14ac:dyDescent="0.55000000000000004"/>
    <row r="44" spans="2:35" ht="14.5" customHeight="1" x14ac:dyDescent="0.55000000000000004"/>
    <row r="45" spans="2:35" ht="14.5" customHeight="1" x14ac:dyDescent="0.55000000000000004"/>
    <row r="46" spans="2:35" ht="14.5" customHeight="1" x14ac:dyDescent="0.55000000000000004"/>
    <row r="47" spans="2:35" ht="14.5" customHeight="1" x14ac:dyDescent="0.55000000000000004"/>
    <row r="48" spans="2:35" ht="14.5" customHeight="1" x14ac:dyDescent="0.55000000000000004"/>
    <row r="49" ht="14.5" customHeight="1" x14ac:dyDescent="0.55000000000000004"/>
    <row r="50" ht="14.5" customHeight="1" x14ac:dyDescent="0.55000000000000004"/>
    <row r="51" ht="14.5" customHeight="1" x14ac:dyDescent="0.55000000000000004"/>
    <row r="52" ht="14.5" customHeight="1" x14ac:dyDescent="0.55000000000000004"/>
    <row r="53" ht="14.5" customHeight="1" x14ac:dyDescent="0.55000000000000004"/>
    <row r="54" ht="14.5" customHeight="1" x14ac:dyDescent="0.55000000000000004"/>
    <row r="55" ht="14.5" customHeight="1" x14ac:dyDescent="0.55000000000000004"/>
    <row r="56" ht="14.5" customHeight="1" x14ac:dyDescent="0.55000000000000004"/>
    <row r="57" ht="14.5" customHeight="1" x14ac:dyDescent="0.55000000000000004"/>
    <row r="58" ht="14.5" customHeight="1" x14ac:dyDescent="0.55000000000000004"/>
    <row r="59" ht="14.5" customHeight="1" x14ac:dyDescent="0.55000000000000004"/>
    <row r="60" ht="14.5" customHeight="1" x14ac:dyDescent="0.55000000000000004"/>
    <row r="61" ht="14.5" customHeight="1" x14ac:dyDescent="0.55000000000000004"/>
    <row r="62" ht="14.5" customHeight="1" x14ac:dyDescent="0.55000000000000004"/>
    <row r="63" ht="14.5" customHeight="1" x14ac:dyDescent="0.55000000000000004"/>
    <row r="64" ht="15" customHeight="1" x14ac:dyDescent="0.55000000000000004"/>
    <row r="65" ht="21" customHeight="1" x14ac:dyDescent="0.55000000000000004"/>
    <row r="66" ht="21" customHeight="1" x14ac:dyDescent="0.55000000000000004"/>
    <row r="67" ht="21" customHeight="1" x14ac:dyDescent="0.55000000000000004"/>
    <row r="68" ht="21" customHeight="1" x14ac:dyDescent="0.55000000000000004"/>
    <row r="69" ht="21" customHeight="1" x14ac:dyDescent="0.55000000000000004"/>
  </sheetData>
  <sheetProtection formatCells="0" formatRows="0" insertRows="0" selectLockedCells="1"/>
  <mergeCells count="9">
    <mergeCell ref="D36:AH36"/>
    <mergeCell ref="D37:F37"/>
    <mergeCell ref="D42:AH42"/>
    <mergeCell ref="A2:AH2"/>
    <mergeCell ref="C3:E3"/>
    <mergeCell ref="B4:AG4"/>
    <mergeCell ref="C9:AG10"/>
    <mergeCell ref="C15:AG16"/>
    <mergeCell ref="C21:AG31"/>
  </mergeCells>
  <phoneticPr fontId="1"/>
  <conditionalFormatting sqref="C9:AG10 C15:AG16 C21:AG31 D37:F37 D42:AH42">
    <cfRule type="containsBlanks" dxfId="14" priority="1">
      <formula>LEN(TRIM(C9))=0</formula>
    </cfRule>
  </conditionalFormatting>
  <printOptions horizontalCentered="1"/>
  <pageMargins left="0.78740157480314965" right="0.78740157480314965" top="0.78740157480314965" bottom="0.78740157480314965" header="0.39370078740157483" footer="0.39370078740157483"/>
  <pageSetup paperSize="9" orientation="portrait" r:id="rId1"/>
  <headerFooter>
    <oddHeader>&amp;L&amp;"ＭＳ ゴシック,標準"&amp;20&amp;A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FBFD1-5045-4A68-89A9-BC55F1B8BBF3}">
  <sheetPr>
    <tabColor theme="8"/>
  </sheetPr>
  <dimension ref="A1:AI69"/>
  <sheetViews>
    <sheetView showGridLines="0" view="pageBreakPreview" topLeftCell="A9" zoomScaleNormal="100" zoomScaleSheetLayoutView="100" workbookViewId="0">
      <selection activeCell="A9" sqref="A9:XFD9"/>
    </sheetView>
  </sheetViews>
  <sheetFormatPr defaultColWidth="8.75" defaultRowHeight="12.5" x14ac:dyDescent="0.55000000000000004"/>
  <cols>
    <col min="1" max="2" width="2.25" style="14" customWidth="1"/>
    <col min="3" max="3" width="1.75" style="14" customWidth="1"/>
    <col min="4" max="55" width="2.25" style="14" customWidth="1"/>
    <col min="56" max="16384" width="8.75" style="14"/>
  </cols>
  <sheetData>
    <row r="1" spans="1:34" ht="14.65" customHeight="1" x14ac:dyDescent="0.55000000000000004">
      <c r="AH1" s="15" t="s">
        <v>14</v>
      </c>
    </row>
    <row r="2" spans="1:34" ht="14.65" customHeight="1" x14ac:dyDescent="0.55000000000000004">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row>
    <row r="3" spans="1:34" ht="14.65" customHeight="1" x14ac:dyDescent="0.55000000000000004">
      <c r="C3" s="50"/>
      <c r="D3" s="50"/>
      <c r="E3" s="50"/>
    </row>
    <row r="4" spans="1:34" ht="14.65" customHeight="1" x14ac:dyDescent="0.55000000000000004">
      <c r="B4" s="51" t="s">
        <v>15</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row>
    <row r="5" spans="1:34" ht="14.65" customHeight="1" x14ac:dyDescent="0.55000000000000004">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row>
    <row r="6" spans="1:34" ht="14.65" customHeight="1" x14ac:dyDescent="0.55000000000000004"/>
    <row r="7" spans="1:34" ht="14.65" customHeight="1" x14ac:dyDescent="0.55000000000000004"/>
    <row r="8" spans="1:34" ht="14.65" customHeight="1" x14ac:dyDescent="0.55000000000000004">
      <c r="B8" s="17" t="s">
        <v>16</v>
      </c>
      <c r="C8" s="18"/>
      <c r="D8" s="14" t="s">
        <v>17</v>
      </c>
    </row>
    <row r="9" spans="1:34" s="43" customFormat="1" ht="14.65" customHeight="1" x14ac:dyDescent="0.55000000000000004">
      <c r="C9" s="52" t="str">
        <f>IF([13]R7事業実施!B8&lt;&gt;"","　"&amp;[13]R7事業実施!B8,"")</f>
        <v>　令和７年度大阪市証明書等コンビニ交付システム機種更新業務委託</v>
      </c>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row>
    <row r="10" spans="1:34" ht="14.65" customHeight="1" x14ac:dyDescent="0.55000000000000004">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row>
    <row r="11" spans="1:34" ht="14.65" customHeight="1" x14ac:dyDescent="0.55000000000000004">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row>
    <row r="12" spans="1:34" ht="14.65" customHeight="1" x14ac:dyDescent="0.55000000000000004">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row>
    <row r="13" spans="1:34" ht="14.65" customHeight="1" x14ac:dyDescent="0.55000000000000004"/>
    <row r="14" spans="1:34" ht="14.65" customHeight="1" x14ac:dyDescent="0.55000000000000004">
      <c r="B14" s="20" t="s">
        <v>18</v>
      </c>
      <c r="D14" s="14" t="s">
        <v>19</v>
      </c>
    </row>
    <row r="15" spans="1:34" ht="14.65" customHeight="1" x14ac:dyDescent="0.55000000000000004">
      <c r="C15" s="52" t="str">
        <f>IF([13]契約締結!F24&lt;&gt;"","　"&amp;[13]契約締結!F24,"")</f>
        <v>　株式会社ＮＴＴデータ関西</v>
      </c>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row>
    <row r="16" spans="1:34" ht="14.65" customHeight="1" x14ac:dyDescent="0.55000000000000004">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row>
    <row r="17" spans="2:35" ht="14.65" customHeight="1" x14ac:dyDescent="0.55000000000000004">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row>
    <row r="18" spans="2:35" ht="14.65" customHeight="1" x14ac:dyDescent="0.55000000000000004">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row>
    <row r="19" spans="2:35" ht="14.65" customHeight="1" x14ac:dyDescent="0.55000000000000004"/>
    <row r="20" spans="2:35" ht="14.65" customHeight="1" x14ac:dyDescent="0.55000000000000004">
      <c r="B20" s="20" t="s">
        <v>20</v>
      </c>
      <c r="D20" s="14" t="s">
        <v>21</v>
      </c>
    </row>
    <row r="21" spans="2:35" ht="14.65" customHeight="1" x14ac:dyDescent="0.55000000000000004">
      <c r="C21" s="53" t="s">
        <v>64</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I21" s="14" t="s">
        <v>23</v>
      </c>
    </row>
    <row r="22" spans="2:35" ht="14.65" customHeight="1" x14ac:dyDescent="0.55000000000000004">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row>
    <row r="23" spans="2:35" ht="14.65" customHeight="1" x14ac:dyDescent="0.55000000000000004">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row>
    <row r="24" spans="2:35" ht="14.65" customHeight="1" x14ac:dyDescent="0.55000000000000004">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row>
    <row r="25" spans="2:35" ht="14.65" customHeight="1" x14ac:dyDescent="0.55000000000000004">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row>
    <row r="26" spans="2:35" ht="14.65" hidden="1" customHeight="1" x14ac:dyDescent="0.55000000000000004">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row>
    <row r="27" spans="2:35" ht="14.65" hidden="1" customHeight="1" x14ac:dyDescent="0.55000000000000004">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row>
    <row r="28" spans="2:35" ht="14.65" hidden="1" customHeight="1" x14ac:dyDescent="0.55000000000000004">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row>
    <row r="29" spans="2:35" ht="14.65" hidden="1" customHeight="1" x14ac:dyDescent="0.55000000000000004">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2:35" ht="14.65" hidden="1" customHeight="1" x14ac:dyDescent="0.55000000000000004">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2:35" ht="14.65" customHeight="1" x14ac:dyDescent="0.55000000000000004">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I31" s="14" t="s">
        <v>24</v>
      </c>
    </row>
    <row r="32" spans="2:35" ht="14.65" customHeight="1" x14ac:dyDescent="0.55000000000000004"/>
    <row r="33" spans="2:35" ht="14.65" customHeight="1" x14ac:dyDescent="0.55000000000000004"/>
    <row r="34" spans="2:35" ht="14.65" customHeight="1" x14ac:dyDescent="0.55000000000000004"/>
    <row r="35" spans="2:35" ht="14.65" customHeight="1" x14ac:dyDescent="0.55000000000000004">
      <c r="B35" s="20" t="s">
        <v>25</v>
      </c>
      <c r="D35" s="14" t="s">
        <v>26</v>
      </c>
    </row>
    <row r="36" spans="2:35" ht="14.65" customHeight="1" x14ac:dyDescent="0.55000000000000004">
      <c r="D36" s="46" t="str">
        <f>IF([13]契約締結!C31&lt;&gt;"",[13]契約締結!C31,"")</f>
        <v>地方公共団体の物品等又は特定役務の調達手続の特例を定める政令第11条第1項第2号</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row>
    <row r="37" spans="2:35" ht="14.65" customHeight="1" x14ac:dyDescent="0.55000000000000004">
      <c r="D37" s="47" t="str">
        <f>IF([13]契約締結!J30&lt;&gt;"",[13]契約締結!J30,"")</f>
        <v>W2</v>
      </c>
      <c r="E37" s="47"/>
      <c r="F37" s="47"/>
    </row>
    <row r="38" spans="2:35" ht="14.65" customHeight="1" x14ac:dyDescent="0.55000000000000004"/>
    <row r="39" spans="2:35" ht="14.65" customHeight="1" x14ac:dyDescent="0.55000000000000004"/>
    <row r="40" spans="2:35" ht="14.65" customHeight="1" x14ac:dyDescent="0.55000000000000004"/>
    <row r="41" spans="2:35" ht="14.65" customHeight="1" x14ac:dyDescent="0.55000000000000004">
      <c r="B41" s="20" t="s">
        <v>27</v>
      </c>
      <c r="D41" s="14" t="s">
        <v>28</v>
      </c>
    </row>
    <row r="42" spans="2:35" ht="14.65" customHeight="1" x14ac:dyDescent="0.55000000000000004">
      <c r="D42" s="48" t="s">
        <v>65</v>
      </c>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14" t="s">
        <v>30</v>
      </c>
    </row>
    <row r="43" spans="2:35" ht="14.65" customHeight="1" x14ac:dyDescent="0.55000000000000004"/>
    <row r="44" spans="2:35" ht="14.65" customHeight="1" x14ac:dyDescent="0.55000000000000004"/>
    <row r="45" spans="2:35" ht="14.65" customHeight="1" x14ac:dyDescent="0.55000000000000004"/>
    <row r="46" spans="2:35" ht="14.65" customHeight="1" x14ac:dyDescent="0.55000000000000004"/>
    <row r="47" spans="2:35" ht="14.65" customHeight="1" x14ac:dyDescent="0.55000000000000004"/>
    <row r="48" spans="2:35" ht="14.65" customHeight="1" x14ac:dyDescent="0.55000000000000004"/>
    <row r="49" ht="14.65" customHeight="1" x14ac:dyDescent="0.55000000000000004"/>
    <row r="50" ht="14.65" customHeight="1" x14ac:dyDescent="0.55000000000000004"/>
    <row r="51" ht="14.65" customHeight="1" x14ac:dyDescent="0.55000000000000004"/>
    <row r="52" ht="14.65" customHeight="1" x14ac:dyDescent="0.55000000000000004"/>
    <row r="53" ht="14.65" customHeight="1" x14ac:dyDescent="0.55000000000000004"/>
    <row r="54" ht="14.65" customHeight="1" x14ac:dyDescent="0.55000000000000004"/>
    <row r="55" ht="14.65" customHeight="1" x14ac:dyDescent="0.55000000000000004"/>
    <row r="56" ht="14.65" customHeight="1" x14ac:dyDescent="0.55000000000000004"/>
    <row r="57" ht="14.65" customHeight="1" x14ac:dyDescent="0.55000000000000004"/>
    <row r="58" ht="14.65" customHeight="1" x14ac:dyDescent="0.55000000000000004"/>
    <row r="59" ht="14.65" customHeight="1" x14ac:dyDescent="0.55000000000000004"/>
    <row r="60" ht="14.65" customHeight="1" x14ac:dyDescent="0.55000000000000004"/>
    <row r="61" ht="14.65" customHeight="1" x14ac:dyDescent="0.55000000000000004"/>
    <row r="62" ht="14.65" customHeight="1" x14ac:dyDescent="0.55000000000000004"/>
    <row r="63" ht="14.65" customHeight="1" x14ac:dyDescent="0.55000000000000004"/>
    <row r="64" ht="15" customHeight="1" x14ac:dyDescent="0.55000000000000004"/>
    <row r="65" ht="21" customHeight="1" x14ac:dyDescent="0.55000000000000004"/>
    <row r="66" ht="21" customHeight="1" x14ac:dyDescent="0.55000000000000004"/>
    <row r="67" ht="21" customHeight="1" x14ac:dyDescent="0.55000000000000004"/>
    <row r="68" ht="21" customHeight="1" x14ac:dyDescent="0.55000000000000004"/>
    <row r="69" ht="21" customHeight="1" x14ac:dyDescent="0.55000000000000004"/>
  </sheetData>
  <sheetProtection formatCells="0" formatRows="0" insertRows="0" selectLockedCells="1"/>
  <mergeCells count="9">
    <mergeCell ref="D36:AH36"/>
    <mergeCell ref="D37:F37"/>
    <mergeCell ref="D42:AH42"/>
    <mergeCell ref="A2:AH2"/>
    <mergeCell ref="C3:E3"/>
    <mergeCell ref="B4:AG4"/>
    <mergeCell ref="C9:AG10"/>
    <mergeCell ref="C15:AG16"/>
    <mergeCell ref="C21:AG31"/>
  </mergeCells>
  <phoneticPr fontId="1"/>
  <conditionalFormatting sqref="C9:AG10 C15:AG16 C21:AG31 D37:F37 D42:AH42">
    <cfRule type="containsBlanks" dxfId="13" priority="1">
      <formula>LEN(TRIM(C9))=0</formula>
    </cfRule>
  </conditionalFormatting>
  <printOptions horizontalCentered="1"/>
  <pageMargins left="0.78740157480314965" right="0.78740157480314965" top="0.78740157480314965" bottom="0.78740157480314965" header="0.39370078740157483" footer="0.39370078740157483"/>
  <pageSetup paperSize="9" orientation="portrait" r:id="rId1"/>
  <headerFooter>
    <oddHeader>&amp;L&amp;"ＭＳ ゴシック,標準"&amp;20&amp;A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72F18-5334-4739-A9F6-086824D234D4}">
  <sheetPr>
    <tabColor theme="8"/>
  </sheetPr>
  <dimension ref="A1:AI69"/>
  <sheetViews>
    <sheetView showGridLines="0" view="pageBreakPreview" zoomScaleNormal="100" zoomScaleSheetLayoutView="100" workbookViewId="0">
      <selection activeCell="A9" sqref="A9:XFD9"/>
    </sheetView>
  </sheetViews>
  <sheetFormatPr defaultColWidth="8.6640625" defaultRowHeight="12.5" x14ac:dyDescent="0.55000000000000004"/>
  <cols>
    <col min="1" max="2" width="2.1640625" style="14" customWidth="1"/>
    <col min="3" max="3" width="1.6640625" style="14" customWidth="1"/>
    <col min="4" max="55" width="2.1640625" style="14" customWidth="1"/>
    <col min="56" max="16384" width="8.6640625" style="14"/>
  </cols>
  <sheetData>
    <row r="1" spans="1:34" ht="14.5" customHeight="1" x14ac:dyDescent="0.55000000000000004">
      <c r="AH1" s="15" t="s">
        <v>14</v>
      </c>
    </row>
    <row r="2" spans="1:34" ht="14.5" customHeight="1" x14ac:dyDescent="0.55000000000000004">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row>
    <row r="3" spans="1:34" ht="14.5" customHeight="1" x14ac:dyDescent="0.55000000000000004">
      <c r="C3" s="50"/>
      <c r="D3" s="50"/>
      <c r="E3" s="50"/>
    </row>
    <row r="4" spans="1:34" ht="14.5" customHeight="1" x14ac:dyDescent="0.55000000000000004">
      <c r="B4" s="51" t="s">
        <v>15</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row>
    <row r="5" spans="1:34" ht="14.5" customHeight="1" x14ac:dyDescent="0.55000000000000004">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row>
    <row r="6" spans="1:34" ht="14.5" customHeight="1" x14ac:dyDescent="0.55000000000000004"/>
    <row r="7" spans="1:34" ht="14.5" customHeight="1" x14ac:dyDescent="0.55000000000000004"/>
    <row r="8" spans="1:34" ht="14.5" customHeight="1" x14ac:dyDescent="0.55000000000000004">
      <c r="B8" s="17" t="s">
        <v>16</v>
      </c>
      <c r="C8" s="18"/>
      <c r="D8" s="14" t="s">
        <v>17</v>
      </c>
    </row>
    <row r="9" spans="1:34" s="43" customFormat="1" ht="14.5" customHeight="1" x14ac:dyDescent="0.55000000000000004">
      <c r="C9" s="52" t="str">
        <f>IF([14]R7事業実施!B8&lt;&gt;"","　"&amp;[14]R7事業実施!B8,"")</f>
        <v>　令和７年度大阪市庁内情報ネットワークコミュニケーション基盤運用保守業務委託</v>
      </c>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row>
    <row r="10" spans="1:34" ht="14.5" customHeight="1" x14ac:dyDescent="0.55000000000000004">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row>
    <row r="11" spans="1:34" ht="14.5" customHeight="1" x14ac:dyDescent="0.55000000000000004">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row>
    <row r="12" spans="1:34" ht="14.5" customHeight="1" x14ac:dyDescent="0.55000000000000004">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row>
    <row r="13" spans="1:34" ht="14.5" customHeight="1" x14ac:dyDescent="0.55000000000000004"/>
    <row r="14" spans="1:34" ht="14.5" customHeight="1" x14ac:dyDescent="0.55000000000000004">
      <c r="B14" s="20" t="s">
        <v>18</v>
      </c>
      <c r="D14" s="14" t="s">
        <v>19</v>
      </c>
    </row>
    <row r="15" spans="1:34" ht="14.5" customHeight="1" x14ac:dyDescent="0.55000000000000004">
      <c r="C15" s="52" t="str">
        <f>IF([14]契約締結!F24&lt;&gt;"","　"&amp;[14]契約締結!F24,"")</f>
        <v>　株式会社日立製作所関西支社</v>
      </c>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row>
    <row r="16" spans="1:34" ht="14.5" customHeight="1" x14ac:dyDescent="0.55000000000000004">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row>
    <row r="17" spans="2:35" ht="14.5" customHeight="1" x14ac:dyDescent="0.55000000000000004">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row>
    <row r="18" spans="2:35" ht="14.5" customHeight="1" x14ac:dyDescent="0.55000000000000004">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row>
    <row r="19" spans="2:35" ht="14.5" customHeight="1" x14ac:dyDescent="0.55000000000000004"/>
    <row r="20" spans="2:35" ht="14.5" customHeight="1" x14ac:dyDescent="0.55000000000000004">
      <c r="B20" s="20" t="s">
        <v>20</v>
      </c>
      <c r="D20" s="14" t="s">
        <v>21</v>
      </c>
    </row>
    <row r="21" spans="2:35" ht="14.5" customHeight="1" x14ac:dyDescent="0.55000000000000004">
      <c r="C21" s="53" t="s">
        <v>68</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I21" s="14" t="s">
        <v>23</v>
      </c>
    </row>
    <row r="22" spans="2:35" ht="14.5" customHeight="1" x14ac:dyDescent="0.55000000000000004">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row>
    <row r="23" spans="2:35" ht="14.5" customHeight="1" x14ac:dyDescent="0.55000000000000004">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row>
    <row r="24" spans="2:35" ht="14.5" customHeight="1" x14ac:dyDescent="0.55000000000000004">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row>
    <row r="25" spans="2:35" ht="14.5" customHeight="1" x14ac:dyDescent="0.55000000000000004">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row>
    <row r="26" spans="2:35" ht="14.5" hidden="1" customHeight="1" x14ac:dyDescent="0.55000000000000004">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row>
    <row r="27" spans="2:35" ht="14.5" hidden="1" customHeight="1" x14ac:dyDescent="0.55000000000000004">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row>
    <row r="28" spans="2:35" ht="14.5" hidden="1" customHeight="1" x14ac:dyDescent="0.55000000000000004">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row>
    <row r="29" spans="2:35" ht="14.5" hidden="1" customHeight="1" x14ac:dyDescent="0.55000000000000004">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2:35" ht="14.5" hidden="1" customHeight="1" x14ac:dyDescent="0.55000000000000004">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2:35" ht="14.5" customHeight="1" x14ac:dyDescent="0.55000000000000004">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I31" s="14" t="s">
        <v>24</v>
      </c>
    </row>
    <row r="32" spans="2:35" ht="14.5" customHeight="1" x14ac:dyDescent="0.55000000000000004"/>
    <row r="33" spans="2:35" ht="14.5" customHeight="1" x14ac:dyDescent="0.55000000000000004"/>
    <row r="34" spans="2:35" ht="14.5" customHeight="1" x14ac:dyDescent="0.55000000000000004"/>
    <row r="35" spans="2:35" ht="14.5" customHeight="1" x14ac:dyDescent="0.55000000000000004">
      <c r="B35" s="20" t="s">
        <v>25</v>
      </c>
      <c r="D35" s="14" t="s">
        <v>26</v>
      </c>
    </row>
    <row r="36" spans="2:35" ht="14.5" customHeight="1" x14ac:dyDescent="0.55000000000000004">
      <c r="D36" s="46" t="str">
        <f>IF([14]契約締結!C31&lt;&gt;"",[14]契約締結!C31,"")</f>
        <v>地方公共団体の物品等又は特定役務の調達手続の特例を定める政令第11条第1項第2号</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row>
    <row r="37" spans="2:35" ht="14.5" customHeight="1" x14ac:dyDescent="0.55000000000000004">
      <c r="D37" s="47" t="str">
        <f>IF([14]契約締結!J30&lt;&gt;"",[14]契約締結!J30,"")</f>
        <v>W2</v>
      </c>
      <c r="E37" s="47"/>
      <c r="F37" s="47"/>
    </row>
    <row r="38" spans="2:35" ht="14.5" customHeight="1" x14ac:dyDescent="0.55000000000000004"/>
    <row r="39" spans="2:35" ht="14.5" customHeight="1" x14ac:dyDescent="0.55000000000000004"/>
    <row r="40" spans="2:35" ht="14.5" customHeight="1" x14ac:dyDescent="0.55000000000000004"/>
    <row r="41" spans="2:35" ht="14.5" customHeight="1" x14ac:dyDescent="0.55000000000000004">
      <c r="B41" s="20" t="s">
        <v>27</v>
      </c>
      <c r="D41" s="14" t="s">
        <v>28</v>
      </c>
    </row>
    <row r="42" spans="2:35" ht="14.5" customHeight="1" x14ac:dyDescent="0.55000000000000004">
      <c r="D42" s="48" t="s">
        <v>59</v>
      </c>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14" t="s">
        <v>30</v>
      </c>
    </row>
    <row r="43" spans="2:35" ht="14.5" customHeight="1" x14ac:dyDescent="0.55000000000000004"/>
    <row r="44" spans="2:35" ht="14.5" customHeight="1" x14ac:dyDescent="0.55000000000000004"/>
    <row r="45" spans="2:35" ht="14.5" customHeight="1" x14ac:dyDescent="0.55000000000000004"/>
    <row r="46" spans="2:35" ht="14.5" customHeight="1" x14ac:dyDescent="0.55000000000000004"/>
    <row r="47" spans="2:35" ht="14.5" customHeight="1" x14ac:dyDescent="0.55000000000000004"/>
    <row r="48" spans="2:35" ht="14.5" customHeight="1" x14ac:dyDescent="0.55000000000000004"/>
    <row r="49" ht="14.5" customHeight="1" x14ac:dyDescent="0.55000000000000004"/>
    <row r="50" ht="14.5" customHeight="1" x14ac:dyDescent="0.55000000000000004"/>
    <row r="51" ht="14.5" customHeight="1" x14ac:dyDescent="0.55000000000000004"/>
    <row r="52" ht="14.5" customHeight="1" x14ac:dyDescent="0.55000000000000004"/>
    <row r="53" ht="14.5" customHeight="1" x14ac:dyDescent="0.55000000000000004"/>
    <row r="54" ht="14.5" customHeight="1" x14ac:dyDescent="0.55000000000000004"/>
    <row r="55" ht="14.5" customHeight="1" x14ac:dyDescent="0.55000000000000004"/>
    <row r="56" ht="14.5" customHeight="1" x14ac:dyDescent="0.55000000000000004"/>
    <row r="57" ht="14.5" customHeight="1" x14ac:dyDescent="0.55000000000000004"/>
    <row r="58" ht="14.5" customHeight="1" x14ac:dyDescent="0.55000000000000004"/>
    <row r="59" ht="14.5" customHeight="1" x14ac:dyDescent="0.55000000000000004"/>
    <row r="60" ht="14.5" customHeight="1" x14ac:dyDescent="0.55000000000000004"/>
    <row r="61" ht="14.5" customHeight="1" x14ac:dyDescent="0.55000000000000004"/>
    <row r="62" ht="14.5" customHeight="1" x14ac:dyDescent="0.55000000000000004"/>
    <row r="63" ht="14.5" customHeight="1" x14ac:dyDescent="0.55000000000000004"/>
    <row r="64" ht="15" customHeight="1" x14ac:dyDescent="0.55000000000000004"/>
    <row r="65" ht="21" customHeight="1" x14ac:dyDescent="0.55000000000000004"/>
    <row r="66" ht="21" customHeight="1" x14ac:dyDescent="0.55000000000000004"/>
    <row r="67" ht="21" customHeight="1" x14ac:dyDescent="0.55000000000000004"/>
    <row r="68" ht="21" customHeight="1" x14ac:dyDescent="0.55000000000000004"/>
    <row r="69" ht="21" customHeight="1" x14ac:dyDescent="0.55000000000000004"/>
  </sheetData>
  <sheetProtection formatCells="0" formatRows="0" insertRows="0" selectLockedCells="1"/>
  <mergeCells count="9">
    <mergeCell ref="D36:AH36"/>
    <mergeCell ref="D37:F37"/>
    <mergeCell ref="D42:AH42"/>
    <mergeCell ref="A2:AH2"/>
    <mergeCell ref="C3:E3"/>
    <mergeCell ref="B4:AG4"/>
    <mergeCell ref="C9:AG10"/>
    <mergeCell ref="C15:AG16"/>
    <mergeCell ref="C21:AG31"/>
  </mergeCells>
  <phoneticPr fontId="1"/>
  <conditionalFormatting sqref="C9:AG10 C15:AG16 C21:AG31 D37:F37 D42:AH42">
    <cfRule type="containsBlanks" dxfId="12" priority="1">
      <formula>LEN(TRIM(C9))=0</formula>
    </cfRule>
  </conditionalFormatting>
  <printOptions horizontalCentered="1"/>
  <pageMargins left="0.78740157480314965" right="0.78740157480314965" top="0.78740157480314965" bottom="0.78740157480314965" header="0.39370078740157483" footer="0.39370078740157483"/>
  <pageSetup paperSize="9" orientation="portrait" r:id="rId1"/>
  <headerFooter>
    <oddHeader>&amp;L&amp;"ＭＳ ゴシック,標準"&amp;20&amp;A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FBC7B-CE2C-4E88-902A-5FC45DE44319}">
  <sheetPr>
    <tabColor theme="8"/>
  </sheetPr>
  <dimension ref="A1:AI69"/>
  <sheetViews>
    <sheetView showGridLines="0" view="pageBreakPreview" zoomScaleNormal="100" zoomScaleSheetLayoutView="100" workbookViewId="0">
      <selection activeCell="A9" sqref="A9:XFD9"/>
    </sheetView>
  </sheetViews>
  <sheetFormatPr defaultColWidth="8.6640625" defaultRowHeight="12.5" x14ac:dyDescent="0.55000000000000004"/>
  <cols>
    <col min="1" max="2" width="2.1640625" style="14" customWidth="1"/>
    <col min="3" max="3" width="1.6640625" style="14" customWidth="1"/>
    <col min="4" max="55" width="2.1640625" style="14" customWidth="1"/>
    <col min="56" max="16384" width="8.6640625" style="14"/>
  </cols>
  <sheetData>
    <row r="1" spans="1:34" ht="14.5" customHeight="1" x14ac:dyDescent="0.55000000000000004">
      <c r="AH1" s="15" t="s">
        <v>14</v>
      </c>
    </row>
    <row r="2" spans="1:34" ht="14.5" customHeight="1" x14ac:dyDescent="0.55000000000000004">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row>
    <row r="3" spans="1:34" ht="14.5" customHeight="1" x14ac:dyDescent="0.55000000000000004">
      <c r="C3" s="50"/>
      <c r="D3" s="50"/>
      <c r="E3" s="50"/>
    </row>
    <row r="4" spans="1:34" ht="14.5" customHeight="1" x14ac:dyDescent="0.55000000000000004">
      <c r="B4" s="51" t="s">
        <v>15</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row>
    <row r="5" spans="1:34" ht="14.5" customHeight="1" x14ac:dyDescent="0.55000000000000004">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row>
    <row r="6" spans="1:34" ht="14.5" customHeight="1" x14ac:dyDescent="0.55000000000000004"/>
    <row r="7" spans="1:34" ht="14.5" customHeight="1" x14ac:dyDescent="0.55000000000000004"/>
    <row r="8" spans="1:34" ht="14.5" customHeight="1" x14ac:dyDescent="0.55000000000000004">
      <c r="B8" s="17" t="s">
        <v>16</v>
      </c>
      <c r="C8" s="18"/>
      <c r="D8" s="14" t="s">
        <v>17</v>
      </c>
    </row>
    <row r="9" spans="1:34" s="43" customFormat="1" ht="14.5" customHeight="1" x14ac:dyDescent="0.55000000000000004">
      <c r="C9" s="52" t="str">
        <f>IF([15]R7事業実施!B8&lt;&gt;"","　"&amp;[15]R7事業実施!B8,"")</f>
        <v>　令和７年度大阪市庁内情報ネットワークコミュニケーション基盤改修・整備業務委託</v>
      </c>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row>
    <row r="10" spans="1:34" ht="14.5" customHeight="1" x14ac:dyDescent="0.55000000000000004">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row>
    <row r="11" spans="1:34" ht="14.5" customHeight="1" x14ac:dyDescent="0.55000000000000004">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row>
    <row r="12" spans="1:34" ht="14.5" customHeight="1" x14ac:dyDescent="0.55000000000000004">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row>
    <row r="13" spans="1:34" ht="14.5" customHeight="1" x14ac:dyDescent="0.55000000000000004"/>
    <row r="14" spans="1:34" ht="14.5" customHeight="1" x14ac:dyDescent="0.55000000000000004">
      <c r="B14" s="20" t="s">
        <v>18</v>
      </c>
      <c r="D14" s="14" t="s">
        <v>19</v>
      </c>
    </row>
    <row r="15" spans="1:34" ht="14.5" customHeight="1" x14ac:dyDescent="0.55000000000000004">
      <c r="C15" s="52" t="str">
        <f>IF([15]契約締結!F24&lt;&gt;"","　"&amp;[15]契約締結!F24,"")</f>
        <v>　株式会社日立製作所関西支社</v>
      </c>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row>
    <row r="16" spans="1:34" ht="14.5" customHeight="1" x14ac:dyDescent="0.55000000000000004">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row>
    <row r="17" spans="2:35" ht="14.5" customHeight="1" x14ac:dyDescent="0.55000000000000004">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row>
    <row r="18" spans="2:35" ht="14.5" customHeight="1" x14ac:dyDescent="0.55000000000000004">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row>
    <row r="19" spans="2:35" ht="14.5" customHeight="1" x14ac:dyDescent="0.55000000000000004"/>
    <row r="20" spans="2:35" ht="14.5" customHeight="1" x14ac:dyDescent="0.55000000000000004">
      <c r="B20" s="20" t="s">
        <v>20</v>
      </c>
      <c r="D20" s="14" t="s">
        <v>21</v>
      </c>
    </row>
    <row r="21" spans="2:35" ht="14.5" customHeight="1" x14ac:dyDescent="0.55000000000000004">
      <c r="C21" s="53" t="s">
        <v>70</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I21" s="14" t="s">
        <v>23</v>
      </c>
    </row>
    <row r="22" spans="2:35" ht="14.5" customHeight="1" x14ac:dyDescent="0.55000000000000004">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row>
    <row r="23" spans="2:35" ht="14.5" customHeight="1" x14ac:dyDescent="0.55000000000000004">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row>
    <row r="24" spans="2:35" ht="14.5" customHeight="1" x14ac:dyDescent="0.55000000000000004">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row>
    <row r="25" spans="2:35" ht="14.5" customHeight="1" x14ac:dyDescent="0.55000000000000004">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row>
    <row r="26" spans="2:35" ht="14.5" hidden="1" customHeight="1" x14ac:dyDescent="0.55000000000000004">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row>
    <row r="27" spans="2:35" ht="14.5" hidden="1" customHeight="1" x14ac:dyDescent="0.55000000000000004">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row>
    <row r="28" spans="2:35" ht="14.5" hidden="1" customHeight="1" x14ac:dyDescent="0.55000000000000004">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row>
    <row r="29" spans="2:35" ht="14.5" hidden="1" customHeight="1" x14ac:dyDescent="0.55000000000000004">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2:35" ht="14.5" hidden="1" customHeight="1" x14ac:dyDescent="0.55000000000000004">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2:35" ht="14.5" customHeight="1" x14ac:dyDescent="0.55000000000000004">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I31" s="14" t="s">
        <v>24</v>
      </c>
    </row>
    <row r="32" spans="2:35" ht="14.5" customHeight="1" x14ac:dyDescent="0.55000000000000004"/>
    <row r="33" spans="2:35" ht="14.5" customHeight="1" x14ac:dyDescent="0.55000000000000004"/>
    <row r="34" spans="2:35" ht="14.5" customHeight="1" x14ac:dyDescent="0.55000000000000004"/>
    <row r="35" spans="2:35" ht="14.5" customHeight="1" x14ac:dyDescent="0.55000000000000004">
      <c r="B35" s="20" t="s">
        <v>25</v>
      </c>
      <c r="D35" s="14" t="s">
        <v>26</v>
      </c>
    </row>
    <row r="36" spans="2:35" ht="14.5" customHeight="1" x14ac:dyDescent="0.55000000000000004">
      <c r="D36" s="46" t="str">
        <f>IF([15]契約締結!C31&lt;&gt;"",[15]契約締結!C31,"")</f>
        <v>地方公共団体の物品等又は特定役務の調達手続の特例を定める政令第11条第1項第2号</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row>
    <row r="37" spans="2:35" ht="14.5" customHeight="1" x14ac:dyDescent="0.55000000000000004">
      <c r="D37" s="47" t="str">
        <f>IF([15]契約締結!J30&lt;&gt;"",[15]契約締結!J30,"")</f>
        <v>W2</v>
      </c>
      <c r="E37" s="47"/>
      <c r="F37" s="47"/>
    </row>
    <row r="38" spans="2:35" ht="14.5" customHeight="1" x14ac:dyDescent="0.55000000000000004"/>
    <row r="39" spans="2:35" ht="14.5" customHeight="1" x14ac:dyDescent="0.55000000000000004"/>
    <row r="40" spans="2:35" ht="14.5" customHeight="1" x14ac:dyDescent="0.55000000000000004"/>
    <row r="41" spans="2:35" ht="14.5" customHeight="1" x14ac:dyDescent="0.55000000000000004">
      <c r="B41" s="20" t="s">
        <v>27</v>
      </c>
      <c r="D41" s="14" t="s">
        <v>28</v>
      </c>
    </row>
    <row r="42" spans="2:35" ht="14.5" customHeight="1" x14ac:dyDescent="0.55000000000000004">
      <c r="D42" s="48" t="s">
        <v>71</v>
      </c>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14" t="s">
        <v>30</v>
      </c>
    </row>
    <row r="43" spans="2:35" ht="14.5" customHeight="1" x14ac:dyDescent="0.55000000000000004"/>
    <row r="44" spans="2:35" ht="14.5" customHeight="1" x14ac:dyDescent="0.55000000000000004"/>
    <row r="45" spans="2:35" ht="14.5" customHeight="1" x14ac:dyDescent="0.55000000000000004"/>
    <row r="46" spans="2:35" ht="14.5" customHeight="1" x14ac:dyDescent="0.55000000000000004"/>
    <row r="47" spans="2:35" ht="14.5" customHeight="1" x14ac:dyDescent="0.55000000000000004"/>
    <row r="48" spans="2:35" ht="14.5" customHeight="1" x14ac:dyDescent="0.55000000000000004"/>
    <row r="49" ht="14.5" customHeight="1" x14ac:dyDescent="0.55000000000000004"/>
    <row r="50" ht="14.5" customHeight="1" x14ac:dyDescent="0.55000000000000004"/>
    <row r="51" ht="14.5" customHeight="1" x14ac:dyDescent="0.55000000000000004"/>
    <row r="52" ht="14.5" customHeight="1" x14ac:dyDescent="0.55000000000000004"/>
    <row r="53" ht="14.5" customHeight="1" x14ac:dyDescent="0.55000000000000004"/>
    <row r="54" ht="14.5" customHeight="1" x14ac:dyDescent="0.55000000000000004"/>
    <row r="55" ht="14.5" customHeight="1" x14ac:dyDescent="0.55000000000000004"/>
    <row r="56" ht="14.5" customHeight="1" x14ac:dyDescent="0.55000000000000004"/>
    <row r="57" ht="14.5" customHeight="1" x14ac:dyDescent="0.55000000000000004"/>
    <row r="58" ht="14.5" customHeight="1" x14ac:dyDescent="0.55000000000000004"/>
    <row r="59" ht="14.5" customHeight="1" x14ac:dyDescent="0.55000000000000004"/>
    <row r="60" ht="14.5" customHeight="1" x14ac:dyDescent="0.55000000000000004"/>
    <row r="61" ht="14.5" customHeight="1" x14ac:dyDescent="0.55000000000000004"/>
    <row r="62" ht="14.5" customHeight="1" x14ac:dyDescent="0.55000000000000004"/>
    <row r="63" ht="14.5" customHeight="1" x14ac:dyDescent="0.55000000000000004"/>
    <row r="64" ht="15" customHeight="1" x14ac:dyDescent="0.55000000000000004"/>
    <row r="65" ht="21" customHeight="1" x14ac:dyDescent="0.55000000000000004"/>
    <row r="66" ht="21" customHeight="1" x14ac:dyDescent="0.55000000000000004"/>
    <row r="67" ht="21" customHeight="1" x14ac:dyDescent="0.55000000000000004"/>
    <row r="68" ht="21" customHeight="1" x14ac:dyDescent="0.55000000000000004"/>
    <row r="69" ht="21" customHeight="1" x14ac:dyDescent="0.55000000000000004"/>
  </sheetData>
  <sheetProtection formatCells="0" formatRows="0" insertRows="0" selectLockedCells="1"/>
  <mergeCells count="9">
    <mergeCell ref="D36:AH36"/>
    <mergeCell ref="D37:F37"/>
    <mergeCell ref="D42:AH42"/>
    <mergeCell ref="A2:AH2"/>
    <mergeCell ref="C3:E3"/>
    <mergeCell ref="B4:AG4"/>
    <mergeCell ref="C9:AG10"/>
    <mergeCell ref="C15:AG16"/>
    <mergeCell ref="C21:AG31"/>
  </mergeCells>
  <phoneticPr fontId="1"/>
  <conditionalFormatting sqref="C9:AG10 C15:AG16 C21:AG31 D37:F37 D42:AH42">
    <cfRule type="containsBlanks" dxfId="11" priority="1">
      <formula>LEN(TRIM(C9))=0</formula>
    </cfRule>
  </conditionalFormatting>
  <printOptions horizontalCentered="1"/>
  <pageMargins left="0.78740157480314965" right="0.78740157480314965" top="0.78740157480314965" bottom="0.78740157480314965" header="0.39370078740157483" footer="0.39370078740157483"/>
  <pageSetup paperSize="9" orientation="portrait" r:id="rId1"/>
  <headerFooter>
    <oddHeader>&amp;L&amp;"ＭＳ ゴシック,標準"&amp;20&amp;A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15CBC-4E6D-4683-821C-CE05CB3C532B}">
  <sheetPr>
    <tabColor theme="8"/>
  </sheetPr>
  <dimension ref="A1:AI69"/>
  <sheetViews>
    <sheetView showGridLines="0" view="pageBreakPreview" zoomScaleNormal="100" zoomScaleSheetLayoutView="100" workbookViewId="0">
      <selection activeCell="A9" sqref="A9:XFD9"/>
    </sheetView>
  </sheetViews>
  <sheetFormatPr defaultColWidth="8.6640625" defaultRowHeight="12.5" x14ac:dyDescent="0.55000000000000004"/>
  <cols>
    <col min="1" max="2" width="2.1640625" style="14" customWidth="1"/>
    <col min="3" max="3" width="1.6640625" style="14" customWidth="1"/>
    <col min="4" max="55" width="2.1640625" style="14" customWidth="1"/>
    <col min="56" max="16384" width="8.6640625" style="14"/>
  </cols>
  <sheetData>
    <row r="1" spans="1:34" ht="14.5" customHeight="1" x14ac:dyDescent="0.55000000000000004">
      <c r="AH1" s="15" t="s">
        <v>14</v>
      </c>
    </row>
    <row r="2" spans="1:34" ht="14.5" customHeight="1" x14ac:dyDescent="0.55000000000000004">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row>
    <row r="3" spans="1:34" ht="14.5" customHeight="1" x14ac:dyDescent="0.55000000000000004">
      <c r="C3" s="50"/>
      <c r="D3" s="50"/>
      <c r="E3" s="50"/>
    </row>
    <row r="4" spans="1:34" ht="14.5" customHeight="1" x14ac:dyDescent="0.55000000000000004">
      <c r="B4" s="51" t="s">
        <v>15</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row>
    <row r="5" spans="1:34" ht="14.5" customHeight="1" x14ac:dyDescent="0.55000000000000004">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row>
    <row r="6" spans="1:34" ht="14.5" customHeight="1" x14ac:dyDescent="0.55000000000000004"/>
    <row r="7" spans="1:34" ht="14.5" customHeight="1" x14ac:dyDescent="0.55000000000000004"/>
    <row r="8" spans="1:34" ht="14.5" customHeight="1" x14ac:dyDescent="0.55000000000000004">
      <c r="B8" s="17" t="s">
        <v>16</v>
      </c>
      <c r="C8" s="18"/>
      <c r="D8" s="14" t="s">
        <v>17</v>
      </c>
    </row>
    <row r="9" spans="1:34" s="43" customFormat="1" ht="14.5" customHeight="1" x14ac:dyDescent="0.55000000000000004">
      <c r="C9" s="52" t="str">
        <f>IF([16]R7事業実施!B8&lt;&gt;"","　"&amp;[16]R7事業実施!B8,"")</f>
        <v>　令和７年度大阪市情報システム標準化共通機能・環境整備検討支援業務委託</v>
      </c>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row>
    <row r="10" spans="1:34" ht="14.5" customHeight="1" x14ac:dyDescent="0.55000000000000004">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row>
    <row r="11" spans="1:34" ht="14.5" customHeight="1" x14ac:dyDescent="0.55000000000000004">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row>
    <row r="12" spans="1:34" ht="14.5" customHeight="1" x14ac:dyDescent="0.55000000000000004">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row>
    <row r="13" spans="1:34" ht="14.5" customHeight="1" x14ac:dyDescent="0.55000000000000004"/>
    <row r="14" spans="1:34" ht="14.5" customHeight="1" x14ac:dyDescent="0.55000000000000004">
      <c r="B14" s="20" t="s">
        <v>18</v>
      </c>
      <c r="D14" s="14" t="s">
        <v>19</v>
      </c>
    </row>
    <row r="15" spans="1:34" ht="14.5" customHeight="1" x14ac:dyDescent="0.55000000000000004">
      <c r="C15" s="52" t="str">
        <f>IF([16]契約締結!F24&lt;&gt;"","　"&amp;[16]契約締結!F24,"")</f>
        <v>　アビームコンサルティング株式会社</v>
      </c>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row>
    <row r="16" spans="1:34" ht="14.5" customHeight="1" x14ac:dyDescent="0.55000000000000004">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row>
    <row r="17" spans="2:35" ht="14.5" customHeight="1" x14ac:dyDescent="0.55000000000000004">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row>
    <row r="18" spans="2:35" ht="14.5" customHeight="1" x14ac:dyDescent="0.55000000000000004">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row>
    <row r="19" spans="2:35" ht="14.5" customHeight="1" x14ac:dyDescent="0.55000000000000004"/>
    <row r="20" spans="2:35" ht="14.5" customHeight="1" x14ac:dyDescent="0.55000000000000004">
      <c r="B20" s="20" t="s">
        <v>20</v>
      </c>
      <c r="D20" s="14" t="s">
        <v>21</v>
      </c>
    </row>
    <row r="21" spans="2:35" ht="14.5" customHeight="1" x14ac:dyDescent="0.55000000000000004">
      <c r="C21" s="53" t="s">
        <v>74</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I21" s="14" t="s">
        <v>23</v>
      </c>
    </row>
    <row r="22" spans="2:35" ht="14.5" customHeight="1" x14ac:dyDescent="0.55000000000000004">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row>
    <row r="23" spans="2:35" ht="14.5" customHeight="1" x14ac:dyDescent="0.55000000000000004">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row>
    <row r="24" spans="2:35" ht="14.5" customHeight="1" x14ac:dyDescent="0.55000000000000004">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row>
    <row r="25" spans="2:35" ht="14.5" customHeight="1" x14ac:dyDescent="0.55000000000000004">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row>
    <row r="26" spans="2:35" ht="14.5" customHeight="1" x14ac:dyDescent="0.55000000000000004">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row>
    <row r="27" spans="2:35" ht="14.5" customHeight="1" x14ac:dyDescent="0.55000000000000004">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row>
    <row r="28" spans="2:35" ht="14.5" customHeight="1" x14ac:dyDescent="0.55000000000000004">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row>
    <row r="29" spans="2:35" ht="14.5" customHeight="1" x14ac:dyDescent="0.55000000000000004">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2:35" ht="14.5" customHeight="1" x14ac:dyDescent="0.55000000000000004">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2:35" ht="33" customHeight="1" x14ac:dyDescent="0.55000000000000004">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I31" s="14" t="s">
        <v>24</v>
      </c>
    </row>
    <row r="32" spans="2:35" ht="14.5" customHeight="1" x14ac:dyDescent="0.55000000000000004"/>
    <row r="33" spans="2:35" ht="14.5" customHeight="1" x14ac:dyDescent="0.55000000000000004"/>
    <row r="34" spans="2:35" ht="14.5" customHeight="1" x14ac:dyDescent="0.55000000000000004"/>
    <row r="35" spans="2:35" ht="14.5" customHeight="1" x14ac:dyDescent="0.55000000000000004">
      <c r="B35" s="20" t="s">
        <v>25</v>
      </c>
      <c r="D35" s="14" t="s">
        <v>26</v>
      </c>
    </row>
    <row r="36" spans="2:35" ht="14.5" customHeight="1" x14ac:dyDescent="0.55000000000000004">
      <c r="D36" s="46" t="str">
        <f>IF([16]契約締結!C31&lt;&gt;"",[16]契約締結!C31,"")</f>
        <v>地方公共団体の物品等又は特定役務の調達手続の特例を定める政令第11条第1項第2号</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row>
    <row r="37" spans="2:35" ht="14.5" customHeight="1" x14ac:dyDescent="0.55000000000000004">
      <c r="D37" s="47" t="str">
        <f>IF([16]契約締結!J30&lt;&gt;"",[16]契約締結!J30,"")</f>
        <v>W2</v>
      </c>
      <c r="E37" s="47"/>
      <c r="F37" s="47"/>
    </row>
    <row r="38" spans="2:35" ht="14.5" customHeight="1" x14ac:dyDescent="0.55000000000000004"/>
    <row r="39" spans="2:35" ht="14.5" customHeight="1" x14ac:dyDescent="0.55000000000000004"/>
    <row r="40" spans="2:35" ht="14.5" customHeight="1" x14ac:dyDescent="0.55000000000000004"/>
    <row r="41" spans="2:35" ht="14.5" customHeight="1" x14ac:dyDescent="0.55000000000000004">
      <c r="B41" s="20" t="s">
        <v>27</v>
      </c>
      <c r="D41" s="14" t="s">
        <v>28</v>
      </c>
    </row>
    <row r="42" spans="2:35" ht="14.5" customHeight="1" x14ac:dyDescent="0.55000000000000004">
      <c r="D42" s="48" t="s">
        <v>75</v>
      </c>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14" t="s">
        <v>30</v>
      </c>
    </row>
    <row r="43" spans="2:35" ht="14.5" customHeight="1" x14ac:dyDescent="0.55000000000000004"/>
    <row r="44" spans="2:35" ht="14.5" customHeight="1" x14ac:dyDescent="0.55000000000000004"/>
    <row r="45" spans="2:35" ht="14.5" customHeight="1" x14ac:dyDescent="0.55000000000000004"/>
    <row r="46" spans="2:35" ht="14.5" customHeight="1" x14ac:dyDescent="0.55000000000000004"/>
    <row r="47" spans="2:35" ht="14.5" customHeight="1" x14ac:dyDescent="0.55000000000000004"/>
    <row r="48" spans="2:35" ht="14.5" customHeight="1" x14ac:dyDescent="0.55000000000000004"/>
    <row r="49" ht="14.5" customHeight="1" x14ac:dyDescent="0.55000000000000004"/>
    <row r="50" ht="14.5" customHeight="1" x14ac:dyDescent="0.55000000000000004"/>
    <row r="51" ht="14.5" customHeight="1" x14ac:dyDescent="0.55000000000000004"/>
    <row r="52" ht="14.5" customHeight="1" x14ac:dyDescent="0.55000000000000004"/>
    <row r="53" ht="14.5" customHeight="1" x14ac:dyDescent="0.55000000000000004"/>
    <row r="54" ht="14.5" customHeight="1" x14ac:dyDescent="0.55000000000000004"/>
    <row r="55" ht="14.5" customHeight="1" x14ac:dyDescent="0.55000000000000004"/>
    <row r="56" ht="14.5" customHeight="1" x14ac:dyDescent="0.55000000000000004"/>
    <row r="57" ht="14.5" customHeight="1" x14ac:dyDescent="0.55000000000000004"/>
    <row r="58" ht="14.5" customHeight="1" x14ac:dyDescent="0.55000000000000004"/>
    <row r="59" ht="14.5" customHeight="1" x14ac:dyDescent="0.55000000000000004"/>
    <row r="60" ht="14.5" customHeight="1" x14ac:dyDescent="0.55000000000000004"/>
    <row r="61" ht="14.5" customHeight="1" x14ac:dyDescent="0.55000000000000004"/>
    <row r="62" ht="14.5" customHeight="1" x14ac:dyDescent="0.55000000000000004"/>
    <row r="63" ht="14.5" customHeight="1" x14ac:dyDescent="0.55000000000000004"/>
    <row r="64" ht="15" customHeight="1" x14ac:dyDescent="0.55000000000000004"/>
    <row r="65" ht="21" customHeight="1" x14ac:dyDescent="0.55000000000000004"/>
    <row r="66" ht="21" customHeight="1" x14ac:dyDescent="0.55000000000000004"/>
    <row r="67" ht="21" customHeight="1" x14ac:dyDescent="0.55000000000000004"/>
    <row r="68" ht="21" customHeight="1" x14ac:dyDescent="0.55000000000000004"/>
    <row r="69" ht="21" customHeight="1" x14ac:dyDescent="0.55000000000000004"/>
  </sheetData>
  <sheetProtection formatCells="0" formatRows="0" insertRows="0" selectLockedCells="1"/>
  <mergeCells count="9">
    <mergeCell ref="D36:AH36"/>
    <mergeCell ref="D37:F37"/>
    <mergeCell ref="D42:AH42"/>
    <mergeCell ref="A2:AH2"/>
    <mergeCell ref="C3:E3"/>
    <mergeCell ref="B4:AG4"/>
    <mergeCell ref="C9:AG10"/>
    <mergeCell ref="C15:AG16"/>
    <mergeCell ref="C21:AG31"/>
  </mergeCells>
  <phoneticPr fontId="1"/>
  <conditionalFormatting sqref="C9:AG10 C15:AG16 C21:AG31 D37:F37 D42:AH42">
    <cfRule type="containsBlanks" dxfId="10" priority="1">
      <formula>LEN(TRIM(C9))=0</formula>
    </cfRule>
  </conditionalFormatting>
  <printOptions horizontalCentered="1"/>
  <pageMargins left="0.78740157480314965" right="0.78740157480314965" top="0.78740157480314965" bottom="0.78740157480314965" header="0.39370078740157483" footer="0.39370078740157483"/>
  <pageSetup paperSize="9" orientation="portrait" r:id="rId1"/>
  <headerFooter>
    <oddHeader>&amp;L&amp;"ＭＳ ゴシック,標準"&amp;20&amp;A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CDA0D-EE7C-4322-9F08-EC41DEE7F123}">
  <sheetPr>
    <tabColor theme="8"/>
  </sheetPr>
  <dimension ref="A1:AI69"/>
  <sheetViews>
    <sheetView showGridLines="0" view="pageBreakPreview" topLeftCell="A9" zoomScaleNormal="100" zoomScaleSheetLayoutView="100" workbookViewId="0">
      <selection activeCell="A9" sqref="A9:XFD9"/>
    </sheetView>
  </sheetViews>
  <sheetFormatPr defaultColWidth="8.6640625" defaultRowHeight="12.5" x14ac:dyDescent="0.55000000000000004"/>
  <cols>
    <col min="1" max="2" width="2.1640625" style="14" customWidth="1"/>
    <col min="3" max="3" width="1.6640625" style="14" customWidth="1"/>
    <col min="4" max="55" width="2.1640625" style="14" customWidth="1"/>
    <col min="56" max="16384" width="8.6640625" style="14"/>
  </cols>
  <sheetData>
    <row r="1" spans="1:34" ht="14.5" customHeight="1" x14ac:dyDescent="0.55000000000000004">
      <c r="AH1" s="15" t="s">
        <v>14</v>
      </c>
    </row>
    <row r="2" spans="1:34" ht="14.5" customHeight="1" x14ac:dyDescent="0.55000000000000004">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row>
    <row r="3" spans="1:34" ht="14.5" customHeight="1" x14ac:dyDescent="0.55000000000000004">
      <c r="C3" s="50"/>
      <c r="D3" s="50"/>
      <c r="E3" s="50"/>
    </row>
    <row r="4" spans="1:34" ht="14.5" customHeight="1" x14ac:dyDescent="0.55000000000000004">
      <c r="B4" s="51" t="s">
        <v>15</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row>
    <row r="5" spans="1:34" ht="14.5" customHeight="1" x14ac:dyDescent="0.55000000000000004">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row>
    <row r="6" spans="1:34" ht="14.5" customHeight="1" x14ac:dyDescent="0.55000000000000004"/>
    <row r="7" spans="1:34" ht="14.5" customHeight="1" x14ac:dyDescent="0.55000000000000004"/>
    <row r="8" spans="1:34" ht="14.5" customHeight="1" x14ac:dyDescent="0.55000000000000004">
      <c r="B8" s="17" t="s">
        <v>16</v>
      </c>
      <c r="C8" s="18"/>
      <c r="D8" s="14" t="s">
        <v>17</v>
      </c>
    </row>
    <row r="9" spans="1:34" s="43" customFormat="1" ht="14.5" customHeight="1" x14ac:dyDescent="0.55000000000000004">
      <c r="C9" s="52" t="str">
        <f>IF([17]R7事業実施!B8&lt;&gt;"","　"&amp;[17]R7事業実施!B8,"")</f>
        <v>　令和７年度大阪市情報システム標準化推進プロジェクトマネジメント支援業務委託</v>
      </c>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row>
    <row r="10" spans="1:34" ht="14.5" customHeight="1" x14ac:dyDescent="0.55000000000000004">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row>
    <row r="11" spans="1:34" ht="14.5" customHeight="1" x14ac:dyDescent="0.55000000000000004">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row>
    <row r="12" spans="1:34" ht="14.5" customHeight="1" x14ac:dyDescent="0.55000000000000004">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row>
    <row r="13" spans="1:34" ht="14.5" customHeight="1" x14ac:dyDescent="0.55000000000000004"/>
    <row r="14" spans="1:34" ht="14.5" customHeight="1" x14ac:dyDescent="0.55000000000000004">
      <c r="B14" s="20" t="s">
        <v>18</v>
      </c>
      <c r="D14" s="14" t="s">
        <v>19</v>
      </c>
    </row>
    <row r="15" spans="1:34" ht="14.5" customHeight="1" x14ac:dyDescent="0.55000000000000004">
      <c r="C15" s="52" t="str">
        <f>IF([17]契約締結!F24&lt;&gt;"","　"&amp;[17]契約締結!F24,"")</f>
        <v>　PwCコンサルティング合同会社</v>
      </c>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row>
    <row r="16" spans="1:34" ht="14.5" customHeight="1" x14ac:dyDescent="0.55000000000000004">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row>
    <row r="17" spans="2:35" ht="14.5" customHeight="1" x14ac:dyDescent="0.55000000000000004">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row>
    <row r="18" spans="2:35" ht="14.5" customHeight="1" x14ac:dyDescent="0.55000000000000004">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row>
    <row r="19" spans="2:35" ht="14.5" customHeight="1" x14ac:dyDescent="0.55000000000000004"/>
    <row r="20" spans="2:35" ht="14.5" customHeight="1" x14ac:dyDescent="0.55000000000000004">
      <c r="B20" s="20" t="s">
        <v>20</v>
      </c>
      <c r="D20" s="14" t="s">
        <v>21</v>
      </c>
    </row>
    <row r="21" spans="2:35" ht="14.5" customHeight="1" x14ac:dyDescent="0.55000000000000004">
      <c r="C21" s="53" t="s">
        <v>78</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I21" s="14" t="s">
        <v>23</v>
      </c>
    </row>
    <row r="22" spans="2:35" ht="14.5" customHeight="1" x14ac:dyDescent="0.55000000000000004">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row>
    <row r="23" spans="2:35" ht="14.5" customHeight="1" x14ac:dyDescent="0.55000000000000004">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row>
    <row r="24" spans="2:35" ht="14.5" customHeight="1" x14ac:dyDescent="0.55000000000000004">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row>
    <row r="25" spans="2:35" ht="14.5" customHeight="1" x14ac:dyDescent="0.55000000000000004">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row>
    <row r="26" spans="2:35" ht="14.5" customHeight="1" x14ac:dyDescent="0.55000000000000004">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row>
    <row r="27" spans="2:35" ht="14.5" customHeight="1" x14ac:dyDescent="0.55000000000000004">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row>
    <row r="28" spans="2:35" ht="14.5" customHeight="1" x14ac:dyDescent="0.55000000000000004">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row>
    <row r="29" spans="2:35" ht="14.5" customHeight="1" x14ac:dyDescent="0.55000000000000004">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2:35" ht="14.5" customHeight="1" x14ac:dyDescent="0.55000000000000004">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2:35" ht="14.5" customHeight="1" x14ac:dyDescent="0.55000000000000004">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I31" s="14" t="s">
        <v>24</v>
      </c>
    </row>
    <row r="32" spans="2:35" ht="14.5" customHeight="1" x14ac:dyDescent="0.55000000000000004"/>
    <row r="33" spans="2:35" ht="14.5" customHeight="1" x14ac:dyDescent="0.55000000000000004"/>
    <row r="34" spans="2:35" ht="14.5" customHeight="1" x14ac:dyDescent="0.55000000000000004"/>
    <row r="35" spans="2:35" ht="14.5" customHeight="1" x14ac:dyDescent="0.55000000000000004">
      <c r="B35" s="20" t="s">
        <v>25</v>
      </c>
      <c r="D35" s="14" t="s">
        <v>26</v>
      </c>
    </row>
    <row r="36" spans="2:35" ht="14.5" customHeight="1" x14ac:dyDescent="0.55000000000000004">
      <c r="D36" s="46" t="str">
        <f>IF([17]契約締結!C31&lt;&gt;"",[17]契約締結!C31,"")</f>
        <v>地方公共団体の物品等又は特定役務の調達手続の特例を定める政令第11条第1項第2号</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row>
    <row r="37" spans="2:35" ht="14.5" customHeight="1" x14ac:dyDescent="0.55000000000000004">
      <c r="D37" s="47" t="str">
        <f>IF([17]契約締結!J30&lt;&gt;"",[17]契約締結!J30,"")</f>
        <v>W2</v>
      </c>
      <c r="E37" s="47"/>
      <c r="F37" s="47"/>
    </row>
    <row r="38" spans="2:35" ht="14.5" customHeight="1" x14ac:dyDescent="0.55000000000000004"/>
    <row r="39" spans="2:35" ht="14.5" customHeight="1" x14ac:dyDescent="0.55000000000000004"/>
    <row r="40" spans="2:35" ht="14.5" customHeight="1" x14ac:dyDescent="0.55000000000000004"/>
    <row r="41" spans="2:35" ht="14.5" customHeight="1" x14ac:dyDescent="0.55000000000000004">
      <c r="B41" s="20" t="s">
        <v>27</v>
      </c>
      <c r="D41" s="14" t="s">
        <v>28</v>
      </c>
    </row>
    <row r="42" spans="2:35" ht="14.5" customHeight="1" x14ac:dyDescent="0.55000000000000004">
      <c r="D42" s="48" t="s">
        <v>79</v>
      </c>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14" t="s">
        <v>30</v>
      </c>
    </row>
    <row r="43" spans="2:35" ht="14.5" customHeight="1" x14ac:dyDescent="0.55000000000000004"/>
    <row r="44" spans="2:35" ht="14.5" customHeight="1" x14ac:dyDescent="0.55000000000000004"/>
    <row r="45" spans="2:35" ht="14.5" customHeight="1" x14ac:dyDescent="0.55000000000000004"/>
    <row r="46" spans="2:35" ht="14.5" customHeight="1" x14ac:dyDescent="0.55000000000000004"/>
    <row r="47" spans="2:35" ht="14.5" customHeight="1" x14ac:dyDescent="0.55000000000000004"/>
    <row r="48" spans="2:35" ht="14.5" customHeight="1" x14ac:dyDescent="0.55000000000000004"/>
    <row r="49" ht="14.5" customHeight="1" x14ac:dyDescent="0.55000000000000004"/>
    <row r="50" ht="14.5" customHeight="1" x14ac:dyDescent="0.55000000000000004"/>
    <row r="51" ht="14.5" customHeight="1" x14ac:dyDescent="0.55000000000000004"/>
    <row r="52" ht="14.5" customHeight="1" x14ac:dyDescent="0.55000000000000004"/>
    <row r="53" ht="14.5" customHeight="1" x14ac:dyDescent="0.55000000000000004"/>
    <row r="54" ht="14.5" customHeight="1" x14ac:dyDescent="0.55000000000000004"/>
    <row r="55" ht="14.5" customHeight="1" x14ac:dyDescent="0.55000000000000004"/>
    <row r="56" ht="14.5" customHeight="1" x14ac:dyDescent="0.55000000000000004"/>
    <row r="57" ht="14.5" customHeight="1" x14ac:dyDescent="0.55000000000000004"/>
    <row r="58" ht="14.5" customHeight="1" x14ac:dyDescent="0.55000000000000004"/>
    <row r="59" ht="14.5" customHeight="1" x14ac:dyDescent="0.55000000000000004"/>
    <row r="60" ht="14.5" customHeight="1" x14ac:dyDescent="0.55000000000000004"/>
    <row r="61" ht="14.5" customHeight="1" x14ac:dyDescent="0.55000000000000004"/>
    <row r="62" ht="14.5" customHeight="1" x14ac:dyDescent="0.55000000000000004"/>
    <row r="63" ht="14.5" customHeight="1" x14ac:dyDescent="0.55000000000000004"/>
    <row r="64" ht="15" customHeight="1" x14ac:dyDescent="0.55000000000000004"/>
    <row r="65" ht="21" customHeight="1" x14ac:dyDescent="0.55000000000000004"/>
    <row r="66" ht="21" customHeight="1" x14ac:dyDescent="0.55000000000000004"/>
    <row r="67" ht="21" customHeight="1" x14ac:dyDescent="0.55000000000000004"/>
    <row r="68" ht="21" customHeight="1" x14ac:dyDescent="0.55000000000000004"/>
    <row r="69" ht="21" customHeight="1" x14ac:dyDescent="0.55000000000000004"/>
  </sheetData>
  <sheetProtection formatCells="0" formatRows="0" insertRows="0" selectLockedCells="1"/>
  <mergeCells count="9">
    <mergeCell ref="D36:AH36"/>
    <mergeCell ref="D37:F37"/>
    <mergeCell ref="D42:AH42"/>
    <mergeCell ref="A2:AH2"/>
    <mergeCell ref="C3:E3"/>
    <mergeCell ref="B4:AG4"/>
    <mergeCell ref="C9:AG10"/>
    <mergeCell ref="C15:AG16"/>
    <mergeCell ref="C21:AG31"/>
  </mergeCells>
  <phoneticPr fontId="1"/>
  <conditionalFormatting sqref="C9:AG10 C15:AG16 C21:AG31 D37:F37">
    <cfRule type="containsBlanks" dxfId="9" priority="2">
      <formula>LEN(TRIM(C9))=0</formula>
    </cfRule>
  </conditionalFormatting>
  <conditionalFormatting sqref="D42:AH42">
    <cfRule type="containsBlanks" dxfId="8" priority="1">
      <formula>LEN(TRIM(D42))=0</formula>
    </cfRule>
  </conditionalFormatting>
  <printOptions horizontalCentered="1"/>
  <pageMargins left="0.78740157480314965" right="0.78740157480314965" top="0.78740157480314965" bottom="0.78740157480314965" header="0.39370078740157483" footer="0.39370078740157483"/>
  <pageSetup paperSize="9" orientation="portrait" r:id="rId1"/>
  <headerFooter>
    <oddHeader>&amp;L&amp;"ＭＳ ゴシック,標準"&amp;20&amp;A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DDFE0-66A3-41EC-831B-17F6D45290AC}">
  <sheetPr>
    <tabColor theme="8"/>
  </sheetPr>
  <dimension ref="A1:AI69"/>
  <sheetViews>
    <sheetView showGridLines="0" view="pageBreakPreview" topLeftCell="A17" zoomScaleNormal="100" zoomScaleSheetLayoutView="100" workbookViewId="0">
      <selection activeCell="A9" sqref="A9:XFD9"/>
    </sheetView>
  </sheetViews>
  <sheetFormatPr defaultColWidth="8.75" defaultRowHeight="12.5" x14ac:dyDescent="0.55000000000000004"/>
  <cols>
    <col min="1" max="2" width="2.25" style="14" customWidth="1"/>
    <col min="3" max="3" width="1.75" style="14" customWidth="1"/>
    <col min="4" max="55" width="2.25" style="14" customWidth="1"/>
    <col min="56" max="16384" width="8.75" style="14"/>
  </cols>
  <sheetData>
    <row r="1" spans="1:34" ht="14.65" customHeight="1" x14ac:dyDescent="0.55000000000000004">
      <c r="AH1" s="15" t="s">
        <v>14</v>
      </c>
    </row>
    <row r="2" spans="1:34" ht="14.65" customHeight="1" x14ac:dyDescent="0.55000000000000004">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row>
    <row r="3" spans="1:34" ht="14.65" customHeight="1" x14ac:dyDescent="0.55000000000000004">
      <c r="C3" s="50"/>
      <c r="D3" s="50"/>
      <c r="E3" s="50"/>
    </row>
    <row r="4" spans="1:34" ht="14.65" customHeight="1" x14ac:dyDescent="0.55000000000000004">
      <c r="B4" s="51" t="s">
        <v>15</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row>
    <row r="5" spans="1:34" ht="14.65" customHeight="1" x14ac:dyDescent="0.55000000000000004">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row>
    <row r="6" spans="1:34" ht="14.65" customHeight="1" x14ac:dyDescent="0.55000000000000004"/>
    <row r="7" spans="1:34" ht="14.65" customHeight="1" x14ac:dyDescent="0.55000000000000004"/>
    <row r="8" spans="1:34" ht="14.65" customHeight="1" x14ac:dyDescent="0.55000000000000004">
      <c r="B8" s="17" t="s">
        <v>16</v>
      </c>
      <c r="C8" s="18"/>
      <c r="D8" s="14" t="s">
        <v>17</v>
      </c>
    </row>
    <row r="9" spans="1:34" s="43" customFormat="1" ht="14.65" customHeight="1" x14ac:dyDescent="0.55000000000000004">
      <c r="C9" s="52" t="str">
        <f>IF([18]R7事業実施!B8&lt;&gt;"","　"&amp;[18]R7事業実施!B8,"")</f>
        <v>　令和７年度大阪市基幹系システム統合基盤機種更新業務委託</v>
      </c>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row>
    <row r="10" spans="1:34" ht="14.65" customHeight="1" x14ac:dyDescent="0.55000000000000004">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row>
    <row r="11" spans="1:34" ht="14.65" customHeight="1" x14ac:dyDescent="0.55000000000000004">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row>
    <row r="12" spans="1:34" ht="14.65" customHeight="1" x14ac:dyDescent="0.55000000000000004">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row>
    <row r="13" spans="1:34" ht="14.65" customHeight="1" x14ac:dyDescent="0.55000000000000004"/>
    <row r="14" spans="1:34" ht="14.65" customHeight="1" x14ac:dyDescent="0.55000000000000004">
      <c r="B14" s="20" t="s">
        <v>18</v>
      </c>
      <c r="D14" s="14" t="s">
        <v>19</v>
      </c>
    </row>
    <row r="15" spans="1:34" ht="14.65" customHeight="1" x14ac:dyDescent="0.55000000000000004">
      <c r="C15" s="52" t="str">
        <f>IF([18]契約締結!F24&lt;&gt;"","　"&amp;[18]契約締結!F24,"")</f>
        <v>　株式会社ＮＴＴデータ関西</v>
      </c>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row>
    <row r="16" spans="1:34" ht="14.65" customHeight="1" x14ac:dyDescent="0.55000000000000004">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row>
    <row r="17" spans="2:35" ht="14.65" customHeight="1" x14ac:dyDescent="0.55000000000000004">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row>
    <row r="18" spans="2:35" ht="14.65" customHeight="1" x14ac:dyDescent="0.55000000000000004">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row>
    <row r="19" spans="2:35" ht="14.65" customHeight="1" x14ac:dyDescent="0.55000000000000004"/>
    <row r="20" spans="2:35" ht="14.65" customHeight="1" x14ac:dyDescent="0.55000000000000004">
      <c r="B20" s="20" t="s">
        <v>20</v>
      </c>
      <c r="D20" s="14" t="s">
        <v>21</v>
      </c>
    </row>
    <row r="21" spans="2:35" ht="14.65" customHeight="1" x14ac:dyDescent="0.55000000000000004">
      <c r="C21" s="53" t="s">
        <v>81</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I21" s="14" t="s">
        <v>23</v>
      </c>
    </row>
    <row r="22" spans="2:35" ht="14.65" customHeight="1" x14ac:dyDescent="0.55000000000000004">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row>
    <row r="23" spans="2:35" ht="14.65" customHeight="1" x14ac:dyDescent="0.55000000000000004">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row>
    <row r="24" spans="2:35" ht="14.65" customHeight="1" x14ac:dyDescent="0.55000000000000004">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row>
    <row r="25" spans="2:35" ht="14.65" customHeight="1" x14ac:dyDescent="0.55000000000000004">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row>
    <row r="26" spans="2:35" ht="14.65" hidden="1" customHeight="1" x14ac:dyDescent="0.55000000000000004">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row>
    <row r="27" spans="2:35" ht="14.65" hidden="1" customHeight="1" x14ac:dyDescent="0.55000000000000004">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row>
    <row r="28" spans="2:35" ht="14.65" hidden="1" customHeight="1" x14ac:dyDescent="0.55000000000000004">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row>
    <row r="29" spans="2:35" ht="14.65" hidden="1" customHeight="1" x14ac:dyDescent="0.55000000000000004">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2:35" ht="14.65" hidden="1" customHeight="1" x14ac:dyDescent="0.55000000000000004">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2:35" ht="14.65" customHeight="1" x14ac:dyDescent="0.55000000000000004">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I31" s="14" t="s">
        <v>24</v>
      </c>
    </row>
    <row r="32" spans="2:35" ht="14.65" customHeight="1" x14ac:dyDescent="0.55000000000000004"/>
    <row r="33" spans="2:35" ht="14.65" customHeight="1" x14ac:dyDescent="0.55000000000000004"/>
    <row r="34" spans="2:35" ht="14.65" customHeight="1" x14ac:dyDescent="0.55000000000000004"/>
    <row r="35" spans="2:35" ht="14.65" customHeight="1" x14ac:dyDescent="0.55000000000000004">
      <c r="B35" s="20" t="s">
        <v>25</v>
      </c>
      <c r="D35" s="14" t="s">
        <v>26</v>
      </c>
    </row>
    <row r="36" spans="2:35" ht="14.65" customHeight="1" x14ac:dyDescent="0.55000000000000004">
      <c r="D36" s="46" t="str">
        <f>IF([18]契約締結!C31&lt;&gt;"",[18]契約締結!C31,"")</f>
        <v>地方公共団体の物品等又は特定役務の調達手続の特例を定める政令第11条第1項第2号</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row>
    <row r="37" spans="2:35" ht="14.65" customHeight="1" x14ac:dyDescent="0.55000000000000004">
      <c r="D37" s="47" t="str">
        <f>IF([18]契約締結!J30&lt;&gt;"",[18]契約締結!J30,"")</f>
        <v>W2</v>
      </c>
      <c r="E37" s="47"/>
      <c r="F37" s="47"/>
    </row>
    <row r="38" spans="2:35" ht="14.65" customHeight="1" x14ac:dyDescent="0.55000000000000004"/>
    <row r="39" spans="2:35" ht="14.65" customHeight="1" x14ac:dyDescent="0.55000000000000004"/>
    <row r="40" spans="2:35" ht="14.65" customHeight="1" x14ac:dyDescent="0.55000000000000004"/>
    <row r="41" spans="2:35" ht="14.65" customHeight="1" x14ac:dyDescent="0.55000000000000004">
      <c r="B41" s="20" t="s">
        <v>27</v>
      </c>
      <c r="D41" s="14" t="s">
        <v>28</v>
      </c>
    </row>
    <row r="42" spans="2:35" ht="14.65" customHeight="1" x14ac:dyDescent="0.55000000000000004">
      <c r="D42" s="48" t="s">
        <v>82</v>
      </c>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14" t="s">
        <v>30</v>
      </c>
    </row>
    <row r="43" spans="2:35" ht="14.65" customHeight="1" x14ac:dyDescent="0.55000000000000004"/>
    <row r="44" spans="2:35" ht="14.65" customHeight="1" x14ac:dyDescent="0.55000000000000004"/>
    <row r="45" spans="2:35" ht="14.65" customHeight="1" x14ac:dyDescent="0.55000000000000004"/>
    <row r="46" spans="2:35" ht="14.65" customHeight="1" x14ac:dyDescent="0.55000000000000004"/>
    <row r="47" spans="2:35" ht="14.65" customHeight="1" x14ac:dyDescent="0.55000000000000004"/>
    <row r="48" spans="2:35" ht="14.65" customHeight="1" x14ac:dyDescent="0.55000000000000004"/>
    <row r="49" ht="14.65" customHeight="1" x14ac:dyDescent="0.55000000000000004"/>
    <row r="50" ht="14.65" customHeight="1" x14ac:dyDescent="0.55000000000000004"/>
    <row r="51" ht="14.65" customHeight="1" x14ac:dyDescent="0.55000000000000004"/>
    <row r="52" ht="14.65" customHeight="1" x14ac:dyDescent="0.55000000000000004"/>
    <row r="53" ht="14.65" customHeight="1" x14ac:dyDescent="0.55000000000000004"/>
    <row r="54" ht="14.65" customHeight="1" x14ac:dyDescent="0.55000000000000004"/>
    <row r="55" ht="14.65" customHeight="1" x14ac:dyDescent="0.55000000000000004"/>
    <row r="56" ht="14.65" customHeight="1" x14ac:dyDescent="0.55000000000000004"/>
    <row r="57" ht="14.65" customHeight="1" x14ac:dyDescent="0.55000000000000004"/>
    <row r="58" ht="14.65" customHeight="1" x14ac:dyDescent="0.55000000000000004"/>
    <row r="59" ht="14.65" customHeight="1" x14ac:dyDescent="0.55000000000000004"/>
    <row r="60" ht="14.65" customHeight="1" x14ac:dyDescent="0.55000000000000004"/>
    <row r="61" ht="14.65" customHeight="1" x14ac:dyDescent="0.55000000000000004"/>
    <row r="62" ht="14.65" customHeight="1" x14ac:dyDescent="0.55000000000000004"/>
    <row r="63" ht="14.65" customHeight="1" x14ac:dyDescent="0.55000000000000004"/>
    <row r="64" ht="15" customHeight="1" x14ac:dyDescent="0.55000000000000004"/>
    <row r="65" ht="21" customHeight="1" x14ac:dyDescent="0.55000000000000004"/>
    <row r="66" ht="21" customHeight="1" x14ac:dyDescent="0.55000000000000004"/>
    <row r="67" ht="21" customHeight="1" x14ac:dyDescent="0.55000000000000004"/>
    <row r="68" ht="21" customHeight="1" x14ac:dyDescent="0.55000000000000004"/>
    <row r="69" ht="21" customHeight="1" x14ac:dyDescent="0.55000000000000004"/>
  </sheetData>
  <sheetProtection formatCells="0" formatRows="0" insertRows="0" selectLockedCells="1"/>
  <mergeCells count="9">
    <mergeCell ref="D36:AH36"/>
    <mergeCell ref="D37:F37"/>
    <mergeCell ref="D42:AH42"/>
    <mergeCell ref="A2:AH2"/>
    <mergeCell ref="C3:E3"/>
    <mergeCell ref="B4:AG4"/>
    <mergeCell ref="C9:AG10"/>
    <mergeCell ref="C15:AG16"/>
    <mergeCell ref="C21:AG31"/>
  </mergeCells>
  <phoneticPr fontId="1"/>
  <conditionalFormatting sqref="C9:AG10 C15:AG16 C21:AG31 D37:F37 D42:AH42">
    <cfRule type="containsBlanks" dxfId="7" priority="1">
      <formula>LEN(TRIM(C9))=0</formula>
    </cfRule>
  </conditionalFormatting>
  <printOptions horizontalCentered="1"/>
  <pageMargins left="0.78740157480314965" right="0.78740157480314965" top="0.78740157480314965" bottom="0.78740157480314965" header="0.39370078740157483" footer="0.39370078740157483"/>
  <pageSetup paperSize="9" orientation="portrait" r:id="rId1"/>
  <headerFooter>
    <oddHeader>&amp;L&amp;"ＭＳ ゴシック,標準"&amp;20&amp;A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25D96-5415-4F48-A388-C18E2ACD7638}">
  <sheetPr>
    <tabColor theme="8"/>
  </sheetPr>
  <dimension ref="A1:AI69"/>
  <sheetViews>
    <sheetView showGridLines="0" view="pageBreakPreview" zoomScaleNormal="100" zoomScaleSheetLayoutView="100" workbookViewId="0">
      <selection activeCell="A9" sqref="A9:XFD9"/>
    </sheetView>
  </sheetViews>
  <sheetFormatPr defaultColWidth="8.6640625" defaultRowHeight="12.5" x14ac:dyDescent="0.55000000000000004"/>
  <cols>
    <col min="1" max="2" width="2.1640625" style="14" customWidth="1"/>
    <col min="3" max="3" width="1.6640625" style="14" customWidth="1"/>
    <col min="4" max="55" width="2.1640625" style="14" customWidth="1"/>
    <col min="56" max="16384" width="8.6640625" style="14"/>
  </cols>
  <sheetData>
    <row r="1" spans="1:34" ht="14.75" customHeight="1" x14ac:dyDescent="0.55000000000000004">
      <c r="AH1" s="15" t="s">
        <v>14</v>
      </c>
    </row>
    <row r="2" spans="1:34" ht="14.75" customHeight="1" x14ac:dyDescent="0.55000000000000004">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row>
    <row r="3" spans="1:34" ht="14.75" customHeight="1" x14ac:dyDescent="0.55000000000000004">
      <c r="C3" s="50"/>
      <c r="D3" s="50"/>
      <c r="E3" s="50"/>
    </row>
    <row r="4" spans="1:34" ht="14.75" customHeight="1" x14ac:dyDescent="0.55000000000000004">
      <c r="B4" s="51" t="s">
        <v>15</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row>
    <row r="5" spans="1:34" ht="14.75" customHeight="1" x14ac:dyDescent="0.55000000000000004">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row>
    <row r="6" spans="1:34" ht="14.75" customHeight="1" x14ac:dyDescent="0.55000000000000004"/>
    <row r="7" spans="1:34" ht="14.75" customHeight="1" x14ac:dyDescent="0.55000000000000004"/>
    <row r="8" spans="1:34" ht="14.75" customHeight="1" x14ac:dyDescent="0.55000000000000004">
      <c r="B8" s="17" t="s">
        <v>16</v>
      </c>
      <c r="C8" s="18"/>
      <c r="D8" s="14" t="s">
        <v>17</v>
      </c>
    </row>
    <row r="9" spans="1:34" s="43" customFormat="1" ht="14.75" customHeight="1" x14ac:dyDescent="0.55000000000000004">
      <c r="C9" s="52" t="str">
        <f>IF([19]R7事業実施!B8&lt;&gt;"","　"&amp;[19]R7事業実施!B8,"")</f>
        <v>　令和７年度大阪市情報通信ネットワーク基盤改修・整備業務委託</v>
      </c>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row>
    <row r="10" spans="1:34" ht="14.75" customHeight="1" x14ac:dyDescent="0.55000000000000004">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row>
    <row r="11" spans="1:34" ht="14.75" customHeight="1" x14ac:dyDescent="0.55000000000000004">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row>
    <row r="12" spans="1:34" ht="14.75" customHeight="1" x14ac:dyDescent="0.55000000000000004">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row>
    <row r="13" spans="1:34" ht="14.75" customHeight="1" x14ac:dyDescent="0.55000000000000004"/>
    <row r="14" spans="1:34" ht="14.75" customHeight="1" x14ac:dyDescent="0.55000000000000004">
      <c r="B14" s="20" t="s">
        <v>18</v>
      </c>
      <c r="D14" s="14" t="s">
        <v>19</v>
      </c>
    </row>
    <row r="15" spans="1:34" ht="14.75" customHeight="1" x14ac:dyDescent="0.55000000000000004">
      <c r="C15" s="52" t="str">
        <f>IF([19]契約締結!F24&lt;&gt;"","　"&amp;[19]契約締結!F24,"")</f>
        <v>　株式会社日立製作所　関西支社</v>
      </c>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row>
    <row r="16" spans="1:34" ht="14.75" customHeight="1" x14ac:dyDescent="0.55000000000000004">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row>
    <row r="17" spans="2:35" ht="14.75" customHeight="1" x14ac:dyDescent="0.55000000000000004">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row>
    <row r="18" spans="2:35" ht="14.75" customHeight="1" x14ac:dyDescent="0.55000000000000004">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row>
    <row r="19" spans="2:35" ht="14.75" customHeight="1" x14ac:dyDescent="0.55000000000000004"/>
    <row r="20" spans="2:35" ht="14.75" customHeight="1" x14ac:dyDescent="0.55000000000000004">
      <c r="B20" s="20" t="s">
        <v>20</v>
      </c>
      <c r="D20" s="14" t="s">
        <v>21</v>
      </c>
    </row>
    <row r="21" spans="2:35" ht="14.75" customHeight="1" x14ac:dyDescent="0.55000000000000004">
      <c r="C21" s="53" t="s">
        <v>84</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I21" s="14" t="s">
        <v>23</v>
      </c>
    </row>
    <row r="22" spans="2:35" ht="14.75" customHeight="1" x14ac:dyDescent="0.55000000000000004">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row>
    <row r="23" spans="2:35" ht="14.75" customHeight="1" x14ac:dyDescent="0.55000000000000004">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row>
    <row r="24" spans="2:35" ht="14.75" customHeight="1" x14ac:dyDescent="0.55000000000000004">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row>
    <row r="25" spans="2:35" ht="14.75" customHeight="1" x14ac:dyDescent="0.55000000000000004">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row>
    <row r="26" spans="2:35" ht="14.75" hidden="1" customHeight="1" x14ac:dyDescent="0.55000000000000004">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row>
    <row r="27" spans="2:35" ht="14.75" hidden="1" customHeight="1" x14ac:dyDescent="0.55000000000000004">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row>
    <row r="28" spans="2:35" ht="14.75" hidden="1" customHeight="1" x14ac:dyDescent="0.55000000000000004">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row>
    <row r="29" spans="2:35" ht="14.75" hidden="1" customHeight="1" x14ac:dyDescent="0.55000000000000004">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2:35" ht="14.75" hidden="1" customHeight="1" x14ac:dyDescent="0.55000000000000004">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2:35" ht="14.75" customHeight="1" x14ac:dyDescent="0.55000000000000004">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I31" s="14" t="s">
        <v>24</v>
      </c>
    </row>
    <row r="32" spans="2:35" ht="14.75" customHeight="1" x14ac:dyDescent="0.55000000000000004"/>
    <row r="33" spans="2:35" ht="14.75" customHeight="1" x14ac:dyDescent="0.55000000000000004"/>
    <row r="34" spans="2:35" ht="14.75" customHeight="1" x14ac:dyDescent="0.55000000000000004"/>
    <row r="35" spans="2:35" ht="14.75" customHeight="1" x14ac:dyDescent="0.55000000000000004">
      <c r="B35" s="20" t="s">
        <v>25</v>
      </c>
      <c r="D35" s="14" t="s">
        <v>26</v>
      </c>
    </row>
    <row r="36" spans="2:35" ht="14.75" customHeight="1" x14ac:dyDescent="0.55000000000000004">
      <c r="D36" s="46" t="str">
        <f>IF([19]契約締結!C31&lt;&gt;"",[19]契約締結!C31,"")</f>
        <v>地方公共団体の物品等又は特定役務の調達手続の特例を定める政令第11条第1項第2号</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row>
    <row r="37" spans="2:35" ht="14.75" customHeight="1" x14ac:dyDescent="0.55000000000000004">
      <c r="D37" s="47" t="str">
        <f>IF([19]契約締結!J30&lt;&gt;"",[19]契約締結!J30,"")</f>
        <v>W2</v>
      </c>
      <c r="E37" s="47"/>
      <c r="F37" s="47"/>
    </row>
    <row r="38" spans="2:35" ht="14.75" customHeight="1" x14ac:dyDescent="0.55000000000000004"/>
    <row r="39" spans="2:35" ht="14.75" customHeight="1" x14ac:dyDescent="0.55000000000000004"/>
    <row r="40" spans="2:35" ht="14.75" customHeight="1" x14ac:dyDescent="0.55000000000000004"/>
    <row r="41" spans="2:35" ht="14.75" customHeight="1" x14ac:dyDescent="0.55000000000000004">
      <c r="B41" s="20" t="s">
        <v>27</v>
      </c>
      <c r="D41" s="14" t="s">
        <v>28</v>
      </c>
    </row>
    <row r="42" spans="2:35" ht="14.75" customHeight="1" x14ac:dyDescent="0.55000000000000004">
      <c r="D42" s="48" t="s">
        <v>85</v>
      </c>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14" t="s">
        <v>30</v>
      </c>
    </row>
    <row r="43" spans="2:35" ht="14.75" customHeight="1" x14ac:dyDescent="0.55000000000000004"/>
    <row r="44" spans="2:35" ht="14.75" customHeight="1" x14ac:dyDescent="0.55000000000000004"/>
    <row r="45" spans="2:35" ht="14.75" customHeight="1" x14ac:dyDescent="0.55000000000000004"/>
    <row r="46" spans="2:35" ht="14.75" customHeight="1" x14ac:dyDescent="0.55000000000000004"/>
    <row r="47" spans="2:35" ht="14.75" customHeight="1" x14ac:dyDescent="0.55000000000000004"/>
    <row r="48" spans="2:35" ht="14.75" customHeight="1" x14ac:dyDescent="0.55000000000000004"/>
    <row r="49" ht="14.75" customHeight="1" x14ac:dyDescent="0.55000000000000004"/>
    <row r="50" ht="14.75" customHeight="1" x14ac:dyDescent="0.55000000000000004"/>
    <row r="51" ht="14.75" customHeight="1" x14ac:dyDescent="0.55000000000000004"/>
    <row r="52" ht="14.75" customHeight="1" x14ac:dyDescent="0.55000000000000004"/>
    <row r="53" ht="14.75" customHeight="1" x14ac:dyDescent="0.55000000000000004"/>
    <row r="54" ht="14.75" customHeight="1" x14ac:dyDescent="0.55000000000000004"/>
    <row r="55" ht="14.75" customHeight="1" x14ac:dyDescent="0.55000000000000004"/>
    <row r="56" ht="14.75" customHeight="1" x14ac:dyDescent="0.55000000000000004"/>
    <row r="57" ht="14.75" customHeight="1" x14ac:dyDescent="0.55000000000000004"/>
    <row r="58" ht="14.75" customHeight="1" x14ac:dyDescent="0.55000000000000004"/>
    <row r="59" ht="14.75" customHeight="1" x14ac:dyDescent="0.55000000000000004"/>
    <row r="60" ht="14.75" customHeight="1" x14ac:dyDescent="0.55000000000000004"/>
    <row r="61" ht="14.75" customHeight="1" x14ac:dyDescent="0.55000000000000004"/>
    <row r="62" ht="14.75" customHeight="1" x14ac:dyDescent="0.55000000000000004"/>
    <row r="63" ht="14.75" customHeight="1" x14ac:dyDescent="0.55000000000000004"/>
    <row r="64" ht="15" customHeight="1" x14ac:dyDescent="0.55000000000000004"/>
    <row r="65" ht="21" customHeight="1" x14ac:dyDescent="0.55000000000000004"/>
    <row r="66" ht="21" customHeight="1" x14ac:dyDescent="0.55000000000000004"/>
    <row r="67" ht="21" customHeight="1" x14ac:dyDescent="0.55000000000000004"/>
    <row r="68" ht="21" customHeight="1" x14ac:dyDescent="0.55000000000000004"/>
    <row r="69" ht="21" customHeight="1" x14ac:dyDescent="0.55000000000000004"/>
  </sheetData>
  <sheetProtection formatCells="0" formatRows="0" insertRows="0" selectLockedCells="1"/>
  <mergeCells count="9">
    <mergeCell ref="D36:AH36"/>
    <mergeCell ref="D37:F37"/>
    <mergeCell ref="D42:AH42"/>
    <mergeCell ref="A2:AH2"/>
    <mergeCell ref="C3:E3"/>
    <mergeCell ref="B4:AG4"/>
    <mergeCell ref="C9:AG10"/>
    <mergeCell ref="C15:AG16"/>
    <mergeCell ref="C21:AG31"/>
  </mergeCells>
  <phoneticPr fontId="1"/>
  <conditionalFormatting sqref="C9:AG10 C15:AG16 C21:AG31 D37:F37 D42:AH42">
    <cfRule type="containsBlanks" dxfId="6" priority="1">
      <formula>LEN(TRIM(C9))=0</formula>
    </cfRule>
  </conditionalFormatting>
  <printOptions horizontalCentered="1"/>
  <pageMargins left="0.78740157480314965" right="0.78740157480314965" top="0.78740157480314965" bottom="0.78740157480314965" header="0.39370078740157483" footer="0.39370078740157483"/>
  <pageSetup paperSize="9" orientation="portrait" r:id="rId1"/>
  <headerFooter>
    <oddHeader>&amp;L&amp;"ＭＳ ゴシック,標準"&amp;20&amp;A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DADEE-A90E-4071-A7EF-8C1BF470E869}">
  <sheetPr>
    <tabColor theme="8"/>
  </sheetPr>
  <dimension ref="A1:AI69"/>
  <sheetViews>
    <sheetView showGridLines="0" view="pageBreakPreview" topLeftCell="A6" zoomScaleNormal="100" zoomScaleSheetLayoutView="100" workbookViewId="0">
      <selection activeCell="A9" sqref="A9:XFD9"/>
    </sheetView>
  </sheetViews>
  <sheetFormatPr defaultColWidth="8.58203125" defaultRowHeight="12.5" x14ac:dyDescent="0.55000000000000004"/>
  <cols>
    <col min="1" max="2" width="2.08203125" style="14" customWidth="1"/>
    <col min="3" max="3" width="1.58203125" style="14" customWidth="1"/>
    <col min="4" max="55" width="2.08203125" style="14" customWidth="1"/>
    <col min="56" max="16384" width="8.58203125" style="14"/>
  </cols>
  <sheetData>
    <row r="1" spans="1:34" ht="14.5" customHeight="1" x14ac:dyDescent="0.55000000000000004">
      <c r="AH1" s="15" t="s">
        <v>14</v>
      </c>
    </row>
    <row r="2" spans="1:34" ht="14.5" customHeight="1" x14ac:dyDescent="0.55000000000000004">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row>
    <row r="3" spans="1:34" ht="14.5" customHeight="1" x14ac:dyDescent="0.55000000000000004">
      <c r="C3" s="50"/>
      <c r="D3" s="50"/>
      <c r="E3" s="50"/>
    </row>
    <row r="4" spans="1:34" ht="14.5" customHeight="1" x14ac:dyDescent="0.55000000000000004">
      <c r="B4" s="51" t="s">
        <v>15</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row>
    <row r="5" spans="1:34" ht="14.5" customHeight="1" x14ac:dyDescent="0.55000000000000004">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row>
    <row r="6" spans="1:34" ht="14.5" customHeight="1" x14ac:dyDescent="0.55000000000000004"/>
    <row r="7" spans="1:34" ht="14.5" customHeight="1" x14ac:dyDescent="0.55000000000000004"/>
    <row r="8" spans="1:34" ht="14.5" customHeight="1" x14ac:dyDescent="0.55000000000000004">
      <c r="B8" s="17" t="s">
        <v>16</v>
      </c>
      <c r="C8" s="18"/>
      <c r="D8" s="14" t="s">
        <v>17</v>
      </c>
    </row>
    <row r="9" spans="1:34" s="43" customFormat="1" ht="14.5" customHeight="1" x14ac:dyDescent="0.55000000000000004">
      <c r="C9" s="52" t="str">
        <f>IF([20]R7事業実施!B8&lt;&gt;"","　"&amp;[20]R7事業実施!B8,"")</f>
        <v>　令和７年度大阪市ホームページ運用管理システム等運用保守業務委託</v>
      </c>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row>
    <row r="10" spans="1:34" ht="14.5" customHeight="1" x14ac:dyDescent="0.55000000000000004">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row>
    <row r="11" spans="1:34" ht="14.5" customHeight="1" x14ac:dyDescent="0.55000000000000004">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row>
    <row r="12" spans="1:34" ht="14.5" customHeight="1" x14ac:dyDescent="0.55000000000000004">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row>
    <row r="13" spans="1:34" ht="14.5" customHeight="1" x14ac:dyDescent="0.55000000000000004"/>
    <row r="14" spans="1:34" ht="14.5" customHeight="1" x14ac:dyDescent="0.55000000000000004">
      <c r="B14" s="20" t="s">
        <v>18</v>
      </c>
      <c r="D14" s="14" t="s">
        <v>19</v>
      </c>
    </row>
    <row r="15" spans="1:34" ht="14.5" customHeight="1" x14ac:dyDescent="0.55000000000000004">
      <c r="C15" s="52" t="str">
        <f>IF([20]契約締結!F24&lt;&gt;"","　"&amp;[20]契約締結!F24,"")</f>
        <v>　キステム株式会社</v>
      </c>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row>
    <row r="16" spans="1:34" ht="14.5" customHeight="1" x14ac:dyDescent="0.55000000000000004">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row>
    <row r="17" spans="2:35" ht="14.5" customHeight="1" x14ac:dyDescent="0.55000000000000004">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row>
    <row r="18" spans="2:35" ht="14.5" customHeight="1" x14ac:dyDescent="0.55000000000000004">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row>
    <row r="19" spans="2:35" ht="14.5" customHeight="1" x14ac:dyDescent="0.55000000000000004"/>
    <row r="20" spans="2:35" ht="14.5" customHeight="1" x14ac:dyDescent="0.55000000000000004">
      <c r="B20" s="20" t="s">
        <v>20</v>
      </c>
      <c r="D20" s="14" t="s">
        <v>21</v>
      </c>
    </row>
    <row r="21" spans="2:35" ht="14.5" customHeight="1" x14ac:dyDescent="0.55000000000000004">
      <c r="C21" s="53" t="s">
        <v>88</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I21" s="14" t="s">
        <v>23</v>
      </c>
    </row>
    <row r="22" spans="2:35" ht="14.5" customHeight="1" x14ac:dyDescent="0.55000000000000004">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row>
    <row r="23" spans="2:35" ht="14.5" customHeight="1" x14ac:dyDescent="0.55000000000000004">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row>
    <row r="24" spans="2:35" ht="14.5" customHeight="1" x14ac:dyDescent="0.55000000000000004">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row>
    <row r="25" spans="2:35" ht="14.5" customHeight="1" x14ac:dyDescent="0.55000000000000004">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row>
    <row r="26" spans="2:35" ht="14.5" hidden="1" customHeight="1" x14ac:dyDescent="0.55000000000000004">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row>
    <row r="27" spans="2:35" ht="14.5" hidden="1" customHeight="1" x14ac:dyDescent="0.55000000000000004">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row>
    <row r="28" spans="2:35" ht="14.5" hidden="1" customHeight="1" x14ac:dyDescent="0.55000000000000004">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row>
    <row r="29" spans="2:35" ht="14.5" hidden="1" customHeight="1" x14ac:dyDescent="0.55000000000000004">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2:35" ht="14.5" hidden="1" customHeight="1" x14ac:dyDescent="0.55000000000000004">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2:35" ht="14.5" customHeight="1" x14ac:dyDescent="0.55000000000000004">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I31" s="14" t="s">
        <v>24</v>
      </c>
    </row>
    <row r="32" spans="2:35" ht="14.5" customHeight="1" x14ac:dyDescent="0.55000000000000004"/>
    <row r="33" spans="2:35" ht="14.5" customHeight="1" x14ac:dyDescent="0.55000000000000004"/>
    <row r="34" spans="2:35" ht="14.5" customHeight="1" x14ac:dyDescent="0.55000000000000004"/>
    <row r="35" spans="2:35" ht="14.5" customHeight="1" x14ac:dyDescent="0.55000000000000004">
      <c r="B35" s="20" t="s">
        <v>25</v>
      </c>
      <c r="D35" s="14" t="s">
        <v>26</v>
      </c>
    </row>
    <row r="36" spans="2:35" ht="14.5" customHeight="1" x14ac:dyDescent="0.55000000000000004">
      <c r="D36" s="46" t="str">
        <f>IF([20]契約締結!C31&lt;&gt;"",[20]契約締結!C31,"")</f>
        <v>地方自治法施行令第167条の2第1項第2号</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row>
    <row r="37" spans="2:35" ht="14.5" customHeight="1" x14ac:dyDescent="0.55000000000000004">
      <c r="D37" s="47" t="str">
        <f>IF([20]契約締結!J30&lt;&gt;"",[20]契約締結!J30,"")</f>
        <v>G4</v>
      </c>
      <c r="E37" s="47"/>
      <c r="F37" s="47"/>
    </row>
    <row r="38" spans="2:35" ht="14.5" customHeight="1" x14ac:dyDescent="0.55000000000000004"/>
    <row r="39" spans="2:35" ht="14.5" customHeight="1" x14ac:dyDescent="0.55000000000000004"/>
    <row r="40" spans="2:35" ht="14.5" customHeight="1" x14ac:dyDescent="0.55000000000000004"/>
    <row r="41" spans="2:35" ht="14.5" customHeight="1" x14ac:dyDescent="0.55000000000000004">
      <c r="B41" s="20" t="s">
        <v>27</v>
      </c>
      <c r="D41" s="14" t="s">
        <v>28</v>
      </c>
    </row>
    <row r="42" spans="2:35" ht="14.5" customHeight="1" x14ac:dyDescent="0.55000000000000004">
      <c r="D42" s="48" t="s">
        <v>89</v>
      </c>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14" t="s">
        <v>30</v>
      </c>
    </row>
    <row r="43" spans="2:35" ht="14.5" customHeight="1" x14ac:dyDescent="0.55000000000000004"/>
    <row r="44" spans="2:35" ht="14.5" customHeight="1" x14ac:dyDescent="0.55000000000000004"/>
    <row r="45" spans="2:35" ht="14.5" customHeight="1" x14ac:dyDescent="0.55000000000000004"/>
    <row r="46" spans="2:35" ht="14.5" customHeight="1" x14ac:dyDescent="0.55000000000000004"/>
    <row r="47" spans="2:35" ht="14.5" customHeight="1" x14ac:dyDescent="0.55000000000000004"/>
    <row r="48" spans="2:35" ht="14.5" customHeight="1" x14ac:dyDescent="0.55000000000000004"/>
    <row r="49" ht="14.5" customHeight="1" x14ac:dyDescent="0.55000000000000004"/>
    <row r="50" ht="14.5" customHeight="1" x14ac:dyDescent="0.55000000000000004"/>
    <row r="51" ht="14.5" customHeight="1" x14ac:dyDescent="0.55000000000000004"/>
    <row r="52" ht="14.5" customHeight="1" x14ac:dyDescent="0.55000000000000004"/>
    <row r="53" ht="14.5" customHeight="1" x14ac:dyDescent="0.55000000000000004"/>
    <row r="54" ht="14.5" customHeight="1" x14ac:dyDescent="0.55000000000000004"/>
    <row r="55" ht="14.5" customHeight="1" x14ac:dyDescent="0.55000000000000004"/>
    <row r="56" ht="14.5" customHeight="1" x14ac:dyDescent="0.55000000000000004"/>
    <row r="57" ht="14.5" customHeight="1" x14ac:dyDescent="0.55000000000000004"/>
    <row r="58" ht="14.5" customHeight="1" x14ac:dyDescent="0.55000000000000004"/>
    <row r="59" ht="14.5" customHeight="1" x14ac:dyDescent="0.55000000000000004"/>
    <row r="60" ht="14.5" customHeight="1" x14ac:dyDescent="0.55000000000000004"/>
    <row r="61" ht="14.5" customHeight="1" x14ac:dyDescent="0.55000000000000004"/>
    <row r="62" ht="14.5" customHeight="1" x14ac:dyDescent="0.55000000000000004"/>
    <row r="63" ht="14.5" customHeight="1" x14ac:dyDescent="0.55000000000000004"/>
    <row r="64" ht="15" customHeight="1" x14ac:dyDescent="0.55000000000000004"/>
    <row r="65" ht="21" customHeight="1" x14ac:dyDescent="0.55000000000000004"/>
    <row r="66" ht="21" customHeight="1" x14ac:dyDescent="0.55000000000000004"/>
    <row r="67" ht="21" customHeight="1" x14ac:dyDescent="0.55000000000000004"/>
    <row r="68" ht="21" customHeight="1" x14ac:dyDescent="0.55000000000000004"/>
    <row r="69" ht="21" customHeight="1" x14ac:dyDescent="0.55000000000000004"/>
  </sheetData>
  <sheetProtection formatCells="0" formatRows="0" insertRows="0" selectLockedCells="1"/>
  <mergeCells count="9">
    <mergeCell ref="D36:AH36"/>
    <mergeCell ref="D37:F37"/>
    <mergeCell ref="D42:AH42"/>
    <mergeCell ref="A2:AH2"/>
    <mergeCell ref="C3:E3"/>
    <mergeCell ref="B4:AG4"/>
    <mergeCell ref="C9:AG10"/>
    <mergeCell ref="C15:AG16"/>
    <mergeCell ref="C21:AG31"/>
  </mergeCells>
  <phoneticPr fontId="1"/>
  <conditionalFormatting sqref="C9:AG10 C15:AG16 D37:F37">
    <cfRule type="containsBlanks" dxfId="5" priority="3">
      <formula>LEN(TRIM(C9))=0</formula>
    </cfRule>
  </conditionalFormatting>
  <conditionalFormatting sqref="C21:AG31">
    <cfRule type="containsBlanks" dxfId="4" priority="2">
      <formula>LEN(TRIM(C21))=0</formula>
    </cfRule>
  </conditionalFormatting>
  <conditionalFormatting sqref="D42:AH42">
    <cfRule type="containsBlanks" dxfId="3" priority="1">
      <formula>LEN(TRIM(D42))=0</formula>
    </cfRule>
  </conditionalFormatting>
  <printOptions horizontalCentered="1"/>
  <pageMargins left="0.78740157480314965" right="0.78740157480314965" top="0.78740157480314965" bottom="0.78740157480314965" header="0.39370078740157483" footer="0.39370078740157483"/>
  <pageSetup paperSize="9" orientation="portrait" r:id="rId1"/>
  <headerFooter>
    <oddHeader>&amp;L&amp;"ＭＳ ゴシック,標準"&amp;20&amp;A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28BD1-A8AC-4B2A-9EBF-FEEFDAB74085}">
  <sheetPr>
    <tabColor theme="8"/>
  </sheetPr>
  <dimension ref="A1:AI69"/>
  <sheetViews>
    <sheetView showGridLines="0" view="pageBreakPreview" zoomScaleNormal="100" zoomScaleSheetLayoutView="100" workbookViewId="0">
      <selection activeCell="A9" sqref="A9:XFD9"/>
    </sheetView>
  </sheetViews>
  <sheetFormatPr defaultColWidth="8.6640625" defaultRowHeight="12.5" x14ac:dyDescent="0.55000000000000004"/>
  <cols>
    <col min="1" max="2" width="2.1640625" style="14" customWidth="1"/>
    <col min="3" max="3" width="1.6640625" style="14" customWidth="1"/>
    <col min="4" max="55" width="2.1640625" style="14" customWidth="1"/>
    <col min="56" max="16384" width="8.6640625" style="14"/>
  </cols>
  <sheetData>
    <row r="1" spans="1:34" ht="14.5" customHeight="1" x14ac:dyDescent="0.55000000000000004">
      <c r="AH1" s="15" t="s">
        <v>14</v>
      </c>
    </row>
    <row r="2" spans="1:34" ht="14.5" customHeight="1" x14ac:dyDescent="0.55000000000000004">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row>
    <row r="3" spans="1:34" ht="14.5" customHeight="1" x14ac:dyDescent="0.55000000000000004">
      <c r="C3" s="50"/>
      <c r="D3" s="50"/>
      <c r="E3" s="50"/>
    </row>
    <row r="4" spans="1:34" ht="14.5" customHeight="1" x14ac:dyDescent="0.55000000000000004">
      <c r="B4" s="51" t="s">
        <v>15</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row>
    <row r="5" spans="1:34" ht="14.5" customHeight="1" x14ac:dyDescent="0.55000000000000004">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row>
    <row r="6" spans="1:34" ht="14.5" customHeight="1" x14ac:dyDescent="0.55000000000000004"/>
    <row r="7" spans="1:34" ht="14.5" customHeight="1" x14ac:dyDescent="0.55000000000000004"/>
    <row r="8" spans="1:34" ht="14.5" customHeight="1" x14ac:dyDescent="0.55000000000000004">
      <c r="B8" s="17" t="s">
        <v>16</v>
      </c>
      <c r="C8" s="18"/>
      <c r="D8" s="14" t="s">
        <v>17</v>
      </c>
    </row>
    <row r="9" spans="1:34" s="43" customFormat="1" ht="14.5" customHeight="1" x14ac:dyDescent="0.55000000000000004">
      <c r="C9" s="52" t="str">
        <f>IF([21]案の１_R7事業実施!B8&lt;&gt;"","　"&amp;[21]案の１_R7事業実施!B8,"")</f>
        <v>　令和７年度大阪市行政オンラインシステムサービス利用及び運用保守業務委託</v>
      </c>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row>
    <row r="10" spans="1:34" ht="14.5" customHeight="1" x14ac:dyDescent="0.55000000000000004">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row>
    <row r="11" spans="1:34" ht="14.5" customHeight="1" x14ac:dyDescent="0.55000000000000004">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row>
    <row r="12" spans="1:34" ht="14.5" customHeight="1" x14ac:dyDescent="0.55000000000000004">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row>
    <row r="13" spans="1:34" ht="14.5" customHeight="1" x14ac:dyDescent="0.55000000000000004"/>
    <row r="14" spans="1:34" ht="14.5" customHeight="1" x14ac:dyDescent="0.55000000000000004">
      <c r="B14" s="20" t="s">
        <v>18</v>
      </c>
      <c r="D14" s="14" t="s">
        <v>19</v>
      </c>
    </row>
    <row r="15" spans="1:34" ht="14.5" customHeight="1" x14ac:dyDescent="0.55000000000000004">
      <c r="C15" s="52" t="str">
        <f>IF([21]案の３_契約締結!F24&lt;&gt;"","　"&amp;[21]案の３_契約締結!F24,"")</f>
        <v>　株式会社ＴＫＣ</v>
      </c>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row>
    <row r="16" spans="1:34" ht="14.5" customHeight="1" x14ac:dyDescent="0.55000000000000004">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row>
    <row r="17" spans="2:35" ht="14.5" customHeight="1" x14ac:dyDescent="0.55000000000000004">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row>
    <row r="18" spans="2:35" ht="14.5" customHeight="1" x14ac:dyDescent="0.55000000000000004">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row>
    <row r="19" spans="2:35" ht="14.5" customHeight="1" x14ac:dyDescent="0.55000000000000004"/>
    <row r="20" spans="2:35" ht="14.5" customHeight="1" x14ac:dyDescent="0.55000000000000004">
      <c r="B20" s="20" t="s">
        <v>20</v>
      </c>
      <c r="D20" s="14" t="s">
        <v>21</v>
      </c>
    </row>
    <row r="21" spans="2:35" ht="14.5" customHeight="1" x14ac:dyDescent="0.55000000000000004">
      <c r="C21" s="53" t="s">
        <v>92</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I21" s="14" t="s">
        <v>23</v>
      </c>
    </row>
    <row r="22" spans="2:35" ht="14.5" customHeight="1" x14ac:dyDescent="0.55000000000000004">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row>
    <row r="23" spans="2:35" ht="14.5" customHeight="1" x14ac:dyDescent="0.55000000000000004">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row>
    <row r="24" spans="2:35" ht="14.5" customHeight="1" x14ac:dyDescent="0.55000000000000004">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row>
    <row r="25" spans="2:35" ht="14.5" customHeight="1" x14ac:dyDescent="0.55000000000000004">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row>
    <row r="26" spans="2:35" ht="14.5" hidden="1" customHeight="1" x14ac:dyDescent="0.55000000000000004">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row>
    <row r="27" spans="2:35" ht="14.5" hidden="1" customHeight="1" x14ac:dyDescent="0.55000000000000004">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row>
    <row r="28" spans="2:35" ht="14.5" hidden="1" customHeight="1" x14ac:dyDescent="0.55000000000000004">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row>
    <row r="29" spans="2:35" ht="14.5" hidden="1" customHeight="1" x14ac:dyDescent="0.55000000000000004">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2:35" ht="14.5" hidden="1" customHeight="1" x14ac:dyDescent="0.55000000000000004">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2:35" ht="14.5" customHeight="1" x14ac:dyDescent="0.55000000000000004">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I31" s="14" t="s">
        <v>24</v>
      </c>
    </row>
    <row r="32" spans="2:35" ht="14.5" customHeight="1" x14ac:dyDescent="0.55000000000000004"/>
    <row r="33" spans="2:35" ht="14.5" customHeight="1" x14ac:dyDescent="0.55000000000000004"/>
    <row r="34" spans="2:35" ht="14.5" customHeight="1" x14ac:dyDescent="0.55000000000000004"/>
    <row r="35" spans="2:35" ht="14.5" customHeight="1" x14ac:dyDescent="0.55000000000000004">
      <c r="B35" s="20" t="s">
        <v>25</v>
      </c>
      <c r="D35" s="14" t="s">
        <v>26</v>
      </c>
    </row>
    <row r="36" spans="2:35" ht="14.5" customHeight="1" x14ac:dyDescent="0.55000000000000004">
      <c r="D36" s="46" t="str">
        <f>IF([21]案の３_契約締結!C31&lt;&gt;"",[21]案の３_契約締結!C31,"")</f>
        <v>地方公共団体の物品等又は特定役務の調達手続の特例を定める政令第11条第1項第2号</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row>
    <row r="37" spans="2:35" ht="14.5" customHeight="1" x14ac:dyDescent="0.55000000000000004">
      <c r="D37" s="47" t="str">
        <f>IF([21]案の３_契約締結!J30&lt;&gt;"",[21]案の３_契約締結!J30,"")</f>
        <v>W2</v>
      </c>
      <c r="E37" s="47"/>
      <c r="F37" s="47"/>
    </row>
    <row r="38" spans="2:35" ht="14.5" customHeight="1" x14ac:dyDescent="0.55000000000000004"/>
    <row r="39" spans="2:35" ht="14.5" customHeight="1" x14ac:dyDescent="0.55000000000000004"/>
    <row r="40" spans="2:35" ht="14.5" customHeight="1" x14ac:dyDescent="0.55000000000000004"/>
    <row r="41" spans="2:35" ht="14.5" customHeight="1" x14ac:dyDescent="0.55000000000000004">
      <c r="B41" s="20" t="s">
        <v>27</v>
      </c>
      <c r="D41" s="14" t="s">
        <v>28</v>
      </c>
    </row>
    <row r="42" spans="2:35" ht="14.5" customHeight="1" x14ac:dyDescent="0.55000000000000004">
      <c r="D42" s="48" t="s">
        <v>93</v>
      </c>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14" t="s">
        <v>30</v>
      </c>
    </row>
    <row r="43" spans="2:35" ht="14.5" customHeight="1" x14ac:dyDescent="0.55000000000000004"/>
    <row r="44" spans="2:35" ht="14.5" customHeight="1" x14ac:dyDescent="0.55000000000000004"/>
    <row r="45" spans="2:35" ht="14.5" customHeight="1" x14ac:dyDescent="0.55000000000000004"/>
    <row r="46" spans="2:35" ht="14.5" customHeight="1" x14ac:dyDescent="0.55000000000000004"/>
    <row r="47" spans="2:35" ht="14.5" customHeight="1" x14ac:dyDescent="0.55000000000000004"/>
    <row r="48" spans="2:35" ht="14.5" customHeight="1" x14ac:dyDescent="0.55000000000000004"/>
    <row r="49" ht="14.5" customHeight="1" x14ac:dyDescent="0.55000000000000004"/>
    <row r="50" ht="14.5" customHeight="1" x14ac:dyDescent="0.55000000000000004"/>
    <row r="51" ht="14.5" customHeight="1" x14ac:dyDescent="0.55000000000000004"/>
    <row r="52" ht="14.5" customHeight="1" x14ac:dyDescent="0.55000000000000004"/>
    <row r="53" ht="14.5" customHeight="1" x14ac:dyDescent="0.55000000000000004"/>
    <row r="54" ht="14.5" customHeight="1" x14ac:dyDescent="0.55000000000000004"/>
    <row r="55" ht="14.5" customHeight="1" x14ac:dyDescent="0.55000000000000004"/>
    <row r="56" ht="14.5" customHeight="1" x14ac:dyDescent="0.55000000000000004"/>
    <row r="57" ht="14.5" customHeight="1" x14ac:dyDescent="0.55000000000000004"/>
    <row r="58" ht="14.5" customHeight="1" x14ac:dyDescent="0.55000000000000004"/>
    <row r="59" ht="14.5" customHeight="1" x14ac:dyDescent="0.55000000000000004"/>
    <row r="60" ht="14.5" customHeight="1" x14ac:dyDescent="0.55000000000000004"/>
    <row r="61" ht="14.5" customHeight="1" x14ac:dyDescent="0.55000000000000004"/>
    <row r="62" ht="14.5" customHeight="1" x14ac:dyDescent="0.55000000000000004"/>
    <row r="63" ht="14.5" customHeight="1" x14ac:dyDescent="0.55000000000000004"/>
    <row r="64" ht="15" customHeight="1" x14ac:dyDescent="0.55000000000000004"/>
    <row r="65" ht="21" customHeight="1" x14ac:dyDescent="0.55000000000000004"/>
    <row r="66" ht="21" customHeight="1" x14ac:dyDescent="0.55000000000000004"/>
    <row r="67" ht="21" customHeight="1" x14ac:dyDescent="0.55000000000000004"/>
    <row r="68" ht="21" customHeight="1" x14ac:dyDescent="0.55000000000000004"/>
    <row r="69" ht="21" customHeight="1" x14ac:dyDescent="0.55000000000000004"/>
  </sheetData>
  <sheetProtection formatCells="0" formatRows="0" insertRows="0" selectLockedCells="1"/>
  <mergeCells count="9">
    <mergeCell ref="D36:AH36"/>
    <mergeCell ref="D37:F37"/>
    <mergeCell ref="D42:AH42"/>
    <mergeCell ref="A2:AH2"/>
    <mergeCell ref="C3:E3"/>
    <mergeCell ref="B4:AG4"/>
    <mergeCell ref="C9:AG10"/>
    <mergeCell ref="C15:AG16"/>
    <mergeCell ref="C21:AG31"/>
  </mergeCells>
  <phoneticPr fontId="1"/>
  <conditionalFormatting sqref="C9:AG10 C15:AG16 C21:AG31 D37:F37 D42:AH42">
    <cfRule type="containsBlanks" dxfId="2" priority="1">
      <formula>LEN(TRIM(C9))=0</formula>
    </cfRule>
  </conditionalFormatting>
  <printOptions horizontalCentered="1"/>
  <pageMargins left="0.78740157480314965" right="0.78740157480314965" top="0.78740157480314965" bottom="0.78740157480314965" header="0.39370078740157483" footer="0.39370078740157483"/>
  <pageSetup paperSize="9" orientation="portrait" r:id="rId1"/>
  <headerFooter>
    <oddHeader>&amp;L&amp;"ＭＳ ゴシック,標準"&amp;20&amp;A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32B18-9A79-41A6-811F-E1FC8BB46F0E}">
  <sheetPr>
    <tabColor theme="8"/>
  </sheetPr>
  <dimension ref="A1:AI69"/>
  <sheetViews>
    <sheetView showGridLines="0" view="pageBreakPreview" zoomScaleNormal="100" zoomScaleSheetLayoutView="100" workbookViewId="0">
      <selection activeCell="A9" sqref="A9:XFD9"/>
    </sheetView>
  </sheetViews>
  <sheetFormatPr defaultColWidth="8.6640625" defaultRowHeight="12.5" x14ac:dyDescent="0.55000000000000004"/>
  <cols>
    <col min="1" max="2" width="2.1640625" style="14" customWidth="1"/>
    <col min="3" max="3" width="1.6640625" style="14" customWidth="1"/>
    <col min="4" max="55" width="2.1640625" style="14" customWidth="1"/>
    <col min="56" max="16384" width="8.6640625" style="14"/>
  </cols>
  <sheetData>
    <row r="1" spans="1:34" ht="14.5" customHeight="1" x14ac:dyDescent="0.55000000000000004">
      <c r="AH1" s="15" t="s">
        <v>14</v>
      </c>
    </row>
    <row r="2" spans="1:34" ht="14.5" customHeight="1" x14ac:dyDescent="0.55000000000000004">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row>
    <row r="3" spans="1:34" ht="14.5" customHeight="1" x14ac:dyDescent="0.55000000000000004">
      <c r="C3" s="50"/>
      <c r="D3" s="50"/>
      <c r="E3" s="50"/>
    </row>
    <row r="4" spans="1:34" ht="14.5" customHeight="1" x14ac:dyDescent="0.55000000000000004">
      <c r="B4" s="51" t="s">
        <v>15</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row>
    <row r="5" spans="1:34" ht="14.5" customHeight="1" x14ac:dyDescent="0.55000000000000004">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row>
    <row r="6" spans="1:34" ht="14.5" customHeight="1" x14ac:dyDescent="0.55000000000000004"/>
    <row r="7" spans="1:34" ht="14.5" customHeight="1" x14ac:dyDescent="0.55000000000000004"/>
    <row r="8" spans="1:34" ht="14.5" customHeight="1" x14ac:dyDescent="0.55000000000000004">
      <c r="B8" s="17" t="s">
        <v>16</v>
      </c>
      <c r="C8" s="18"/>
      <c r="D8" s="14" t="s">
        <v>17</v>
      </c>
    </row>
    <row r="9" spans="1:34" s="43" customFormat="1" ht="14.5" customHeight="1" x14ac:dyDescent="0.55000000000000004">
      <c r="C9" s="52" t="str">
        <f>IF([4]事業実施!B8&lt;&gt;"","　"&amp;[4]事業実施!B8,"")</f>
        <v>　　令和７年度行政データ可視化システムサービス利用及び運用保守業務委託</v>
      </c>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row>
    <row r="10" spans="1:34" ht="14.5" customHeight="1" x14ac:dyDescent="0.55000000000000004">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row>
    <row r="11" spans="1:34" ht="14.5" customHeight="1" x14ac:dyDescent="0.55000000000000004">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row>
    <row r="12" spans="1:34" ht="14.5" customHeight="1" x14ac:dyDescent="0.55000000000000004">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row>
    <row r="13" spans="1:34" ht="14.5" customHeight="1" x14ac:dyDescent="0.55000000000000004"/>
    <row r="14" spans="1:34" ht="14.5" customHeight="1" x14ac:dyDescent="0.55000000000000004">
      <c r="B14" s="20" t="s">
        <v>18</v>
      </c>
      <c r="D14" s="14" t="s">
        <v>19</v>
      </c>
    </row>
    <row r="15" spans="1:34" ht="14.5" customHeight="1" x14ac:dyDescent="0.55000000000000004">
      <c r="C15" s="52" t="str">
        <f>IF([4]契約締結!F24&lt;&gt;"","　"&amp;[4]契約締結!F24,"")</f>
        <v>　株式会社ビーコンラーニングサービス</v>
      </c>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row>
    <row r="16" spans="1:34" ht="14.5" customHeight="1" x14ac:dyDescent="0.55000000000000004">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row>
    <row r="17" spans="2:35" ht="14.5" customHeight="1" x14ac:dyDescent="0.55000000000000004">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row>
    <row r="18" spans="2:35" ht="14.5" customHeight="1" x14ac:dyDescent="0.55000000000000004">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row>
    <row r="19" spans="2:35" ht="14.5" customHeight="1" x14ac:dyDescent="0.55000000000000004"/>
    <row r="20" spans="2:35" ht="14.5" customHeight="1" x14ac:dyDescent="0.55000000000000004">
      <c r="B20" s="20" t="s">
        <v>20</v>
      </c>
      <c r="D20" s="14" t="s">
        <v>21</v>
      </c>
    </row>
    <row r="21" spans="2:35" ht="14.5" customHeight="1" x14ac:dyDescent="0.55000000000000004">
      <c r="C21" s="53" t="s">
        <v>22</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I21" s="14" t="s">
        <v>23</v>
      </c>
    </row>
    <row r="22" spans="2:35" ht="14.5" customHeight="1" x14ac:dyDescent="0.55000000000000004">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row>
    <row r="23" spans="2:35" ht="14.5" customHeight="1" x14ac:dyDescent="0.55000000000000004">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row>
    <row r="24" spans="2:35" ht="14.5" customHeight="1" x14ac:dyDescent="0.55000000000000004">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row>
    <row r="25" spans="2:35" ht="14.5" customHeight="1" x14ac:dyDescent="0.55000000000000004">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row>
    <row r="26" spans="2:35" ht="14.5" hidden="1" customHeight="1" x14ac:dyDescent="0.55000000000000004">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row>
    <row r="27" spans="2:35" ht="14.5" hidden="1" customHeight="1" x14ac:dyDescent="0.55000000000000004">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row>
    <row r="28" spans="2:35" ht="14.5" hidden="1" customHeight="1" x14ac:dyDescent="0.55000000000000004">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row>
    <row r="29" spans="2:35" ht="14.5" hidden="1" customHeight="1" x14ac:dyDescent="0.55000000000000004">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2:35" ht="14.5" hidden="1" customHeight="1" x14ac:dyDescent="0.55000000000000004">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2:35" ht="14.5" customHeight="1" x14ac:dyDescent="0.55000000000000004">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I31" s="14" t="s">
        <v>24</v>
      </c>
    </row>
    <row r="32" spans="2:35" ht="14.5" customHeight="1" x14ac:dyDescent="0.55000000000000004"/>
    <row r="33" spans="2:35" ht="14.5" customHeight="1" x14ac:dyDescent="0.55000000000000004"/>
    <row r="34" spans="2:35" ht="14.5" customHeight="1" x14ac:dyDescent="0.55000000000000004"/>
    <row r="35" spans="2:35" ht="14.5" customHeight="1" x14ac:dyDescent="0.55000000000000004">
      <c r="B35" s="20" t="s">
        <v>25</v>
      </c>
      <c r="D35" s="14" t="s">
        <v>26</v>
      </c>
    </row>
    <row r="36" spans="2:35" ht="14.5" customHeight="1" x14ac:dyDescent="0.55000000000000004">
      <c r="D36" s="46" t="str">
        <f>IF([4]契約締結!C31&lt;&gt;"",[4]契約締結!C31,"")</f>
        <v>地方自治法施行令第167条の2第1項第2号</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row>
    <row r="37" spans="2:35" ht="14.5" customHeight="1" x14ac:dyDescent="0.55000000000000004">
      <c r="D37" s="47" t="str">
        <f>IF([4]契約締結!J30&lt;&gt;"",[4]契約締結!J30,"")</f>
        <v>G4</v>
      </c>
      <c r="E37" s="47"/>
      <c r="F37" s="47"/>
    </row>
    <row r="38" spans="2:35" ht="14.5" customHeight="1" x14ac:dyDescent="0.55000000000000004"/>
    <row r="39" spans="2:35" ht="14.5" customHeight="1" x14ac:dyDescent="0.55000000000000004"/>
    <row r="40" spans="2:35" ht="14.5" customHeight="1" x14ac:dyDescent="0.55000000000000004"/>
    <row r="41" spans="2:35" ht="14.5" customHeight="1" x14ac:dyDescent="0.55000000000000004">
      <c r="B41" s="20" t="s">
        <v>27</v>
      </c>
      <c r="D41" s="14" t="s">
        <v>28</v>
      </c>
    </row>
    <row r="42" spans="2:35" ht="14.5" customHeight="1" x14ac:dyDescent="0.55000000000000004">
      <c r="D42" s="48" t="s">
        <v>29</v>
      </c>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14" t="s">
        <v>30</v>
      </c>
    </row>
    <row r="43" spans="2:35" ht="14.5" customHeight="1" x14ac:dyDescent="0.55000000000000004"/>
    <row r="44" spans="2:35" ht="14.5" customHeight="1" x14ac:dyDescent="0.55000000000000004"/>
    <row r="45" spans="2:35" ht="14.5" customHeight="1" x14ac:dyDescent="0.55000000000000004"/>
    <row r="46" spans="2:35" ht="14.5" customHeight="1" x14ac:dyDescent="0.55000000000000004"/>
    <row r="47" spans="2:35" ht="14.5" customHeight="1" x14ac:dyDescent="0.55000000000000004"/>
    <row r="48" spans="2:35" ht="14.5" customHeight="1" x14ac:dyDescent="0.55000000000000004"/>
    <row r="49" ht="14.5" customHeight="1" x14ac:dyDescent="0.55000000000000004"/>
    <row r="50" ht="14.5" customHeight="1" x14ac:dyDescent="0.55000000000000004"/>
    <row r="51" ht="14.5" customHeight="1" x14ac:dyDescent="0.55000000000000004"/>
    <row r="52" ht="14.5" customHeight="1" x14ac:dyDescent="0.55000000000000004"/>
    <row r="53" ht="14.5" customHeight="1" x14ac:dyDescent="0.55000000000000004"/>
    <row r="54" ht="14.5" customHeight="1" x14ac:dyDescent="0.55000000000000004"/>
    <row r="55" ht="14.5" customHeight="1" x14ac:dyDescent="0.55000000000000004"/>
    <row r="56" ht="14.5" customHeight="1" x14ac:dyDescent="0.55000000000000004"/>
    <row r="57" ht="14.5" customHeight="1" x14ac:dyDescent="0.55000000000000004"/>
    <row r="58" ht="14.5" customHeight="1" x14ac:dyDescent="0.55000000000000004"/>
    <row r="59" ht="14.5" customHeight="1" x14ac:dyDescent="0.55000000000000004"/>
    <row r="60" ht="14.5" customHeight="1" x14ac:dyDescent="0.55000000000000004"/>
    <row r="61" ht="14.5" customHeight="1" x14ac:dyDescent="0.55000000000000004"/>
    <row r="62" ht="14.5" customHeight="1" x14ac:dyDescent="0.55000000000000004"/>
    <row r="63" ht="14.5" customHeight="1" x14ac:dyDescent="0.55000000000000004"/>
    <row r="64" ht="15" customHeight="1" x14ac:dyDescent="0.55000000000000004"/>
    <row r="65" ht="21" customHeight="1" x14ac:dyDescent="0.55000000000000004"/>
    <row r="66" ht="21" customHeight="1" x14ac:dyDescent="0.55000000000000004"/>
    <row r="67" ht="21" customHeight="1" x14ac:dyDescent="0.55000000000000004"/>
    <row r="68" ht="21" customHeight="1" x14ac:dyDescent="0.55000000000000004"/>
    <row r="69" ht="21" customHeight="1" x14ac:dyDescent="0.55000000000000004"/>
  </sheetData>
  <sheetProtection formatCells="0" formatRows="0" insertRows="0" selectLockedCells="1"/>
  <mergeCells count="9">
    <mergeCell ref="D36:AH36"/>
    <mergeCell ref="D37:F37"/>
    <mergeCell ref="D42:AH42"/>
    <mergeCell ref="A2:AH2"/>
    <mergeCell ref="C3:E3"/>
    <mergeCell ref="B4:AG4"/>
    <mergeCell ref="C9:AG10"/>
    <mergeCell ref="C15:AG16"/>
    <mergeCell ref="C21:AG31"/>
  </mergeCells>
  <phoneticPr fontId="1"/>
  <conditionalFormatting sqref="C9:AG10 C15:AG16 C21:AG31 D37:F37 D42:AH42">
    <cfRule type="containsBlanks" dxfId="22" priority="1">
      <formula>LEN(TRIM(C9))=0</formula>
    </cfRule>
  </conditionalFormatting>
  <printOptions horizontalCentered="1"/>
  <pageMargins left="0.78740157480314965" right="0.78740157480314965" top="0.78740157480314965" bottom="0.78740157480314965" header="0.39370078740157483" footer="0.39370078740157483"/>
  <pageSetup paperSize="9" orientation="portrait" r:id="rId1"/>
  <headerFooter>
    <oddHeader>&amp;L&amp;"ＭＳ ゴシック,標準"&amp;20&amp;A</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13AA4-7127-4B76-A530-21F39C29AD50}">
  <sheetPr>
    <tabColor theme="8"/>
  </sheetPr>
  <dimension ref="A1:AI69"/>
  <sheetViews>
    <sheetView showGridLines="0" view="pageBreakPreview" zoomScaleNormal="100" zoomScaleSheetLayoutView="100" workbookViewId="0">
      <selection activeCell="A9" sqref="A9:XFD9"/>
    </sheetView>
  </sheetViews>
  <sheetFormatPr defaultColWidth="8.6640625" defaultRowHeight="12.5" x14ac:dyDescent="0.55000000000000004"/>
  <cols>
    <col min="1" max="2" width="2.1640625" style="14" customWidth="1"/>
    <col min="3" max="3" width="1.6640625" style="14" customWidth="1"/>
    <col min="4" max="55" width="2.1640625" style="14" customWidth="1"/>
    <col min="56" max="16384" width="8.6640625" style="14"/>
  </cols>
  <sheetData>
    <row r="1" spans="1:34" ht="14.5" customHeight="1" x14ac:dyDescent="0.55000000000000004">
      <c r="AH1" s="15" t="s">
        <v>14</v>
      </c>
    </row>
    <row r="2" spans="1:34" ht="14.5" customHeight="1" x14ac:dyDescent="0.55000000000000004">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row>
    <row r="3" spans="1:34" ht="14.5" customHeight="1" x14ac:dyDescent="0.55000000000000004">
      <c r="C3" s="50"/>
      <c r="D3" s="50"/>
      <c r="E3" s="50"/>
    </row>
    <row r="4" spans="1:34" ht="14.5" customHeight="1" x14ac:dyDescent="0.55000000000000004">
      <c r="B4" s="51" t="s">
        <v>15</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row>
    <row r="5" spans="1:34" ht="14.5" customHeight="1" x14ac:dyDescent="0.55000000000000004">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row>
    <row r="6" spans="1:34" ht="14.5" customHeight="1" x14ac:dyDescent="0.55000000000000004"/>
    <row r="7" spans="1:34" ht="14.5" customHeight="1" x14ac:dyDescent="0.55000000000000004"/>
    <row r="8" spans="1:34" ht="14.5" customHeight="1" x14ac:dyDescent="0.55000000000000004">
      <c r="B8" s="17" t="s">
        <v>16</v>
      </c>
      <c r="C8" s="18"/>
      <c r="D8" s="14" t="s">
        <v>17</v>
      </c>
    </row>
    <row r="9" spans="1:34" s="43" customFormat="1" ht="14.5" customHeight="1" x14ac:dyDescent="0.55000000000000004">
      <c r="C9" s="52" t="str">
        <f>IF([22]R7事業実施!B8&lt;&gt;"","　"&amp;[22]R7事業実施!B8,"")</f>
        <v>　令和７年度多言語翻訳機アナリティクスサービスライセンス取得及び使用料支払等業務委託</v>
      </c>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row>
    <row r="10" spans="1:34" ht="14.5" customHeight="1" x14ac:dyDescent="0.55000000000000004">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row>
    <row r="11" spans="1:34" ht="14.5" customHeight="1" x14ac:dyDescent="0.55000000000000004">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row>
    <row r="12" spans="1:34" ht="14.5" customHeight="1" x14ac:dyDescent="0.55000000000000004">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row>
    <row r="13" spans="1:34" ht="14.5" customHeight="1" x14ac:dyDescent="0.55000000000000004"/>
    <row r="14" spans="1:34" ht="14.5" customHeight="1" x14ac:dyDescent="0.55000000000000004">
      <c r="B14" s="20" t="s">
        <v>18</v>
      </c>
      <c r="D14" s="14" t="s">
        <v>19</v>
      </c>
    </row>
    <row r="15" spans="1:34" ht="14.5" customHeight="1" x14ac:dyDescent="0.55000000000000004">
      <c r="C15" s="52" t="str">
        <f>IF([22]契約締結!F28&lt;&gt;"","　"&amp;[22]契約締結!F28,"")</f>
        <v>　富士ソフト株式会社</v>
      </c>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row>
    <row r="16" spans="1:34" ht="14.5" customHeight="1" x14ac:dyDescent="0.55000000000000004">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row>
    <row r="17" spans="2:35" ht="14.5" customHeight="1" x14ac:dyDescent="0.55000000000000004">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row>
    <row r="18" spans="2:35" ht="14.5" customHeight="1" x14ac:dyDescent="0.55000000000000004">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row>
    <row r="19" spans="2:35" ht="14.5" customHeight="1" x14ac:dyDescent="0.55000000000000004"/>
    <row r="20" spans="2:35" ht="14.5" customHeight="1" x14ac:dyDescent="0.55000000000000004">
      <c r="B20" s="20" t="s">
        <v>20</v>
      </c>
      <c r="D20" s="14" t="s">
        <v>21</v>
      </c>
    </row>
    <row r="21" spans="2:35" ht="14.5" customHeight="1" x14ac:dyDescent="0.55000000000000004">
      <c r="C21" s="53" t="s">
        <v>97</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I21" s="14" t="s">
        <v>23</v>
      </c>
    </row>
    <row r="22" spans="2:35" ht="14.5" customHeight="1" x14ac:dyDescent="0.55000000000000004">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row>
    <row r="23" spans="2:35" ht="14.5" customHeight="1" x14ac:dyDescent="0.55000000000000004">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row>
    <row r="24" spans="2:35" ht="14.5" customHeight="1" x14ac:dyDescent="0.55000000000000004">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row>
    <row r="25" spans="2:35" ht="14.5" customHeight="1" x14ac:dyDescent="0.55000000000000004">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row>
    <row r="26" spans="2:35" ht="14.5" customHeight="1" x14ac:dyDescent="0.55000000000000004">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row>
    <row r="27" spans="2:35" ht="14.5" customHeight="1" x14ac:dyDescent="0.55000000000000004">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row>
    <row r="28" spans="2:35" ht="14.5" customHeight="1" x14ac:dyDescent="0.55000000000000004">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row>
    <row r="29" spans="2:35" ht="14.5" customHeight="1" x14ac:dyDescent="0.55000000000000004">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2:35" ht="14.5" customHeight="1" x14ac:dyDescent="0.55000000000000004">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2:35" ht="14.5" customHeight="1" x14ac:dyDescent="0.55000000000000004">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I31" s="14" t="s">
        <v>24</v>
      </c>
    </row>
    <row r="32" spans="2:35" ht="14.5" customHeight="1" x14ac:dyDescent="0.55000000000000004"/>
    <row r="33" spans="2:35" ht="14.5" customHeight="1" x14ac:dyDescent="0.55000000000000004"/>
    <row r="34" spans="2:35" ht="14.5" customHeight="1" x14ac:dyDescent="0.55000000000000004"/>
    <row r="35" spans="2:35" ht="14.5" customHeight="1" x14ac:dyDescent="0.55000000000000004">
      <c r="B35" s="20" t="s">
        <v>25</v>
      </c>
      <c r="D35" s="14" t="s">
        <v>26</v>
      </c>
    </row>
    <row r="36" spans="2:35" ht="14.5" customHeight="1" x14ac:dyDescent="0.55000000000000004">
      <c r="D36" s="46" t="str">
        <f>IF([22]契約締結!C35&lt;&gt;"",[22]契約締結!C35,"")</f>
        <v>地方自治法施行令第167条の2第1項第2号</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row>
    <row r="37" spans="2:35" ht="14.5" customHeight="1" x14ac:dyDescent="0.55000000000000004">
      <c r="D37" s="47" t="str">
        <f>IF([22]契約締結!J34&lt;&gt;"",[22]契約締結!J34,"")</f>
        <v>G30</v>
      </c>
      <c r="E37" s="47"/>
      <c r="F37" s="47"/>
    </row>
    <row r="38" spans="2:35" ht="14.5" customHeight="1" x14ac:dyDescent="0.55000000000000004"/>
    <row r="39" spans="2:35" ht="14.5" customHeight="1" x14ac:dyDescent="0.55000000000000004"/>
    <row r="40" spans="2:35" ht="14.5" customHeight="1" x14ac:dyDescent="0.55000000000000004"/>
    <row r="41" spans="2:35" ht="14.5" customHeight="1" x14ac:dyDescent="0.55000000000000004">
      <c r="B41" s="20" t="s">
        <v>27</v>
      </c>
      <c r="D41" s="14" t="s">
        <v>28</v>
      </c>
    </row>
    <row r="42" spans="2:35" ht="14.5" customHeight="1" x14ac:dyDescent="0.55000000000000004">
      <c r="D42" s="48" t="s">
        <v>98</v>
      </c>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14" t="s">
        <v>30</v>
      </c>
    </row>
    <row r="43" spans="2:35" ht="14.5" customHeight="1" x14ac:dyDescent="0.55000000000000004"/>
    <row r="44" spans="2:35" ht="14.5" customHeight="1" x14ac:dyDescent="0.55000000000000004"/>
    <row r="45" spans="2:35" ht="14.5" customHeight="1" x14ac:dyDescent="0.55000000000000004"/>
    <row r="46" spans="2:35" ht="14.5" customHeight="1" x14ac:dyDescent="0.55000000000000004"/>
    <row r="47" spans="2:35" ht="14.5" customHeight="1" x14ac:dyDescent="0.55000000000000004"/>
    <row r="48" spans="2:35" ht="14.5" customHeight="1" x14ac:dyDescent="0.55000000000000004"/>
    <row r="49" ht="14.5" customHeight="1" x14ac:dyDescent="0.55000000000000004"/>
    <row r="50" ht="14.5" customHeight="1" x14ac:dyDescent="0.55000000000000004"/>
    <row r="51" ht="14.5" customHeight="1" x14ac:dyDescent="0.55000000000000004"/>
    <row r="52" ht="14.5" customHeight="1" x14ac:dyDescent="0.55000000000000004"/>
    <row r="53" ht="14.5" customHeight="1" x14ac:dyDescent="0.55000000000000004"/>
    <row r="54" ht="14.5" customHeight="1" x14ac:dyDescent="0.55000000000000004"/>
    <row r="55" ht="14.5" customHeight="1" x14ac:dyDescent="0.55000000000000004"/>
    <row r="56" ht="14.5" customHeight="1" x14ac:dyDescent="0.55000000000000004"/>
    <row r="57" ht="14.5" customHeight="1" x14ac:dyDescent="0.55000000000000004"/>
    <row r="58" ht="14.5" customHeight="1" x14ac:dyDescent="0.55000000000000004"/>
    <row r="59" ht="14.5" customHeight="1" x14ac:dyDescent="0.55000000000000004"/>
    <row r="60" ht="14.5" customHeight="1" x14ac:dyDescent="0.55000000000000004"/>
    <row r="61" ht="14.5" customHeight="1" x14ac:dyDescent="0.55000000000000004"/>
    <row r="62" ht="14.5" customHeight="1" x14ac:dyDescent="0.55000000000000004"/>
    <row r="63" ht="14.5" customHeight="1" x14ac:dyDescent="0.55000000000000004"/>
    <row r="64" ht="15" customHeight="1" x14ac:dyDescent="0.55000000000000004"/>
    <row r="65" ht="21" customHeight="1" x14ac:dyDescent="0.55000000000000004"/>
    <row r="66" ht="21" customHeight="1" x14ac:dyDescent="0.55000000000000004"/>
    <row r="67" ht="21" customHeight="1" x14ac:dyDescent="0.55000000000000004"/>
    <row r="68" ht="21" customHeight="1" x14ac:dyDescent="0.55000000000000004"/>
    <row r="69" ht="21" customHeight="1" x14ac:dyDescent="0.55000000000000004"/>
  </sheetData>
  <sheetProtection formatCells="0" formatRows="0" insertRows="0" selectLockedCells="1"/>
  <mergeCells count="9">
    <mergeCell ref="D36:AH36"/>
    <mergeCell ref="D37:F37"/>
    <mergeCell ref="D42:AH42"/>
    <mergeCell ref="A2:AH2"/>
    <mergeCell ref="C3:E3"/>
    <mergeCell ref="B4:AG4"/>
    <mergeCell ref="C9:AG10"/>
    <mergeCell ref="C15:AG16"/>
    <mergeCell ref="C21:AG31"/>
  </mergeCells>
  <phoneticPr fontId="1"/>
  <conditionalFormatting sqref="C9:AG10 C15:AG16 C21:AG31 D37:F37 D42:AH42">
    <cfRule type="containsBlanks" dxfId="1" priority="1">
      <formula>LEN(TRIM(C9))=0</formula>
    </cfRule>
  </conditionalFormatting>
  <printOptions horizontalCentered="1"/>
  <pageMargins left="0.78740157480314965" right="0.78740157480314965" top="0.78740157480314965" bottom="0.78740157480314965" header="0.39370078740157483" footer="0.39370078740157483"/>
  <pageSetup paperSize="9" orientation="portrait" r:id="rId1"/>
  <headerFooter>
    <oddHeader>&amp;L&amp;"ＭＳ ゴシック,標準"&amp;20&amp;A</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C9F11-4B49-4AE9-BF96-28B980327E80}">
  <sheetPr>
    <tabColor theme="8"/>
  </sheetPr>
  <dimension ref="A1:AI76"/>
  <sheetViews>
    <sheetView showGridLines="0" view="pageBreakPreview" topLeftCell="A14" zoomScaleNormal="100" zoomScaleSheetLayoutView="100" workbookViewId="0">
      <selection activeCell="A9" sqref="A9:XFD9"/>
    </sheetView>
  </sheetViews>
  <sheetFormatPr defaultColWidth="8.6640625" defaultRowHeight="12.5" x14ac:dyDescent="0.55000000000000004"/>
  <cols>
    <col min="1" max="2" width="2.1640625" style="14" customWidth="1"/>
    <col min="3" max="3" width="1.6640625" style="14" customWidth="1"/>
    <col min="4" max="55" width="2.1640625" style="14" customWidth="1"/>
    <col min="56" max="16384" width="8.6640625" style="14"/>
  </cols>
  <sheetData>
    <row r="1" spans="1:34" ht="14.5" customHeight="1" x14ac:dyDescent="0.55000000000000004">
      <c r="AH1" s="15" t="s">
        <v>14</v>
      </c>
    </row>
    <row r="2" spans="1:34" ht="14.5" customHeight="1" x14ac:dyDescent="0.55000000000000004">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row>
    <row r="3" spans="1:34" ht="14.5" customHeight="1" x14ac:dyDescent="0.55000000000000004">
      <c r="C3" s="50"/>
      <c r="D3" s="50"/>
      <c r="E3" s="50"/>
    </row>
    <row r="4" spans="1:34" ht="14.5" customHeight="1" x14ac:dyDescent="0.55000000000000004">
      <c r="B4" s="51" t="s">
        <v>15</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row>
    <row r="5" spans="1:34" ht="14.5" customHeight="1" x14ac:dyDescent="0.55000000000000004">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row>
    <row r="6" spans="1:34" ht="14.5" customHeight="1" x14ac:dyDescent="0.55000000000000004"/>
    <row r="7" spans="1:34" ht="14.5" customHeight="1" x14ac:dyDescent="0.55000000000000004"/>
    <row r="8" spans="1:34" ht="14.5" customHeight="1" x14ac:dyDescent="0.55000000000000004">
      <c r="B8" s="17" t="s">
        <v>16</v>
      </c>
      <c r="C8" s="18"/>
      <c r="D8" s="14" t="s">
        <v>17</v>
      </c>
    </row>
    <row r="9" spans="1:34" s="43" customFormat="1" ht="14.5" customHeight="1" x14ac:dyDescent="0.55000000000000004">
      <c r="C9" s="52" t="str">
        <f>IF([23]R7事業実施!B8&lt;&gt;"","　"&amp;[23]R7事業実施!B8,"")</f>
        <v>　令和７年度議事録作成支援サービスライセンス取得及び使用料支払等業務委託</v>
      </c>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row>
    <row r="10" spans="1:34" ht="14.5" customHeight="1" x14ac:dyDescent="0.55000000000000004">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row>
    <row r="11" spans="1:34" ht="14.5" customHeight="1" x14ac:dyDescent="0.55000000000000004">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row>
    <row r="12" spans="1:34" ht="14.5" customHeight="1" x14ac:dyDescent="0.55000000000000004">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row>
    <row r="13" spans="1:34" ht="14.5" customHeight="1" x14ac:dyDescent="0.55000000000000004"/>
    <row r="14" spans="1:34" ht="14.5" customHeight="1" x14ac:dyDescent="0.55000000000000004">
      <c r="B14" s="20" t="s">
        <v>18</v>
      </c>
      <c r="D14" s="14" t="s">
        <v>19</v>
      </c>
    </row>
    <row r="15" spans="1:34" ht="14.5" customHeight="1" x14ac:dyDescent="0.55000000000000004">
      <c r="C15" s="52" t="str">
        <f>IF([23]契約締結!F24&lt;&gt;"","　"&amp;[23]契約締結!F24,"")</f>
        <v>　株式会社会議録研究所　大阪営業所</v>
      </c>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row>
    <row r="16" spans="1:34" ht="14.5" customHeight="1" x14ac:dyDescent="0.55000000000000004">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row>
    <row r="17" spans="2:35" ht="14.5" customHeight="1" x14ac:dyDescent="0.55000000000000004">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row>
    <row r="18" spans="2:35" ht="14.5" customHeight="1" x14ac:dyDescent="0.55000000000000004">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row>
    <row r="19" spans="2:35" ht="14.5" customHeight="1" x14ac:dyDescent="0.55000000000000004"/>
    <row r="20" spans="2:35" ht="14.5" customHeight="1" x14ac:dyDescent="0.55000000000000004">
      <c r="B20" s="20" t="s">
        <v>20</v>
      </c>
      <c r="D20" s="14" t="s">
        <v>21</v>
      </c>
    </row>
    <row r="21" spans="2:35" ht="14.5" customHeight="1" x14ac:dyDescent="0.55000000000000004">
      <c r="C21" s="53" t="s">
        <v>102</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I21" s="14" t="s">
        <v>23</v>
      </c>
    </row>
    <row r="22" spans="2:35" ht="14.5" customHeight="1" x14ac:dyDescent="0.55000000000000004">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row>
    <row r="23" spans="2:35" ht="14.5" customHeight="1" x14ac:dyDescent="0.55000000000000004">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row>
    <row r="24" spans="2:35" ht="14.5" customHeight="1" x14ac:dyDescent="0.55000000000000004">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row>
    <row r="25" spans="2:35" ht="14.5" customHeight="1" x14ac:dyDescent="0.55000000000000004">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row>
    <row r="26" spans="2:35" ht="14.5" customHeight="1" x14ac:dyDescent="0.55000000000000004">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row>
    <row r="27" spans="2:35" ht="14.5" customHeight="1" x14ac:dyDescent="0.55000000000000004">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row>
    <row r="28" spans="2:35" ht="14.5" customHeight="1" x14ac:dyDescent="0.55000000000000004">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row>
    <row r="29" spans="2:35" ht="14.5" customHeight="1" x14ac:dyDescent="0.55000000000000004">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2:35" ht="14.5" customHeight="1" x14ac:dyDescent="0.55000000000000004">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2:35" ht="14.5" customHeight="1" x14ac:dyDescent="0.55000000000000004">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row>
    <row r="32" spans="2:35" ht="14.5" customHeight="1" x14ac:dyDescent="0.55000000000000004">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row>
    <row r="33" spans="2:35" ht="14.5" hidden="1" customHeight="1" x14ac:dyDescent="0.55000000000000004">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row>
    <row r="34" spans="2:35" ht="14.5" hidden="1" customHeight="1" x14ac:dyDescent="0.55000000000000004">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row>
    <row r="35" spans="2:35" ht="14.5" hidden="1" customHeight="1" x14ac:dyDescent="0.55000000000000004">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row>
    <row r="36" spans="2:35" ht="14.5" hidden="1" customHeight="1" x14ac:dyDescent="0.55000000000000004">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row>
    <row r="37" spans="2:35" ht="14.5" hidden="1" customHeight="1" x14ac:dyDescent="0.55000000000000004">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row>
    <row r="38" spans="2:35" ht="14.5" customHeight="1" x14ac:dyDescent="0.55000000000000004">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I38" s="14" t="s">
        <v>24</v>
      </c>
    </row>
    <row r="39" spans="2:35" ht="14.5" customHeight="1" x14ac:dyDescent="0.55000000000000004"/>
    <row r="40" spans="2:35" ht="14.5" customHeight="1" x14ac:dyDescent="0.55000000000000004"/>
    <row r="41" spans="2:35" ht="14.5" customHeight="1" x14ac:dyDescent="0.55000000000000004"/>
    <row r="42" spans="2:35" ht="14.5" customHeight="1" x14ac:dyDescent="0.55000000000000004">
      <c r="B42" s="20" t="s">
        <v>25</v>
      </c>
      <c r="D42" s="14" t="s">
        <v>26</v>
      </c>
    </row>
    <row r="43" spans="2:35" ht="14.5" customHeight="1" x14ac:dyDescent="0.55000000000000004">
      <c r="D43" s="46" t="str">
        <f>IF([23]契約締結!C31&lt;&gt;"",[23]契約締結!C31,"")</f>
        <v>地方自治法施行令第167条の2第1項第2号</v>
      </c>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row>
    <row r="44" spans="2:35" ht="14.5" customHeight="1" x14ac:dyDescent="0.55000000000000004">
      <c r="D44" s="47" t="str">
        <f>IF([23]契約締結!J30&lt;&gt;"",[23]契約締結!J30,"")</f>
        <v>2号</v>
      </c>
      <c r="E44" s="47"/>
      <c r="F44" s="47"/>
    </row>
    <row r="45" spans="2:35" ht="14.5" customHeight="1" x14ac:dyDescent="0.55000000000000004"/>
    <row r="46" spans="2:35" ht="14.5" customHeight="1" x14ac:dyDescent="0.55000000000000004"/>
    <row r="47" spans="2:35" ht="14.5" customHeight="1" x14ac:dyDescent="0.55000000000000004"/>
    <row r="48" spans="2:35" ht="14.5" customHeight="1" x14ac:dyDescent="0.55000000000000004">
      <c r="B48" s="20" t="s">
        <v>27</v>
      </c>
      <c r="D48" s="14" t="s">
        <v>28</v>
      </c>
    </row>
    <row r="49" spans="4:35" ht="14.5" customHeight="1" x14ac:dyDescent="0.55000000000000004">
      <c r="D49" s="48" t="s">
        <v>103</v>
      </c>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14" t="s">
        <v>30</v>
      </c>
    </row>
    <row r="50" spans="4:35" ht="14.5" customHeight="1" x14ac:dyDescent="0.55000000000000004"/>
    <row r="51" spans="4:35" ht="14.5" customHeight="1" x14ac:dyDescent="0.55000000000000004"/>
    <row r="52" spans="4:35" ht="14.5" customHeight="1" x14ac:dyDescent="0.55000000000000004"/>
    <row r="53" spans="4:35" ht="14.5" customHeight="1" x14ac:dyDescent="0.55000000000000004"/>
    <row r="54" spans="4:35" ht="14.5" customHeight="1" x14ac:dyDescent="0.55000000000000004"/>
    <row r="55" spans="4:35" ht="14.5" customHeight="1" x14ac:dyDescent="0.55000000000000004"/>
    <row r="56" spans="4:35" ht="14.5" customHeight="1" x14ac:dyDescent="0.55000000000000004"/>
    <row r="57" spans="4:35" ht="14.5" customHeight="1" x14ac:dyDescent="0.55000000000000004"/>
    <row r="58" spans="4:35" ht="14.5" customHeight="1" x14ac:dyDescent="0.55000000000000004"/>
    <row r="59" spans="4:35" ht="14.5" customHeight="1" x14ac:dyDescent="0.55000000000000004"/>
    <row r="60" spans="4:35" ht="14.5" customHeight="1" x14ac:dyDescent="0.55000000000000004"/>
    <row r="61" spans="4:35" ht="14.5" customHeight="1" x14ac:dyDescent="0.55000000000000004"/>
    <row r="62" spans="4:35" ht="14.5" customHeight="1" x14ac:dyDescent="0.55000000000000004"/>
    <row r="63" spans="4:35" ht="14.5" customHeight="1" x14ac:dyDescent="0.55000000000000004"/>
    <row r="64" spans="4:35" ht="14.5" customHeight="1" x14ac:dyDescent="0.55000000000000004"/>
    <row r="65" ht="14.5" customHeight="1" x14ac:dyDescent="0.55000000000000004"/>
    <row r="66" ht="14.5" customHeight="1" x14ac:dyDescent="0.55000000000000004"/>
    <row r="67" ht="14.5" customHeight="1" x14ac:dyDescent="0.55000000000000004"/>
    <row r="68" ht="14.5" customHeight="1" x14ac:dyDescent="0.55000000000000004"/>
    <row r="69" ht="14.5" customHeight="1" x14ac:dyDescent="0.55000000000000004"/>
    <row r="70" ht="14.5" customHeight="1" x14ac:dyDescent="0.55000000000000004"/>
    <row r="71" ht="15" customHeight="1" x14ac:dyDescent="0.55000000000000004"/>
    <row r="72" ht="21" customHeight="1" x14ac:dyDescent="0.55000000000000004"/>
    <row r="73" ht="21" customHeight="1" x14ac:dyDescent="0.55000000000000004"/>
    <row r="74" ht="21" customHeight="1" x14ac:dyDescent="0.55000000000000004"/>
    <row r="75" ht="21" customHeight="1" x14ac:dyDescent="0.55000000000000004"/>
    <row r="76" ht="21" customHeight="1" x14ac:dyDescent="0.55000000000000004"/>
  </sheetData>
  <sheetProtection formatCells="0" formatRows="0" insertRows="0" selectLockedCells="1"/>
  <mergeCells count="9">
    <mergeCell ref="D43:AH43"/>
    <mergeCell ref="D44:F44"/>
    <mergeCell ref="D49:AH49"/>
    <mergeCell ref="A2:AH2"/>
    <mergeCell ref="C3:E3"/>
    <mergeCell ref="B4:AG4"/>
    <mergeCell ref="C9:AG10"/>
    <mergeCell ref="C15:AG16"/>
    <mergeCell ref="C21:AG38"/>
  </mergeCells>
  <phoneticPr fontId="1"/>
  <conditionalFormatting sqref="C9:AG10 C15:AG16 C21:AG38 D44:F44 D49:AH49">
    <cfRule type="containsBlanks" dxfId="0" priority="1">
      <formula>LEN(TRIM(C9))=0</formula>
    </cfRule>
  </conditionalFormatting>
  <printOptions horizontalCentered="1"/>
  <pageMargins left="0.78740157480314965" right="0.78740157480314965" top="0.78740157480314965" bottom="0.78740157480314965" header="0.39370078740157483" footer="0.39370078740157483"/>
  <pageSetup paperSize="9" orientation="portrait" r:id="rId1"/>
  <headerFooter>
    <oddHeader>&amp;L&amp;"ＭＳ ゴシック,標準"&amp;20&amp;A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018D7-696D-4444-A9EF-EB53BD73C81B}">
  <sheetPr>
    <tabColor theme="8"/>
  </sheetPr>
  <dimension ref="A1:AI69"/>
  <sheetViews>
    <sheetView showGridLines="0" view="pageBreakPreview" topLeftCell="A18" zoomScaleNormal="100" zoomScaleSheetLayoutView="100" workbookViewId="0">
      <selection activeCell="A9" sqref="A9:XFD9"/>
    </sheetView>
  </sheetViews>
  <sheetFormatPr defaultColWidth="8.6640625" defaultRowHeight="12.5" x14ac:dyDescent="0.55000000000000004"/>
  <cols>
    <col min="1" max="2" width="2.1640625" style="14" customWidth="1"/>
    <col min="3" max="3" width="1.6640625" style="14" customWidth="1"/>
    <col min="4" max="55" width="2.1640625" style="14" customWidth="1"/>
    <col min="56" max="16384" width="8.6640625" style="14"/>
  </cols>
  <sheetData>
    <row r="1" spans="1:34" ht="14.5" customHeight="1" x14ac:dyDescent="0.55000000000000004">
      <c r="AH1" s="15" t="s">
        <v>14</v>
      </c>
    </row>
    <row r="2" spans="1:34" ht="14.5" customHeight="1" x14ac:dyDescent="0.55000000000000004">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row>
    <row r="3" spans="1:34" ht="14.5" customHeight="1" x14ac:dyDescent="0.55000000000000004">
      <c r="C3" s="50"/>
      <c r="D3" s="50"/>
      <c r="E3" s="50"/>
    </row>
    <row r="4" spans="1:34" ht="14.5" customHeight="1" x14ac:dyDescent="0.55000000000000004">
      <c r="B4" s="51" t="s">
        <v>15</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row>
    <row r="5" spans="1:34" ht="14.5" customHeight="1" x14ac:dyDescent="0.55000000000000004">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row>
    <row r="6" spans="1:34" ht="14.5" customHeight="1" x14ac:dyDescent="0.55000000000000004"/>
    <row r="7" spans="1:34" ht="14.5" customHeight="1" x14ac:dyDescent="0.55000000000000004"/>
    <row r="8" spans="1:34" ht="14.5" customHeight="1" x14ac:dyDescent="0.55000000000000004">
      <c r="B8" s="17" t="s">
        <v>16</v>
      </c>
      <c r="C8" s="18"/>
      <c r="D8" s="14" t="s">
        <v>17</v>
      </c>
    </row>
    <row r="9" spans="1:34" s="43" customFormat="1" ht="14.5" customHeight="1" x14ac:dyDescent="0.55000000000000004">
      <c r="C9" s="52" t="str">
        <f>IF([5]R7事業実施!B8&lt;&gt;"","　"&amp;[5]R7事業実施!B8,"")</f>
        <v>　令和７年度ＤＸリーダー養成研修業務委託</v>
      </c>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row>
    <row r="10" spans="1:34" ht="14.5" customHeight="1" x14ac:dyDescent="0.55000000000000004">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row>
    <row r="11" spans="1:34" ht="14.5" customHeight="1" x14ac:dyDescent="0.55000000000000004">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row>
    <row r="12" spans="1:34" ht="14.5" customHeight="1" x14ac:dyDescent="0.55000000000000004">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row>
    <row r="13" spans="1:34" ht="14.5" customHeight="1" x14ac:dyDescent="0.55000000000000004"/>
    <row r="14" spans="1:34" ht="14.5" customHeight="1" x14ac:dyDescent="0.55000000000000004">
      <c r="B14" s="20" t="s">
        <v>18</v>
      </c>
      <c r="D14" s="14" t="s">
        <v>19</v>
      </c>
    </row>
    <row r="15" spans="1:34" ht="14.5" customHeight="1" x14ac:dyDescent="0.55000000000000004">
      <c r="C15" s="52" t="str">
        <f>IF([5]契約締結!F27&lt;&gt;"","　"&amp;[5]契約締結!F27,"")</f>
        <v>　富士通Japan株式会社　関西公共ビジネス統括部</v>
      </c>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row>
    <row r="16" spans="1:34" ht="14.5" customHeight="1" x14ac:dyDescent="0.55000000000000004">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row>
    <row r="17" spans="2:35" ht="14.5" customHeight="1" x14ac:dyDescent="0.55000000000000004">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row>
    <row r="18" spans="2:35" ht="14.5" customHeight="1" x14ac:dyDescent="0.55000000000000004">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row>
    <row r="19" spans="2:35" ht="14.5" customHeight="1" x14ac:dyDescent="0.55000000000000004"/>
    <row r="20" spans="2:35" ht="14.5" customHeight="1" x14ac:dyDescent="0.55000000000000004">
      <c r="B20" s="20" t="s">
        <v>20</v>
      </c>
      <c r="D20" s="14" t="s">
        <v>21</v>
      </c>
    </row>
    <row r="21" spans="2:35" ht="14.5" customHeight="1" x14ac:dyDescent="0.55000000000000004">
      <c r="C21" s="53" t="s">
        <v>36</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I21" s="14" t="s">
        <v>23</v>
      </c>
    </row>
    <row r="22" spans="2:35" ht="14.5" customHeight="1" x14ac:dyDescent="0.55000000000000004">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row>
    <row r="23" spans="2:35" ht="14.5" customHeight="1" x14ac:dyDescent="0.55000000000000004">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row>
    <row r="24" spans="2:35" ht="14.5" customHeight="1" x14ac:dyDescent="0.55000000000000004">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row>
    <row r="25" spans="2:35" ht="14.5" customHeight="1" x14ac:dyDescent="0.55000000000000004">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row>
    <row r="26" spans="2:35" ht="14.5" customHeight="1" x14ac:dyDescent="0.55000000000000004">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row>
    <row r="27" spans="2:35" ht="14.5" customHeight="1" x14ac:dyDescent="0.55000000000000004">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row>
    <row r="28" spans="2:35" ht="14.5" customHeight="1" x14ac:dyDescent="0.55000000000000004">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row>
    <row r="29" spans="2:35" ht="14.5" customHeight="1" x14ac:dyDescent="0.55000000000000004">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2:35" ht="14.5" customHeight="1" x14ac:dyDescent="0.55000000000000004">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2:35" ht="56.5" customHeight="1" x14ac:dyDescent="0.55000000000000004">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I31" s="14" t="s">
        <v>24</v>
      </c>
    </row>
    <row r="32" spans="2:35" ht="14.5" customHeight="1" x14ac:dyDescent="0.55000000000000004"/>
    <row r="33" spans="2:35" ht="14.5" customHeight="1" x14ac:dyDescent="0.55000000000000004"/>
    <row r="34" spans="2:35" ht="14.5" customHeight="1" x14ac:dyDescent="0.55000000000000004"/>
    <row r="35" spans="2:35" ht="14.5" customHeight="1" x14ac:dyDescent="0.55000000000000004">
      <c r="B35" s="20" t="s">
        <v>25</v>
      </c>
      <c r="D35" s="14" t="s">
        <v>26</v>
      </c>
    </row>
    <row r="36" spans="2:35" ht="14.5" customHeight="1" x14ac:dyDescent="0.55000000000000004">
      <c r="D36" s="46" t="str">
        <f>IF([5]契約締結!C34&lt;&gt;"",[5]契約締結!C34,"")</f>
        <v>地方自治法施行令第167条の2第1項第2号</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row>
    <row r="37" spans="2:35" ht="14.5" customHeight="1" x14ac:dyDescent="0.55000000000000004">
      <c r="D37" s="47" t="str">
        <f>IF([5]契約締結!J33&lt;&gt;"",[5]契約締結!J33,"")</f>
        <v>G5</v>
      </c>
      <c r="E37" s="47"/>
      <c r="F37" s="47"/>
    </row>
    <row r="38" spans="2:35" ht="14.5" customHeight="1" x14ac:dyDescent="0.55000000000000004"/>
    <row r="39" spans="2:35" ht="14.5" customHeight="1" x14ac:dyDescent="0.55000000000000004"/>
    <row r="40" spans="2:35" ht="14.5" customHeight="1" x14ac:dyDescent="0.55000000000000004"/>
    <row r="41" spans="2:35" ht="14.5" customHeight="1" x14ac:dyDescent="0.55000000000000004">
      <c r="B41" s="20" t="s">
        <v>27</v>
      </c>
      <c r="D41" s="14" t="s">
        <v>28</v>
      </c>
    </row>
    <row r="42" spans="2:35" ht="14.5" customHeight="1" x14ac:dyDescent="0.55000000000000004">
      <c r="D42" s="48" t="s">
        <v>31</v>
      </c>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14" t="s">
        <v>30</v>
      </c>
    </row>
    <row r="43" spans="2:35" ht="14.5" customHeight="1" x14ac:dyDescent="0.55000000000000004"/>
    <row r="44" spans="2:35" ht="14.5" customHeight="1" x14ac:dyDescent="0.55000000000000004"/>
    <row r="45" spans="2:35" ht="14.5" customHeight="1" x14ac:dyDescent="0.55000000000000004"/>
    <row r="46" spans="2:35" ht="14.5" customHeight="1" x14ac:dyDescent="0.55000000000000004"/>
    <row r="47" spans="2:35" ht="14.5" customHeight="1" x14ac:dyDescent="0.55000000000000004"/>
    <row r="48" spans="2:35" ht="14.5" customHeight="1" x14ac:dyDescent="0.55000000000000004"/>
    <row r="49" ht="14.5" customHeight="1" x14ac:dyDescent="0.55000000000000004"/>
    <row r="50" ht="14.5" customHeight="1" x14ac:dyDescent="0.55000000000000004"/>
    <row r="51" ht="14.5" customHeight="1" x14ac:dyDescent="0.55000000000000004"/>
    <row r="52" ht="14.5" customHeight="1" x14ac:dyDescent="0.55000000000000004"/>
    <row r="53" ht="14.5" customHeight="1" x14ac:dyDescent="0.55000000000000004"/>
    <row r="54" ht="14.5" customHeight="1" x14ac:dyDescent="0.55000000000000004"/>
    <row r="55" ht="14.5" customHeight="1" x14ac:dyDescent="0.55000000000000004"/>
    <row r="56" ht="14.5" customHeight="1" x14ac:dyDescent="0.55000000000000004"/>
    <row r="57" ht="14.5" customHeight="1" x14ac:dyDescent="0.55000000000000004"/>
    <row r="58" ht="14.5" customHeight="1" x14ac:dyDescent="0.55000000000000004"/>
    <row r="59" ht="14.5" customHeight="1" x14ac:dyDescent="0.55000000000000004"/>
    <row r="60" ht="14.5" customHeight="1" x14ac:dyDescent="0.55000000000000004"/>
    <row r="61" ht="14.5" customHeight="1" x14ac:dyDescent="0.55000000000000004"/>
    <row r="62" ht="14.5" customHeight="1" x14ac:dyDescent="0.55000000000000004"/>
    <row r="63" ht="14.5" customHeight="1" x14ac:dyDescent="0.55000000000000004"/>
    <row r="64" ht="15" customHeight="1" x14ac:dyDescent="0.55000000000000004"/>
    <row r="65" ht="21" customHeight="1" x14ac:dyDescent="0.55000000000000004"/>
    <row r="66" ht="21" customHeight="1" x14ac:dyDescent="0.55000000000000004"/>
    <row r="67" ht="21" customHeight="1" x14ac:dyDescent="0.55000000000000004"/>
    <row r="68" ht="21" customHeight="1" x14ac:dyDescent="0.55000000000000004"/>
    <row r="69" ht="21" customHeight="1" x14ac:dyDescent="0.55000000000000004"/>
  </sheetData>
  <sheetProtection formatCells="0" formatRows="0" insertRows="0" selectLockedCells="1"/>
  <mergeCells count="9">
    <mergeCell ref="D36:AH36"/>
    <mergeCell ref="D37:F37"/>
    <mergeCell ref="D42:AH42"/>
    <mergeCell ref="A2:AH2"/>
    <mergeCell ref="C3:E3"/>
    <mergeCell ref="B4:AG4"/>
    <mergeCell ref="C9:AG10"/>
    <mergeCell ref="C15:AG16"/>
    <mergeCell ref="C21:AG31"/>
  </mergeCells>
  <phoneticPr fontId="1"/>
  <conditionalFormatting sqref="C9:AG10 C15:AG16 C21:AG31 D37:F37 D42:AH42">
    <cfRule type="containsBlanks" dxfId="21" priority="1">
      <formula>LEN(TRIM(C9))=0</formula>
    </cfRule>
  </conditionalFormatting>
  <printOptions horizontalCentered="1"/>
  <pageMargins left="0.78740157480314965" right="0.78740157480314965" top="0.78740157480314965" bottom="0.78740157480314965" header="0.39370078740157483" footer="0.39370078740157483"/>
  <pageSetup paperSize="9" orientation="portrait" r:id="rId1"/>
  <headerFooter>
    <oddHeader>&amp;L&amp;"ＭＳ ゴシック,標準"&amp;20&amp;A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68265-3264-41B0-A542-71E44385B570}">
  <sheetPr>
    <tabColor theme="8"/>
  </sheetPr>
  <dimension ref="A1:AI69"/>
  <sheetViews>
    <sheetView showGridLines="0" view="pageBreakPreview" topLeftCell="A21" zoomScaleNormal="100" zoomScaleSheetLayoutView="100" workbookViewId="0">
      <selection activeCell="A9" sqref="A9:XFD9"/>
    </sheetView>
  </sheetViews>
  <sheetFormatPr defaultColWidth="8.58203125" defaultRowHeight="12.5" x14ac:dyDescent="0.55000000000000004"/>
  <cols>
    <col min="1" max="2" width="2.08203125" style="14" customWidth="1"/>
    <col min="3" max="3" width="1.58203125" style="14" customWidth="1"/>
    <col min="4" max="55" width="2.08203125" style="14" customWidth="1"/>
    <col min="56" max="16384" width="8.58203125" style="14"/>
  </cols>
  <sheetData>
    <row r="1" spans="1:34" ht="14.5" customHeight="1" x14ac:dyDescent="0.55000000000000004">
      <c r="AH1" s="15" t="s">
        <v>14</v>
      </c>
    </row>
    <row r="2" spans="1:34" ht="14.5" customHeight="1" x14ac:dyDescent="0.55000000000000004">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row>
    <row r="3" spans="1:34" ht="14.5" customHeight="1" x14ac:dyDescent="0.55000000000000004">
      <c r="C3" s="50"/>
      <c r="D3" s="50"/>
      <c r="E3" s="50"/>
    </row>
    <row r="4" spans="1:34" ht="14.5" customHeight="1" x14ac:dyDescent="0.55000000000000004">
      <c r="B4" s="51" t="s">
        <v>15</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row>
    <row r="5" spans="1:34" ht="14.5" customHeight="1" x14ac:dyDescent="0.55000000000000004">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row>
    <row r="6" spans="1:34" ht="14.5" customHeight="1" x14ac:dyDescent="0.55000000000000004"/>
    <row r="7" spans="1:34" ht="14.5" customHeight="1" x14ac:dyDescent="0.55000000000000004"/>
    <row r="8" spans="1:34" ht="14.5" customHeight="1" x14ac:dyDescent="0.55000000000000004">
      <c r="B8" s="17" t="s">
        <v>16</v>
      </c>
      <c r="C8" s="18"/>
      <c r="D8" s="14" t="s">
        <v>17</v>
      </c>
    </row>
    <row r="9" spans="1:34" s="43" customFormat="1" ht="14.5" customHeight="1" x14ac:dyDescent="0.55000000000000004">
      <c r="C9" s="52" t="str">
        <f>IF([6]事業実施!B8&lt;&gt;"","　"&amp;[6]事業実施!B8,"")</f>
        <v>　令和７年度大阪市ＤＸ戦略実行支援業務委託</v>
      </c>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row>
    <row r="10" spans="1:34" ht="14.5" customHeight="1" x14ac:dyDescent="0.55000000000000004">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row>
    <row r="11" spans="1:34" ht="14.5" customHeight="1" x14ac:dyDescent="0.55000000000000004">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row>
    <row r="12" spans="1:34" ht="14.5" customHeight="1" x14ac:dyDescent="0.55000000000000004">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row>
    <row r="13" spans="1:34" ht="14.5" customHeight="1" x14ac:dyDescent="0.55000000000000004"/>
    <row r="14" spans="1:34" ht="14.5" customHeight="1" x14ac:dyDescent="0.55000000000000004">
      <c r="B14" s="20" t="s">
        <v>18</v>
      </c>
      <c r="D14" s="14" t="s">
        <v>19</v>
      </c>
    </row>
    <row r="15" spans="1:34" ht="14.5" customHeight="1" x14ac:dyDescent="0.55000000000000004">
      <c r="C15" s="52" t="str">
        <f>IF([6]契約締結!F24&lt;&gt;"","　"&amp;[6]契約締結!F24,"")</f>
        <v>　アクセンチュア株式会社</v>
      </c>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row>
    <row r="16" spans="1:34" ht="14.5" customHeight="1" x14ac:dyDescent="0.55000000000000004">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row>
    <row r="17" spans="2:35" ht="14.5" customHeight="1" x14ac:dyDescent="0.55000000000000004">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row>
    <row r="18" spans="2:35" ht="14.5" customHeight="1" x14ac:dyDescent="0.55000000000000004">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row>
    <row r="19" spans="2:35" ht="14.5" customHeight="1" x14ac:dyDescent="0.55000000000000004"/>
    <row r="20" spans="2:35" ht="14.5" customHeight="1" x14ac:dyDescent="0.55000000000000004">
      <c r="B20" s="20" t="s">
        <v>20</v>
      </c>
      <c r="D20" s="14" t="s">
        <v>21</v>
      </c>
    </row>
    <row r="21" spans="2:35" ht="14.5" customHeight="1" x14ac:dyDescent="0.55000000000000004">
      <c r="C21" s="53" t="s">
        <v>40</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I21" s="14" t="s">
        <v>23</v>
      </c>
    </row>
    <row r="22" spans="2:35" ht="14.5" customHeight="1" x14ac:dyDescent="0.55000000000000004">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row>
    <row r="23" spans="2:35" ht="14.5" customHeight="1" x14ac:dyDescent="0.55000000000000004">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row>
    <row r="24" spans="2:35" ht="14.5" customHeight="1" x14ac:dyDescent="0.55000000000000004">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row>
    <row r="25" spans="2:35" ht="14.5" customHeight="1" x14ac:dyDescent="0.55000000000000004">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row>
    <row r="26" spans="2:35" ht="14.5" customHeight="1" x14ac:dyDescent="0.55000000000000004">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row>
    <row r="27" spans="2:35" ht="14.5" customHeight="1" x14ac:dyDescent="0.55000000000000004">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row>
    <row r="28" spans="2:35" ht="14.5" customHeight="1" x14ac:dyDescent="0.55000000000000004">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row>
    <row r="29" spans="2:35" ht="14.5" customHeight="1" x14ac:dyDescent="0.55000000000000004">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2:35" ht="14.5" customHeight="1" x14ac:dyDescent="0.55000000000000004">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2:35" ht="82.5" customHeight="1" x14ac:dyDescent="0.55000000000000004">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I31" s="14" t="s">
        <v>24</v>
      </c>
    </row>
    <row r="32" spans="2:35" ht="14.5" customHeight="1" x14ac:dyDescent="0.55000000000000004"/>
    <row r="33" spans="2:35" ht="14.5" customHeight="1" x14ac:dyDescent="0.55000000000000004"/>
    <row r="34" spans="2:35" ht="14.5" customHeight="1" x14ac:dyDescent="0.55000000000000004"/>
    <row r="35" spans="2:35" ht="14.5" customHeight="1" x14ac:dyDescent="0.55000000000000004">
      <c r="B35" s="20" t="s">
        <v>25</v>
      </c>
      <c r="D35" s="14" t="s">
        <v>26</v>
      </c>
    </row>
    <row r="36" spans="2:35" ht="14.5" customHeight="1" x14ac:dyDescent="0.55000000000000004">
      <c r="D36" s="46" t="str">
        <f>IF([6]契約締結!C31&lt;&gt;"",[6]契約締結!C31,"")</f>
        <v>地方自治法施行令第167条の2第1項第2号</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row>
    <row r="37" spans="2:35" ht="14.5" customHeight="1" x14ac:dyDescent="0.55000000000000004">
      <c r="D37" s="47" t="str">
        <f>IF([6]契約締結!J30&lt;&gt;"",[6]契約締結!J30,"")</f>
        <v>G5</v>
      </c>
      <c r="E37" s="47"/>
      <c r="F37" s="47"/>
    </row>
    <row r="38" spans="2:35" ht="14.5" customHeight="1" x14ac:dyDescent="0.55000000000000004"/>
    <row r="39" spans="2:35" ht="14.5" customHeight="1" x14ac:dyDescent="0.55000000000000004"/>
    <row r="40" spans="2:35" ht="14.5" customHeight="1" x14ac:dyDescent="0.55000000000000004"/>
    <row r="41" spans="2:35" ht="14.5" customHeight="1" x14ac:dyDescent="0.55000000000000004">
      <c r="B41" s="20" t="s">
        <v>27</v>
      </c>
      <c r="D41" s="14" t="s">
        <v>28</v>
      </c>
    </row>
    <row r="42" spans="2:35" ht="14.5" customHeight="1" x14ac:dyDescent="0.55000000000000004">
      <c r="D42" s="48" t="s">
        <v>41</v>
      </c>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14" t="s">
        <v>30</v>
      </c>
    </row>
    <row r="43" spans="2:35" ht="14.5" customHeight="1" x14ac:dyDescent="0.55000000000000004"/>
    <row r="44" spans="2:35" ht="14.5" customHeight="1" x14ac:dyDescent="0.55000000000000004"/>
    <row r="45" spans="2:35" ht="14.5" customHeight="1" x14ac:dyDescent="0.55000000000000004"/>
    <row r="46" spans="2:35" ht="14.5" customHeight="1" x14ac:dyDescent="0.55000000000000004"/>
    <row r="47" spans="2:35" ht="14.5" customHeight="1" x14ac:dyDescent="0.55000000000000004"/>
    <row r="48" spans="2:35" ht="14.5" customHeight="1" x14ac:dyDescent="0.55000000000000004"/>
    <row r="49" ht="14.5" customHeight="1" x14ac:dyDescent="0.55000000000000004"/>
    <row r="50" ht="14.5" customHeight="1" x14ac:dyDescent="0.55000000000000004"/>
    <row r="51" ht="14.5" customHeight="1" x14ac:dyDescent="0.55000000000000004"/>
    <row r="52" ht="14.5" customHeight="1" x14ac:dyDescent="0.55000000000000004"/>
    <row r="53" ht="14.5" customHeight="1" x14ac:dyDescent="0.55000000000000004"/>
    <row r="54" ht="14.5" customHeight="1" x14ac:dyDescent="0.55000000000000004"/>
    <row r="55" ht="14.5" customHeight="1" x14ac:dyDescent="0.55000000000000004"/>
    <row r="56" ht="14.5" customHeight="1" x14ac:dyDescent="0.55000000000000004"/>
    <row r="57" ht="14.5" customHeight="1" x14ac:dyDescent="0.55000000000000004"/>
    <row r="58" ht="14.5" customHeight="1" x14ac:dyDescent="0.55000000000000004"/>
    <row r="59" ht="14.5" customHeight="1" x14ac:dyDescent="0.55000000000000004"/>
    <row r="60" ht="14.5" customHeight="1" x14ac:dyDescent="0.55000000000000004"/>
    <row r="61" ht="14.5" customHeight="1" x14ac:dyDescent="0.55000000000000004"/>
    <row r="62" ht="14.5" customHeight="1" x14ac:dyDescent="0.55000000000000004"/>
    <row r="63" ht="14.5" customHeight="1" x14ac:dyDescent="0.55000000000000004"/>
    <row r="64" ht="15" customHeight="1" x14ac:dyDescent="0.55000000000000004"/>
    <row r="65" ht="21" customHeight="1" x14ac:dyDescent="0.55000000000000004"/>
    <row r="66" ht="21" customHeight="1" x14ac:dyDescent="0.55000000000000004"/>
    <row r="67" ht="21" customHeight="1" x14ac:dyDescent="0.55000000000000004"/>
    <row r="68" ht="21" customHeight="1" x14ac:dyDescent="0.55000000000000004"/>
    <row r="69" ht="21" customHeight="1" x14ac:dyDescent="0.55000000000000004"/>
  </sheetData>
  <sheetProtection formatCells="0" formatRows="0" insertRows="0" selectLockedCells="1"/>
  <mergeCells count="9">
    <mergeCell ref="D36:AH36"/>
    <mergeCell ref="D37:F37"/>
    <mergeCell ref="D42:AH42"/>
    <mergeCell ref="A2:AH2"/>
    <mergeCell ref="C3:E3"/>
    <mergeCell ref="B4:AG4"/>
    <mergeCell ref="C9:AG10"/>
    <mergeCell ref="C15:AG16"/>
    <mergeCell ref="C21:AG31"/>
  </mergeCells>
  <phoneticPr fontId="1"/>
  <conditionalFormatting sqref="C9:AG10 C15:AG16 C21:AG31 D37:F37 D42:AH42">
    <cfRule type="containsBlanks" dxfId="20" priority="1">
      <formula>LEN(TRIM(C9))=0</formula>
    </cfRule>
  </conditionalFormatting>
  <printOptions horizontalCentered="1"/>
  <pageMargins left="0.78740157480314965" right="0.78740157480314965" top="0.78740157480314965" bottom="0.78740157480314965" header="0.39370078740157483" footer="0.39370078740157483"/>
  <pageSetup paperSize="9" orientation="portrait" r:id="rId1"/>
  <headerFooter>
    <oddHeader>&amp;L&amp;"ＭＳ ゴシック,標準"&amp;20&amp;A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0FAAA-49B0-4BF1-9E1E-C0FAC8ABD3F4}">
  <sheetPr>
    <tabColor theme="8"/>
  </sheetPr>
  <dimension ref="A1:AI69"/>
  <sheetViews>
    <sheetView showGridLines="0" view="pageBreakPreview" zoomScaleNormal="100" zoomScaleSheetLayoutView="100" workbookViewId="0">
      <selection activeCell="A9" sqref="A9:XFD9"/>
    </sheetView>
  </sheetViews>
  <sheetFormatPr defaultColWidth="8.6640625" defaultRowHeight="12.5" x14ac:dyDescent="0.55000000000000004"/>
  <cols>
    <col min="1" max="2" width="2.1640625" style="14" customWidth="1"/>
    <col min="3" max="3" width="1.6640625" style="14" customWidth="1"/>
    <col min="4" max="55" width="2.1640625" style="14" customWidth="1"/>
    <col min="56" max="16384" width="8.6640625" style="14"/>
  </cols>
  <sheetData>
    <row r="1" spans="1:34" ht="14.5" customHeight="1" x14ac:dyDescent="0.55000000000000004">
      <c r="AH1" s="15" t="s">
        <v>14</v>
      </c>
    </row>
    <row r="2" spans="1:34" ht="14.5" customHeight="1" x14ac:dyDescent="0.55000000000000004">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row>
    <row r="3" spans="1:34" ht="14.5" customHeight="1" x14ac:dyDescent="0.55000000000000004">
      <c r="C3" s="50"/>
      <c r="D3" s="50"/>
      <c r="E3" s="50"/>
    </row>
    <row r="4" spans="1:34" ht="14.5" customHeight="1" x14ac:dyDescent="0.55000000000000004">
      <c r="B4" s="51" t="s">
        <v>15</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row>
    <row r="5" spans="1:34" ht="14.5" customHeight="1" x14ac:dyDescent="0.55000000000000004">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row>
    <row r="6" spans="1:34" ht="14.5" customHeight="1" x14ac:dyDescent="0.55000000000000004"/>
    <row r="7" spans="1:34" ht="14.5" customHeight="1" x14ac:dyDescent="0.55000000000000004"/>
    <row r="8" spans="1:34" ht="14.5" customHeight="1" x14ac:dyDescent="0.55000000000000004">
      <c r="B8" s="17" t="s">
        <v>16</v>
      </c>
      <c r="C8" s="18"/>
      <c r="D8" s="14" t="s">
        <v>17</v>
      </c>
    </row>
    <row r="9" spans="1:34" s="43" customFormat="1" ht="14.5" customHeight="1" x14ac:dyDescent="0.55000000000000004">
      <c r="C9" s="52" t="str">
        <f>IF([7]R7事業実施!B8&lt;&gt;"","　"&amp;[7]R7事業実施!B8,"")</f>
        <v>　令和７年度大阪市業務系ネットワーク二要素認証システム機種更新業務委託</v>
      </c>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row>
    <row r="10" spans="1:34" ht="14.5" customHeight="1" x14ac:dyDescent="0.55000000000000004">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row>
    <row r="11" spans="1:34" ht="14.5" customHeight="1" x14ac:dyDescent="0.55000000000000004">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row>
    <row r="12" spans="1:34" ht="14.5" customHeight="1" x14ac:dyDescent="0.55000000000000004">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row>
    <row r="13" spans="1:34" ht="14.5" customHeight="1" x14ac:dyDescent="0.55000000000000004"/>
    <row r="14" spans="1:34" ht="14.5" customHeight="1" x14ac:dyDescent="0.55000000000000004">
      <c r="B14" s="20" t="s">
        <v>18</v>
      </c>
      <c r="D14" s="14" t="s">
        <v>19</v>
      </c>
    </row>
    <row r="15" spans="1:34" ht="14.5" customHeight="1" x14ac:dyDescent="0.55000000000000004">
      <c r="C15" s="52" t="str">
        <f>IF([7]契約締結!F24&lt;&gt;"","　"&amp;[7]契約締結!F24,"")</f>
        <v>　株式会社ＮＴＴデータ関西</v>
      </c>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row>
    <row r="16" spans="1:34" ht="14.5" customHeight="1" x14ac:dyDescent="0.55000000000000004">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row>
    <row r="17" spans="2:35" ht="14.5" customHeight="1" x14ac:dyDescent="0.55000000000000004">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row>
    <row r="18" spans="2:35" ht="14.5" customHeight="1" x14ac:dyDescent="0.55000000000000004">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row>
    <row r="19" spans="2:35" ht="14.5" customHeight="1" x14ac:dyDescent="0.55000000000000004"/>
    <row r="20" spans="2:35" ht="14.5" customHeight="1" x14ac:dyDescent="0.55000000000000004">
      <c r="B20" s="20" t="s">
        <v>20</v>
      </c>
      <c r="D20" s="14" t="s">
        <v>21</v>
      </c>
    </row>
    <row r="21" spans="2:35" ht="14.5" customHeight="1" x14ac:dyDescent="0.55000000000000004">
      <c r="C21" s="53" t="s">
        <v>44</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I21" s="14" t="s">
        <v>23</v>
      </c>
    </row>
    <row r="22" spans="2:35" ht="14.5" customHeight="1" x14ac:dyDescent="0.55000000000000004">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row>
    <row r="23" spans="2:35" ht="14.5" customHeight="1" x14ac:dyDescent="0.55000000000000004">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row>
    <row r="24" spans="2:35" ht="14.5" customHeight="1" x14ac:dyDescent="0.55000000000000004">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row>
    <row r="25" spans="2:35" ht="14.5" customHeight="1" x14ac:dyDescent="0.55000000000000004">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row>
    <row r="26" spans="2:35" ht="14.5" hidden="1" customHeight="1" x14ac:dyDescent="0.55000000000000004">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row>
    <row r="27" spans="2:35" ht="14.5" hidden="1" customHeight="1" x14ac:dyDescent="0.55000000000000004">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row>
    <row r="28" spans="2:35" ht="14.5" hidden="1" customHeight="1" x14ac:dyDescent="0.55000000000000004">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row>
    <row r="29" spans="2:35" ht="14.5" hidden="1" customHeight="1" x14ac:dyDescent="0.55000000000000004">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2:35" ht="14.5" hidden="1" customHeight="1" x14ac:dyDescent="0.55000000000000004">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2:35" ht="14.5" customHeight="1" x14ac:dyDescent="0.55000000000000004">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I31" s="14" t="s">
        <v>24</v>
      </c>
    </row>
    <row r="32" spans="2:35" ht="14.5" customHeight="1" x14ac:dyDescent="0.55000000000000004"/>
    <row r="33" spans="2:35" ht="14.5" customHeight="1" x14ac:dyDescent="0.55000000000000004"/>
    <row r="34" spans="2:35" ht="14.5" customHeight="1" x14ac:dyDescent="0.55000000000000004"/>
    <row r="35" spans="2:35" ht="14.5" customHeight="1" x14ac:dyDescent="0.55000000000000004">
      <c r="B35" s="20" t="s">
        <v>25</v>
      </c>
      <c r="D35" s="14" t="s">
        <v>26</v>
      </c>
    </row>
    <row r="36" spans="2:35" ht="14.5" customHeight="1" x14ac:dyDescent="0.55000000000000004">
      <c r="D36" s="46" t="str">
        <f>IF([7]契約締結!C31&lt;&gt;"",[7]契約締結!C31,"")</f>
        <v>地方自治法施行令第167条の2第1項第2号</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row>
    <row r="37" spans="2:35" ht="14.5" customHeight="1" x14ac:dyDescent="0.55000000000000004">
      <c r="D37" s="47" t="str">
        <f>IF([7]契約締結!J30&lt;&gt;"",[7]契約締結!J30,"")</f>
        <v>G4</v>
      </c>
      <c r="E37" s="47"/>
      <c r="F37" s="47"/>
    </row>
    <row r="38" spans="2:35" ht="14.5" customHeight="1" x14ac:dyDescent="0.55000000000000004"/>
    <row r="39" spans="2:35" ht="14.5" customHeight="1" x14ac:dyDescent="0.55000000000000004"/>
    <row r="40" spans="2:35" ht="14.5" customHeight="1" x14ac:dyDescent="0.55000000000000004"/>
    <row r="41" spans="2:35" ht="14.5" customHeight="1" x14ac:dyDescent="0.55000000000000004">
      <c r="B41" s="20" t="s">
        <v>27</v>
      </c>
      <c r="D41" s="14" t="s">
        <v>28</v>
      </c>
    </row>
    <row r="42" spans="2:35" ht="14.5" customHeight="1" x14ac:dyDescent="0.55000000000000004">
      <c r="D42" s="48" t="s">
        <v>45</v>
      </c>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14" t="s">
        <v>30</v>
      </c>
    </row>
    <row r="43" spans="2:35" ht="14.5" customHeight="1" x14ac:dyDescent="0.55000000000000004"/>
    <row r="44" spans="2:35" ht="14.5" customHeight="1" x14ac:dyDescent="0.55000000000000004"/>
    <row r="45" spans="2:35" ht="14.5" customHeight="1" x14ac:dyDescent="0.55000000000000004"/>
    <row r="46" spans="2:35" ht="14.5" customHeight="1" x14ac:dyDescent="0.55000000000000004"/>
    <row r="47" spans="2:35" ht="14.5" customHeight="1" x14ac:dyDescent="0.55000000000000004"/>
    <row r="48" spans="2:35" ht="14.5" customHeight="1" x14ac:dyDescent="0.55000000000000004"/>
    <row r="49" ht="14.5" customHeight="1" x14ac:dyDescent="0.55000000000000004"/>
    <row r="50" ht="14.5" customHeight="1" x14ac:dyDescent="0.55000000000000004"/>
    <row r="51" ht="14.5" customHeight="1" x14ac:dyDescent="0.55000000000000004"/>
    <row r="52" ht="14.5" customHeight="1" x14ac:dyDescent="0.55000000000000004"/>
    <row r="53" ht="14.5" customHeight="1" x14ac:dyDescent="0.55000000000000004"/>
    <row r="54" ht="14.5" customHeight="1" x14ac:dyDescent="0.55000000000000004"/>
    <row r="55" ht="14.5" customHeight="1" x14ac:dyDescent="0.55000000000000004"/>
    <row r="56" ht="14.5" customHeight="1" x14ac:dyDescent="0.55000000000000004"/>
    <row r="57" ht="14.5" customHeight="1" x14ac:dyDescent="0.55000000000000004"/>
    <row r="58" ht="14.5" customHeight="1" x14ac:dyDescent="0.55000000000000004"/>
    <row r="59" ht="14.5" customHeight="1" x14ac:dyDescent="0.55000000000000004"/>
    <row r="60" ht="14.5" customHeight="1" x14ac:dyDescent="0.55000000000000004"/>
    <row r="61" ht="14.5" customHeight="1" x14ac:dyDescent="0.55000000000000004"/>
    <row r="62" ht="14.5" customHeight="1" x14ac:dyDescent="0.55000000000000004"/>
    <row r="63" ht="14.5" customHeight="1" x14ac:dyDescent="0.55000000000000004"/>
    <row r="64" ht="15" customHeight="1" x14ac:dyDescent="0.55000000000000004"/>
    <row r="65" ht="21" customHeight="1" x14ac:dyDescent="0.55000000000000004"/>
    <row r="66" ht="21" customHeight="1" x14ac:dyDescent="0.55000000000000004"/>
    <row r="67" ht="21" customHeight="1" x14ac:dyDescent="0.55000000000000004"/>
    <row r="68" ht="21" customHeight="1" x14ac:dyDescent="0.55000000000000004"/>
    <row r="69" ht="21" customHeight="1" x14ac:dyDescent="0.55000000000000004"/>
  </sheetData>
  <sheetProtection formatCells="0" formatRows="0" insertRows="0" selectLockedCells="1"/>
  <mergeCells count="9">
    <mergeCell ref="D36:AH36"/>
    <mergeCell ref="D37:F37"/>
    <mergeCell ref="D42:AH42"/>
    <mergeCell ref="A2:AH2"/>
    <mergeCell ref="C3:E3"/>
    <mergeCell ref="B4:AG4"/>
    <mergeCell ref="C9:AG10"/>
    <mergeCell ref="C15:AG16"/>
    <mergeCell ref="C21:AG31"/>
  </mergeCells>
  <phoneticPr fontId="1"/>
  <conditionalFormatting sqref="C9:AG10 C15:AG16 C21:AG31 D37:F37 D42:AH42">
    <cfRule type="containsBlanks" dxfId="19" priority="1">
      <formula>LEN(TRIM(C9))=0</formula>
    </cfRule>
  </conditionalFormatting>
  <printOptions horizontalCentered="1"/>
  <pageMargins left="0.78740157480314965" right="0.78740157480314965" top="0.78740157480314965" bottom="0.78740157480314965" header="0.39370078740157483" footer="0.39370078740157483"/>
  <pageSetup paperSize="9" orientation="portrait" r:id="rId1"/>
  <headerFooter>
    <oddHeader>&amp;L&amp;"ＭＳ ゴシック,標準"&amp;20&amp;A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62151-2573-4594-AADB-138595E92F70}">
  <sheetPr>
    <tabColor theme="8"/>
  </sheetPr>
  <dimension ref="A1:AI69"/>
  <sheetViews>
    <sheetView showGridLines="0" view="pageBreakPreview" topLeftCell="A3" zoomScaleNormal="100" zoomScaleSheetLayoutView="100" workbookViewId="0">
      <selection activeCell="A9" sqref="A9:XFD9"/>
    </sheetView>
  </sheetViews>
  <sheetFormatPr defaultColWidth="8.6640625" defaultRowHeight="12.5" x14ac:dyDescent="0.55000000000000004"/>
  <cols>
    <col min="1" max="2" width="2.1640625" style="14" customWidth="1"/>
    <col min="3" max="3" width="1.6640625" style="14" customWidth="1"/>
    <col min="4" max="55" width="2.1640625" style="14" customWidth="1"/>
    <col min="56" max="16384" width="8.6640625" style="14"/>
  </cols>
  <sheetData>
    <row r="1" spans="1:34" ht="14.5" customHeight="1" x14ac:dyDescent="0.55000000000000004">
      <c r="AH1" s="15" t="s">
        <v>14</v>
      </c>
    </row>
    <row r="2" spans="1:34" ht="14.5" customHeight="1" x14ac:dyDescent="0.55000000000000004">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row>
    <row r="3" spans="1:34" ht="14.5" customHeight="1" x14ac:dyDescent="0.55000000000000004">
      <c r="C3" s="50"/>
      <c r="D3" s="50"/>
      <c r="E3" s="50"/>
    </row>
    <row r="4" spans="1:34" ht="14.5" customHeight="1" x14ac:dyDescent="0.55000000000000004">
      <c r="B4" s="51" t="s">
        <v>15</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row>
    <row r="5" spans="1:34" ht="14.5" customHeight="1" x14ac:dyDescent="0.55000000000000004">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row>
    <row r="6" spans="1:34" ht="14.5" customHeight="1" x14ac:dyDescent="0.55000000000000004"/>
    <row r="7" spans="1:34" ht="14.5" customHeight="1" x14ac:dyDescent="0.55000000000000004"/>
    <row r="8" spans="1:34" ht="14.5" customHeight="1" x14ac:dyDescent="0.55000000000000004">
      <c r="B8" s="17" t="s">
        <v>16</v>
      </c>
      <c r="C8" s="18"/>
      <c r="D8" s="14" t="s">
        <v>17</v>
      </c>
    </row>
    <row r="9" spans="1:34" s="43" customFormat="1" ht="14.5" customHeight="1" x14ac:dyDescent="0.55000000000000004">
      <c r="C9" s="52" t="str">
        <f>IF('[8]R7事業実施（案の１）'!B8&lt;&gt;"","　"&amp;'[8]R7事業実施（案の１）'!B8,"")</f>
        <v>　令和７年度大阪市業務系ネットワーク二要素認証システム運用保守業務委託</v>
      </c>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row>
    <row r="10" spans="1:34" ht="14.5" customHeight="1" x14ac:dyDescent="0.55000000000000004">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row>
    <row r="11" spans="1:34" ht="14.5" customHeight="1" x14ac:dyDescent="0.55000000000000004">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row>
    <row r="12" spans="1:34" ht="14.5" customHeight="1" x14ac:dyDescent="0.55000000000000004">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row>
    <row r="13" spans="1:34" ht="14.5" customHeight="1" x14ac:dyDescent="0.55000000000000004"/>
    <row r="14" spans="1:34" ht="14.5" customHeight="1" x14ac:dyDescent="0.55000000000000004">
      <c r="B14" s="20" t="s">
        <v>18</v>
      </c>
      <c r="D14" s="14" t="s">
        <v>19</v>
      </c>
    </row>
    <row r="15" spans="1:34" ht="14.5" customHeight="1" x14ac:dyDescent="0.55000000000000004">
      <c r="C15" s="52" t="str">
        <f>IF('[8]契約締結（案の３）'!F24&lt;&gt;"","　"&amp;'[8]契約締結（案の３）'!F24,"")</f>
        <v>　株式会社NTTデータ関西</v>
      </c>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row>
    <row r="16" spans="1:34" ht="14.5" customHeight="1" x14ac:dyDescent="0.55000000000000004">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row>
    <row r="17" spans="2:35" ht="14.5" customHeight="1" x14ac:dyDescent="0.55000000000000004">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row>
    <row r="18" spans="2:35" ht="14.5" customHeight="1" x14ac:dyDescent="0.55000000000000004">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row>
    <row r="19" spans="2:35" ht="14.5" customHeight="1" x14ac:dyDescent="0.55000000000000004"/>
    <row r="20" spans="2:35" ht="14.5" customHeight="1" x14ac:dyDescent="0.55000000000000004">
      <c r="B20" s="20" t="s">
        <v>20</v>
      </c>
      <c r="D20" s="14" t="s">
        <v>21</v>
      </c>
    </row>
    <row r="21" spans="2:35" ht="14.5" customHeight="1" x14ac:dyDescent="0.55000000000000004">
      <c r="C21" s="53" t="s">
        <v>51</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I21" s="14" t="s">
        <v>23</v>
      </c>
    </row>
    <row r="22" spans="2:35" ht="14.5" customHeight="1" x14ac:dyDescent="0.55000000000000004">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row>
    <row r="23" spans="2:35" ht="14.5" customHeight="1" x14ac:dyDescent="0.55000000000000004">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row>
    <row r="24" spans="2:35" ht="14.5" customHeight="1" x14ac:dyDescent="0.55000000000000004">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row>
    <row r="25" spans="2:35" ht="14.5" customHeight="1" x14ac:dyDescent="0.55000000000000004">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row>
    <row r="26" spans="2:35" ht="14.5" hidden="1" customHeight="1" x14ac:dyDescent="0.55000000000000004">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row>
    <row r="27" spans="2:35" ht="14.5" hidden="1" customHeight="1" x14ac:dyDescent="0.55000000000000004">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row>
    <row r="28" spans="2:35" ht="14.5" hidden="1" customHeight="1" x14ac:dyDescent="0.55000000000000004">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row>
    <row r="29" spans="2:35" ht="14.5" hidden="1" customHeight="1" x14ac:dyDescent="0.55000000000000004">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2:35" ht="14.5" hidden="1" customHeight="1" x14ac:dyDescent="0.55000000000000004">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2:35" ht="14.5" customHeight="1" x14ac:dyDescent="0.55000000000000004">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I31" s="14" t="s">
        <v>24</v>
      </c>
    </row>
    <row r="32" spans="2:35" ht="14.5" customHeight="1" x14ac:dyDescent="0.55000000000000004"/>
    <row r="33" spans="2:35" ht="14.5" customHeight="1" x14ac:dyDescent="0.55000000000000004"/>
    <row r="34" spans="2:35" ht="14.5" customHeight="1" x14ac:dyDescent="0.55000000000000004"/>
    <row r="35" spans="2:35" ht="14.5" customHeight="1" x14ac:dyDescent="0.55000000000000004">
      <c r="B35" s="20" t="s">
        <v>25</v>
      </c>
      <c r="D35" s="14" t="s">
        <v>26</v>
      </c>
    </row>
    <row r="36" spans="2:35" ht="14.5" customHeight="1" x14ac:dyDescent="0.55000000000000004">
      <c r="D36" s="46" t="str">
        <f>IF('[8]契約締結（案の３）'!C31&lt;&gt;"",'[8]契約締結（案の３）'!C31,"")</f>
        <v>地方公共団体の物品等又は特定役務の調達手続の特例を定める政令第11条第1項第2号</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row>
    <row r="37" spans="2:35" ht="14.5" customHeight="1" x14ac:dyDescent="0.55000000000000004">
      <c r="D37" s="47" t="str">
        <f>IF('[8]契約締結（案の３）'!J30&lt;&gt;"",'[8]契約締結（案の３）'!J30,"")</f>
        <v>W2</v>
      </c>
      <c r="E37" s="47"/>
      <c r="F37" s="47"/>
    </row>
    <row r="38" spans="2:35" ht="14.5" customHeight="1" x14ac:dyDescent="0.55000000000000004"/>
    <row r="39" spans="2:35" ht="14.5" customHeight="1" x14ac:dyDescent="0.55000000000000004"/>
    <row r="40" spans="2:35" ht="14.5" customHeight="1" x14ac:dyDescent="0.55000000000000004"/>
    <row r="41" spans="2:35" ht="14.5" customHeight="1" x14ac:dyDescent="0.55000000000000004">
      <c r="B41" s="20" t="s">
        <v>27</v>
      </c>
      <c r="D41" s="14" t="s">
        <v>28</v>
      </c>
    </row>
    <row r="42" spans="2:35" ht="14.5" customHeight="1" x14ac:dyDescent="0.55000000000000004">
      <c r="D42" s="48" t="s">
        <v>52</v>
      </c>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14" t="s">
        <v>30</v>
      </c>
    </row>
    <row r="43" spans="2:35" ht="14.5" customHeight="1" x14ac:dyDescent="0.55000000000000004"/>
    <row r="44" spans="2:35" ht="14.5" customHeight="1" x14ac:dyDescent="0.55000000000000004"/>
    <row r="45" spans="2:35" ht="14.5" customHeight="1" x14ac:dyDescent="0.55000000000000004"/>
    <row r="46" spans="2:35" ht="14.5" customHeight="1" x14ac:dyDescent="0.55000000000000004"/>
    <row r="47" spans="2:35" ht="14.5" customHeight="1" x14ac:dyDescent="0.55000000000000004"/>
    <row r="48" spans="2:35" ht="14.5" customHeight="1" x14ac:dyDescent="0.55000000000000004"/>
    <row r="49" ht="14.5" customHeight="1" x14ac:dyDescent="0.55000000000000004"/>
    <row r="50" ht="14.5" customHeight="1" x14ac:dyDescent="0.55000000000000004"/>
    <row r="51" ht="14.5" customHeight="1" x14ac:dyDescent="0.55000000000000004"/>
    <row r="52" ht="14.5" customHeight="1" x14ac:dyDescent="0.55000000000000004"/>
    <row r="53" ht="14.5" customHeight="1" x14ac:dyDescent="0.55000000000000004"/>
    <row r="54" ht="14.5" customHeight="1" x14ac:dyDescent="0.55000000000000004"/>
    <row r="55" ht="14.5" customHeight="1" x14ac:dyDescent="0.55000000000000004"/>
    <row r="56" ht="14.5" customHeight="1" x14ac:dyDescent="0.55000000000000004"/>
    <row r="57" ht="14.5" customHeight="1" x14ac:dyDescent="0.55000000000000004"/>
    <row r="58" ht="14.5" customHeight="1" x14ac:dyDescent="0.55000000000000004"/>
    <row r="59" ht="14.5" customHeight="1" x14ac:dyDescent="0.55000000000000004"/>
    <row r="60" ht="14.5" customHeight="1" x14ac:dyDescent="0.55000000000000004"/>
    <row r="61" ht="14.5" customHeight="1" x14ac:dyDescent="0.55000000000000004"/>
    <row r="62" ht="14.5" customHeight="1" x14ac:dyDescent="0.55000000000000004"/>
    <row r="63" ht="14.5" customHeight="1" x14ac:dyDescent="0.55000000000000004"/>
    <row r="64" ht="15" customHeight="1" x14ac:dyDescent="0.55000000000000004"/>
    <row r="65" ht="21" customHeight="1" x14ac:dyDescent="0.55000000000000004"/>
    <row r="66" ht="21" customHeight="1" x14ac:dyDescent="0.55000000000000004"/>
    <row r="67" ht="21" customHeight="1" x14ac:dyDescent="0.55000000000000004"/>
    <row r="68" ht="21" customHeight="1" x14ac:dyDescent="0.55000000000000004"/>
    <row r="69" ht="21" customHeight="1" x14ac:dyDescent="0.55000000000000004"/>
  </sheetData>
  <sheetProtection formatCells="0" formatRows="0" insertRows="0" selectLockedCells="1"/>
  <mergeCells count="9">
    <mergeCell ref="D36:AH36"/>
    <mergeCell ref="D37:F37"/>
    <mergeCell ref="D42:AH42"/>
    <mergeCell ref="A2:AH2"/>
    <mergeCell ref="C3:E3"/>
    <mergeCell ref="B4:AG4"/>
    <mergeCell ref="C9:AG10"/>
    <mergeCell ref="C15:AG16"/>
    <mergeCell ref="C21:AG31"/>
  </mergeCells>
  <phoneticPr fontId="1"/>
  <conditionalFormatting sqref="C9:AG10 C15:AG16 C21:AG31 D37:F37 D42:AH42">
    <cfRule type="containsBlanks" dxfId="18" priority="1">
      <formula>LEN(TRIM(C9))=0</formula>
    </cfRule>
  </conditionalFormatting>
  <printOptions horizontalCentered="1"/>
  <pageMargins left="0.78740157480314965" right="0.78740157480314965" top="0.78740157480314965" bottom="0.78740157480314965" header="0.39370078740157483" footer="0.39370078740157483"/>
  <pageSetup paperSize="9" orientation="portrait" r:id="rId1"/>
  <headerFooter>
    <oddHeader>&amp;L&amp;"ＭＳ ゴシック,標準"&amp;20&amp;A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79DC5-E357-4629-BE2E-F7FB1E880571}">
  <sheetPr>
    <tabColor theme="8"/>
  </sheetPr>
  <dimension ref="A1:AI69"/>
  <sheetViews>
    <sheetView showGridLines="0" view="pageBreakPreview" zoomScaleNormal="100" zoomScaleSheetLayoutView="100" workbookViewId="0">
      <selection activeCell="A9" sqref="A9:XFD9"/>
    </sheetView>
  </sheetViews>
  <sheetFormatPr defaultColWidth="8.6640625" defaultRowHeight="12.5" x14ac:dyDescent="0.55000000000000004"/>
  <cols>
    <col min="1" max="2" width="2.1640625" style="14" customWidth="1"/>
    <col min="3" max="3" width="1.6640625" style="14" customWidth="1"/>
    <col min="4" max="55" width="2.1640625" style="14" customWidth="1"/>
    <col min="56" max="16384" width="8.6640625" style="14"/>
  </cols>
  <sheetData>
    <row r="1" spans="1:34" ht="14.5" customHeight="1" x14ac:dyDescent="0.55000000000000004">
      <c r="AH1" s="15" t="s">
        <v>14</v>
      </c>
    </row>
    <row r="2" spans="1:34" ht="14.5" customHeight="1" x14ac:dyDescent="0.55000000000000004">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row>
    <row r="3" spans="1:34" ht="14.5" customHeight="1" x14ac:dyDescent="0.55000000000000004">
      <c r="C3" s="50"/>
      <c r="D3" s="50"/>
      <c r="E3" s="50"/>
    </row>
    <row r="4" spans="1:34" ht="14.5" customHeight="1" x14ac:dyDescent="0.55000000000000004">
      <c r="B4" s="51" t="s">
        <v>15</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row>
    <row r="5" spans="1:34" ht="14.5" customHeight="1" x14ac:dyDescent="0.55000000000000004">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row>
    <row r="6" spans="1:34" ht="14.5" customHeight="1" x14ac:dyDescent="0.55000000000000004"/>
    <row r="7" spans="1:34" ht="14.5" customHeight="1" x14ac:dyDescent="0.55000000000000004"/>
    <row r="8" spans="1:34" ht="14.5" customHeight="1" x14ac:dyDescent="0.55000000000000004">
      <c r="B8" s="17" t="s">
        <v>16</v>
      </c>
      <c r="C8" s="18"/>
      <c r="D8" s="14" t="s">
        <v>17</v>
      </c>
    </row>
    <row r="9" spans="1:34" s="43" customFormat="1" ht="14.5" customHeight="1" x14ac:dyDescent="0.55000000000000004">
      <c r="C9" s="52" t="str">
        <f>IF('[9]R7事業実施（案の１）'!B8&lt;&gt;"","　"&amp;'[9]R7事業実施（案の１）'!B8,"")</f>
        <v>　令和７年度大阪市情報通信ネットワーク運用保守業務委託</v>
      </c>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row>
    <row r="10" spans="1:34" ht="14.5" customHeight="1" x14ac:dyDescent="0.55000000000000004">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row>
    <row r="11" spans="1:34" ht="14.5" customHeight="1" x14ac:dyDescent="0.55000000000000004">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row>
    <row r="12" spans="1:34" ht="14.5" customHeight="1" x14ac:dyDescent="0.55000000000000004">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row>
    <row r="13" spans="1:34" ht="14.5" customHeight="1" x14ac:dyDescent="0.55000000000000004"/>
    <row r="14" spans="1:34" ht="14.5" customHeight="1" x14ac:dyDescent="0.55000000000000004">
      <c r="B14" s="20" t="s">
        <v>18</v>
      </c>
      <c r="D14" s="14" t="s">
        <v>19</v>
      </c>
    </row>
    <row r="15" spans="1:34" ht="14.5" customHeight="1" x14ac:dyDescent="0.55000000000000004">
      <c r="C15" s="52" t="str">
        <f>IF('[9]契約締結（案の３）'!F24&lt;&gt;"","　"&amp;'[9]契約締結（案の３）'!F24,"")</f>
        <v>　株式会社日立製作所関西支社</v>
      </c>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row>
    <row r="16" spans="1:34" ht="14.5" customHeight="1" x14ac:dyDescent="0.55000000000000004">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row>
    <row r="17" spans="2:35" ht="14.5" customHeight="1" x14ac:dyDescent="0.55000000000000004">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row>
    <row r="18" spans="2:35" ht="14.5" customHeight="1" x14ac:dyDescent="0.55000000000000004">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row>
    <row r="19" spans="2:35" ht="14.5" customHeight="1" x14ac:dyDescent="0.55000000000000004"/>
    <row r="20" spans="2:35" ht="14.5" customHeight="1" x14ac:dyDescent="0.55000000000000004">
      <c r="B20" s="20" t="s">
        <v>20</v>
      </c>
      <c r="D20" s="14" t="s">
        <v>21</v>
      </c>
    </row>
    <row r="21" spans="2:35" ht="14.5" customHeight="1" x14ac:dyDescent="0.55000000000000004">
      <c r="C21" s="53" t="s">
        <v>55</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I21" s="14" t="s">
        <v>23</v>
      </c>
    </row>
    <row r="22" spans="2:35" ht="14.5" customHeight="1" x14ac:dyDescent="0.55000000000000004">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row>
    <row r="23" spans="2:35" ht="14.5" customHeight="1" x14ac:dyDescent="0.55000000000000004">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row>
    <row r="24" spans="2:35" ht="14.5" customHeight="1" x14ac:dyDescent="0.55000000000000004">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row>
    <row r="25" spans="2:35" ht="14.5" customHeight="1" x14ac:dyDescent="0.55000000000000004">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row>
    <row r="26" spans="2:35" ht="14.5" hidden="1" customHeight="1" x14ac:dyDescent="0.55000000000000004">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row>
    <row r="27" spans="2:35" ht="14.5" hidden="1" customHeight="1" x14ac:dyDescent="0.55000000000000004">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row>
    <row r="28" spans="2:35" ht="14.5" hidden="1" customHeight="1" x14ac:dyDescent="0.55000000000000004">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row>
    <row r="29" spans="2:35" ht="14.5" hidden="1" customHeight="1" x14ac:dyDescent="0.55000000000000004">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2:35" ht="14.5" hidden="1" customHeight="1" x14ac:dyDescent="0.55000000000000004">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2:35" ht="14.5" customHeight="1" x14ac:dyDescent="0.55000000000000004">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I31" s="14" t="s">
        <v>24</v>
      </c>
    </row>
    <row r="32" spans="2:35" ht="14.5" customHeight="1" x14ac:dyDescent="0.55000000000000004"/>
    <row r="33" spans="2:35" ht="14.5" customHeight="1" x14ac:dyDescent="0.55000000000000004"/>
    <row r="34" spans="2:35" ht="14.5" customHeight="1" x14ac:dyDescent="0.55000000000000004"/>
    <row r="35" spans="2:35" ht="14.5" customHeight="1" x14ac:dyDescent="0.55000000000000004">
      <c r="B35" s="20" t="s">
        <v>25</v>
      </c>
      <c r="D35" s="14" t="s">
        <v>26</v>
      </c>
    </row>
    <row r="36" spans="2:35" ht="14.5" customHeight="1" x14ac:dyDescent="0.55000000000000004">
      <c r="D36" s="46" t="str">
        <f>IF('[9]契約締結（案の３）'!C31&lt;&gt;"",'[9]契約締結（案の３）'!C31,"")</f>
        <v>地方公共団体の物品等又は特定役務の調達手続の特例を定める政令第11条第1項第2号</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row>
    <row r="37" spans="2:35" ht="14.5" customHeight="1" x14ac:dyDescent="0.55000000000000004">
      <c r="D37" s="47" t="str">
        <f>IF('[9]契約締結（案の３）'!J30&lt;&gt;"",'[9]契約締結（案の３）'!J30,"")</f>
        <v>W2</v>
      </c>
      <c r="E37" s="47"/>
      <c r="F37" s="47"/>
    </row>
    <row r="38" spans="2:35" ht="14.5" customHeight="1" x14ac:dyDescent="0.55000000000000004"/>
    <row r="39" spans="2:35" ht="14.5" customHeight="1" x14ac:dyDescent="0.55000000000000004"/>
    <row r="40" spans="2:35" ht="14.5" customHeight="1" x14ac:dyDescent="0.55000000000000004"/>
    <row r="41" spans="2:35" ht="14.5" customHeight="1" x14ac:dyDescent="0.55000000000000004">
      <c r="B41" s="20" t="s">
        <v>27</v>
      </c>
      <c r="D41" s="14" t="s">
        <v>28</v>
      </c>
    </row>
    <row r="42" spans="2:35" ht="14.5" customHeight="1" x14ac:dyDescent="0.55000000000000004">
      <c r="D42" s="48" t="s">
        <v>56</v>
      </c>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14" t="s">
        <v>30</v>
      </c>
    </row>
    <row r="43" spans="2:35" ht="14.5" customHeight="1" x14ac:dyDescent="0.55000000000000004"/>
    <row r="44" spans="2:35" ht="14.5" customHeight="1" x14ac:dyDescent="0.55000000000000004"/>
    <row r="45" spans="2:35" ht="14.5" customHeight="1" x14ac:dyDescent="0.55000000000000004"/>
    <row r="46" spans="2:35" ht="14.5" customHeight="1" x14ac:dyDescent="0.55000000000000004"/>
    <row r="47" spans="2:35" ht="14.5" customHeight="1" x14ac:dyDescent="0.55000000000000004"/>
    <row r="48" spans="2:35" ht="14.5" customHeight="1" x14ac:dyDescent="0.55000000000000004"/>
    <row r="49" ht="14.5" customHeight="1" x14ac:dyDescent="0.55000000000000004"/>
    <row r="50" ht="14.5" customHeight="1" x14ac:dyDescent="0.55000000000000004"/>
    <row r="51" ht="14.5" customHeight="1" x14ac:dyDescent="0.55000000000000004"/>
    <row r="52" ht="14.5" customHeight="1" x14ac:dyDescent="0.55000000000000004"/>
    <row r="53" ht="14.5" customHeight="1" x14ac:dyDescent="0.55000000000000004"/>
    <row r="54" ht="14.5" customHeight="1" x14ac:dyDescent="0.55000000000000004"/>
    <row r="55" ht="14.5" customHeight="1" x14ac:dyDescent="0.55000000000000004"/>
    <row r="56" ht="14.5" customHeight="1" x14ac:dyDescent="0.55000000000000004"/>
    <row r="57" ht="14.5" customHeight="1" x14ac:dyDescent="0.55000000000000004"/>
    <row r="58" ht="14.5" customHeight="1" x14ac:dyDescent="0.55000000000000004"/>
    <row r="59" ht="14.5" customHeight="1" x14ac:dyDescent="0.55000000000000004"/>
    <row r="60" ht="14.5" customHeight="1" x14ac:dyDescent="0.55000000000000004"/>
    <row r="61" ht="14.5" customHeight="1" x14ac:dyDescent="0.55000000000000004"/>
    <row r="62" ht="14.5" customHeight="1" x14ac:dyDescent="0.55000000000000004"/>
    <row r="63" ht="14.5" customHeight="1" x14ac:dyDescent="0.55000000000000004"/>
    <row r="64" ht="15" customHeight="1" x14ac:dyDescent="0.55000000000000004"/>
    <row r="65" ht="21" customHeight="1" x14ac:dyDescent="0.55000000000000004"/>
    <row r="66" ht="21" customHeight="1" x14ac:dyDescent="0.55000000000000004"/>
    <row r="67" ht="21" customHeight="1" x14ac:dyDescent="0.55000000000000004"/>
    <row r="68" ht="21" customHeight="1" x14ac:dyDescent="0.55000000000000004"/>
    <row r="69" ht="21" customHeight="1" x14ac:dyDescent="0.55000000000000004"/>
  </sheetData>
  <sheetProtection formatCells="0" formatRows="0" insertRows="0" selectLockedCells="1"/>
  <mergeCells count="9">
    <mergeCell ref="D36:AH36"/>
    <mergeCell ref="D37:F37"/>
    <mergeCell ref="D42:AH42"/>
    <mergeCell ref="A2:AH2"/>
    <mergeCell ref="C3:E3"/>
    <mergeCell ref="B4:AG4"/>
    <mergeCell ref="C9:AG10"/>
    <mergeCell ref="C15:AG16"/>
    <mergeCell ref="C21:AG31"/>
  </mergeCells>
  <phoneticPr fontId="1"/>
  <conditionalFormatting sqref="C9:AG10 C15:AG16 C21:AG31 D37:F37 D42:AH42">
    <cfRule type="containsBlanks" dxfId="17" priority="1">
      <formula>LEN(TRIM(C9))=0</formula>
    </cfRule>
  </conditionalFormatting>
  <printOptions horizontalCentered="1"/>
  <pageMargins left="0.78740157480314965" right="0.78740157480314965" top="0.78740157480314965" bottom="0.78740157480314965" header="0.39370078740157483" footer="0.39370078740157483"/>
  <pageSetup paperSize="9" orientation="portrait" r:id="rId1"/>
  <headerFooter>
    <oddHeader>&amp;L&amp;"ＭＳ ゴシック,標準"&amp;20&amp;A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16F93-BD57-4E6C-81B8-0624536FB82D}">
  <sheetPr>
    <tabColor theme="8"/>
  </sheetPr>
  <dimension ref="A1:AI69"/>
  <sheetViews>
    <sheetView showGridLines="0" view="pageBreakPreview" zoomScaleNormal="100" zoomScaleSheetLayoutView="100" workbookViewId="0">
      <selection activeCell="A9" sqref="A9:XFD9"/>
    </sheetView>
  </sheetViews>
  <sheetFormatPr defaultColWidth="8.6640625" defaultRowHeight="12.5" x14ac:dyDescent="0.55000000000000004"/>
  <cols>
    <col min="1" max="2" width="2.1640625" style="14" customWidth="1"/>
    <col min="3" max="3" width="1.6640625" style="14" customWidth="1"/>
    <col min="4" max="55" width="2.1640625" style="14" customWidth="1"/>
    <col min="56" max="16384" width="8.6640625" style="14"/>
  </cols>
  <sheetData>
    <row r="1" spans="1:34" ht="14.5" customHeight="1" x14ac:dyDescent="0.55000000000000004">
      <c r="AH1" s="15" t="s">
        <v>14</v>
      </c>
    </row>
    <row r="2" spans="1:34" ht="14.5" customHeight="1" x14ac:dyDescent="0.55000000000000004">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row>
    <row r="3" spans="1:34" ht="14.5" customHeight="1" x14ac:dyDescent="0.55000000000000004">
      <c r="C3" s="50"/>
      <c r="D3" s="50"/>
      <c r="E3" s="50"/>
    </row>
    <row r="4" spans="1:34" ht="14.5" customHeight="1" x14ac:dyDescent="0.55000000000000004">
      <c r="B4" s="51" t="s">
        <v>15</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row>
    <row r="5" spans="1:34" ht="14.5" customHeight="1" x14ac:dyDescent="0.55000000000000004">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row>
    <row r="6" spans="1:34" ht="14.5" customHeight="1" x14ac:dyDescent="0.55000000000000004"/>
    <row r="7" spans="1:34" ht="14.5" customHeight="1" x14ac:dyDescent="0.55000000000000004"/>
    <row r="8" spans="1:34" ht="14.5" customHeight="1" x14ac:dyDescent="0.55000000000000004">
      <c r="B8" s="17" t="s">
        <v>16</v>
      </c>
      <c r="C8" s="18"/>
      <c r="D8" s="14" t="s">
        <v>17</v>
      </c>
    </row>
    <row r="9" spans="1:34" s="43" customFormat="1" ht="14.5" customHeight="1" x14ac:dyDescent="0.55000000000000004">
      <c r="C9" s="52" t="str">
        <f>IF([10]R7事業実施!B8&lt;&gt;"","　"&amp;[10]R7事業実施!B8,"")</f>
        <v>　令和７年度大阪市共通クラウド及び情報系共通基盤改修・整備業務委託</v>
      </c>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row>
    <row r="10" spans="1:34" ht="14.5" customHeight="1" x14ac:dyDescent="0.55000000000000004">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row>
    <row r="11" spans="1:34" ht="14.5" customHeight="1" x14ac:dyDescent="0.55000000000000004">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row>
    <row r="12" spans="1:34" ht="14.5" customHeight="1" x14ac:dyDescent="0.55000000000000004">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row>
    <row r="13" spans="1:34" ht="14.5" customHeight="1" x14ac:dyDescent="0.55000000000000004"/>
    <row r="14" spans="1:34" ht="14.5" customHeight="1" x14ac:dyDescent="0.55000000000000004">
      <c r="B14" s="20" t="s">
        <v>18</v>
      </c>
      <c r="D14" s="14" t="s">
        <v>19</v>
      </c>
    </row>
    <row r="15" spans="1:34" ht="14.5" customHeight="1" x14ac:dyDescent="0.55000000000000004">
      <c r="C15" s="52" t="str">
        <f>IF([10]契約締結!F24&lt;&gt;"","　"&amp;[10]契約締結!F24,"")</f>
        <v>　株式会社日立製作所関西支社</v>
      </c>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row>
    <row r="16" spans="1:34" ht="14.5" customHeight="1" x14ac:dyDescent="0.55000000000000004">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row>
    <row r="17" spans="2:35" ht="14.5" customHeight="1" x14ac:dyDescent="0.55000000000000004">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row>
    <row r="18" spans="2:35" ht="14.5" customHeight="1" x14ac:dyDescent="0.55000000000000004">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row>
    <row r="19" spans="2:35" ht="14.5" customHeight="1" x14ac:dyDescent="0.55000000000000004"/>
    <row r="20" spans="2:35" ht="14.5" customHeight="1" x14ac:dyDescent="0.55000000000000004">
      <c r="B20" s="20" t="s">
        <v>20</v>
      </c>
      <c r="D20" s="14" t="s">
        <v>21</v>
      </c>
    </row>
    <row r="21" spans="2:35" ht="14.5" customHeight="1" x14ac:dyDescent="0.55000000000000004">
      <c r="C21" s="53" t="s">
        <v>58</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I21" s="14" t="s">
        <v>23</v>
      </c>
    </row>
    <row r="22" spans="2:35" ht="14.5" customHeight="1" x14ac:dyDescent="0.55000000000000004">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row>
    <row r="23" spans="2:35" ht="14.5" customHeight="1" x14ac:dyDescent="0.55000000000000004">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row>
    <row r="24" spans="2:35" ht="14.5" customHeight="1" x14ac:dyDescent="0.55000000000000004">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row>
    <row r="25" spans="2:35" ht="14.5" customHeight="1" x14ac:dyDescent="0.55000000000000004">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row>
    <row r="26" spans="2:35" ht="14.5" hidden="1" customHeight="1" x14ac:dyDescent="0.55000000000000004">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row>
    <row r="27" spans="2:35" ht="14.5" hidden="1" customHeight="1" x14ac:dyDescent="0.55000000000000004">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row>
    <row r="28" spans="2:35" ht="14.5" hidden="1" customHeight="1" x14ac:dyDescent="0.55000000000000004">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row>
    <row r="29" spans="2:35" ht="14.5" hidden="1" customHeight="1" x14ac:dyDescent="0.55000000000000004">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2:35" ht="14.5" hidden="1" customHeight="1" x14ac:dyDescent="0.55000000000000004">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2:35" ht="14.5" customHeight="1" x14ac:dyDescent="0.55000000000000004">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I31" s="14" t="s">
        <v>24</v>
      </c>
    </row>
    <row r="32" spans="2:35" ht="14.5" customHeight="1" x14ac:dyDescent="0.55000000000000004"/>
    <row r="33" spans="2:35" ht="14.5" customHeight="1" x14ac:dyDescent="0.55000000000000004"/>
    <row r="34" spans="2:35" ht="14.5" customHeight="1" x14ac:dyDescent="0.55000000000000004"/>
    <row r="35" spans="2:35" ht="14.5" customHeight="1" x14ac:dyDescent="0.55000000000000004">
      <c r="B35" s="20" t="s">
        <v>25</v>
      </c>
      <c r="D35" s="14" t="s">
        <v>26</v>
      </c>
    </row>
    <row r="36" spans="2:35" ht="14.5" customHeight="1" x14ac:dyDescent="0.55000000000000004">
      <c r="D36" s="46" t="str">
        <f>IF([10]契約締結!C31&lt;&gt;"",[10]契約締結!C31,"")</f>
        <v>地方公共団体の物品等又は特定役務の調達手続の特例を定める政令第11条第1項第2号</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row>
    <row r="37" spans="2:35" ht="14.5" customHeight="1" x14ac:dyDescent="0.55000000000000004">
      <c r="D37" s="47" t="str">
        <f>IF([10]契約締結!J30&lt;&gt;"",[10]契約締結!J30,"")</f>
        <v>W2</v>
      </c>
      <c r="E37" s="47"/>
      <c r="F37" s="47"/>
    </row>
    <row r="38" spans="2:35" ht="14.5" customHeight="1" x14ac:dyDescent="0.55000000000000004"/>
    <row r="39" spans="2:35" ht="14.5" customHeight="1" x14ac:dyDescent="0.55000000000000004"/>
    <row r="40" spans="2:35" ht="14.5" customHeight="1" x14ac:dyDescent="0.55000000000000004"/>
    <row r="41" spans="2:35" ht="14.5" customHeight="1" x14ac:dyDescent="0.55000000000000004">
      <c r="B41" s="20" t="s">
        <v>27</v>
      </c>
      <c r="D41" s="14" t="s">
        <v>28</v>
      </c>
    </row>
    <row r="42" spans="2:35" ht="14.5" customHeight="1" x14ac:dyDescent="0.55000000000000004">
      <c r="D42" s="48" t="s">
        <v>59</v>
      </c>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14" t="s">
        <v>30</v>
      </c>
    </row>
    <row r="43" spans="2:35" ht="14.5" customHeight="1" x14ac:dyDescent="0.55000000000000004"/>
    <row r="44" spans="2:35" ht="14.5" customHeight="1" x14ac:dyDescent="0.55000000000000004"/>
    <row r="45" spans="2:35" ht="14.5" customHeight="1" x14ac:dyDescent="0.55000000000000004"/>
    <row r="46" spans="2:35" ht="14.5" customHeight="1" x14ac:dyDescent="0.55000000000000004"/>
    <row r="47" spans="2:35" ht="14.5" customHeight="1" x14ac:dyDescent="0.55000000000000004"/>
    <row r="48" spans="2:35" ht="14.5" customHeight="1" x14ac:dyDescent="0.55000000000000004"/>
    <row r="49" ht="14.5" customHeight="1" x14ac:dyDescent="0.55000000000000004"/>
    <row r="50" ht="14.5" customHeight="1" x14ac:dyDescent="0.55000000000000004"/>
    <row r="51" ht="14.5" customHeight="1" x14ac:dyDescent="0.55000000000000004"/>
    <row r="52" ht="14.5" customHeight="1" x14ac:dyDescent="0.55000000000000004"/>
    <row r="53" ht="14.5" customHeight="1" x14ac:dyDescent="0.55000000000000004"/>
    <row r="54" ht="14.5" customHeight="1" x14ac:dyDescent="0.55000000000000004"/>
    <row r="55" ht="14.5" customHeight="1" x14ac:dyDescent="0.55000000000000004"/>
    <row r="56" ht="14.5" customHeight="1" x14ac:dyDescent="0.55000000000000004"/>
    <row r="57" ht="14.5" customHeight="1" x14ac:dyDescent="0.55000000000000004"/>
    <row r="58" ht="14.5" customHeight="1" x14ac:dyDescent="0.55000000000000004"/>
    <row r="59" ht="14.5" customHeight="1" x14ac:dyDescent="0.55000000000000004"/>
    <row r="60" ht="14.5" customHeight="1" x14ac:dyDescent="0.55000000000000004"/>
    <row r="61" ht="14.5" customHeight="1" x14ac:dyDescent="0.55000000000000004"/>
    <row r="62" ht="14.5" customHeight="1" x14ac:dyDescent="0.55000000000000004"/>
    <row r="63" ht="14.5" customHeight="1" x14ac:dyDescent="0.55000000000000004"/>
    <row r="64" ht="15" customHeight="1" x14ac:dyDescent="0.55000000000000004"/>
    <row r="65" ht="21" customHeight="1" x14ac:dyDescent="0.55000000000000004"/>
    <row r="66" ht="21" customHeight="1" x14ac:dyDescent="0.55000000000000004"/>
    <row r="67" ht="21" customHeight="1" x14ac:dyDescent="0.55000000000000004"/>
    <row r="68" ht="21" customHeight="1" x14ac:dyDescent="0.55000000000000004"/>
    <row r="69" ht="21" customHeight="1" x14ac:dyDescent="0.55000000000000004"/>
  </sheetData>
  <sheetProtection formatCells="0" formatRows="0" insertRows="0" selectLockedCells="1"/>
  <mergeCells count="9">
    <mergeCell ref="D36:AH36"/>
    <mergeCell ref="D37:F37"/>
    <mergeCell ref="D42:AH42"/>
    <mergeCell ref="A2:AH2"/>
    <mergeCell ref="C3:E3"/>
    <mergeCell ref="B4:AG4"/>
    <mergeCell ref="C9:AG10"/>
    <mergeCell ref="C15:AG16"/>
    <mergeCell ref="C21:AG31"/>
  </mergeCells>
  <phoneticPr fontId="1"/>
  <conditionalFormatting sqref="C9:AG10 C15:AG16 C21:AG31 D37:F37 D42:AH42">
    <cfRule type="containsBlanks" dxfId="16" priority="1">
      <formula>LEN(TRIM(C9))=0</formula>
    </cfRule>
  </conditionalFormatting>
  <printOptions horizontalCentered="1"/>
  <pageMargins left="0.78740157480314965" right="0.78740157480314965" top="0.78740157480314965" bottom="0.78740157480314965" header="0.39370078740157483" footer="0.39370078740157483"/>
  <pageSetup paperSize="9" orientation="portrait" r:id="rId1"/>
  <headerFooter>
    <oddHeader>&amp;L&amp;"ＭＳ ゴシック,標準"&amp;20&amp;A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45F2B-0754-410E-8C1F-A37BB7322750}">
  <sheetPr>
    <tabColor theme="8"/>
  </sheetPr>
  <dimension ref="A1:AI69"/>
  <sheetViews>
    <sheetView showGridLines="0" view="pageBreakPreview" zoomScaleNormal="100" zoomScaleSheetLayoutView="100" workbookViewId="0">
      <selection activeCell="A9" sqref="A9:XFD9"/>
    </sheetView>
  </sheetViews>
  <sheetFormatPr defaultColWidth="8.6640625" defaultRowHeight="12.5" x14ac:dyDescent="0.55000000000000004"/>
  <cols>
    <col min="1" max="2" width="2.1640625" style="14" customWidth="1"/>
    <col min="3" max="3" width="1.6640625" style="14" customWidth="1"/>
    <col min="4" max="55" width="2.1640625" style="14" customWidth="1"/>
    <col min="56" max="16384" width="8.6640625" style="14"/>
  </cols>
  <sheetData>
    <row r="1" spans="1:34" ht="14.5" customHeight="1" x14ac:dyDescent="0.55000000000000004">
      <c r="AH1" s="15" t="s">
        <v>14</v>
      </c>
    </row>
    <row r="2" spans="1:34" ht="14.5" customHeight="1" x14ac:dyDescent="0.55000000000000004">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row>
    <row r="3" spans="1:34" ht="14.5" customHeight="1" x14ac:dyDescent="0.55000000000000004">
      <c r="C3" s="50"/>
      <c r="D3" s="50"/>
      <c r="E3" s="50"/>
    </row>
    <row r="4" spans="1:34" ht="14.5" customHeight="1" x14ac:dyDescent="0.55000000000000004">
      <c r="B4" s="51" t="s">
        <v>15</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row>
    <row r="5" spans="1:34" ht="14.5" customHeight="1" x14ac:dyDescent="0.55000000000000004">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row>
    <row r="6" spans="1:34" ht="14.5" customHeight="1" x14ac:dyDescent="0.55000000000000004"/>
    <row r="7" spans="1:34" ht="14.5" customHeight="1" x14ac:dyDescent="0.55000000000000004"/>
    <row r="8" spans="1:34" ht="14.5" customHeight="1" x14ac:dyDescent="0.55000000000000004">
      <c r="B8" s="17" t="s">
        <v>16</v>
      </c>
      <c r="C8" s="18"/>
      <c r="D8" s="14" t="s">
        <v>17</v>
      </c>
    </row>
    <row r="9" spans="1:34" s="43" customFormat="1" ht="14.5" customHeight="1" x14ac:dyDescent="0.55000000000000004">
      <c r="C9" s="52" t="str">
        <f>IF('[11]R7事業実施（案の１）'!B8&lt;&gt;"","　"&amp;'[11]R7事業実施（案の１）'!B8,"")</f>
        <v>　令和７年度大阪市情報通信ネットワークソフトウェア等改修・整備業務委託</v>
      </c>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row>
    <row r="10" spans="1:34" ht="14.5" customHeight="1" x14ac:dyDescent="0.55000000000000004">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row>
    <row r="11" spans="1:34" ht="14.5" customHeight="1" x14ac:dyDescent="0.55000000000000004">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row>
    <row r="12" spans="1:34" ht="14.5" customHeight="1" x14ac:dyDescent="0.55000000000000004">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row>
    <row r="13" spans="1:34" ht="14.5" customHeight="1" x14ac:dyDescent="0.55000000000000004"/>
    <row r="14" spans="1:34" ht="14.5" customHeight="1" x14ac:dyDescent="0.55000000000000004">
      <c r="B14" s="20" t="s">
        <v>18</v>
      </c>
      <c r="D14" s="14" t="s">
        <v>19</v>
      </c>
    </row>
    <row r="15" spans="1:34" ht="14.5" customHeight="1" x14ac:dyDescent="0.55000000000000004">
      <c r="C15" s="52" t="str">
        <f>IF('[11]契約締結（案の３）'!F24&lt;&gt;"","　"&amp;'[11]契約締結（案の３）'!F24,"")</f>
        <v>　株式会社日立製作所関西支社</v>
      </c>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row>
    <row r="16" spans="1:34" ht="14.5" customHeight="1" x14ac:dyDescent="0.55000000000000004">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row>
    <row r="17" spans="2:35" ht="14.5" customHeight="1" x14ac:dyDescent="0.55000000000000004">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row>
    <row r="18" spans="2:35" ht="14.5" customHeight="1" x14ac:dyDescent="0.55000000000000004">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row>
    <row r="19" spans="2:35" ht="14.5" customHeight="1" x14ac:dyDescent="0.55000000000000004"/>
    <row r="20" spans="2:35" ht="14.5" customHeight="1" x14ac:dyDescent="0.55000000000000004">
      <c r="B20" s="20" t="s">
        <v>20</v>
      </c>
      <c r="D20" s="14" t="s">
        <v>21</v>
      </c>
    </row>
    <row r="21" spans="2:35" ht="14.5" customHeight="1" x14ac:dyDescent="0.55000000000000004">
      <c r="C21" s="53" t="s">
        <v>55</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I21" s="14" t="s">
        <v>23</v>
      </c>
    </row>
    <row r="22" spans="2:35" ht="14.5" customHeight="1" x14ac:dyDescent="0.55000000000000004">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row>
    <row r="23" spans="2:35" ht="14.5" customHeight="1" x14ac:dyDescent="0.55000000000000004">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row>
    <row r="24" spans="2:35" ht="14.5" customHeight="1" x14ac:dyDescent="0.55000000000000004">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row>
    <row r="25" spans="2:35" ht="14.5" customHeight="1" x14ac:dyDescent="0.55000000000000004">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row>
    <row r="26" spans="2:35" ht="14.5" hidden="1" customHeight="1" x14ac:dyDescent="0.55000000000000004">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row>
    <row r="27" spans="2:35" ht="14.5" hidden="1" customHeight="1" x14ac:dyDescent="0.55000000000000004">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row>
    <row r="28" spans="2:35" ht="14.5" hidden="1" customHeight="1" x14ac:dyDescent="0.55000000000000004">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row>
    <row r="29" spans="2:35" ht="14.5" hidden="1" customHeight="1" x14ac:dyDescent="0.55000000000000004">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2:35" ht="14.5" hidden="1" customHeight="1" x14ac:dyDescent="0.55000000000000004">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2:35" ht="14.5" customHeight="1" x14ac:dyDescent="0.55000000000000004">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I31" s="14" t="s">
        <v>24</v>
      </c>
    </row>
    <row r="32" spans="2:35" ht="14.5" customHeight="1" x14ac:dyDescent="0.55000000000000004"/>
    <row r="33" spans="2:35" ht="14.5" customHeight="1" x14ac:dyDescent="0.55000000000000004"/>
    <row r="34" spans="2:35" ht="14.5" customHeight="1" x14ac:dyDescent="0.55000000000000004"/>
    <row r="35" spans="2:35" ht="14.5" customHeight="1" x14ac:dyDescent="0.55000000000000004">
      <c r="B35" s="20" t="s">
        <v>25</v>
      </c>
      <c r="D35" s="14" t="s">
        <v>26</v>
      </c>
    </row>
    <row r="36" spans="2:35" ht="14.5" customHeight="1" x14ac:dyDescent="0.55000000000000004">
      <c r="D36" s="46" t="str">
        <f>IF('[11]契約締結（案の３）'!C31&lt;&gt;"",'[11]契約締結（案の３）'!C31,"")</f>
        <v>地方公共団体の物品等又は特定役務の調達手続の特例を定める政令第11条第1項第2号</v>
      </c>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row>
    <row r="37" spans="2:35" ht="14.5" customHeight="1" x14ac:dyDescent="0.55000000000000004">
      <c r="D37" s="47" t="str">
        <f>IF('[11]契約締結（案の３）'!J30&lt;&gt;"",'[11]契約締結（案の３）'!J30,"")</f>
        <v>W2</v>
      </c>
      <c r="E37" s="47"/>
      <c r="F37" s="47"/>
    </row>
    <row r="38" spans="2:35" ht="14.5" customHeight="1" x14ac:dyDescent="0.55000000000000004"/>
    <row r="39" spans="2:35" ht="14.5" customHeight="1" x14ac:dyDescent="0.55000000000000004"/>
    <row r="40" spans="2:35" ht="14.5" customHeight="1" x14ac:dyDescent="0.55000000000000004"/>
    <row r="41" spans="2:35" ht="14.5" customHeight="1" x14ac:dyDescent="0.55000000000000004">
      <c r="B41" s="20" t="s">
        <v>27</v>
      </c>
      <c r="D41" s="14" t="s">
        <v>28</v>
      </c>
    </row>
    <row r="42" spans="2:35" ht="14.5" customHeight="1" x14ac:dyDescent="0.55000000000000004">
      <c r="D42" s="48" t="s">
        <v>56</v>
      </c>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14" t="s">
        <v>30</v>
      </c>
    </row>
    <row r="43" spans="2:35" ht="14.5" customHeight="1" x14ac:dyDescent="0.55000000000000004"/>
    <row r="44" spans="2:35" ht="14.5" customHeight="1" x14ac:dyDescent="0.55000000000000004"/>
    <row r="45" spans="2:35" ht="14.5" customHeight="1" x14ac:dyDescent="0.55000000000000004"/>
    <row r="46" spans="2:35" ht="14.5" customHeight="1" x14ac:dyDescent="0.55000000000000004"/>
    <row r="47" spans="2:35" ht="14.5" customHeight="1" x14ac:dyDescent="0.55000000000000004"/>
    <row r="48" spans="2:35" ht="14.5" customHeight="1" x14ac:dyDescent="0.55000000000000004"/>
    <row r="49" ht="14.5" customHeight="1" x14ac:dyDescent="0.55000000000000004"/>
    <row r="50" ht="14.5" customHeight="1" x14ac:dyDescent="0.55000000000000004"/>
    <row r="51" ht="14.5" customHeight="1" x14ac:dyDescent="0.55000000000000004"/>
    <row r="52" ht="14.5" customHeight="1" x14ac:dyDescent="0.55000000000000004"/>
    <row r="53" ht="14.5" customHeight="1" x14ac:dyDescent="0.55000000000000004"/>
    <row r="54" ht="14.5" customHeight="1" x14ac:dyDescent="0.55000000000000004"/>
    <row r="55" ht="14.5" customHeight="1" x14ac:dyDescent="0.55000000000000004"/>
    <row r="56" ht="14.5" customHeight="1" x14ac:dyDescent="0.55000000000000004"/>
    <row r="57" ht="14.5" customHeight="1" x14ac:dyDescent="0.55000000000000004"/>
    <row r="58" ht="14.5" customHeight="1" x14ac:dyDescent="0.55000000000000004"/>
    <row r="59" ht="14.5" customHeight="1" x14ac:dyDescent="0.55000000000000004"/>
    <row r="60" ht="14.5" customHeight="1" x14ac:dyDescent="0.55000000000000004"/>
    <row r="61" ht="14.5" customHeight="1" x14ac:dyDescent="0.55000000000000004"/>
    <row r="62" ht="14.5" customHeight="1" x14ac:dyDescent="0.55000000000000004"/>
    <row r="63" ht="14.5" customHeight="1" x14ac:dyDescent="0.55000000000000004"/>
    <row r="64" ht="15" customHeight="1" x14ac:dyDescent="0.55000000000000004"/>
    <row r="65" ht="21" customHeight="1" x14ac:dyDescent="0.55000000000000004"/>
    <row r="66" ht="21" customHeight="1" x14ac:dyDescent="0.55000000000000004"/>
    <row r="67" ht="21" customHeight="1" x14ac:dyDescent="0.55000000000000004"/>
    <row r="68" ht="21" customHeight="1" x14ac:dyDescent="0.55000000000000004"/>
    <row r="69" ht="21" customHeight="1" x14ac:dyDescent="0.55000000000000004"/>
  </sheetData>
  <sheetProtection formatCells="0" formatRows="0" insertRows="0" selectLockedCells="1"/>
  <mergeCells count="9">
    <mergeCell ref="D36:AH36"/>
    <mergeCell ref="D37:F37"/>
    <mergeCell ref="D42:AH42"/>
    <mergeCell ref="A2:AH2"/>
    <mergeCell ref="C3:E3"/>
    <mergeCell ref="B4:AG4"/>
    <mergeCell ref="C9:AG10"/>
    <mergeCell ref="C15:AG16"/>
    <mergeCell ref="C21:AG31"/>
  </mergeCells>
  <phoneticPr fontId="1"/>
  <conditionalFormatting sqref="C9:AG10 C15:AG16 C21:AG31 D37:F37 D42:AH42">
    <cfRule type="containsBlanks" dxfId="15" priority="1">
      <formula>LEN(TRIM(C9))=0</formula>
    </cfRule>
  </conditionalFormatting>
  <printOptions horizontalCentered="1"/>
  <pageMargins left="0.78740157480314965" right="0.78740157480314965" top="0.78740157480314965" bottom="0.78740157480314965" header="0.39370078740157483" footer="0.39370078740157483"/>
  <pageSetup paperSize="9" orientation="portrait" r:id="rId1"/>
  <headerFooter>
    <oddHeader>&amp;L&amp;"ＭＳ ゴシック,標準"&amp;20&amp;A</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業務委託随意契約結果</vt:lpstr>
      <vt:lpstr>No.1</vt:lpstr>
      <vt:lpstr>No.2</vt:lpstr>
      <vt:lpstr>No.3</vt:lpstr>
      <vt:lpstr>No.4</vt:lpstr>
      <vt:lpstr>No.5</vt:lpstr>
      <vt:lpstr>No.6</vt:lpstr>
      <vt:lpstr>No.7</vt:lpstr>
      <vt:lpstr>No.8</vt:lpstr>
      <vt:lpstr>No.9</vt:lpstr>
      <vt:lpstr>No.10</vt:lpstr>
      <vt:lpstr>No.11</vt:lpstr>
      <vt:lpstr>No.12</vt:lpstr>
      <vt:lpstr>No.13</vt:lpstr>
      <vt:lpstr>No.14</vt:lpstr>
      <vt:lpstr>No.15</vt:lpstr>
      <vt:lpstr>No.16</vt:lpstr>
      <vt:lpstr>No.17</vt:lpstr>
      <vt:lpstr>No.18</vt:lpstr>
      <vt:lpstr>No.19</vt:lpstr>
      <vt:lpstr>No.20</vt:lpstr>
      <vt:lpstr>No.1!Print_Area</vt:lpstr>
      <vt:lpstr>No.10!Print_Area</vt:lpstr>
      <vt:lpstr>No.11!Print_Area</vt:lpstr>
      <vt:lpstr>No.12!Print_Area</vt:lpstr>
      <vt:lpstr>No.13!Print_Area</vt:lpstr>
      <vt:lpstr>No.14!Print_Area</vt:lpstr>
      <vt:lpstr>No.15!Print_Area</vt:lpstr>
      <vt:lpstr>No.16!Print_Area</vt:lpstr>
      <vt:lpstr>No.17!Print_Area</vt:lpstr>
      <vt:lpstr>No.18!Print_Area</vt:lpstr>
      <vt:lpstr>No.19!Print_Area</vt:lpstr>
      <vt:lpstr>No.2!Print_Area</vt:lpstr>
      <vt:lpstr>No.20!Print_Area</vt:lpstr>
      <vt:lpstr>No.3!Print_Area</vt:lpstr>
      <vt:lpstr>No.4!Print_Area</vt:lpstr>
      <vt:lpstr>No.5!Print_Area</vt:lpstr>
      <vt:lpstr>No.6!Print_Area</vt:lpstr>
      <vt:lpstr>No.7!Print_Area</vt:lpstr>
      <vt:lpstr>No.8!Print_Area</vt:lpstr>
      <vt:lpstr>No.9!Print_Area</vt:lpstr>
      <vt:lpstr>業務委託随意契約結果!Print_Area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2025-05-30T01:15:47Z</cp:lastPrinted>
  <dcterms:created xsi:type="dcterms:W3CDTF">2023-08-17T07:13:55Z</dcterms:created>
  <dcterms:modified xsi:type="dcterms:W3CDTF">2025-05-30T05:51:19Z</dcterms:modified>
</cp:coreProperties>
</file>