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X:\ユーザ作業用フォルダ\07 計理・契約・管財\H31\03.計理\00.照会回答\01.財政局\【済】20190620平成30年度貸付金一覧、補助金支出一覧及び委託料支出一覧の作成について\04_公表\03‗公表用データ\"/>
    </mc:Choice>
  </mc:AlternateContent>
  <bookViews>
    <workbookView xWindow="0" yWindow="0" windowWidth="20490" windowHeight="7770"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補助金支出一覧!$A$5:$R$11</definedName>
    <definedName name="_xlnm.Print_Area" localSheetId="1">表紙!$A$1:$A$14</definedName>
    <definedName name="_xlnm.Print_Area" localSheetId="2">補助金支出一覧!$A$1:$J$12</definedName>
    <definedName name="_xlnm.Print_Titles" localSheetId="2">補助金支出一覧!$A:$C,補助金支出一覧!$3:$6</definedName>
    <definedName name="Z_012C45CF_4954_4AED_A0AD_E584DC291F50_.wvu.FilterData" localSheetId="2" hidden="1">補助金支出一覧!$A$6:$J$12</definedName>
    <definedName name="Z_0243E130_1B36_46DD_90C3_808EEC339668_.wvu.FilterData" localSheetId="2" hidden="1">補助金支出一覧!$A$6:$J$12</definedName>
    <definedName name="Z_02582FD4_22F5_45D4_89DD_F12122EDCA8D_.wvu.Cols" localSheetId="2" hidden="1">補助金支出一覧!#REF!</definedName>
    <definedName name="Z_02582FD4_22F5_45D4_89DD_F12122EDCA8D_.wvu.FilterData" localSheetId="2" hidden="1">補助金支出一覧!$A$3:$J$12</definedName>
    <definedName name="Z_02582FD4_22F5_45D4_89DD_F12122EDCA8D_.wvu.PrintArea" localSheetId="2" hidden="1">補助金支出一覧!$A$1:$J$12</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補助金支出一覧!$A$3:$J$12</definedName>
    <definedName name="Z_0278E81E_B992_4858_B1F1_C546269A93CE_.wvu.PrintArea" localSheetId="2" hidden="1">補助金支出一覧!$A$1:$J$12</definedName>
    <definedName name="Z_0278E81E_B992_4858_B1F1_C546269A93CE_.wvu.PrintTitles" localSheetId="2" hidden="1">補助金支出一覧!$A:$C,補助金支出一覧!$1:$6</definedName>
    <definedName name="Z_0B274627_DAC6_4C3E_BADC_A5F75D74D35C_.wvu.FilterData" localSheetId="2" hidden="1">補助金支出一覧!$A$6:$J$12</definedName>
    <definedName name="Z_0B74C060_4A33_4431_9DFE_1F231A63AF57_.wvu.Cols" localSheetId="2" hidden="1">補助金支出一覧!#REF!</definedName>
    <definedName name="Z_0B74C060_4A33_4431_9DFE_1F231A63AF57_.wvu.FilterData" localSheetId="2" hidden="1">補助金支出一覧!$A$3:$J$6</definedName>
    <definedName name="Z_0B74C060_4A33_4431_9DFE_1F231A63AF57_.wvu.PrintArea" localSheetId="2" hidden="1">補助金支出一覧!$A$1:$J$12</definedName>
    <definedName name="Z_0B74C060_4A33_4431_9DFE_1F231A63AF57_.wvu.PrintTitles" localSheetId="2" hidden="1">補助金支出一覧!$A:$C,補助金支出一覧!$1:$6</definedName>
    <definedName name="Z_0C01144D_7C18_4EBC_809D_CD9A6873B9A4_.wvu.FilterData" localSheetId="2" hidden="1">補助金支出一覧!$A$3:$J$12</definedName>
    <definedName name="Z_0E30B0DE_AD5F_44EF_861F_40F0A55498E0_.wvu.FilterData" localSheetId="2" hidden="1">補助金支出一覧!$A$6:$J$12</definedName>
    <definedName name="Z_109441FB_5D27_4261_97F8_D74F3C56EAAC_.wvu.FilterData" localSheetId="2" hidden="1">補助金支出一覧!$A$3:$J$12</definedName>
    <definedName name="Z_1264F02F_6FAC_4AC1_9B42_7B26185B586F_.wvu.FilterData" localSheetId="2" hidden="1">補助金支出一覧!$A$6:$J$12</definedName>
    <definedName name="Z_1ACC0038_298A_4F81_98A5_674304C957A4_.wvu.Cols" localSheetId="2" hidden="1">補助金支出一覧!#REF!</definedName>
    <definedName name="Z_1ACC0038_298A_4F81_98A5_674304C957A4_.wvu.FilterData" localSheetId="2" hidden="1">補助金支出一覧!$A$3:$J$12</definedName>
    <definedName name="Z_1ACC0038_298A_4F81_98A5_674304C957A4_.wvu.PrintArea" localSheetId="2" hidden="1">補助金支出一覧!$A$1:$J$12</definedName>
    <definedName name="Z_1ACC0038_298A_4F81_98A5_674304C957A4_.wvu.PrintTitles" localSheetId="2" hidden="1">補助金支出一覧!$A:$C,補助金支出一覧!$1:$6</definedName>
    <definedName name="Z_1E2933A3_7908_4D15_BE44_27C74903096F_.wvu.Cols" localSheetId="2" hidden="1">補助金支出一覧!#REF!,補助金支出一覧!#REF!,補助金支出一覧!#REF!</definedName>
    <definedName name="Z_1E2933A3_7908_4D15_BE44_27C74903096F_.wvu.FilterData" localSheetId="2" hidden="1">補助金支出一覧!$A$6:$XCD$12</definedName>
    <definedName name="Z_1E2933A3_7908_4D15_BE44_27C74903096F_.wvu.PrintArea" localSheetId="1" hidden="1">表紙!$A$1:$A$14</definedName>
    <definedName name="Z_1E2933A3_7908_4D15_BE44_27C74903096F_.wvu.PrintArea" localSheetId="2" hidden="1">補助金支出一覧!$A$1:$J$12</definedName>
    <definedName name="Z_1E2933A3_7908_4D15_BE44_27C74903096F_.wvu.PrintTitles" localSheetId="2" hidden="1">補助金支出一覧!$A:$C,補助金支出一覧!$3:$6</definedName>
    <definedName name="Z_240C352A_D6EF_4728_9219_DD6B528CE022_.wvu.FilterData" localSheetId="2" hidden="1">補助金支出一覧!$A$7:$O$12</definedName>
    <definedName name="Z_240C352A_D6EF_4728_9219_DD6B528CE022_.wvu.PrintArea" localSheetId="1" hidden="1">表紙!$A$1:$A$14</definedName>
    <definedName name="Z_240C352A_D6EF_4728_9219_DD6B528CE022_.wvu.PrintArea" localSheetId="2" hidden="1">補助金支出一覧!$A$1:$J$12</definedName>
    <definedName name="Z_240C352A_D6EF_4728_9219_DD6B528CE022_.wvu.PrintTitles" localSheetId="2" hidden="1">補助金支出一覧!$A:$C,補助金支出一覧!$3:$6</definedName>
    <definedName name="Z_245AA8E8_08AF_4E4A_83DE_D92E26942072_.wvu.FilterData" localSheetId="2" hidden="1">補助金支出一覧!$A$6:$J$12</definedName>
    <definedName name="Z_247AED13_9FF5_493F_B3CC_F0F54BD3CEAB_.wvu.Cols" localSheetId="2" hidden="1">補助金支出一覧!#REF!</definedName>
    <definedName name="Z_247AED13_9FF5_493F_B3CC_F0F54BD3CEAB_.wvu.FilterData" localSheetId="2" hidden="1">補助金支出一覧!$A$3:$J$12</definedName>
    <definedName name="Z_247AED13_9FF5_493F_B3CC_F0F54BD3CEAB_.wvu.PrintArea" localSheetId="2" hidden="1">補助金支出一覧!$A$1:$J$12</definedName>
    <definedName name="Z_247AED13_9FF5_493F_B3CC_F0F54BD3CEAB_.wvu.PrintTitles" localSheetId="2" hidden="1">補助金支出一覧!$A:$C,補助金支出一覧!$1:$6</definedName>
    <definedName name="Z_262EDA3B_7785_4483_8C7E_BCBD0D6A995B_.wvu.Cols" localSheetId="2" hidden="1">補助金支出一覧!#REF!,補助金支出一覧!#REF!,補助金支出一覧!#REF!</definedName>
    <definedName name="Z_262EDA3B_7785_4483_8C7E_BCBD0D6A995B_.wvu.FilterData" localSheetId="2" hidden="1">補助金支出一覧!$A$6:$R$12</definedName>
    <definedName name="Z_262EDA3B_7785_4483_8C7E_BCBD0D6A995B_.wvu.PrintArea" localSheetId="1" hidden="1">表紙!$A$1:$A$14</definedName>
    <definedName name="Z_262EDA3B_7785_4483_8C7E_BCBD0D6A995B_.wvu.PrintArea" localSheetId="2" hidden="1">補助金支出一覧!$A$1:$J$11</definedName>
    <definedName name="Z_262EDA3B_7785_4483_8C7E_BCBD0D6A995B_.wvu.PrintTitles" localSheetId="2" hidden="1">補助金支出一覧!$A:$C,補助金支出一覧!$3:$6</definedName>
    <definedName name="Z_26CD502E_B5EE_4420_826E_2B747889AAAA_.wvu.FilterData" localSheetId="2" hidden="1">補助金支出一覧!$A$6:$J$12</definedName>
    <definedName name="Z_271B1202_2BBA_4C3D_AD9A_C3052C646813_.wvu.FilterData" localSheetId="2" hidden="1">補助金支出一覧!$A$6:$R$12</definedName>
    <definedName name="Z_30F90532_460B_48A4_8357_301B6B348C0F_.wvu.FilterData" localSheetId="2" hidden="1">補助金支出一覧!$A$6:$J$12</definedName>
    <definedName name="Z_315230D8_F0E9_48EF_90D6_9C6D7FFE9006_.wvu.Cols" localSheetId="2" hidden="1">補助金支出一覧!#REF!,補助金支出一覧!#REF!,補助金支出一覧!#REF!</definedName>
    <definedName name="Z_315230D8_F0E9_48EF_90D6_9C6D7FFE9006_.wvu.FilterData" localSheetId="2" hidden="1">補助金支出一覧!$A$6:$R$12</definedName>
    <definedName name="Z_315230D8_F0E9_48EF_90D6_9C6D7FFE9006_.wvu.PrintArea" localSheetId="1" hidden="1">表紙!$A$1:$A$14</definedName>
    <definedName name="Z_315230D8_F0E9_48EF_90D6_9C6D7FFE9006_.wvu.PrintArea" localSheetId="2" hidden="1">補助金支出一覧!$A$1:$J$11</definedName>
    <definedName name="Z_315230D8_F0E9_48EF_90D6_9C6D7FFE9006_.wvu.PrintTitles" localSheetId="2" hidden="1">補助金支出一覧!$A:$C,補助金支出一覧!$3:$6</definedName>
    <definedName name="Z_32CA06EC_B5B8_4D83_BDDB_4C9D2EBC47CB_.wvu.FilterData" localSheetId="2" hidden="1">補助金支出一覧!$A$3:$J$12</definedName>
    <definedName name="Z_37D04425_6575_4FE3_9937_3EF8E86698E6_.wvu.FilterData" localSheetId="2" hidden="1">補助金支出一覧!$A$6:$O$12</definedName>
    <definedName name="Z_3BC19BD7_5F06_428E_8217_EF9DBC4EB4A9_.wvu.FilterData" localSheetId="2" hidden="1">補助金支出一覧!$A$7:$J$12</definedName>
    <definedName name="Z_3E9FFA15_9BE5_4656_89CD_EC8106EE8AE9_.wvu.FilterData" localSheetId="2" hidden="1">補助金支出一覧!$A$5:$R$11</definedName>
    <definedName name="Z_462DD89C_EE5D_4F78_A638_138DAA0C3E1C_.wvu.FilterData" localSheetId="2" hidden="1">補助金支出一覧!$A$3:$J$12</definedName>
    <definedName name="Z_478A226C_3819_494B_B75C_6F13CE721740_.wvu.FilterData" localSheetId="2" hidden="1">補助金支出一覧!$A$3:$J$12</definedName>
    <definedName name="Z_4880ADB5_402C_4D2A_BBD5_82284EF2E3FD_.wvu.FilterData" localSheetId="2" hidden="1">補助金支出一覧!$A$5:$R$11</definedName>
    <definedName name="Z_4A62E027_3146_4113_B8FE_47174AFF9722_.wvu.FilterData" localSheetId="2" hidden="1">補助金支出一覧!$A$6:$J$12</definedName>
    <definedName name="Z_4DAFC594_604B_4D77_BF70_D04CF306954C_.wvu.FilterData" localSheetId="2" hidden="1">補助金支出一覧!$A$6:$J$12</definedName>
    <definedName name="Z_4FA3AD9B_1298_4C96_AD3F_A54B405485B0_.wvu.Cols" localSheetId="2" hidden="1">補助金支出一覧!#REF!,補助金支出一覧!#REF!,補助金支出一覧!#REF!,補助金支出一覧!#REF!,補助金支出一覧!#REF!</definedName>
    <definedName name="Z_4FA3AD9B_1298_4C96_AD3F_A54B405485B0_.wvu.FilterData" localSheetId="2" hidden="1">補助金支出一覧!$A$5:$R$11</definedName>
    <definedName name="Z_4FA3AD9B_1298_4C96_AD3F_A54B405485B0_.wvu.PrintArea" localSheetId="1" hidden="1">表紙!$A$1:$A$14</definedName>
    <definedName name="Z_4FA3AD9B_1298_4C96_AD3F_A54B405485B0_.wvu.PrintArea" localSheetId="2" hidden="1">補助金支出一覧!$A$1:$J$11</definedName>
    <definedName name="Z_4FA3AD9B_1298_4C96_AD3F_A54B405485B0_.wvu.PrintTitles" localSheetId="2" hidden="1">補助金支出一覧!$A:$C,補助金支出一覧!$3:$6</definedName>
    <definedName name="Z_50A81466_2303_4B10_8311_0835FFB5328D_.wvu.FilterData" localSheetId="2" hidden="1">補助金支出一覧!$A$6:$J$12</definedName>
    <definedName name="Z_59E8661F_C21F_4195_B736_74B4B92B3255_.wvu.FilterData" localSheetId="2" hidden="1">補助金支出一覧!$A$3:$J$12</definedName>
    <definedName name="Z_5A027B3F_4BDA_4D5B_99A1_C2E547422488_.wvu.FilterData" localSheetId="2" hidden="1">補助金支出一覧!$A$6:$O$12</definedName>
    <definedName name="Z_5A027B3F_4BDA_4D5B_99A1_C2E547422488_.wvu.PrintArea" localSheetId="1" hidden="1">表紙!$A$1:$A$14</definedName>
    <definedName name="Z_5A027B3F_4BDA_4D5B_99A1_C2E547422488_.wvu.PrintArea" localSheetId="2" hidden="1">補助金支出一覧!$A$1:$J$12</definedName>
    <definedName name="Z_5A027B3F_4BDA_4D5B_99A1_C2E547422488_.wvu.PrintTitles" localSheetId="2" hidden="1">補助金支出一覧!$A:$C,補助金支出一覧!$3:$6</definedName>
    <definedName name="Z_5EC95C5C_FF2B_4D3A_815B_753664F264D1_.wvu.FilterData" localSheetId="2" hidden="1">補助金支出一覧!$A$6:$O$12</definedName>
    <definedName name="Z_62C4EC73_E644_45D4_8B45_B4EFE3CEFBFF_.wvu.FilterData" localSheetId="2" hidden="1">補助金支出一覧!$A$7:$J$12</definedName>
    <definedName name="Z_6C2FCE22_94EE_40C8_BE33_9F5F445D5D28_.wvu.FilterData" localSheetId="2" hidden="1">補助金支出一覧!$A$3:$J$12</definedName>
    <definedName name="Z_7018FDB8_91D0_4983_A716_C60A107786A8_.wvu.FilterData" localSheetId="2" hidden="1">補助金支出一覧!$A$6:$J$12</definedName>
    <definedName name="Z_793DB2A3_A580_43E4_BA65_5104FE123C5C_.wvu.FilterData" localSheetId="2" hidden="1">補助金支出一覧!$A$3:$J$12</definedName>
    <definedName name="Z_82CD1A7B_02FF_4FBC_9D91_CA499FDE2A93_.wvu.FilterData" localSheetId="2" hidden="1">補助金支出一覧!$A$3:$J$12</definedName>
    <definedName name="Z_866F98CE_B449_4C80_80CD_897DBB025239_.wvu.Cols" localSheetId="2" hidden="1">補助金支出一覧!#REF!,補助金支出一覧!$I:$J</definedName>
    <definedName name="Z_866F98CE_B449_4C80_80CD_897DBB025239_.wvu.FilterData" localSheetId="2" hidden="1">補助金支出一覧!$A$6:$O$12</definedName>
    <definedName name="Z_866F98CE_B449_4C80_80CD_897DBB025239_.wvu.PrintArea" localSheetId="1" hidden="1">表紙!$A$1:$A$14</definedName>
    <definedName name="Z_866F98CE_B449_4C80_80CD_897DBB025239_.wvu.PrintArea" localSheetId="2" hidden="1">補助金支出一覧!$A$1:$J$12</definedName>
    <definedName name="Z_866F98CE_B449_4C80_80CD_897DBB025239_.wvu.PrintTitles" localSheetId="2" hidden="1">補助金支出一覧!$A:$C,補助金支出一覧!$3:$6</definedName>
    <definedName name="Z_876FFF2F_6CEF_49D1_8769_6C6F6DA6651C_.wvu.FilterData" localSheetId="2" hidden="1">補助金支出一覧!$A$6:$J$12</definedName>
    <definedName name="Z_8913E9A3_AD52_49EE_838D_09E02790AC3D_.wvu.FilterData" localSheetId="2" hidden="1">補助金支出一覧!$A$3:$J$12</definedName>
    <definedName name="Z_89CFD966_126F_414B_94EC_2C1358CF5DA9_.wvu.Cols" localSheetId="2" hidden="1">補助金支出一覧!#REF!,補助金支出一覧!#REF!,補助金支出一覧!#REF!,補助金支出一覧!#REF!,補助金支出一覧!#REF!</definedName>
    <definedName name="Z_89CFD966_126F_414B_94EC_2C1358CF5DA9_.wvu.FilterData" localSheetId="2" hidden="1">補助金支出一覧!$A$5:$R$11</definedName>
    <definedName name="Z_89CFD966_126F_414B_94EC_2C1358CF5DA9_.wvu.PrintArea" localSheetId="1" hidden="1">表紙!$A$1:$A$14</definedName>
    <definedName name="Z_89CFD966_126F_414B_94EC_2C1358CF5DA9_.wvu.PrintArea" localSheetId="2" hidden="1">補助金支出一覧!$A$1:$J$11</definedName>
    <definedName name="Z_89CFD966_126F_414B_94EC_2C1358CF5DA9_.wvu.PrintTitles" localSheetId="2" hidden="1">補助金支出一覧!$A:$C,補助金支出一覧!$3:$6</definedName>
    <definedName name="Z_89F0F423_81E4_4B74_AEBF_34F5CB168C33_.wvu.FilterData" localSheetId="2" hidden="1">補助金支出一覧!$A$7:$J$12</definedName>
    <definedName name="Z_8C61FCAD_3133_4D97_98E4_72F608F1BD00_.wvu.FilterData" localSheetId="2" hidden="1">補助金支出一覧!$A$6:$J$12</definedName>
    <definedName name="Z_8CBB353D_41B9_4B5B_BC9E_DEA1D7A4E634_.wvu.FilterData" localSheetId="2" hidden="1">補助金支出一覧!$A$7:$J$12</definedName>
    <definedName name="Z_92B42E46_A1C4_4CA2_980F_E48586F08DAF_.wvu.Cols" localSheetId="2" hidden="1">補助金支出一覧!#REF!</definedName>
    <definedName name="Z_92B42E46_A1C4_4CA2_980F_E48586F08DAF_.wvu.FilterData" localSheetId="2" hidden="1">補助金支出一覧!$A$3:$J$12</definedName>
    <definedName name="Z_92B42E46_A1C4_4CA2_980F_E48586F08DAF_.wvu.PrintArea" localSheetId="2" hidden="1">補助金支出一覧!$A$1:$J$12</definedName>
    <definedName name="Z_92B42E46_A1C4_4CA2_980F_E48586F08DAF_.wvu.PrintTitles" localSheetId="2" hidden="1">補助金支出一覧!$A:$C,補助金支出一覧!$1:$6</definedName>
    <definedName name="Z_92EB4CEB_97A4_4C6F_8A85_9576CD8D52F9_.wvu.Cols" localSheetId="2" hidden="1">補助金支出一覧!#REF!</definedName>
    <definedName name="Z_92EB4CEB_97A4_4C6F_8A85_9576CD8D52F9_.wvu.FilterData" localSheetId="2" hidden="1">補助金支出一覧!$A$6:$J$12</definedName>
    <definedName name="Z_92EB4CEB_97A4_4C6F_8A85_9576CD8D52F9_.wvu.PrintArea" localSheetId="2" hidden="1">補助金支出一覧!$A$1:$J$12</definedName>
    <definedName name="Z_92EB4CEB_97A4_4C6F_8A85_9576CD8D52F9_.wvu.PrintTitles" localSheetId="2" hidden="1">補助金支出一覧!$A:$C,補助金支出一覧!$1:$6</definedName>
    <definedName name="Z_98FFB15F_1EC6_4E5A_A2ED_017F57AE4B63_.wvu.FilterData" localSheetId="2" hidden="1">補助金支出一覧!$A$6:$J$12</definedName>
    <definedName name="Z_99E3FE3A_7B49_48B4_BEFD_0DD64952A046_.wvu.Cols" localSheetId="2" hidden="1">補助金支出一覧!#REF!,補助金支出一覧!#REF!,補助金支出一覧!#REF!,補助金支出一覧!#REF!,補助金支出一覧!#REF!</definedName>
    <definedName name="Z_99E3FE3A_7B49_48B4_BEFD_0DD64952A046_.wvu.FilterData" localSheetId="2" hidden="1">補助金支出一覧!$A$5:$R$11</definedName>
    <definedName name="Z_99E3FE3A_7B49_48B4_BEFD_0DD64952A046_.wvu.PrintArea" localSheetId="1" hidden="1">表紙!$A$1:$A$14</definedName>
    <definedName name="Z_99E3FE3A_7B49_48B4_BEFD_0DD64952A046_.wvu.PrintArea" localSheetId="2" hidden="1">補助金支出一覧!$A$1:$J$11</definedName>
    <definedName name="Z_99E3FE3A_7B49_48B4_BEFD_0DD64952A046_.wvu.PrintTitles" localSheetId="2" hidden="1">補助金支出一覧!$A:$C,補助金支出一覧!$3:$6</definedName>
    <definedName name="Z_9FF3767D_B5E2_4274_8C91_D6BE67029FF6_.wvu.Cols" localSheetId="2" hidden="1">補助金支出一覧!#REF!,補助金支出一覧!#REF!,補助金支出一覧!#REF!,補助金支出一覧!#REF!,補助金支出一覧!#REF!</definedName>
    <definedName name="Z_9FF3767D_B5E2_4274_8C91_D6BE67029FF6_.wvu.FilterData" localSheetId="2" hidden="1">補助金支出一覧!$A$5:$R$11</definedName>
    <definedName name="Z_9FF3767D_B5E2_4274_8C91_D6BE67029FF6_.wvu.PrintArea" localSheetId="1" hidden="1">表紙!$A$1:$A$14</definedName>
    <definedName name="Z_9FF3767D_B5E2_4274_8C91_D6BE67029FF6_.wvu.PrintArea" localSheetId="2" hidden="1">補助金支出一覧!$A$1:$J$11</definedName>
    <definedName name="Z_9FF3767D_B5E2_4274_8C91_D6BE67029FF6_.wvu.PrintTitles" localSheetId="2" hidden="1">補助金支出一覧!$A:$C,補助金支出一覧!$3:$6</definedName>
    <definedName name="Z_A0646D90_6BE1_44B1_8194_61BDD3089146_.wvu.FilterData" localSheetId="2" hidden="1">補助金支出一覧!$A$6:$J$12</definedName>
    <definedName name="Z_A8F02530_0558_40F4_BF95_697143251A08_.wvu.FilterData" localSheetId="2" hidden="1">補助金支出一覧!$A$6:$J$12</definedName>
    <definedName name="Z_AA56C0B9_612A_49DE_BC99_5BA087E882D0_.wvu.FilterData" localSheetId="2" hidden="1">補助金支出一覧!$A$6:$R$12</definedName>
    <definedName name="Z_ACA2E6CC_2B3E_4AB8_A723_880E1F3C7DC6_.wvu.Cols" localSheetId="2" hidden="1">補助金支出一覧!#REF!</definedName>
    <definedName name="Z_ACA2E6CC_2B3E_4AB8_A723_880E1F3C7DC6_.wvu.FilterData" localSheetId="2" hidden="1">補助金支出一覧!$A$3:$J$6</definedName>
    <definedName name="Z_ACA2E6CC_2B3E_4AB8_A723_880E1F3C7DC6_.wvu.PrintArea" localSheetId="2" hidden="1">補助金支出一覧!$A$1:$J$12</definedName>
    <definedName name="Z_ACA2E6CC_2B3E_4AB8_A723_880E1F3C7DC6_.wvu.PrintTitles" localSheetId="2" hidden="1">補助金支出一覧!$A:$C,補助金支出一覧!$1:$6</definedName>
    <definedName name="Z_AD22B0C2_CD67_4BD6_99CC_B8FFD7E8D787_.wvu.FilterData" localSheetId="2" hidden="1">補助金支出一覧!$A$7:$J$12</definedName>
    <definedName name="Z_AD283074_019A_4F85_9B9D_43757A599FCE_.wvu.FilterData" localSheetId="2" hidden="1">補助金支出一覧!$A$6:$O$12</definedName>
    <definedName name="Z_AE35169E_4FB4_4CC3_BE45_852F419B0D97_.wvu.FilterData" localSheetId="2" hidden="1">補助金支出一覧!$A$7:$J$12</definedName>
    <definedName name="Z_AF759511_8CA2_4DD8_8BF3_5F0BC679DECC_.wvu.FilterData" localSheetId="2" hidden="1">補助金支出一覧!$A$6:$J$12</definedName>
    <definedName name="Z_B1AA5022_1D14_435A_8A1E_5983C8EEDA57_.wvu.FilterData" localSheetId="2" hidden="1">補助金支出一覧!$A$6:$J$12</definedName>
    <definedName name="Z_B901E486_C6AD_40FA_8334_7C35D2876E5D_.wvu.FilterData" localSheetId="2" hidden="1">補助金支出一覧!$A$6:$J$12</definedName>
    <definedName name="Z_B999EF1A_05D7_45C0_96D4_233228D48054_.wvu.FilterData" localSheetId="2" hidden="1">補助金支出一覧!$A$3:$J$12</definedName>
    <definedName name="Z_BABE49F0_6EF1_4B82_946E_A16E6E202E91_.wvu.Cols" localSheetId="2" hidden="1">補助金支出一覧!#REF!</definedName>
    <definedName name="Z_BABE49F0_6EF1_4B82_946E_A16E6E202E91_.wvu.FilterData" localSheetId="2" hidden="1">補助金支出一覧!$A$7:$J$12</definedName>
    <definedName name="Z_BABE49F0_6EF1_4B82_946E_A16E6E202E91_.wvu.PrintArea" localSheetId="1" hidden="1">表紙!$A$1:$A$14</definedName>
    <definedName name="Z_BABE49F0_6EF1_4B82_946E_A16E6E202E91_.wvu.PrintArea" localSheetId="2" hidden="1">補助金支出一覧!$A$1:$J$12</definedName>
    <definedName name="Z_BABE49F0_6EF1_4B82_946E_A16E6E202E91_.wvu.PrintTitles" localSheetId="2" hidden="1">補助金支出一覧!$A:$C,補助金支出一覧!$3:$6</definedName>
    <definedName name="Z_BBE36972_C8C0_4D2B_AB8E_FA08D4405633_.wvu.FilterData" localSheetId="2" hidden="1">補助金支出一覧!$A$7:$J$12</definedName>
    <definedName name="Z_BC3CD404_762B_4772_9E0E_190433B5A241_.wvu.FilterData" localSheetId="2" hidden="1">補助金支出一覧!$A$6:$J$12</definedName>
    <definedName name="Z_CB684DD3_2393_45C8_A0B4_4CB76E5773B1_.wvu.FilterData" localSheetId="2" hidden="1">補助金支出一覧!$A$6:$J$12</definedName>
    <definedName name="Z_CFD98723_68ED_407F_8627_93A0986154A1_.wvu.FilterData" localSheetId="2" hidden="1">補助金支出一覧!$A$3:$J$12</definedName>
    <definedName name="Z_CFE4980C_0C35_49E6_8999_5B5ECAEF03EB_.wvu.FilterData" localSheetId="2" hidden="1">補助金支出一覧!$A$6:$J$12</definedName>
    <definedName name="Z_D406C127_9387_4A2B_9A85_A6BA4AC32A67_.wvu.FilterData" localSheetId="2" hidden="1">補助金支出一覧!$A$6:$J$12</definedName>
    <definedName name="Z_D5B9F501_40C2_485D_A8DD_76C9AFDA146B_.wvu.Cols" localSheetId="2" hidden="1">補助金支出一覧!#REF!,補助金支出一覧!#REF!,補助金支出一覧!#REF!</definedName>
    <definedName name="Z_D5B9F501_40C2_485D_A8DD_76C9AFDA146B_.wvu.FilterData" localSheetId="2" hidden="1">補助金支出一覧!$A$6:$J$12</definedName>
    <definedName name="Z_D5B9F501_40C2_485D_A8DD_76C9AFDA146B_.wvu.PrintArea" localSheetId="1" hidden="1">表紙!$A$1:$A$13</definedName>
    <definedName name="Z_D5B9F501_40C2_485D_A8DD_76C9AFDA146B_.wvu.PrintArea" localSheetId="2" hidden="1">補助金支出一覧!$A$1:$J$12</definedName>
    <definedName name="Z_D5B9F501_40C2_485D_A8DD_76C9AFDA146B_.wvu.PrintTitles" localSheetId="2" hidden="1">補助金支出一覧!$A:$C,補助金支出一覧!$3:$6</definedName>
    <definedName name="Z_DC2705CD_12E2_4E42_A224_7C6021C40418_.wvu.FilterData" localSheetId="2" hidden="1">補助金支出一覧!$A$6:$J$12</definedName>
    <definedName name="Z_DCFFEA14_E5FD_4BA4_9FF6_7F90ED8251C4_.wvu.FilterData" localSheetId="2" hidden="1">補助金支出一覧!$A$6:$J$12</definedName>
    <definedName name="Z_E18F9A6E_C6E5_4E72_90E2_949EFB870706_.wvu.FilterData" localSheetId="2" hidden="1">補助金支出一覧!$A$6:$J$12</definedName>
    <definedName name="Z_E1A46B07_D6D8_4219_B694_3633A690E562_.wvu.Cols" localSheetId="2" hidden="1">補助金支出一覧!#REF!</definedName>
    <definedName name="Z_E1A46B07_D6D8_4219_B694_3633A690E562_.wvu.FilterData" localSheetId="2" hidden="1">補助金支出一覧!$A$7:$J$12</definedName>
    <definedName name="Z_E1A46B07_D6D8_4219_B694_3633A690E562_.wvu.PrintArea" localSheetId="1" hidden="1">表紙!$A$1:$A$14</definedName>
    <definedName name="Z_E1A46B07_D6D8_4219_B694_3633A690E562_.wvu.PrintArea" localSheetId="2" hidden="1">補助金支出一覧!$A$1:$J$12</definedName>
    <definedName name="Z_E1A46B07_D6D8_4219_B694_3633A690E562_.wvu.PrintTitles" localSheetId="2" hidden="1">補助金支出一覧!$A:$C,補助金支出一覧!$3:$6</definedName>
    <definedName name="Z_E32D59A5_5F29_4F6B_9913_6C2BEF207250_.wvu.FilterData" localSheetId="2" hidden="1">補助金支出一覧!$A$3:$J$12</definedName>
    <definedName name="Z_E827AF52_889A_4F50_A39E_F0E1D36CA732_.wvu.FilterData" localSheetId="2" hidden="1">補助金支出一覧!$A$3:$J$12</definedName>
    <definedName name="Z_E91FE733_2DC0_4D6E_9E09_D966F2A9CD10_.wvu.FilterData" localSheetId="2" hidden="1">補助金支出一覧!$A$6:$J$12</definedName>
    <definedName name="Z_EA5D738F_A523_4125_A52E_7467A3141118_.wvu.FilterData" localSheetId="2" hidden="1">補助金支出一覧!$A$7:$O$12</definedName>
    <definedName name="Z_EF4958F7_C967_406D_B6C3_0A71EB1BC7C2_.wvu.Cols" localSheetId="2" hidden="1">補助金支出一覧!#REF!</definedName>
    <definedName name="Z_EF4958F7_C967_406D_B6C3_0A71EB1BC7C2_.wvu.FilterData" localSheetId="2" hidden="1">補助金支出一覧!$A$3:$J$12</definedName>
    <definedName name="Z_EF4958F7_C967_406D_B6C3_0A71EB1BC7C2_.wvu.PrintArea" localSheetId="2" hidden="1">補助金支出一覧!$A$1:$J$12</definedName>
    <definedName name="Z_EF4958F7_C967_406D_B6C3_0A71EB1BC7C2_.wvu.PrintTitles" localSheetId="2" hidden="1">補助金支出一覧!$A:$C,補助金支出一覧!$1:$6</definedName>
    <definedName name="Z_F045A49B_E55F_4942_AE2D_52C51D7C09B3_.wvu.FilterData" localSheetId="2" hidden="1">補助金支出一覧!$A$6:$J$12</definedName>
    <definedName name="Z_F28D30B6_0373_4E07_84D0_E9BEE9C7F7FF_.wvu.FilterData" localSheetId="2" hidden="1">補助金支出一覧!$A$5:$R$11</definedName>
    <definedName name="Z_FB5021A6_9F8B_4D27_8277_BB6CC854E5F0_.wvu.FilterData" localSheetId="2" hidden="1">補助金支出一覧!$A$6:$J$12</definedName>
    <definedName name="Z_FE1A2E21_B9AB_43A7_93E3_26AD46D72278_.wvu.FilterData" localSheetId="2" hidden="1">補助金支出一覧!$A$6:$J$12</definedName>
  </definedNames>
  <calcPr calcId="162913"/>
  <customWorkbookViews>
    <customWorkbookView name="福井　貴巳 - 個人用ビュー" guid="{89CFD966-126F-414B-94EC-2C1358CF5DA9}" mergeInterval="0" personalView="1" maximized="1" xWindow="-8" yWindow="-8" windowWidth="1382" windowHeight="744" tabRatio="641" activeSheetId="4"/>
    <customWorkbookView name="福田有希 - 個人用ビュー" guid="{9FF3767D-B5E2-4274-8C91-D6BE67029FF6}" mergeInterval="0" personalView="1" maximized="1" xWindow="-8" yWindow="-8" windowWidth="1382" windowHeight="744" tabRatio="641" activeSheetId="4"/>
    <customWorkbookView name="kuwaoka - 個人用ビュー" guid="{99E3FE3A-7B49-48B4-BEFD-0DD64952A046}" mergeInterval="0" personalView="1" maximized="1" xWindow="-8" yWindow="-8" windowWidth="1382" windowHeight="744" tabRatio="641" activeSheetId="4"/>
    <customWorkbookView name="今井 - 個人用ビュー" guid="{315230D8-F0E9-48EF-90D6-9C6D7FFE9006}" mergeInterval="0" personalView="1" maximized="1" windowWidth="1362" windowHeight="538" tabRatio="641" activeSheetId="4"/>
    <customWorkbookView name="奥 隆幸 - 個人用ビュー" guid="{262EDA3B-7785-4483-8C7E-BCBD0D6A995B}" mergeInterval="0" personalView="1" maximized="1" windowWidth="1362" windowHeight="502" tabRatio="641" activeSheetId="4"/>
    <customWorkbookView name="松村 - 個人用ビュー" guid="{5A027B3F-4BDA-4D5B-99A1-C2E547422488}" mergeInterval="0" personalView="1" xWindow="-10" yWindow="44" windowWidth="1003" windowHeight="442" tabRatio="641" activeSheetId="4"/>
    <customWorkbookView name="能仁　智勇 - 個人用ビュー" guid="{240C352A-D6EF-4728-9219-DD6B528CE022}" mergeInterval="0" personalView="1" maximized="1" windowWidth="1362" windowHeight="520" tabRatio="641" activeSheetId="4"/>
    <customWorkbookView name="村上 - 個人用ビュー" guid="{E1A46B07-D6D8-4219-B694-3633A690E562}" mergeInterval="0" personalView="1" xWindow="-136" yWindow="22" windowWidth="876" windowHeight="491" tabRatio="641" activeSheetId="4"/>
    <customWorkbookView name="奥の方 - 個人用ビュー" guid="{D5B9F501-40C2-485D-A8DD-76C9AFDA146B}" mergeInterval="0" personalView="1" maximized="1" xWindow="1" yWindow="1" windowWidth="1362" windowHeight="518" tabRatio="742" activeSheetId="4" showComments="commIndAndComment"/>
    <customWorkbookView name="i9850149 - 個人用ビュー" guid="{ACA2E6CC-2B3E-4AB8-A723-880E1F3C7DC6}" mergeInterval="0" personalView="1" maximized="1" xWindow="1" yWindow="1" windowWidth="1362" windowHeight="541" tabRatio="598" activeSheetId="1"/>
    <customWorkbookView name="i4151837 - 個人用ビュー" guid="{B999EF1A-05D7-45C0-96D4-233228D48054}" mergeInterval="0" personalView="1" maximized="1" xWindow="1" yWindow="1" windowWidth="1362" windowHeight="541" tabRatio="598" activeSheetId="1"/>
    <customWorkbookView name="yamada - 個人用ビュー" guid="{E827AF52-889A-4F50-A39E-F0E1D36CA732}" mergeInterval="0" personalView="1" maximized="1" xWindow="1" yWindow="1" windowWidth="1362" windowHeight="541" activeSheetId="1"/>
    <customWorkbookView name="nishida naomi - 個人用ビュー" guid="{793DB2A3-A580-43E4-BA65-5104FE123C5C}" mergeInterval="0" personalView="1" maximized="1" xWindow="1" yWindow="1" windowWidth="1345" windowHeight="529" tabRatio="598" activeSheetId="1"/>
    <customWorkbookView name="i9753250 - 個人用ビュー" guid="{0278E81E-B992-4858-B1F1-C546269A93CE}" mergeInterval="0" personalView="1" maximized="1" xWindow="1" yWindow="1" windowWidth="1362" windowHeight="541" tabRatio="598" activeSheetId="1"/>
    <customWorkbookView name="松久　響 - 個人用ビュー" guid="{92B42E46-A1C4-4CA2-980F-E48586F08DAF}" mergeInterval="0" personalView="1" maximized="1" xWindow="1" yWindow="1" windowWidth="1362" windowHeight="541" tabRatio="598" activeSheetId="1" showComments="commIndAndComment"/>
    <customWorkbookView name="梅屋　剛 - 個人用ビュー" guid="{02582FD4-22F5-45D4-89DD-F12122EDCA8D}" mergeInterval="0" personalView="1" maximized="1" xWindow="1" yWindow="1" windowWidth="1362" windowHeight="541" activeSheetId="1"/>
    <customWorkbookView name="山口　貴志 - 個人用ビュー" guid="{6B6D9B8F-C1A0-4D01-BB1A-0042036F4AFB}" mergeInterval="0" personalView="1" maximized="1" windowWidth="1020" windowHeight="577" tabRatio="599" activeSheetId="10"/>
    <customWorkbookView name="i4620109 - 個人用ビュー" guid="{74434990-3D7C-4E2C-895E-65FA4F178439}" mergeInterval="0" personalView="1" maximized="1" windowWidth="1020" windowHeight="527" tabRatio="599" activeSheetId="12"/>
    <customWorkbookView name="小林　直子 - 個人用ビュー" guid="{D7827C7D-3559-4792-977E-D477B4AEF1A4}" mergeInterval="0" personalView="1" maximized="1" windowWidth="1020" windowHeight="524" tabRatio="599" activeSheetId="10"/>
    <customWorkbookView name="田阪幸司 - 個人用ビュー" guid="{109441FB-5D27-4261-97F8-D74F3C56EAAC}" mergeInterval="0" personalView="1" maximized="1" xWindow="1" yWindow="1" windowWidth="1356" windowHeight="541" tabRatio="598" activeSheetId="1"/>
    <customWorkbookView name="横峯　憲司 - 個人用ビュー" guid="{0C01144D-7C18-4EBC-809D-CD9A6873B9A4}" mergeInterval="0" personalView="1" maximized="1" xWindow="1" yWindow="1" windowWidth="1362" windowHeight="541" tabRatio="598" activeSheetId="1"/>
    <customWorkbookView name="濱 - 個人用ビュー" guid="{478A226C-3819-494B-B75C-6F13CE721740}" mergeInterval="0" personalView="1" maximized="1" xWindow="1" yWindow="1" windowWidth="1362" windowHeight="537" tabRatio="598" activeSheetId="1"/>
    <customWorkbookView name="宮本　剛志 - 個人用ビュー" guid="{D18F99F9-2699-41E5-8BC4-2A5C905B9FC5}" mergeInterval="0" personalView="1" maximized="1" xWindow="1" yWindow="1" windowWidth="1362" windowHeight="541" activeSheetId="1"/>
    <customWorkbookView name="吉武 - 個人用ビュー" guid="{247AED13-9FF5-493F-B3CC-F0F54BD3CEAB}" mergeInterval="0" personalView="1" maximized="1" xWindow="1" yWindow="1" windowWidth="1362" windowHeight="518" tabRatio="598" activeSheetId="1"/>
    <customWorkbookView name="白井淳蔵 - 個人用ビュー" guid="{EF4958F7-C967-406D-B6C3-0A71EB1BC7C2}" mergeInterval="0" personalView="1" maximized="1" xWindow="1" yWindow="1" windowWidth="1362" windowHeight="537" tabRatio="598" activeSheetId="1"/>
    <customWorkbookView name="i5121083 - 個人用ビュー" guid="{0B74C060-4A33-4431-9DFE-1F231A63AF57}" mergeInterval="0" personalView="1" maximized="1" xWindow="1" yWindow="1" windowWidth="1362" windowHeight="541" tabRatio="598" activeSheetId="1"/>
    <customWorkbookView name="古根川聡美 - 個人用ビュー" guid="{1ACC0038-298A-4F81-98A5-674304C957A4}" mergeInterval="0" personalView="1" maximized="1" xWindow="1" yWindow="1" windowWidth="1362" windowHeight="541" tabRatio="598" activeSheetId="1" showComments="commIndAndComment"/>
    <customWorkbookView name="能仁 - 個人用ビュー" guid="{92EB4CEB-97A4-4C6F-8A85-9576CD8D52F9}" mergeInterval="0" personalView="1" maximized="1" xWindow="1" yWindow="1" windowWidth="1362" windowHeight="541" tabRatio="819" activeSheetId="4" showComments="commIndAndComment"/>
    <customWorkbookView name="松村茂 - 個人用ビュー" guid="{1E2933A3-7908-4D15-BE44-27C74903096F}" mergeInterval="0" personalView="1" maximized="1" xWindow="1" yWindow="1" windowWidth="1362" windowHeight="518" tabRatio="742" activeSheetId="4"/>
    <customWorkbookView name="大阪市 - 個人用ビュー" guid="{866F98CE-B449-4C80-80CD-897DBB025239}" mergeInterval="0" personalView="1" maximized="1" windowWidth="1362" windowHeight="538" tabRatio="641" activeSheetId="4"/>
    <customWorkbookView name="辻　紘司 - 個人用ビュー" guid="{BABE49F0-6EF1-4B82-946E-A16E6E202E91}" mergeInterval="0" personalView="1" maximized="1" windowWidth="1362" windowHeight="520" tabRatio="641" activeSheetId="3"/>
    <customWorkbookView name="しばしん - 個人用ビュー" guid="{4FA3AD9B-1298-4C96-AD3F-A54B405485B0}" mergeInterval="0" personalView="1" maximized="1" xWindow="-8" yWindow="-8" windowWidth="1382" windowHeight="744" tabRatio="641" activeSheetId="4"/>
  </customWorkbookViews>
</workbook>
</file>

<file path=xl/calcChain.xml><?xml version="1.0" encoding="utf-8"?>
<calcChain xmlns="http://schemas.openxmlformats.org/spreadsheetml/2006/main">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comments1.xml><?xml version="1.0" encoding="utf-8"?>
<comments xmlns="http://schemas.openxmlformats.org/spreadsheetml/2006/main">
  <authors>
    <author>i9850149</author>
  </authors>
  <commentList>
    <comment ref="C12" authorId="0" shapeId="0">
      <text>
        <r>
          <rPr>
            <b/>
            <sz val="9"/>
            <color indexed="81"/>
            <rFont val="ＭＳ Ｐゴシック"/>
            <family val="3"/>
            <charset val="128"/>
          </rPr>
          <t>老人憩いの家
運営助成
6⇒2の調整</t>
        </r>
      </text>
    </comment>
    <comment ref="C44" authorId="0" shapeId="0">
      <text>
        <r>
          <rPr>
            <b/>
            <sz val="9"/>
            <color indexed="81"/>
            <rFont val="ＭＳ Ｐゴシック"/>
            <family val="3"/>
            <charset val="128"/>
          </rPr>
          <t>老人憩いの家
運営助成
6⇒2の調整</t>
        </r>
      </text>
    </comment>
  </commentList>
</comments>
</file>

<file path=xl/sharedStrings.xml><?xml version="1.0" encoding="utf-8"?>
<sst xmlns="http://schemas.openxmlformats.org/spreadsheetml/2006/main" count="252" uniqueCount="154">
  <si>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</si>
  <si>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</si>
  <si>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</si>
  <si>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</si>
  <si>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</si>
  <si>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</si>
  <si>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</si>
  <si>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</si>
  <si>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</si>
  <si>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</si>
  <si>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</si>
  <si>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</si>
  <si>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</si>
  <si>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</si>
  <si>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</si>
  <si>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</si>
  <si>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</si>
  <si>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</si>
  <si>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</si>
  <si>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</si>
  <si>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</si>
  <si>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</si>
  <si>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</si>
  <si>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</si>
  <si>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</si>
  <si>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</si>
  <si>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</si>
  <si>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</si>
  <si>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</si>
  <si>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</si>
  <si>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</si>
  <si>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</si>
  <si>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</si>
  <si>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</si>
  <si>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</si>
  <si>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</si>
  <si>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</si>
  <si>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</si>
  <si>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</si>
  <si>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</si>
  <si>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</si>
  <si>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</si>
  <si>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</si>
  <si>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</si>
  <si>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</si>
  <si>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</si>
  <si>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</si>
  <si>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</si>
  <si>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</si>
  <si>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</si>
  <si>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終期又は次回検証年度</t>
    <rPh sb="0" eb="2">
      <t>シュウキ</t>
    </rPh>
    <rPh sb="2" eb="3">
      <t>マタ</t>
    </rPh>
    <rPh sb="4" eb="6">
      <t>ジカイ</t>
    </rPh>
    <rPh sb="6" eb="8">
      <t>ケンショウ</t>
    </rPh>
    <rPh sb="8" eb="10">
      <t>ネンド</t>
    </rPh>
    <phoneticPr fontId="2"/>
  </si>
  <si>
    <t>危機</t>
    <rPh sb="0" eb="2">
      <t>キキ</t>
    </rPh>
    <phoneticPr fontId="2"/>
  </si>
  <si>
    <t>経戦</t>
    <rPh sb="0" eb="1">
      <t>ケイ</t>
    </rPh>
    <rPh sb="1" eb="2">
      <t>セン</t>
    </rPh>
    <phoneticPr fontId="2"/>
  </si>
  <si>
    <t>H27</t>
  </si>
  <si>
    <t>H26</t>
  </si>
  <si>
    <t>その他</t>
  </si>
  <si>
    <t>総務</t>
    <rPh sb="0" eb="2">
      <t>ソウム</t>
    </rPh>
    <phoneticPr fontId="2"/>
  </si>
  <si>
    <t>市民</t>
    <rPh sb="0" eb="2">
      <t>シミン</t>
    </rPh>
    <phoneticPr fontId="2"/>
  </si>
  <si>
    <t>H25</t>
  </si>
  <si>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</si>
  <si>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</si>
  <si>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</si>
  <si>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</si>
  <si>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</si>
  <si>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</si>
  <si>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</si>
  <si>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</si>
  <si>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</si>
  <si>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</si>
  <si>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</si>
  <si>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</si>
  <si>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</si>
  <si>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</si>
  <si>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</si>
  <si>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</si>
  <si>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</si>
  <si>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</si>
  <si>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</si>
  <si>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</si>
  <si>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</si>
  <si>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</si>
  <si>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</si>
  <si>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</si>
  <si>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</si>
  <si>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</si>
  <si>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</si>
  <si>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</si>
  <si>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</si>
  <si>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</si>
  <si>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</si>
  <si>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</si>
  <si>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</si>
  <si>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</si>
  <si>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</si>
  <si>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</si>
  <si>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</si>
  <si>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</si>
  <si>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</si>
  <si>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</si>
  <si>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</si>
  <si>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</si>
  <si>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</si>
  <si>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</si>
  <si>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</si>
  <si>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</si>
  <si>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</si>
  <si>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</si>
  <si>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</si>
  <si>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</si>
  <si>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10"/>
  </si>
  <si>
    <t>事業の概要</t>
    <rPh sb="0" eb="2">
      <t>ジギョウ</t>
    </rPh>
    <rPh sb="3" eb="5">
      <t>ガイヨウ</t>
    </rPh>
    <phoneticPr fontId="10"/>
  </si>
  <si>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</si>
  <si>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</si>
  <si>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</si>
  <si>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</si>
  <si>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</si>
  <si>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</si>
  <si>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</si>
  <si>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</si>
  <si>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</si>
  <si>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</si>
  <si>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H24</t>
  </si>
  <si>
    <t>校区等地域を範囲として、特定分野の活動団体の活動対象とならない活動分野を補完しながら地域経営を行う準行政的機能を有する地域活動協議会の活動及び運営経費の一部を補助する</t>
  </si>
  <si>
    <t>（単位:円）</t>
  </si>
  <si>
    <t>事業
開始年度</t>
    <phoneticPr fontId="2"/>
  </si>
  <si>
    <t>地域活動協議会補助金</t>
    <rPh sb="7" eb="9">
      <t>ホジョ</t>
    </rPh>
    <phoneticPr fontId="3"/>
  </si>
  <si>
    <t>青色防犯パトロール活動補助金</t>
    <rPh sb="0" eb="2">
      <t>アオイロ</t>
    </rPh>
    <rPh sb="2" eb="4">
      <t>ボウハン</t>
    </rPh>
    <rPh sb="9" eb="11">
      <t>カツドウ</t>
    </rPh>
    <rPh sb="11" eb="14">
      <t>ホジョキン</t>
    </rPh>
    <phoneticPr fontId="3"/>
  </si>
  <si>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</si>
  <si>
    <t>地域の自主防犯活動として青色防犯パトロールを実施する団体に対して、パトロールの実施に必要な経費の一部補助を行い、地域における自主防犯活動の促進と街頭犯罪発生件数の減少を図る</t>
  </si>
  <si>
    <t xml:space="preserve">青色防犯パトロール活動の実施にかかる経費(ガソリン代等)の一部補助
補助対象者:生野区において青色防犯パトロール活動を実施する団体等
補助率:1/2以内
</t>
    <rPh sb="9" eb="11">
      <t>カツドウ</t>
    </rPh>
    <rPh sb="12" eb="14">
      <t>ジッシ</t>
    </rPh>
    <rPh sb="18" eb="20">
      <t>ケイヒ</t>
    </rPh>
    <rPh sb="34" eb="36">
      <t>ホジョ</t>
    </rPh>
    <rPh sb="40" eb="43">
      <t>イクノク</t>
    </rPh>
    <rPh sb="59" eb="61">
      <t>ジッシ</t>
    </rPh>
    <rPh sb="65" eb="66">
      <t>トウ</t>
    </rPh>
    <rPh sb="74" eb="76">
      <t>イナイ</t>
    </rPh>
    <phoneticPr fontId="0"/>
  </si>
  <si>
    <t>街頭犯罪多発地域における犯罪を抑止するため、町会等に対して防犯カメラの設置にかかる経費を補助することにより、防犯カメラの設置を促進し、街頭犯罪発生件数の減少を図る</t>
    <rPh sb="22" eb="24">
      <t>チョウカイ</t>
    </rPh>
    <rPh sb="24" eb="25">
      <t>トウ</t>
    </rPh>
    <rPh sb="26" eb="27">
      <t>タイ</t>
    </rPh>
    <rPh sb="29" eb="31">
      <t>ボウハン</t>
    </rPh>
    <rPh sb="35" eb="37">
      <t>セッチ</t>
    </rPh>
    <rPh sb="41" eb="43">
      <t>ケイヒ</t>
    </rPh>
    <rPh sb="44" eb="46">
      <t>ホジョ</t>
    </rPh>
    <rPh sb="54" eb="56">
      <t>ボウハン</t>
    </rPh>
    <rPh sb="60" eb="62">
      <t>セッチ</t>
    </rPh>
    <rPh sb="63" eb="65">
      <t>ソクシン</t>
    </rPh>
    <rPh sb="67" eb="69">
      <t>ガイトウ</t>
    </rPh>
    <rPh sb="69" eb="71">
      <t>ハンザイ</t>
    </rPh>
    <rPh sb="71" eb="73">
      <t>ハッセイ</t>
    </rPh>
    <rPh sb="73" eb="75">
      <t>ケンスウ</t>
    </rPh>
    <rPh sb="76" eb="78">
      <t>ゲンショウ</t>
    </rPh>
    <rPh sb="79" eb="80">
      <t>ハカ</t>
    </rPh>
    <phoneticPr fontId="0"/>
  </si>
  <si>
    <t>地域住民等が主体となった福祉交通の担い手に対し補助金を交付することにより、地域の特性や実情、区内住民の移動手段のニーズにあった安定的な交通体系を構築し、便利で暮らしやすいまちづくりを目指す</t>
  </si>
  <si>
    <t xml:space="preserve">食事サービスを実施する事業者等に対して、食材費・弁当代等の経費を補助する
補助率:対象経費の1/2以内
</t>
    <rPh sb="0" eb="2">
      <t>ショクジ</t>
    </rPh>
    <rPh sb="7" eb="9">
      <t>ジッシ</t>
    </rPh>
    <rPh sb="11" eb="14">
      <t>ジギョウシャ</t>
    </rPh>
    <rPh sb="14" eb="15">
      <t>トウ</t>
    </rPh>
    <rPh sb="16" eb="17">
      <t>タイ</t>
    </rPh>
    <rPh sb="20" eb="22">
      <t>ショクザイ</t>
    </rPh>
    <rPh sb="22" eb="23">
      <t>ヒ</t>
    </rPh>
    <rPh sb="24" eb="26">
      <t>ベントウ</t>
    </rPh>
    <rPh sb="26" eb="27">
      <t>ダイ</t>
    </rPh>
    <rPh sb="27" eb="28">
      <t>トウ</t>
    </rPh>
    <rPh sb="29" eb="31">
      <t>ケイヒ</t>
    </rPh>
    <rPh sb="32" eb="34">
      <t>ホジョ</t>
    </rPh>
    <rPh sb="37" eb="40">
      <t>ホジョリツ</t>
    </rPh>
    <rPh sb="41" eb="43">
      <t>タイショウ</t>
    </rPh>
    <rPh sb="43" eb="45">
      <t>ケイヒ</t>
    </rPh>
    <rPh sb="49" eb="51">
      <t>イナイ</t>
    </rPh>
    <phoneticPr fontId="0"/>
  </si>
  <si>
    <t>30年度予算
（予算現計）</t>
    <rPh sb="2" eb="4">
      <t>ネンド</t>
    </rPh>
    <rPh sb="4" eb="6">
      <t>ヨサン</t>
    </rPh>
    <rPh sb="8" eb="10">
      <t>ヨサン</t>
    </rPh>
    <rPh sb="10" eb="12">
      <t>ゲンケイ</t>
    </rPh>
    <phoneticPr fontId="2"/>
  </si>
  <si>
    <t>30年度支出金額</t>
    <rPh sb="2" eb="4">
      <t>ネンド</t>
    </rPh>
    <rPh sb="4" eb="6">
      <t>シシュツ</t>
    </rPh>
    <rPh sb="6" eb="7">
      <t>キン</t>
    </rPh>
    <rPh sb="7" eb="8">
      <t>ガク</t>
    </rPh>
    <phoneticPr fontId="2"/>
  </si>
  <si>
    <t>29年度支出額</t>
    <rPh sb="2" eb="4">
      <t>ネンド</t>
    </rPh>
    <rPh sb="4" eb="6">
      <t>シシュツ</t>
    </rPh>
    <rPh sb="6" eb="7">
      <t>ガク</t>
    </rPh>
    <phoneticPr fontId="2"/>
  </si>
  <si>
    <t>高齢者食事サービス事業補助金</t>
    <rPh sb="0" eb="3">
      <t>コウレイシャ</t>
    </rPh>
    <rPh sb="3" eb="5">
      <t>ショクジ</t>
    </rPh>
    <rPh sb="9" eb="11">
      <t>ジギョウ</t>
    </rPh>
    <rPh sb="11" eb="14">
      <t>ホジョキン</t>
    </rPh>
    <phoneticPr fontId="3"/>
  </si>
  <si>
    <t>生野区役所
地域まちづくり課</t>
    <rPh sb="0" eb="3">
      <t>イクノク</t>
    </rPh>
    <rPh sb="3" eb="5">
      <t>ヤクショ</t>
    </rPh>
    <rPh sb="6" eb="8">
      <t>チイキ</t>
    </rPh>
    <rPh sb="13" eb="14">
      <t>カ</t>
    </rPh>
    <phoneticPr fontId="3"/>
  </si>
  <si>
    <t>地域安全防犯カメラ設置補助金</t>
    <rPh sb="0" eb="2">
      <t>チイキ</t>
    </rPh>
    <rPh sb="2" eb="4">
      <t>アンゼン</t>
    </rPh>
    <rPh sb="4" eb="6">
      <t>ボウハン</t>
    </rPh>
    <rPh sb="9" eb="11">
      <t>セッチ</t>
    </rPh>
    <rPh sb="11" eb="14">
      <t>ホジョキン</t>
    </rPh>
    <phoneticPr fontId="3"/>
  </si>
  <si>
    <t xml:space="preserve">街頭犯罪多発地域に防犯カメラを設置する町会等に対して、その設置に要する経費を補助する
補助率:設置経費の3/4以内(補助上限150千円)
</t>
    <rPh sb="0" eb="2">
      <t>ガイトウ</t>
    </rPh>
    <rPh sb="2" eb="4">
      <t>ハンザイ</t>
    </rPh>
    <rPh sb="4" eb="6">
      <t>タハツ</t>
    </rPh>
    <rPh sb="6" eb="8">
      <t>チイキ</t>
    </rPh>
    <rPh sb="9" eb="11">
      <t>ボウハン</t>
    </rPh>
    <rPh sb="15" eb="17">
      <t>セッチ</t>
    </rPh>
    <rPh sb="19" eb="21">
      <t>チョウカイ</t>
    </rPh>
    <rPh sb="21" eb="22">
      <t>トウ</t>
    </rPh>
    <rPh sb="23" eb="24">
      <t>タイ</t>
    </rPh>
    <rPh sb="29" eb="31">
      <t>セッチ</t>
    </rPh>
    <rPh sb="32" eb="33">
      <t>ヨウ</t>
    </rPh>
    <rPh sb="35" eb="37">
      <t>ケイヒ</t>
    </rPh>
    <rPh sb="38" eb="40">
      <t>ホジョ</t>
    </rPh>
    <rPh sb="43" eb="45">
      <t>ホジョ</t>
    </rPh>
    <rPh sb="45" eb="46">
      <t>リツ</t>
    </rPh>
    <rPh sb="47" eb="49">
      <t>セッチ</t>
    </rPh>
    <rPh sb="49" eb="51">
      <t>ケイヒ</t>
    </rPh>
    <rPh sb="55" eb="57">
      <t>イナイ</t>
    </rPh>
    <rPh sb="58" eb="60">
      <t>ホジョ</t>
    </rPh>
    <rPh sb="60" eb="62">
      <t>ジョウゲン</t>
    </rPh>
    <rPh sb="65" eb="66">
      <t>セン</t>
    </rPh>
    <rPh sb="66" eb="67">
      <t>エン</t>
    </rPh>
    <phoneticPr fontId="0"/>
  </si>
  <si>
    <t>福祉有償運送運転者育成支援事業補助金</t>
    <rPh sb="0" eb="2">
      <t>フクシ</t>
    </rPh>
    <rPh sb="2" eb="4">
      <t>ユウショウ</t>
    </rPh>
    <rPh sb="4" eb="6">
      <t>ウンソウ</t>
    </rPh>
    <rPh sb="6" eb="9">
      <t>ウンテンシャ</t>
    </rPh>
    <rPh sb="9" eb="11">
      <t>イクセイ</t>
    </rPh>
    <rPh sb="11" eb="13">
      <t>シエン</t>
    </rPh>
    <rPh sb="13" eb="15">
      <t>ジギョウ</t>
    </rPh>
    <rPh sb="15" eb="18">
      <t>ホジョキン</t>
    </rPh>
    <phoneticPr fontId="3"/>
  </si>
  <si>
    <t xml:space="preserve">新たに福祉有償運送にかかる運転手になろうとする者に対する講習会経費の補助
補助率:1/2以内
補助上限:5,000円
</t>
    <rPh sb="0" eb="1">
      <t>アラ</t>
    </rPh>
    <rPh sb="3" eb="5">
      <t>フクシ</t>
    </rPh>
    <rPh sb="5" eb="7">
      <t>ユウショウ</t>
    </rPh>
    <rPh sb="7" eb="9">
      <t>ウンソウ</t>
    </rPh>
    <rPh sb="13" eb="16">
      <t>ウンテンシュ</t>
    </rPh>
    <rPh sb="23" eb="24">
      <t>モノ</t>
    </rPh>
    <rPh sb="25" eb="26">
      <t>タイ</t>
    </rPh>
    <rPh sb="28" eb="31">
      <t>コウシュウカイ</t>
    </rPh>
    <rPh sb="31" eb="33">
      <t>ケイヒ</t>
    </rPh>
    <rPh sb="34" eb="36">
      <t>ホジョ</t>
    </rPh>
    <rPh sb="44" eb="46">
      <t>イナイ</t>
    </rPh>
    <phoneticPr fontId="0"/>
  </si>
  <si>
    <t>高齢者の健康増進と地域社会との交流を促進するため、地域において食事サービスを実施する事業者等に対して補助を行う</t>
    <rPh sb="18" eb="20">
      <t>ソクシン</t>
    </rPh>
    <rPh sb="25" eb="27">
      <t>チイキ</t>
    </rPh>
    <rPh sb="31" eb="33">
      <t>ショクジ</t>
    </rPh>
    <rPh sb="38" eb="40">
      <t>ジッシ</t>
    </rPh>
    <rPh sb="42" eb="45">
      <t>ジギョウシャ</t>
    </rPh>
    <rPh sb="45" eb="46">
      <t>トウ</t>
    </rPh>
    <rPh sb="47" eb="48">
      <t>タイ</t>
    </rPh>
    <rPh sb="50" eb="52">
      <t>ホジョ</t>
    </rPh>
    <rPh sb="53" eb="54">
      <t>オコナ</t>
    </rPh>
    <phoneticPr fontId="0"/>
  </si>
  <si>
    <t>R2</t>
    <phoneticPr fontId="2"/>
  </si>
  <si>
    <t>R2</t>
    <phoneticPr fontId="2"/>
  </si>
  <si>
    <t>生野防犯協会</t>
  </si>
  <si>
    <t>北鶴橋まちづくり協議会　等</t>
    <rPh sb="12" eb="13">
      <t>トウ</t>
    </rPh>
    <phoneticPr fontId="2"/>
  </si>
  <si>
    <t>小路地域まちづくり協議会　等</t>
    <rPh sb="13" eb="14">
      <t>トウ</t>
    </rPh>
    <phoneticPr fontId="2"/>
  </si>
  <si>
    <t>福祉有償運送事業を実施しようとする運転者</t>
    <rPh sb="0" eb="2">
      <t>フクシ</t>
    </rPh>
    <rPh sb="2" eb="4">
      <t>ユウショウ</t>
    </rPh>
    <rPh sb="4" eb="6">
      <t>ウンソウ</t>
    </rPh>
    <rPh sb="6" eb="8">
      <t>ジギョウ</t>
    </rPh>
    <rPh sb="9" eb="11">
      <t>ジッシ</t>
    </rPh>
    <rPh sb="17" eb="20">
      <t>ウンテンシャ</t>
    </rPh>
    <phoneticPr fontId="3"/>
  </si>
  <si>
    <t>北鶴橋高齢者食事サービス委員会　等</t>
    <rPh sb="16" eb="17">
      <t>トウ</t>
    </rPh>
    <phoneticPr fontId="2"/>
  </si>
  <si>
    <t>R元</t>
    <rPh sb="1" eb="2">
      <t>ガン</t>
    </rPh>
    <phoneticPr fontId="2"/>
  </si>
  <si>
    <t>所属計</t>
    <rPh sb="0" eb="2">
      <t>ショゾク</t>
    </rPh>
    <rPh sb="2" eb="3">
      <t>ケイ</t>
    </rPh>
    <phoneticPr fontId="2"/>
  </si>
  <si>
    <t>補助金支出一覧(平成30年度決算)</t>
    <rPh sb="0" eb="3">
      <t>ホジョキン</t>
    </rPh>
    <rPh sb="3" eb="5">
      <t>シシュツ</t>
    </rPh>
    <rPh sb="5" eb="7">
      <t>イチラン</t>
    </rPh>
    <rPh sb="8" eb="10">
      <t>ヘイセイ</t>
    </rPh>
    <rPh sb="12" eb="14">
      <t>ネンド</t>
    </rPh>
    <rPh sb="14" eb="16">
      <t>ケッサン</t>
    </rPh>
    <phoneticPr fontId="0"/>
  </si>
  <si>
    <t>一般会計</t>
    <rPh sb="0" eb="2">
      <t>イッパン</t>
    </rPh>
    <rPh sb="2" eb="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</si>
</sst>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 numFmtId="183" formatCode="#,##0_ "/>
    <numFmt numFmtId="184" formatCode="&quot;H&quot;00"/>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b/>
      <sz val="9"/>
      <color indexed="8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11">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3" tint="0.7999816888943144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85">
    <xf numFmtId="0" fontId="0" fillId="0" borderId="0" xfId="0"/>
    <xf numFmtId="176" fontId="6" fillId="0" borderId="0" xfId="0" applyNumberFormat="1" applyFont="1"/>
    <xf numFmtId="176" fontId="6" fillId="0" borderId="0" xfId="0" applyNumberFormat="1" applyFont="1" applyAlignment="1">
      <alignment horizontal="right"/>
    </xf>
    <xf numFmtId="176" fontId="6" fillId="0" borderId="1" xfId="0" applyNumberFormat="1" applyFont="1" applyFill="1" applyBorder="1"/>
    <xf numFmtId="176" fontId="6" fillId="0" borderId="2" xfId="0" applyNumberFormat="1" applyFont="1" applyFill="1" applyBorder="1"/>
    <xf numFmtId="176" fontId="6" fillId="0" borderId="3" xfId="0" applyNumberFormat="1" applyFont="1" applyFill="1" applyBorder="1"/>
    <xf numFmtId="176" fontId="6" fillId="0" borderId="4" xfId="0" applyNumberFormat="1" applyFont="1" applyFill="1" applyBorder="1"/>
    <xf numFmtId="176" fontId="6" fillId="0" borderId="5" xfId="0" applyNumberFormat="1" applyFont="1" applyFill="1" applyBorder="1"/>
    <xf numFmtId="176" fontId="6" fillId="0" borderId="1" xfId="0" applyNumberFormat="1" applyFont="1" applyBorder="1"/>
    <xf numFmtId="176" fontId="6" fillId="2" borderId="0" xfId="0" applyNumberFormat="1" applyFont="1" applyFill="1"/>
    <xf numFmtId="176" fontId="6" fillId="0" borderId="6" xfId="0" applyNumberFormat="1" applyFont="1" applyFill="1" applyBorder="1"/>
    <xf numFmtId="176" fontId="6" fillId="0" borderId="2" xfId="0" applyNumberFormat="1" applyFont="1" applyFill="1" applyBorder="1" applyAlignment="1">
      <alignment horizontal="distributed" justifyLastLine="1"/>
    </xf>
    <xf numFmtId="176" fontId="6" fillId="0" borderId="6" xfId="0" applyNumberFormat="1" applyFont="1" applyBorder="1"/>
    <xf numFmtId="176" fontId="6" fillId="0" borderId="0" xfId="0" applyNumberFormat="1" applyFont="1" applyFill="1"/>
    <xf numFmtId="176" fontId="6" fillId="3" borderId="0" xfId="0" applyNumberFormat="1" applyFont="1" applyFill="1"/>
    <xf numFmtId="176" fontId="6" fillId="3" borderId="7" xfId="0" applyNumberFormat="1" applyFont="1" applyFill="1" applyBorder="1"/>
    <xf numFmtId="176" fontId="6" fillId="3" borderId="7" xfId="1" applyNumberFormat="1" applyFont="1" applyFill="1" applyBorder="1"/>
    <xf numFmtId="176" fontId="6" fillId="0" borderId="8" xfId="0" applyNumberFormat="1" applyFont="1" applyFill="1" applyBorder="1"/>
    <xf numFmtId="176" fontId="6" fillId="2" borderId="8" xfId="0" applyNumberFormat="1" applyFont="1" applyFill="1" applyBorder="1" applyAlignment="1">
      <alignment vertical="center"/>
    </xf>
    <xf numFmtId="176" fontId="6" fillId="0" borderId="8" xfId="0" applyNumberFormat="1" applyFont="1" applyBorder="1"/>
    <xf numFmtId="176" fontId="6" fillId="0" borderId="9" xfId="0" applyNumberFormat="1" applyFont="1" applyFill="1" applyBorder="1"/>
    <xf numFmtId="176" fontId="6" fillId="2" borderId="9" xfId="0" applyNumberFormat="1" applyFont="1" applyFill="1" applyBorder="1" applyAlignment="1">
      <alignment vertical="center"/>
    </xf>
    <xf numFmtId="176" fontId="6" fillId="0" borderId="9" xfId="0" applyNumberFormat="1" applyFont="1" applyBorder="1"/>
    <xf numFmtId="176" fontId="6" fillId="0" borderId="10" xfId="0" applyNumberFormat="1" applyFont="1" applyFill="1" applyBorder="1"/>
    <xf numFmtId="176" fontId="6" fillId="2" borderId="10" xfId="0" applyNumberFormat="1" applyFont="1" applyFill="1" applyBorder="1" applyAlignment="1">
      <alignment vertical="center"/>
    </xf>
    <xf numFmtId="176" fontId="6" fillId="0" borderId="10" xfId="0" applyNumberFormat="1" applyFont="1" applyBorder="1"/>
    <xf numFmtId="176" fontId="6" fillId="0" borderId="11" xfId="0" applyNumberFormat="1" applyFont="1" applyBorder="1"/>
    <xf numFmtId="176" fontId="6" fillId="3" borderId="11" xfId="0" applyNumberFormat="1" applyFont="1" applyFill="1" applyBorder="1" applyAlignment="1">
      <alignment vertical="center"/>
    </xf>
    <xf numFmtId="176" fontId="6" fillId="0" borderId="12" xfId="0" applyNumberFormat="1" applyFont="1" applyFill="1" applyBorder="1"/>
    <xf numFmtId="176" fontId="6" fillId="3" borderId="12" xfId="0" applyNumberFormat="1" applyFont="1" applyFill="1" applyBorder="1" applyAlignment="1">
      <alignment vertical="center"/>
    </xf>
    <xf numFmtId="176" fontId="6" fillId="0" borderId="12" xfId="0" applyNumberFormat="1" applyFont="1" applyBorder="1"/>
    <xf numFmtId="176" fontId="6" fillId="3" borderId="6" xfId="0" applyNumberFormat="1" applyFont="1" applyFill="1" applyBorder="1"/>
    <xf numFmtId="176" fontId="6" fillId="0" borderId="13" xfId="0" applyNumberFormat="1" applyFont="1" applyFill="1" applyBorder="1"/>
    <xf numFmtId="176" fontId="6" fillId="3" borderId="14" xfId="0" applyNumberFormat="1" applyFont="1" applyFill="1" applyBorder="1" applyAlignment="1">
      <alignment vertical="center"/>
    </xf>
    <xf numFmtId="176" fontId="6" fillId="0" borderId="15" xfId="0" applyNumberFormat="1" applyFont="1" applyBorder="1"/>
    <xf numFmtId="176" fontId="6" fillId="3" borderId="1" xfId="1" applyNumberFormat="1" applyFont="1" applyFill="1" applyBorder="1"/>
    <xf numFmtId="176" fontId="6" fillId="3" borderId="8" xfId="0" applyNumberFormat="1" applyFont="1" applyFill="1" applyBorder="1" applyAlignment="1">
      <alignment vertical="center"/>
    </xf>
    <xf numFmtId="176" fontId="6" fillId="3" borderId="9" xfId="0" applyNumberFormat="1" applyFont="1" applyFill="1" applyBorder="1" applyAlignment="1">
      <alignment vertical="center"/>
    </xf>
    <xf numFmtId="176" fontId="6" fillId="3" borderId="10" xfId="0" applyNumberFormat="1" applyFont="1" applyFill="1" applyBorder="1" applyAlignment="1">
      <alignment vertical="center"/>
    </xf>
    <xf numFmtId="176" fontId="6" fillId="3" borderId="16" xfId="0" applyNumberFormat="1" applyFont="1" applyFill="1" applyBorder="1"/>
    <xf numFmtId="176" fontId="6" fillId="0" borderId="1" xfId="0" applyNumberFormat="1" applyFont="1" applyFill="1" applyBorder="1" applyAlignment="1">
      <alignment horizontal="center"/>
    </xf>
    <xf numFmtId="176" fontId="6" fillId="0" borderId="6" xfId="0" applyNumberFormat="1" applyFont="1" applyFill="1" applyBorder="1" applyAlignment="1">
      <alignment horizontal="center"/>
    </xf>
    <xf numFmtId="176" fontId="6" fillId="0" borderId="7" xfId="0" applyNumberFormat="1" applyFont="1" applyFill="1" applyBorder="1" applyAlignment="1">
      <alignment horizontal="center"/>
    </xf>
    <xf numFmtId="176" fontId="6" fillId="0" borderId="7" xfId="0" applyNumberFormat="1" applyFont="1" applyBorder="1" applyAlignment="1">
      <alignment horizontal="center"/>
    </xf>
    <xf numFmtId="176" fontId="6" fillId="0" borderId="6" xfId="0" applyNumberFormat="1" applyFont="1" applyBorder="1" applyAlignment="1">
      <alignment horizontal="center"/>
    </xf>
    <xf numFmtId="176" fontId="6" fillId="3" borderId="7" xfId="0" applyNumberFormat="1" applyFont="1" applyFill="1" applyBorder="1" applyAlignment="1"/>
    <xf numFmtId="176" fontId="6" fillId="3" borderId="6" xfId="0" applyNumberFormat="1" applyFont="1" applyFill="1" applyBorder="1" applyAlignment="1"/>
    <xf numFmtId="176" fontId="6" fillId="4" borderId="1" xfId="0" applyNumberFormat="1" applyFont="1" applyFill="1" applyBorder="1" applyAlignment="1"/>
    <xf numFmtId="176" fontId="6" fillId="3" borderId="1" xfId="0" applyNumberFormat="1" applyFont="1" applyFill="1" applyBorder="1" applyAlignment="1"/>
    <xf numFmtId="176" fontId="6" fillId="3" borderId="1" xfId="1" applyNumberFormat="1" applyFont="1" applyFill="1" applyBorder="1" applyAlignment="1"/>
    <xf numFmtId="176" fontId="7" fillId="0" borderId="0" xfId="0" applyNumberFormat="1" applyFont="1"/>
    <xf numFmtId="176" fontId="6" fillId="0" borderId="0" xfId="0" applyNumberFormat="1" applyFont="1" applyAlignment="1"/>
    <xf numFmtId="176" fontId="6" fillId="0" borderId="2" xfId="0" applyNumberFormat="1" applyFont="1" applyBorder="1"/>
    <xf numFmtId="176" fontId="6" fillId="0" borderId="2" xfId="0" applyNumberFormat="1" applyFont="1" applyBorder="1" applyAlignment="1">
      <alignment horizontal="center"/>
    </xf>
    <xf numFmtId="176" fontId="6" fillId="0" borderId="2" xfId="0" applyNumberFormat="1" applyFont="1" applyFill="1" applyBorder="1" applyAlignment="1">
      <alignment horizontal="center"/>
    </xf>
    <xf numFmtId="176" fontId="6" fillId="0" borderId="3" xfId="0" applyNumberFormat="1" applyFont="1" applyBorder="1"/>
    <xf numFmtId="176" fontId="6" fillId="0" borderId="17" xfId="0" applyNumberFormat="1" applyFont="1" applyBorder="1"/>
    <xf numFmtId="176" fontId="6" fillId="0" borderId="4" xfId="0" applyNumberFormat="1" applyFont="1" applyBorder="1" applyAlignment="1">
      <alignment horizontal="left"/>
    </xf>
    <xf numFmtId="176" fontId="6" fillId="0" borderId="5" xfId="0" applyNumberFormat="1" applyFont="1" applyBorder="1" applyAlignment="1">
      <alignment horizontal="left"/>
    </xf>
    <xf numFmtId="176" fontId="6"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8"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center" wrapText="1"/>
      <protection locked="0"/>
    </xf>
    <xf numFmtId="0" fontId="3" fillId="0" borderId="2" xfId="0" applyNumberFormat="1" applyFont="1" applyFill="1" applyBorder="1" applyAlignment="1" applyProtection="1">
      <alignment vertical="top" wrapText="1"/>
      <protection locked="0"/>
    </xf>
    <xf numFmtId="38" fontId="3" fillId="0" borderId="2" xfId="4" applyFont="1" applyFill="1" applyBorder="1" applyAlignment="1" applyProtection="1">
      <alignment horizontal="center" vertical="center" wrapText="1"/>
      <protection locked="0"/>
    </xf>
    <xf numFmtId="0" fontId="3" fillId="0" borderId="2" xfId="4" applyNumberFormat="1" applyFont="1" applyFill="1" applyBorder="1" applyAlignment="1" applyProtection="1">
      <alignment vertical="center" wrapText="1"/>
      <protection locked="0"/>
    </xf>
    <xf numFmtId="0" fontId="3" fillId="0" borderId="2" xfId="5" applyNumberFormat="1" applyFont="1" applyFill="1" applyBorder="1" applyAlignment="1" applyProtection="1">
      <alignment vertical="center" wrapText="1"/>
      <protection locked="0"/>
    </xf>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9" fillId="8" borderId="0" xfId="0" applyFont="1" applyFill="1" applyAlignment="1" applyProtection="1">
      <alignment horizontal="center" vertical="center"/>
      <protection locked="0"/>
    </xf>
    <xf numFmtId="0" fontId="9" fillId="8" borderId="4" xfId="1" applyNumberFormat="1" applyFont="1" applyFill="1" applyBorder="1" applyAlignment="1" applyProtection="1">
      <alignment horizontal="center" vertical="center"/>
      <protection locked="0"/>
    </xf>
    <xf numFmtId="0" fontId="9" fillId="8" borderId="2" xfId="0" applyFont="1" applyFill="1" applyBorder="1" applyAlignment="1" applyProtection="1">
      <alignment horizontal="center" vertical="center" wrapText="1"/>
      <protection locked="0"/>
    </xf>
    <xf numFmtId="0" fontId="9" fillId="8" borderId="2" xfId="0" applyFont="1" applyFill="1" applyBorder="1" applyAlignment="1" applyProtection="1">
      <alignment vertical="center" wrapText="1"/>
      <protection locked="0"/>
    </xf>
    <xf numFmtId="0" fontId="9" fillId="8" borderId="2" xfId="0" applyFont="1" applyFill="1" applyBorder="1" applyAlignment="1" applyProtection="1">
      <alignment horizontal="left" vertical="center" wrapText="1"/>
      <protection locked="0"/>
    </xf>
    <xf numFmtId="177" fontId="9" fillId="8" borderId="4" xfId="0" applyNumberFormat="1" applyFont="1" applyFill="1" applyBorder="1" applyAlignment="1" applyProtection="1">
      <alignment horizontal="right" vertical="center" wrapText="1"/>
      <protection locked="0"/>
    </xf>
    <xf numFmtId="38" fontId="9" fillId="8" borderId="2" xfId="1" applyFont="1" applyFill="1" applyBorder="1" applyAlignment="1" applyProtection="1">
      <alignment horizontal="right" vertical="center" wrapText="1"/>
      <protection locked="0"/>
    </xf>
    <xf numFmtId="182" fontId="9" fillId="8" borderId="2" xfId="4" applyNumberFormat="1" applyFont="1" applyFill="1" applyBorder="1" applyAlignment="1" applyProtection="1">
      <alignment vertical="center" shrinkToFit="1"/>
      <protection locked="0"/>
    </xf>
    <xf numFmtId="182" fontId="9" fillId="8" borderId="4" xfId="4" applyNumberFormat="1" applyFont="1" applyFill="1" applyBorder="1" applyAlignment="1" applyProtection="1">
      <alignment vertical="center" shrinkToFit="1"/>
      <protection locked="0"/>
    </xf>
    <xf numFmtId="182" fontId="9" fillId="8" borderId="5" xfId="1" applyNumberFormat="1" applyFont="1" applyFill="1" applyBorder="1" applyAlignment="1" applyProtection="1">
      <alignment vertical="center" shrinkToFit="1"/>
      <protection locked="0"/>
    </xf>
    <xf numFmtId="182" fontId="9" fillId="8" borderId="2" xfId="1" applyNumberFormat="1" applyFont="1" applyFill="1" applyBorder="1" applyAlignment="1" applyProtection="1">
      <alignment vertical="center" shrinkToFit="1"/>
      <protection locked="0"/>
    </xf>
    <xf numFmtId="0" fontId="9"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1" fillId="8" borderId="0" xfId="0" applyFont="1" applyFill="1" applyAlignment="1" applyProtection="1">
      <alignment vertical="center"/>
      <protection locked="0"/>
    </xf>
    <xf numFmtId="0" fontId="9" fillId="8" borderId="0" xfId="0" applyFont="1" applyFill="1" applyAlignment="1" applyProtection="1">
      <alignment vertical="center"/>
      <protection locked="0"/>
    </xf>
    <xf numFmtId="0" fontId="14" fillId="0" borderId="0" xfId="0" applyFont="1" applyAlignment="1">
      <alignment horizontal="center" vertical="center"/>
    </xf>
    <xf numFmtId="0" fontId="15"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184" fontId="3" fillId="0" borderId="2" xfId="0" applyNumberFormat="1" applyFont="1" applyFill="1" applyBorder="1" applyAlignment="1" applyProtection="1">
      <alignment horizontal="center" vertical="center" wrapText="1"/>
      <protection locked="0"/>
    </xf>
    <xf numFmtId="184" fontId="3" fillId="0" borderId="2" xfId="4" applyNumberFormat="1" applyFont="1" applyFill="1" applyBorder="1" applyAlignment="1" applyProtection="1">
      <alignment horizontal="center" vertical="center" wrapText="1"/>
      <protection locked="0"/>
    </xf>
    <xf numFmtId="176" fontId="3" fillId="0" borderId="2" xfId="0" applyNumberFormat="1" applyFont="1" applyFill="1" applyBorder="1" applyAlignment="1" applyProtection="1">
      <alignment horizontal="right" vertical="center" wrapText="1"/>
      <protection locked="0"/>
    </xf>
    <xf numFmtId="183" fontId="3" fillId="0" borderId="2" xfId="0" applyNumberFormat="1" applyFont="1" applyFill="1" applyBorder="1" applyAlignment="1" applyProtection="1">
      <alignment horizontal="right" vertical="center" wrapText="1"/>
      <protection locked="0"/>
    </xf>
    <xf numFmtId="0" fontId="16" fillId="0" borderId="0" xfId="0" applyFont="1" applyFill="1" applyAlignment="1">
      <alignment vertical="center"/>
    </xf>
    <xf numFmtId="38" fontId="17" fillId="0" borderId="0" xfId="4" applyFont="1" applyFill="1" applyAlignment="1">
      <alignment horizontal="left"/>
    </xf>
    <xf numFmtId="176" fontId="16" fillId="0" borderId="0" xfId="0" applyNumberFormat="1" applyFont="1" applyFill="1" applyAlignment="1">
      <alignment vertical="center"/>
    </xf>
    <xf numFmtId="176" fontId="17" fillId="0" borderId="0" xfId="0" applyNumberFormat="1" applyFont="1" applyFill="1" applyAlignment="1">
      <alignment horizontal="right"/>
    </xf>
    <xf numFmtId="0" fontId="8" fillId="9" borderId="0" xfId="0" applyFont="1" applyFill="1" applyProtection="1"/>
    <xf numFmtId="0" fontId="3" fillId="9" borderId="0" xfId="0" applyFont="1" applyFill="1" applyProtection="1"/>
    <xf numFmtId="0" fontId="3" fillId="9" borderId="0" xfId="5" applyFont="1" applyFill="1" applyProtection="1"/>
    <xf numFmtId="176" fontId="16" fillId="9" borderId="0" xfId="0" applyNumberFormat="1" applyFont="1" applyFill="1" applyProtection="1"/>
    <xf numFmtId="0" fontId="16" fillId="0" borderId="0" xfId="0" applyFont="1" applyFill="1" applyAlignment="1">
      <alignment horizontal="left" vertical="center"/>
    </xf>
    <xf numFmtId="0" fontId="12" fillId="0" borderId="0" xfId="0" applyFont="1" applyFill="1" applyAlignment="1" applyProtection="1">
      <alignment horizontal="lef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pplyAlignment="1">
      <alignment horizontal="left" vertical="center"/>
    </xf>
    <xf numFmtId="176" fontId="3" fillId="10" borderId="0" xfId="0" applyNumberFormat="1" applyFont="1" applyFill="1" applyProtection="1"/>
    <xf numFmtId="0" fontId="8" fillId="10" borderId="0" xfId="0" applyFont="1" applyFill="1" applyProtection="1"/>
    <xf numFmtId="38" fontId="3" fillId="0" borderId="2" xfId="0" applyNumberFormat="1" applyFont="1" applyFill="1" applyBorder="1" applyAlignment="1" applyProtection="1">
      <alignment horizontal="right" vertical="center"/>
    </xf>
    <xf numFmtId="0" fontId="19" fillId="0" borderId="4" xfId="0" applyFont="1" applyFill="1" applyBorder="1" applyAlignment="1">
      <alignment horizontal="distributed" vertical="center"/>
    </xf>
    <xf numFmtId="0" fontId="0" fillId="0" borderId="5" xfId="0" applyBorder="1" applyAlignment="1">
      <alignment horizontal="distributed" vertical="center"/>
    </xf>
    <xf numFmtId="176" fontId="16" fillId="0" borderId="45" xfId="0" applyNumberFormat="1" applyFont="1" applyFill="1" applyBorder="1" applyAlignment="1">
      <alignment horizontal="left" vertical="center" wrapText="1"/>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3" fillId="0" borderId="1"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38" fontId="3" fillId="0" borderId="1" xfId="1" applyFont="1" applyFill="1" applyBorder="1" applyAlignment="1" applyProtection="1">
      <alignment horizontal="center" vertical="center" wrapText="1"/>
    </xf>
    <xf numFmtId="38" fontId="3" fillId="0" borderId="7" xfId="1" applyFont="1" applyFill="1" applyBorder="1" applyAlignment="1" applyProtection="1">
      <alignment horizontal="center" vertical="center" wrapText="1"/>
    </xf>
    <xf numFmtId="38" fontId="3" fillId="0" borderId="6" xfId="1" applyFont="1" applyFill="1" applyBorder="1" applyAlignment="1" applyProtection="1">
      <alignment horizontal="center" vertical="center" wrapText="1"/>
    </xf>
    <xf numFmtId="0" fontId="0" fillId="5" borderId="2" xfId="0" applyFill="1" applyBorder="1" applyAlignment="1">
      <alignment horizontal="distributed" vertical="center"/>
    </xf>
    <xf numFmtId="0" fontId="0" fillId="5" borderId="4" xfId="0" applyFill="1" applyBorder="1" applyAlignment="1">
      <alignment horizontal="distributed"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comments" Target="../comments1.xm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8.bin"/><Relationship Id="rId13" Type="http://schemas.openxmlformats.org/officeDocument/2006/relationships/printerSettings" Target="../printerSettings/printerSettings43.bin"/><Relationship Id="rId3" Type="http://schemas.openxmlformats.org/officeDocument/2006/relationships/printerSettings" Target="../printerSettings/printerSettings33.bin"/><Relationship Id="rId7" Type="http://schemas.openxmlformats.org/officeDocument/2006/relationships/printerSettings" Target="../printerSettings/printerSettings37.bin"/><Relationship Id="rId12" Type="http://schemas.openxmlformats.org/officeDocument/2006/relationships/printerSettings" Target="../printerSettings/printerSettings42.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11" Type="http://schemas.openxmlformats.org/officeDocument/2006/relationships/printerSettings" Target="../printerSettings/printerSettings41.bin"/><Relationship Id="rId5" Type="http://schemas.openxmlformats.org/officeDocument/2006/relationships/printerSettings" Target="../printerSettings/printerSettings35.bin"/><Relationship Id="rId15" Type="http://schemas.openxmlformats.org/officeDocument/2006/relationships/drawing" Target="../drawings/drawing1.xml"/><Relationship Id="rId10" Type="http://schemas.openxmlformats.org/officeDocument/2006/relationships/printerSettings" Target="../printerSettings/printerSettings40.bin"/><Relationship Id="rId4" Type="http://schemas.openxmlformats.org/officeDocument/2006/relationships/printerSettings" Target="../printerSettings/printerSettings34.bin"/><Relationship Id="rId9" Type="http://schemas.openxmlformats.org/officeDocument/2006/relationships/printerSettings" Target="../printerSettings/printerSettings39.bin"/><Relationship Id="rId14" Type="http://schemas.openxmlformats.org/officeDocument/2006/relationships/printerSettings" Target="../printerSettings/printerSettings4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2.bin"/><Relationship Id="rId13" Type="http://schemas.openxmlformats.org/officeDocument/2006/relationships/printerSettings" Target="../printerSettings/printerSettings57.bin"/><Relationship Id="rId3" Type="http://schemas.openxmlformats.org/officeDocument/2006/relationships/printerSettings" Target="../printerSettings/printerSettings47.bin"/><Relationship Id="rId7" Type="http://schemas.openxmlformats.org/officeDocument/2006/relationships/printerSettings" Target="../printerSettings/printerSettings51.bin"/><Relationship Id="rId12" Type="http://schemas.openxmlformats.org/officeDocument/2006/relationships/printerSettings" Target="../printerSettings/printerSettings56.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11" Type="http://schemas.openxmlformats.org/officeDocument/2006/relationships/printerSettings" Target="../printerSettings/printerSettings55.bin"/><Relationship Id="rId5" Type="http://schemas.openxmlformats.org/officeDocument/2006/relationships/printerSettings" Target="../printerSettings/printerSettings49.bin"/><Relationship Id="rId15" Type="http://schemas.openxmlformats.org/officeDocument/2006/relationships/printerSettings" Target="../printerSettings/printerSettings59.bin"/><Relationship Id="rId10" Type="http://schemas.openxmlformats.org/officeDocument/2006/relationships/printerSettings" Target="../printerSettings/printerSettings54.bin"/><Relationship Id="rId4" Type="http://schemas.openxmlformats.org/officeDocument/2006/relationships/printerSettings" Target="../printerSettings/printerSettings48.bin"/><Relationship Id="rId9" Type="http://schemas.openxmlformats.org/officeDocument/2006/relationships/printerSettings" Target="../printerSettings/printerSettings53.bin"/><Relationship Id="rId14"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7.bin"/><Relationship Id="rId13" Type="http://schemas.openxmlformats.org/officeDocument/2006/relationships/printerSettings" Target="../printerSettings/printerSettings72.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12" Type="http://schemas.openxmlformats.org/officeDocument/2006/relationships/printerSettings" Target="../printerSettings/printerSettings71.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70.bin"/><Relationship Id="rId5" Type="http://schemas.openxmlformats.org/officeDocument/2006/relationships/printerSettings" Target="../printerSettings/printerSettings64.bin"/><Relationship Id="rId10" Type="http://schemas.openxmlformats.org/officeDocument/2006/relationships/printerSettings" Target="../printerSettings/printerSettings69.bin"/><Relationship Id="rId4" Type="http://schemas.openxmlformats.org/officeDocument/2006/relationships/printerSettings" Target="../printerSettings/printerSettings63.bin"/><Relationship Id="rId9" Type="http://schemas.openxmlformats.org/officeDocument/2006/relationships/printerSettings" Target="../printerSettings/printerSettings68.bin"/><Relationship Id="rId14" Type="http://schemas.openxmlformats.org/officeDocument/2006/relationships/printerSettings" Target="../printerSettings/printerSettings7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customSheetViews>
    <customSheetView guid="{89CFD966-126F-414B-94EC-2C1358CF5DA9}" state="hidden" topLeftCell="D55">
      <selection activeCell="N82" sqref="N82"/>
      <pageMargins left="0.7" right="0.7" top="0.75" bottom="0.75" header="0.3" footer="0.3"/>
      <pageSetup paperSize="9" orientation="portrait" r:id="rId1"/>
    </customSheetView>
    <customSheetView guid="{9FF3767D-B5E2-4274-8C91-D6BE67029FF6}" state="hidden" topLeftCell="D55">
      <selection activeCell="N82" sqref="N82"/>
      <pageMargins left="0.7" right="0.7" top="0.75" bottom="0.75" header="0.3" footer="0.3"/>
      <pageSetup paperSize="9" orientation="portrait" r:id="rId2"/>
    </customSheetView>
    <customSheetView guid="{99E3FE3A-7B49-48B4-BEFD-0DD64952A046}" state="hidden" topLeftCell="D55">
      <selection activeCell="N82" sqref="N82"/>
      <pageMargins left="0.7" right="0.7" top="0.75" bottom="0.75" header="0.3" footer="0.3"/>
      <pageSetup paperSize="9" orientation="portrait" r:id="rId3"/>
    </customSheetView>
    <customSheetView guid="{315230D8-F0E9-48EF-90D6-9C6D7FFE9006}" state="hidden" topLeftCell="D55">
      <selection activeCell="N82" sqref="N82"/>
      <pageMargins left="0.7" right="0.7" top="0.75" bottom="0.75" header="0.3" footer="0.3"/>
      <pageSetup paperSize="9" orientation="portrait" r:id="rId4"/>
    </customSheetView>
    <customSheetView guid="{262EDA3B-7785-4483-8C7E-BCBD0D6A995B}" state="hidden" topLeftCell="D55">
      <selection activeCell="N82" sqref="N82"/>
      <pageMargins left="0.7" right="0.7" top="0.75" bottom="0.75" header="0.3" footer="0.3"/>
      <pageSetup paperSize="9" orientation="portrait" r:id="rId5"/>
    </customSheetView>
    <customSheetView guid="{5A027B3F-4BDA-4D5B-99A1-C2E547422488}" state="hidden" topLeftCell="D55">
      <selection activeCell="N82" sqref="N82"/>
      <pageMargins left="0.7" right="0.7" top="0.75" bottom="0.75" header="0.3" footer="0.3"/>
      <pageSetup paperSize="9" orientation="portrait" r:id="rId6"/>
    </customSheetView>
    <customSheetView guid="{240C352A-D6EF-4728-9219-DD6B528CE022}" state="hidden" topLeftCell="D55">
      <selection activeCell="N82" sqref="N82"/>
      <pageMargins left="0.7" right="0.7" top="0.75" bottom="0.75" header="0.3" footer="0.3"/>
      <pageSetup paperSize="9" orientation="portrait" r:id="rId7"/>
    </customSheetView>
    <customSheetView guid="{E1A46B07-D6D8-4219-B694-3633A690E562}" state="hidden" topLeftCell="D55">
      <selection activeCell="N82" sqref="N82"/>
      <pageMargins left="0.7" right="0.7" top="0.75" bottom="0.75" header="0.3" footer="0.3"/>
      <pageSetup paperSize="9" orientation="portrait" r:id="rId8"/>
    </customSheetView>
    <customSheetView guid="{D5B9F501-40C2-485D-A8DD-76C9AFDA146B}" showPageBreaks="1" state="hidden" topLeftCell="D55">
      <selection activeCell="N82" sqref="N82"/>
      <pageMargins left="0.7" right="0.7" top="0.75" bottom="0.75" header="0.3" footer="0.3"/>
      <pageSetup paperSize="9" orientation="portrait" r:id="rId9"/>
    </customSheetView>
    <customSheetView guid="{ACA2E6CC-2B3E-4AB8-A723-880E1F3C7DC6}" state="hidden" topLeftCell="D55">
      <selection activeCell="N82" sqref="N82"/>
      <pageMargins left="0.7" right="0.7" top="0.75" bottom="0.75" header="0.3" footer="0.3"/>
      <pageSetup paperSize="9" orientation="portrait" r:id="rId10"/>
    </customSheetView>
    <customSheetView guid="{B999EF1A-05D7-45C0-96D4-233228D48054}" state="hidden" topLeftCell="D55">
      <selection activeCell="N82" sqref="N82"/>
      <pageMargins left="0.7" right="0.7" top="0.75" bottom="0.75" header="0.3" footer="0.3"/>
      <pageSetup paperSize="9" orientation="portrait" r:id="rId11"/>
    </customSheetView>
    <customSheetView guid="{E827AF52-889A-4F50-A39E-F0E1D36CA732}" state="hidden" topLeftCell="D55">
      <selection activeCell="N82" sqref="N82"/>
      <pageMargins left="0.7" right="0.7" top="0.75" bottom="0.75" header="0.3" footer="0.3"/>
      <pageSetup paperSize="9" orientation="portrait" r:id="rId12"/>
    </customSheetView>
    <customSheetView guid="{793DB2A3-A580-43E4-BA65-5104FE123C5C}" state="hidden" topLeftCell="D55">
      <selection activeCell="N82" sqref="N82"/>
      <pageMargins left="0.7" right="0.7" top="0.75" bottom="0.75" header="0.3" footer="0.3"/>
      <pageSetup paperSize="9" orientation="portrait" r:id="rId13"/>
    </customSheetView>
    <customSheetView guid="{0278E81E-B992-4858-B1F1-C546269A93CE}" state="hidden" topLeftCell="D55">
      <selection activeCell="N82" sqref="N82"/>
      <pageMargins left="0.7" right="0.7" top="0.75" bottom="0.75" header="0.3" footer="0.3"/>
      <pageSetup paperSize="9" orientation="portrait" r:id="rId14"/>
    </customSheetView>
    <customSheetView guid="{92B42E46-A1C4-4CA2-980F-E48586F08DAF}" state="hidden" topLeftCell="D55">
      <selection activeCell="N82" sqref="N82"/>
      <pageMargins left="0.7" right="0.7" top="0.75" bottom="0.75" header="0.3" footer="0.3"/>
      <pageSetup paperSize="9" orientation="portrait" r:id="rId15"/>
    </customSheetView>
    <customSheetView guid="{02582FD4-22F5-45D4-89DD-F12122EDCA8D}" state="hidden" topLeftCell="D55">
      <selection activeCell="N82" sqref="N82"/>
      <pageMargins left="0.7" right="0.7" top="0.75" bottom="0.75" header="0.3" footer="0.3"/>
      <pageSetup paperSize="9" orientation="portrait" r:id="rId16"/>
    </customSheetView>
    <customSheetView guid="{109441FB-5D27-4261-97F8-D74F3C56EAAC}" state="hidden" topLeftCell="D55">
      <selection activeCell="N82" sqref="N82"/>
      <pageMargins left="0.7" right="0.7" top="0.75" bottom="0.75" header="0.3" footer="0.3"/>
      <pageSetup paperSize="9" orientation="portrait" r:id="rId17"/>
    </customSheetView>
    <customSheetView guid="{0C01144D-7C18-4EBC-809D-CD9A6873B9A4}" state="hidden" topLeftCell="D55">
      <selection activeCell="N82" sqref="N82"/>
      <pageMargins left="0.7" right="0.7" top="0.75" bottom="0.75" header="0.3" footer="0.3"/>
      <pageSetup paperSize="9" orientation="portrait" r:id="rId18"/>
    </customSheetView>
    <customSheetView guid="{478A226C-3819-494B-B75C-6F13CE721740}" state="hidden" topLeftCell="D55">
      <selection activeCell="N82" sqref="N82"/>
      <pageMargins left="0.7" right="0.7" top="0.75" bottom="0.75" header="0.3" footer="0.3"/>
      <pageSetup paperSize="9" orientation="portrait" r:id="rId19"/>
    </customSheetView>
    <customSheetView guid="{D18F99F9-2699-41E5-8BC4-2A5C905B9FC5}" state="hidden" topLeftCell="D55">
      <selection activeCell="N82" sqref="N82"/>
      <pageMargins left="0.7" right="0.7" top="0.75" bottom="0.75" header="0.3" footer="0.3"/>
      <pageSetup paperSize="9" orientation="portrait" r:id="rId20"/>
    </customSheetView>
    <customSheetView guid="{247AED13-9FF5-493F-B3CC-F0F54BD3CEAB}" state="hidden" topLeftCell="D55">
      <selection activeCell="N82" sqref="N82"/>
      <pageMargins left="0.7" right="0.7" top="0.75" bottom="0.75" header="0.3" footer="0.3"/>
      <pageSetup paperSize="9" orientation="portrait" r:id="rId21"/>
    </customSheetView>
    <customSheetView guid="{EF4958F7-C967-406D-B6C3-0A71EB1BC7C2}" state="hidden" topLeftCell="D55">
      <selection activeCell="N82" sqref="N82"/>
      <pageMargins left="0.7" right="0.7" top="0.75" bottom="0.75" header="0.3" footer="0.3"/>
      <pageSetup paperSize="9" orientation="portrait" r:id="rId22"/>
    </customSheetView>
    <customSheetView guid="{0B74C060-4A33-4431-9DFE-1F231A63AF57}" state="hidden" topLeftCell="D55">
      <selection activeCell="N82" sqref="N82"/>
      <pageMargins left="0.7" right="0.7" top="0.75" bottom="0.75" header="0.3" footer="0.3"/>
      <pageSetup paperSize="9" orientation="portrait" r:id="rId23"/>
    </customSheetView>
    <customSheetView guid="{1ACC0038-298A-4F81-98A5-674304C957A4}" state="hidden" topLeftCell="D55">
      <selection activeCell="N82" sqref="N82"/>
      <pageMargins left="0.7" right="0.7" top="0.75" bottom="0.75" header="0.3" footer="0.3"/>
      <pageSetup paperSize="9" orientation="portrait" r:id="rId24"/>
    </customSheetView>
    <customSheetView guid="{92EB4CEB-97A4-4C6F-8A85-9576CD8D52F9}" state="hidden" topLeftCell="D55">
      <selection activeCell="N82" sqref="N82"/>
      <pageMargins left="0.7" right="0.7" top="0.75" bottom="0.75" header="0.3" footer="0.3"/>
      <pageSetup paperSize="9" orientation="portrait" r:id="rId25"/>
    </customSheetView>
    <customSheetView guid="{1E2933A3-7908-4D15-BE44-27C74903096F}" state="hidden" topLeftCell="D55">
      <selection activeCell="N82" sqref="N82"/>
      <pageMargins left="0.7" right="0.7" top="0.75" bottom="0.75" header="0.3" footer="0.3"/>
      <pageSetup paperSize="9" orientation="portrait" r:id="rId26"/>
    </customSheetView>
    <customSheetView guid="{866F98CE-B449-4C80-80CD-897DBB025239}" state="hidden" topLeftCell="D55">
      <selection activeCell="N82" sqref="N82"/>
      <pageMargins left="0.7" right="0.7" top="0.75" bottom="0.75" header="0.3" footer="0.3"/>
      <pageSetup paperSize="9" orientation="portrait" r:id="rId27"/>
    </customSheetView>
    <customSheetView guid="{BABE49F0-6EF1-4B82-946E-A16E6E202E91}" state="hidden" topLeftCell="D55">
      <selection activeCell="N82" sqref="N82"/>
      <pageMargins left="0.7" right="0.7" top="0.75" bottom="0.75" header="0.3" footer="0.3"/>
      <pageSetup paperSize="9" orientation="portrait" r:id="rId28"/>
    </customSheetView>
    <customSheetView guid="{4FA3AD9B-1298-4C96-AD3F-A54B405485B0}" state="hidden" topLeftCell="D55">
      <selection activeCell="N82" sqref="N82"/>
      <pageMargins left="0.7" right="0.7" top="0.75" bottom="0.75" header="0.3" footer="0.3"/>
      <pageSetup paperSize="9" orientation="portrait" r:id="rId29"/>
    </customSheetView>
  </customSheetViews>
  <phoneticPr fontId="2"/>
  <pageMargins left="0.7" right="0.7" top="0.75" bottom="0.75" header="0.3" footer="0.3"/>
  <pageSetup paperSize="9" orientation="portrait" r:id="rId30"/>
  <legacyDrawing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3" customWidth="1"/>
    <col min="2" max="2" width="12.5" customWidth="1"/>
    <col min="4" max="4" width="13.25" customWidth="1"/>
  </cols>
  <sheetData>
    <row r="1" spans="1:1" ht="42" x14ac:dyDescent="0.15">
      <c r="A1" s="110" t="s">
        <v>113</v>
      </c>
    </row>
    <row r="2" spans="1:1" ht="15" customHeight="1" x14ac:dyDescent="0.15">
      <c r="A2" s="121"/>
    </row>
    <row r="3" spans="1:1" ht="42" x14ac:dyDescent="0.15">
      <c r="A3" s="110" t="s">
        <v>111</v>
      </c>
    </row>
    <row r="4" spans="1:1" ht="21" customHeight="1" x14ac:dyDescent="0.15">
      <c r="A4" s="111"/>
    </row>
    <row r="5" spans="1:1" s="73" customFormat="1" ht="41.25" customHeight="1" x14ac:dyDescent="0.15">
      <c r="A5" s="122" t="s">
        <v>114</v>
      </c>
    </row>
    <row r="6" spans="1:1" ht="41.25" customHeight="1" x14ac:dyDescent="0.15">
      <c r="A6" s="122" t="s">
        <v>115</v>
      </c>
    </row>
    <row r="7" spans="1:1" ht="41.25" customHeight="1" x14ac:dyDescent="0.15">
      <c r="A7" s="122" t="s">
        <v>116</v>
      </c>
    </row>
    <row r="8" spans="1:1" ht="8.25" customHeight="1" x14ac:dyDescent="0.15"/>
    <row r="9" spans="1:1" ht="21.75" customHeight="1" x14ac:dyDescent="0.15"/>
    <row r="10" spans="1:1" ht="45.75" customHeight="1" x14ac:dyDescent="0.15"/>
    <row r="11" spans="1:1" ht="45.75" customHeight="1" x14ac:dyDescent="0.15"/>
    <row r="12" spans="1:1" ht="45.75" customHeight="1" x14ac:dyDescent="0.15"/>
    <row r="13" spans="1:1" s="71" customFormat="1" ht="93" customHeight="1" x14ac:dyDescent="0.15">
      <c r="A13" s="110" t="s">
        <v>112</v>
      </c>
    </row>
    <row r="72" spans="7:7" ht="45" customHeight="1" x14ac:dyDescent="0.15">
      <c r="G72" s="124" t="s">
        <v>118</v>
      </c>
    </row>
    <row r="194" spans="10:11" ht="45" customHeight="1" x14ac:dyDescent="0.15">
      <c r="J194" s="123"/>
      <c r="K194" s="123"/>
    </row>
    <row r="228" spans="10:11" ht="45" customHeight="1" x14ac:dyDescent="0.15">
      <c r="J228" s="124" t="s">
        <v>120</v>
      </c>
      <c r="K228" s="124" t="s">
        <v>117</v>
      </c>
    </row>
    <row r="247" spans="7:7" ht="45" customHeight="1" x14ac:dyDescent="0.15">
      <c r="G247" s="124" t="s">
        <v>119</v>
      </c>
    </row>
  </sheetData>
  <customSheetViews>
    <customSheetView guid="{89CFD966-126F-414B-94EC-2C1358CF5DA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
    </customSheetView>
    <customSheetView guid="{9FF3767D-B5E2-4274-8C91-D6BE67029FF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2"/>
    </customSheetView>
    <customSheetView guid="{99E3FE3A-7B49-48B4-BEFD-0DD64952A04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3"/>
    </customSheetView>
    <customSheetView guid="{315230D8-F0E9-48EF-90D6-9C6D7FFE9006}"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4"/>
    </customSheetView>
    <customSheetView guid="{262EDA3B-7785-4483-8C7E-BCBD0D6A995B}"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5"/>
    </customSheetView>
    <customSheetView guid="{5A027B3F-4BDA-4D5B-99A1-C2E547422488}"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6"/>
    </customSheetView>
    <customSheetView guid="{240C352A-D6EF-4728-9219-DD6B528CE02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7"/>
    </customSheetView>
    <customSheetView guid="{E1A46B07-D6D8-4219-B694-3633A690E562}"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8"/>
    </customSheetView>
    <customSheetView guid="{D5B9F501-40C2-485D-A8DD-76C9AFDA146B}" scale="70" showPageBreaks="1" printArea="1">
      <selection activeCell="E7" sqref="E7"/>
      <rowBreaks count="1" manualBreakCount="1">
        <brk id="12" man="1"/>
      </rowBreaks>
      <pageMargins left="0.70866141732283472" right="0.74803149606299213" top="0.43307086614173229" bottom="0.32" header="0.31496062992125984" footer="0.18"/>
      <printOptions horizontalCentered="1" verticalCentered="1"/>
      <pageSetup paperSize="9" orientation="landscape" r:id="rId9"/>
    </customSheetView>
    <customSheetView guid="{1E2933A3-7908-4D15-BE44-27C74903096F}" scale="85" showPageBreaks="1" printArea="1" view="pageBreakPreview">
      <selection activeCell="E250" sqref="E250"/>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0"/>
    </customSheetView>
    <customSheetView guid="{866F98CE-B449-4C80-80CD-897DBB025239}"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1"/>
    </customSheetView>
    <customSheetView guid="{BABE49F0-6EF1-4B82-946E-A16E6E202E91}"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2"/>
    </customSheetView>
    <customSheetView guid="{4FA3AD9B-1298-4C96-AD3F-A54B405485B0}" scale="85" showPageBreaks="1" printArea="1" state="hidden" view="pageBreakPreview">
      <selection activeCell="A7" sqref="A7"/>
      <rowBreaks count="1" manualBreakCount="1">
        <brk id="13" man="1"/>
      </rowBreaks>
      <pageMargins left="0.78740157480314965" right="0.78740157480314965" top="0.98425196850393704" bottom="0.78740157480314965" header="0.31496062992125984" footer="0.19685039370078741"/>
      <printOptions horizontalCentered="1" verticalCentered="1"/>
      <pageSetup paperSize="9" orientation="landscape" r:id="rId13"/>
    </customSheetView>
  </customSheetViews>
  <phoneticPr fontId="2"/>
  <printOptions horizontalCentered="1" verticalCentered="1"/>
  <pageMargins left="0.78740157480314965" right="0.78740157480314965" top="0.98425196850393704" bottom="0.78740157480314965" header="0.31496062992125984" footer="0.19685039370078741"/>
  <pageSetup paperSize="9" orientation="landscape" r:id="rId14"/>
  <rowBreaks count="1" manualBreakCount="1">
    <brk id="13" man="1"/>
  </rowBreaks>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view="pageBreakPreview" zoomScale="70" zoomScaleNormal="80" zoomScaleSheetLayoutView="70" workbookViewId="0">
      <pane ySplit="6" topLeftCell="A7" activePane="bottomLeft" state="frozen"/>
      <selection pane="bottomLeft" activeCell="M8" sqref="M8"/>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2" customWidth="1" collapsed="1"/>
    <col min="11" max="16384" width="9" style="60"/>
  </cols>
  <sheetData>
    <row r="1" spans="1:18" ht="18" customHeight="1" x14ac:dyDescent="0.15">
      <c r="N1" s="140"/>
    </row>
    <row r="2" spans="1:18" s="131" customFormat="1" ht="18" customHeight="1" x14ac:dyDescent="0.15">
      <c r="A2" s="141" t="s">
        <v>152</v>
      </c>
      <c r="B2" s="139"/>
      <c r="C2" s="139"/>
      <c r="D2" s="139"/>
      <c r="E2" s="139"/>
      <c r="F2" s="139"/>
      <c r="G2" s="142"/>
      <c r="H2" s="142"/>
      <c r="I2" s="147" t="s">
        <v>153</v>
      </c>
      <c r="J2" s="148"/>
      <c r="N2" s="143"/>
    </row>
    <row r="3" spans="1:18" s="131" customFormat="1" ht="18" customHeight="1" x14ac:dyDescent="0.15">
      <c r="A3" s="132" t="s">
        <v>108</v>
      </c>
      <c r="B3" s="142"/>
      <c r="C3" s="133"/>
      <c r="D3" s="149"/>
      <c r="E3" s="149"/>
      <c r="F3" s="149"/>
      <c r="G3" s="149"/>
      <c r="H3" s="149"/>
      <c r="J3" s="134" t="s">
        <v>123</v>
      </c>
      <c r="N3" s="143"/>
    </row>
    <row r="4" spans="1:18" ht="12" customHeight="1" x14ac:dyDescent="0.15">
      <c r="A4" s="155" t="s">
        <v>0</v>
      </c>
      <c r="B4" s="157" t="s">
        <v>1</v>
      </c>
      <c r="C4" s="157" t="s">
        <v>2</v>
      </c>
      <c r="D4" s="159" t="s">
        <v>133</v>
      </c>
      <c r="E4" s="159" t="s">
        <v>134</v>
      </c>
      <c r="F4" s="159" t="s">
        <v>135</v>
      </c>
      <c r="G4" s="152" t="s">
        <v>109</v>
      </c>
      <c r="H4" s="152" t="s">
        <v>110</v>
      </c>
      <c r="I4" s="150" t="s">
        <v>124</v>
      </c>
      <c r="J4" s="150" t="s">
        <v>50</v>
      </c>
      <c r="N4" s="140"/>
    </row>
    <row r="5" spans="1:18" ht="12" customHeight="1" x14ac:dyDescent="0.15">
      <c r="A5" s="151"/>
      <c r="B5" s="158"/>
      <c r="C5" s="158"/>
      <c r="D5" s="160"/>
      <c r="E5" s="160"/>
      <c r="F5" s="160"/>
      <c r="G5" s="153"/>
      <c r="H5" s="153"/>
      <c r="I5" s="151"/>
      <c r="J5" s="151"/>
      <c r="N5" s="140"/>
    </row>
    <row r="6" spans="1:18" ht="23.25" customHeight="1" x14ac:dyDescent="0.15">
      <c r="A6" s="151"/>
      <c r="B6" s="158"/>
      <c r="C6" s="158"/>
      <c r="D6" s="161"/>
      <c r="E6" s="161"/>
      <c r="F6" s="161"/>
      <c r="G6" s="154"/>
      <c r="H6" s="154"/>
      <c r="I6" s="151"/>
      <c r="J6" s="151"/>
      <c r="N6" s="140"/>
    </row>
    <row r="7" spans="1:18" s="136" customFormat="1" ht="73.5" customHeight="1" x14ac:dyDescent="0.15">
      <c r="A7" s="68" t="s">
        <v>137</v>
      </c>
      <c r="B7" s="69" t="s">
        <v>126</v>
      </c>
      <c r="C7" s="70" t="s">
        <v>145</v>
      </c>
      <c r="D7" s="125">
        <v>320000</v>
      </c>
      <c r="E7" s="126">
        <v>151452</v>
      </c>
      <c r="F7" s="126">
        <v>160000</v>
      </c>
      <c r="G7" s="67" t="s">
        <v>128</v>
      </c>
      <c r="H7" s="67" t="s">
        <v>129</v>
      </c>
      <c r="I7" s="128" t="s">
        <v>121</v>
      </c>
      <c r="J7" s="128" t="s">
        <v>143</v>
      </c>
    </row>
    <row r="8" spans="1:18" s="136" customFormat="1" ht="149.25" customHeight="1" x14ac:dyDescent="0.15">
      <c r="A8" s="68" t="s">
        <v>137</v>
      </c>
      <c r="B8" s="69" t="s">
        <v>125</v>
      </c>
      <c r="C8" s="70" t="s">
        <v>146</v>
      </c>
      <c r="D8" s="125">
        <v>32174000</v>
      </c>
      <c r="E8" s="126">
        <v>31606688</v>
      </c>
      <c r="F8" s="126">
        <v>31880592</v>
      </c>
      <c r="G8" s="67" t="s">
        <v>122</v>
      </c>
      <c r="H8" s="67" t="s">
        <v>127</v>
      </c>
      <c r="I8" s="128" t="s">
        <v>58</v>
      </c>
      <c r="J8" s="128" t="s">
        <v>144</v>
      </c>
    </row>
    <row r="9" spans="1:18" s="138" customFormat="1" ht="80.099999999999994" customHeight="1" x14ac:dyDescent="0.15">
      <c r="A9" s="68" t="s">
        <v>137</v>
      </c>
      <c r="B9" s="69" t="s">
        <v>138</v>
      </c>
      <c r="C9" s="70" t="s">
        <v>147</v>
      </c>
      <c r="D9" s="125">
        <v>2850000</v>
      </c>
      <c r="E9" s="126">
        <v>2673000</v>
      </c>
      <c r="F9" s="126">
        <v>2687000</v>
      </c>
      <c r="G9" s="67" t="s">
        <v>130</v>
      </c>
      <c r="H9" s="67" t="s">
        <v>139</v>
      </c>
      <c r="I9" s="128" t="s">
        <v>54</v>
      </c>
      <c r="J9" s="128" t="s">
        <v>144</v>
      </c>
      <c r="K9" s="137"/>
      <c r="L9" s="137"/>
      <c r="M9" s="137"/>
      <c r="N9" s="137"/>
      <c r="O9" s="137"/>
      <c r="P9" s="137"/>
      <c r="Q9" s="137"/>
      <c r="R9" s="137"/>
    </row>
    <row r="10" spans="1:18" s="135" customFormat="1" ht="80.099999999999994" customHeight="1" x14ac:dyDescent="0.15">
      <c r="A10" s="65" t="s">
        <v>137</v>
      </c>
      <c r="B10" s="69" t="s">
        <v>140</v>
      </c>
      <c r="C10" s="66" t="s">
        <v>148</v>
      </c>
      <c r="D10" s="125">
        <v>125000</v>
      </c>
      <c r="E10" s="130">
        <v>0</v>
      </c>
      <c r="F10" s="129">
        <v>20800</v>
      </c>
      <c r="G10" s="67" t="s">
        <v>131</v>
      </c>
      <c r="H10" s="67" t="s">
        <v>141</v>
      </c>
      <c r="I10" s="127" t="s">
        <v>54</v>
      </c>
      <c r="J10" s="128" t="s">
        <v>150</v>
      </c>
      <c r="K10" s="136"/>
      <c r="L10" s="136"/>
      <c r="M10" s="136"/>
      <c r="N10" s="136"/>
      <c r="O10" s="136"/>
      <c r="P10" s="136"/>
      <c r="Q10" s="136"/>
      <c r="R10" s="136"/>
    </row>
    <row r="11" spans="1:18" ht="73.5" customHeight="1" x14ac:dyDescent="0.15">
      <c r="A11" s="65" t="s">
        <v>137</v>
      </c>
      <c r="B11" s="66" t="s">
        <v>136</v>
      </c>
      <c r="C11" s="66" t="s">
        <v>149</v>
      </c>
      <c r="D11" s="125">
        <v>7043000</v>
      </c>
      <c r="E11" s="125">
        <v>6250598</v>
      </c>
      <c r="F11" s="129">
        <v>6312813</v>
      </c>
      <c r="G11" s="67" t="s">
        <v>142</v>
      </c>
      <c r="H11" s="67" t="s">
        <v>132</v>
      </c>
      <c r="I11" s="127" t="s">
        <v>53</v>
      </c>
      <c r="J11" s="128" t="s">
        <v>144</v>
      </c>
      <c r="K11" s="64"/>
      <c r="L11" s="64"/>
      <c r="M11" s="64"/>
      <c r="N11" s="64"/>
      <c r="O11" s="64"/>
      <c r="P11" s="64"/>
      <c r="Q11" s="64"/>
      <c r="R11" s="64"/>
    </row>
    <row r="12" spans="1:18" s="145" customFormat="1" ht="39.950000000000003" customHeight="1" x14ac:dyDescent="0.15">
      <c r="A12" s="155" t="s">
        <v>151</v>
      </c>
      <c r="B12" s="156"/>
      <c r="C12" s="156"/>
      <c r="D12" s="146">
        <v>42512000</v>
      </c>
      <c r="E12" s="146">
        <v>40681738</v>
      </c>
      <c r="F12" s="61"/>
      <c r="G12" s="62"/>
      <c r="H12" s="63"/>
      <c r="I12" s="72"/>
      <c r="J12" s="72"/>
      <c r="K12" s="144"/>
      <c r="L12" s="144"/>
      <c r="M12" s="144"/>
      <c r="N12" s="144"/>
      <c r="O12" s="144"/>
      <c r="P12" s="144"/>
      <c r="Q12" s="144"/>
      <c r="R12" s="144"/>
    </row>
  </sheetData>
  <customSheetViews>
    <customSheetView guid="{89CFD966-126F-414B-94EC-2C1358CF5DA9}" scale="85" showPageBreaks="1" fitToPage="1" printArea="1" showAutoFilter="1" hiddenColumns="1" view="pageBreakPreview">
      <pane ySplit="6" topLeftCell="A7" activePane="bottomLeft" state="frozen"/>
      <selection pane="bottomLeft" activeCell="L100" sqref="L100"/>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9FF3767D-B5E2-4274-8C91-D6BE67029FF6}" scale="110" showPageBreaks="1" printArea="1" showAutoFilter="1" hiddenColumns="1" view="pageBreakPreview" topLeftCell="I1">
      <pane ySplit="6" topLeftCell="A252" activePane="bottomLeft" state="frozen"/>
      <selection pane="bottomLeft" activeCell="V267" sqref="V267"/>
      <pageMargins left="0.39370078740157483" right="0.39370078740157483" top="0.59055118110236227" bottom="0.59055118110236227" header="0.39370078740157483" footer="0.39370078740157483"/>
      <printOptions horizontalCentered="1"/>
      <pageSetup paperSize="9" scale="75" fitToWidth="0" fitToHeight="0" pageOrder="overThenDown" orientation="landscape" useFirstPageNumber="1" r:id="rId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 guid="{99E3FE3A-7B49-48B4-BEFD-0DD64952A046}" scale="85" showPageBreaks="1" fitToPage="1" printArea="1" filter="1" showAutoFilter="1" hiddenColumns="1" view="pageBreakPreview">
      <pane ySplit="5" topLeftCell="A111" activePane="bottomLeft" state="frozen"/>
      <selection pane="bottomLeft" activeCell="K114" sqref="K114"/>
      <pageMargins left="0.39370078740157483" right="0.39370078740157483" top="0.59055118110236227" bottom="0.59055118110236227" header="0.39370078740157483" footer="0.39370078740157483"/>
      <printOptions horizontalCentered="1"/>
      <pageSetup paperSize="9" scale="51" fitToHeight="0" pageOrder="overThenDown" orientation="landscape" useFirstPageNumber="1" r:id="rId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filterColumn colId="0">
          <filters>
            <filter val="こども"/>
          </filters>
        </filterColumn>
      </autoFilter>
    </customSheetView>
    <customSheetView guid="{315230D8-F0E9-48EF-90D6-9C6D7FFE9006}" scale="85" showPageBreaks="1" printArea="1" showAutoFilter="1" hiddenColumns="1" view="pageBreakPreview" topLeftCell="E1">
      <pane xSplit="6" ySplit="6" topLeftCell="K124" activePane="bottomRight" state="frozen"/>
      <selection pane="bottomRight" activeCell="H125" sqref="H125"/>
      <rowBreaks count="4" manualBreakCount="4">
        <brk id="137" max="17" man="1"/>
        <brk id="144" max="17" man="1"/>
        <brk id="153" max="17" man="1"/>
        <brk id="266"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262EDA3B-7785-4483-8C7E-BCBD0D6A995B}" scale="85" showPageBreaks="1" printArea="1" showAutoFilter="1" hiddenColumns="1" view="pageBreakPreview" topLeftCell="E1">
      <pane xSplit="6" ySplit="6" topLeftCell="K7" activePane="bottomRight" state="frozen"/>
      <selection pane="bottomRight" activeCell="I7" sqref="I7"/>
      <rowBreaks count="8" manualBreakCount="8">
        <brk id="55" max="17" man="1"/>
        <brk id="95" max="17" man="1"/>
        <brk id="106" max="17" man="1"/>
        <brk id="135" max="17" man="1"/>
        <brk id="143" max="17" man="1"/>
        <brk id="152" max="17" man="1"/>
        <brk id="162" max="17" man="1"/>
        <brk id="267" max="17" man="1"/>
      </rowBreaks>
      <colBreaks count="1" manualBreakCount="1">
        <brk id="26" max="1048575" man="1"/>
      </col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horizontalDpi="2400" verticalDpi="1200" r:id="rId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U268"/>
    </customSheetView>
    <customSheetView guid="{5A027B3F-4BDA-4D5B-99A1-C2E547422488}" scale="85" showPageBreaks="1" fitToPage="1" printArea="1" showAutoFilter="1" view="pageBreakPreview">
      <pane xSplit="5" ySplit="5" topLeftCell="L246" activePane="bottomRight" state="frozen"/>
      <selection pane="bottomRight" activeCell="R246" sqref="R246"/>
      <rowBreaks count="1" manualBreakCount="1">
        <brk id="177" min="4" max="44" man="1"/>
      </rowBreaks>
      <pageMargins left="0.39370078740157483" right="0.39370078740157483" top="0.59055118110236227" bottom="0.59055118110236227" header="0.39370078740157483" footer="0.39370078740157483"/>
      <printOptions horizontalCentered="1"/>
      <pageSetup paperSize="8" scale="80" fitToWidth="23" fitToHeight="23" pageOrder="overThenDown" orientation="landscape" useFirstPageNumber="1" r:id="rId6"/>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7"/>
    </customSheetView>
    <customSheetView guid="{240C352A-D6EF-4728-9219-DD6B528CE022}" showPageBreaks="1" printArea="1" filter="1" showAutoFilter="1" view="pageBreakPreview">
      <pane xSplit="5" ySplit="5" topLeftCell="J58" activePane="bottomRight" state="frozen"/>
      <selection pane="bottomRight" activeCell="L59" sqref="L59"/>
      <rowBreaks count="1" manualBreakCount="1">
        <brk id="145" min="4" max="44" man="1"/>
      </rowBreaks>
      <pageMargins left="0.39370078740157483" right="0.39370078740157483" top="0.59055118110236227" bottom="0.59055118110236227" header="0.39370078740157483" footer="0.39370078740157483"/>
      <printOptions horizontalCentered="1"/>
      <pageSetup paperSize="8" scale="43" pageOrder="overThenDown" orientation="landscape" useFirstPageNumber="1" r:id="rId7"/>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R265">
        <filterColumn colId="30">
          <filters blank="1"/>
        </filterColumn>
      </autoFilter>
    </customSheetView>
    <customSheetView guid="{E1A46B07-D6D8-4219-B694-3633A690E562}" showPageBreaks="1" printArea="1" showAutoFilter="1" hiddenColumns="1" view="pageBreakPreview">
      <pane xSplit="7" ySplit="5" topLeftCell="H148" activePane="bottomRight" state="frozen"/>
      <selection pane="bottomRight" activeCell="H148" sqref="H14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8"/>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6:AK265"/>
    </customSheetView>
    <customSheetView guid="{D5B9F501-40C2-485D-A8DD-76C9AFDA146B}" scale="85" showPageBreaks="1" printArea="1" showAutoFilter="1" hiddenColumns="1" view="pageBreakPreview" topLeftCell="C239">
      <selection activeCell="K217" sqref="K217"/>
      <rowBreaks count="1" manualBreakCount="1">
        <brk id="262" min="3" max="16" man="1"/>
      </rowBreaks>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9"/>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AI276"/>
    </customSheetView>
    <customSheetView guid="{92EB4CEB-97A4-4C6F-8A85-9576CD8D52F9}" showPageBreaks="1" printArea="1" showAutoFilter="1" hiddenColumns="1" view="pageBreakPreview" topLeftCell="A2">
      <pane xSplit="9" ySplit="5" topLeftCell="J84" activePane="bottomRight" state="frozen"/>
      <selection pane="bottomRight" activeCell="G86" sqref="G86"/>
      <colBreaks count="1" manualBreakCount="1">
        <brk id="17" min="1" max="178" man="1"/>
      </colBreaks>
      <pageMargins left="0.47244094488188981" right="0.47244094488188981" top="0.59055118110236227" bottom="0.59055118110236227" header="0.31496062992125984" footer="0.31496062992125984"/>
      <pageSetup paperSize="9" scale="65" pageOrder="overThenDown" orientation="landscape" r:id="rId10"/>
      <headerFooter>
        <oddHeader>&amp;R&amp;"ＭＳ ゴシック,標準"&amp;12（様式１）</oddHeader>
        <oddFooter>&amp;L&amp;10・性質別分類…１：団体運営費補助、２：施設運営費補助、３：施設整備事業に対する補助、４：借入額の利子等償還に対する補助、５イベント、大会等に対する補助、６：その他事業費補助、７：その他（個人に対する補助など）
・細節…２：補助金、16：児童生徒就学費補助金、17：奨学費補助金、18：信用保証協会補助金、23：利子補給金&amp;R&amp;P/&amp;N
&amp;D/&amp;T</oddFooter>
      </headerFooter>
      <autoFilter ref="A6:AI179"/>
    </customSheetView>
    <customSheetView guid="{1E2933A3-7908-4D15-BE44-27C74903096F}" scale="80" showPageBreaks="1" printArea="1" filter="1" showAutoFilter="1" hiddenColumns="1" view="pageBreakPreview" topLeftCell="A178">
      <selection activeCell="K186" sqref="K186"/>
      <pageMargins left="0.39370078740157483" right="0.39370078740157483" top="0.59055118110236227" bottom="0.59055118110236227" header="0.39370078740157483" footer="0.39370078740157483"/>
      <printOptions horizontalCentered="1"/>
      <pageSetup paperSize="9" scale="75" pageOrder="overThenDown" orientation="landscape" useFirstPageNumber="1" r:id="rId11"/>
      <headerFooter differentOddEven="1">
        <oddFooter>&amp;C&amp;"ＭＳ Ｐ明朝,標準"&amp;13- &amp;P -</oddFooter>
        <evenHeader>&amp;C&amp;"ＭＳ Ｐ明朝,標準"&amp;13- &amp;P -</evenHeader>
        <firstHeader xml:space="preserve">&amp;R
&amp;"ＭＳ Ｐ明朝,標準"
&amp;"ＭＳ Ｐゴシック,標準"
</firstHeader>
      </headerFooter>
      <autoFilter ref="A6:XET275">
        <filterColumn colId="5">
          <customFilters>
            <customFilter val="*地域活動協議会*"/>
          </customFilters>
        </filterColumn>
      </autoFilter>
    </customSheetView>
    <customSheetView guid="{866F98CE-B449-4C80-80CD-897DBB025239}" scale="85" showPageBreaks="1" printArea="1" showAutoFilter="1" hiddenColumns="1" view="pageBreakPreview">
      <pane xSplit="7" ySplit="5" topLeftCell="H6" activePane="bottomRight" state="frozen"/>
      <selection pane="bottomRight" activeCell="AC5" sqref="AC5"/>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12"/>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R265"/>
    </customSheetView>
    <customSheetView guid="{BABE49F0-6EF1-4B82-946E-A16E6E202E91}" showPageBreaks="1" printArea="1" showAutoFilter="1" hiddenColumns="1" view="pageBreakPreview">
      <pane xSplit="7" ySplit="5" topLeftCell="M181" activePane="bottomRight" state="frozen"/>
      <selection pane="bottomRight" activeCell="C8" sqref="C8"/>
      <pageMargins left="0.39370078740157483" right="0.39370078740157483" top="0.59055118110236227" bottom="0.59055118110236227" header="0.39370078740157483" footer="0.39370078740157483"/>
      <printOptions horizontalCentered="1"/>
      <pageSetup paperSize="8" scale="52" fitToWidth="23" fitToHeight="23" pageOrder="overThenDown" orientation="landscape" useFirstPageNumber="1" r:id="rId13"/>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7:AK268"/>
    </customSheetView>
    <customSheetView guid="{4FA3AD9B-1298-4C96-AD3F-A54B405485B0}" scale="85" showPageBreaks="1" fitToPage="1" printArea="1" showAutoFilter="1" hiddenColumns="1" view="pageBreakPreview">
      <pane ySplit="6" topLeftCell="A7" activePane="bottomLeft" state="frozen"/>
      <selection pane="bottomLeft" activeCell="R263" sqref="R263"/>
      <pageMargins left="0.39370078740157483" right="0.39370078740157483" top="0.59055118110236227" bottom="0.59055118110236227" header="0.39370078740157483" footer="0.39370078740157483"/>
      <printOptions horizontalCentered="1"/>
      <pageSetup paperSize="9" scale="50" fitToHeight="0" pageOrder="overThenDown" orientation="landscape" useFirstPageNumber="1" r:id="rId14"/>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autoFilter ref="A5:AF260"/>
    </customSheetView>
  </customSheetViews>
  <mergeCells count="13">
    <mergeCell ref="A12:C12"/>
    <mergeCell ref="C4:C6"/>
    <mergeCell ref="F4:F6"/>
    <mergeCell ref="D4:D6"/>
    <mergeCell ref="E4:E6"/>
    <mergeCell ref="A4:A6"/>
    <mergeCell ref="B4:B6"/>
    <mergeCell ref="I2:J2"/>
    <mergeCell ref="D3:H3"/>
    <mergeCell ref="J4:J6"/>
    <mergeCell ref="I4:I6"/>
    <mergeCell ref="G4:G6"/>
    <mergeCell ref="H4:H6"/>
  </mergeCells>
  <phoneticPr fontId="2"/>
  <dataValidations count="2">
    <dataValidation imeMode="hiragana" allowBlank="1" showInputMessage="1" showErrorMessage="1" sqref="A1:A1048576 B1:C11 B13:C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fitToWidth="0" fitToHeight="0" pageOrder="overThenDown" orientation="landscape" useFirstPageNumber="1" r:id="rId15"/>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1" customWidth="1"/>
    <col min="3" max="3" width="14.5" style="111" customWidth="1"/>
    <col min="4" max="4" width="19" style="111" customWidth="1"/>
    <col min="5" max="6" width="15.875" style="71" customWidth="1"/>
    <col min="7" max="7" width="10.125" style="71" customWidth="1"/>
    <col min="8" max="9" width="17.375" style="71" bestFit="1" customWidth="1"/>
    <col min="10" max="10" width="16.125" style="71" customWidth="1"/>
    <col min="11" max="11" width="7.875" style="71" customWidth="1"/>
    <col min="12" max="13" width="18.875" style="71" bestFit="1" customWidth="1"/>
    <col min="14" max="250" width="9" style="71"/>
    <col min="251" max="251" width="2.375" style="71" customWidth="1"/>
    <col min="252" max="252" width="14.5" style="71" customWidth="1"/>
    <col min="253" max="254" width="15.875" style="71" customWidth="1"/>
    <col min="255" max="256" width="15.625" style="71" customWidth="1"/>
    <col min="257" max="257" width="15.375" style="71" customWidth="1"/>
    <col min="258" max="506" width="9" style="71"/>
    <col min="507" max="507" width="2.375" style="71" customWidth="1"/>
    <col min="508" max="508" width="14.5" style="71" customWidth="1"/>
    <col min="509" max="510" width="15.875" style="71" customWidth="1"/>
    <col min="511" max="512" width="15.625" style="71" customWidth="1"/>
    <col min="513" max="513" width="15.375" style="71" customWidth="1"/>
    <col min="514" max="762" width="9" style="71"/>
    <col min="763" max="763" width="2.375" style="71" customWidth="1"/>
    <col min="764" max="764" width="14.5" style="71" customWidth="1"/>
    <col min="765" max="766" width="15.875" style="71" customWidth="1"/>
    <col min="767" max="768" width="15.625" style="71" customWidth="1"/>
    <col min="769" max="769" width="15.375" style="71" customWidth="1"/>
    <col min="770" max="1018" width="9" style="71"/>
    <col min="1019" max="1019" width="2.375" style="71" customWidth="1"/>
    <col min="1020" max="1020" width="14.5" style="71" customWidth="1"/>
    <col min="1021" max="1022" width="15.875" style="71" customWidth="1"/>
    <col min="1023" max="1024" width="15.625" style="71" customWidth="1"/>
    <col min="1025" max="1025" width="15.375" style="71" customWidth="1"/>
    <col min="1026" max="1274" width="9" style="71"/>
    <col min="1275" max="1275" width="2.375" style="71" customWidth="1"/>
    <col min="1276" max="1276" width="14.5" style="71" customWidth="1"/>
    <col min="1277" max="1278" width="15.875" style="71" customWidth="1"/>
    <col min="1279" max="1280" width="15.625" style="71" customWidth="1"/>
    <col min="1281" max="1281" width="15.375" style="71" customWidth="1"/>
    <col min="1282" max="1530" width="9" style="71"/>
    <col min="1531" max="1531" width="2.375" style="71" customWidth="1"/>
    <col min="1532" max="1532" width="14.5" style="71" customWidth="1"/>
    <col min="1533" max="1534" width="15.875" style="71" customWidth="1"/>
    <col min="1535" max="1536" width="15.625" style="71" customWidth="1"/>
    <col min="1537" max="1537" width="15.375" style="71" customWidth="1"/>
    <col min="1538" max="1786" width="9" style="71"/>
    <col min="1787" max="1787" width="2.375" style="71" customWidth="1"/>
    <col min="1788" max="1788" width="14.5" style="71" customWidth="1"/>
    <col min="1789" max="1790" width="15.875" style="71" customWidth="1"/>
    <col min="1791" max="1792" width="15.625" style="71" customWidth="1"/>
    <col min="1793" max="1793" width="15.375" style="71" customWidth="1"/>
    <col min="1794" max="2042" width="9" style="71"/>
    <col min="2043" max="2043" width="2.375" style="71" customWidth="1"/>
    <col min="2044" max="2044" width="14.5" style="71" customWidth="1"/>
    <col min="2045" max="2046" width="15.875" style="71" customWidth="1"/>
    <col min="2047" max="2048" width="15.625" style="71" customWidth="1"/>
    <col min="2049" max="2049" width="15.375" style="71" customWidth="1"/>
    <col min="2050" max="2298" width="9" style="71"/>
    <col min="2299" max="2299" width="2.375" style="71" customWidth="1"/>
    <col min="2300" max="2300" width="14.5" style="71" customWidth="1"/>
    <col min="2301" max="2302" width="15.875" style="71" customWidth="1"/>
    <col min="2303" max="2304" width="15.625" style="71" customWidth="1"/>
    <col min="2305" max="2305" width="15.375" style="71" customWidth="1"/>
    <col min="2306" max="2554" width="9" style="71"/>
    <col min="2555" max="2555" width="2.375" style="71" customWidth="1"/>
    <col min="2556" max="2556" width="14.5" style="71" customWidth="1"/>
    <col min="2557" max="2558" width="15.875" style="71" customWidth="1"/>
    <col min="2559" max="2560" width="15.625" style="71" customWidth="1"/>
    <col min="2561" max="2561" width="15.375" style="71" customWidth="1"/>
    <col min="2562" max="2810" width="9" style="71"/>
    <col min="2811" max="2811" width="2.375" style="71" customWidth="1"/>
    <col min="2812" max="2812" width="14.5" style="71" customWidth="1"/>
    <col min="2813" max="2814" width="15.875" style="71" customWidth="1"/>
    <col min="2815" max="2816" width="15.625" style="71" customWidth="1"/>
    <col min="2817" max="2817" width="15.375" style="71" customWidth="1"/>
    <col min="2818" max="3066" width="9" style="71"/>
    <col min="3067" max="3067" width="2.375" style="71" customWidth="1"/>
    <col min="3068" max="3068" width="14.5" style="71" customWidth="1"/>
    <col min="3069" max="3070" width="15.875" style="71" customWidth="1"/>
    <col min="3071" max="3072" width="15.625" style="71" customWidth="1"/>
    <col min="3073" max="3073" width="15.375" style="71" customWidth="1"/>
    <col min="3074" max="3322" width="9" style="71"/>
    <col min="3323" max="3323" width="2.375" style="71" customWidth="1"/>
    <col min="3324" max="3324" width="14.5" style="71" customWidth="1"/>
    <col min="3325" max="3326" width="15.875" style="71" customWidth="1"/>
    <col min="3327" max="3328" width="15.625" style="71" customWidth="1"/>
    <col min="3329" max="3329" width="15.375" style="71" customWidth="1"/>
    <col min="3330" max="3578" width="9" style="71"/>
    <col min="3579" max="3579" width="2.375" style="71" customWidth="1"/>
    <col min="3580" max="3580" width="14.5" style="71" customWidth="1"/>
    <col min="3581" max="3582" width="15.875" style="71" customWidth="1"/>
    <col min="3583" max="3584" width="15.625" style="71" customWidth="1"/>
    <col min="3585" max="3585" width="15.375" style="71" customWidth="1"/>
    <col min="3586" max="3834" width="9" style="71"/>
    <col min="3835" max="3835" width="2.375" style="71" customWidth="1"/>
    <col min="3836" max="3836" width="14.5" style="71" customWidth="1"/>
    <col min="3837" max="3838" width="15.875" style="71" customWidth="1"/>
    <col min="3839" max="3840" width="15.625" style="71" customWidth="1"/>
    <col min="3841" max="3841" width="15.375" style="71" customWidth="1"/>
    <col min="3842" max="4090" width="9" style="71"/>
    <col min="4091" max="4091" width="2.375" style="71" customWidth="1"/>
    <col min="4092" max="4092" width="14.5" style="71" customWidth="1"/>
    <col min="4093" max="4094" width="15.875" style="71" customWidth="1"/>
    <col min="4095" max="4096" width="15.625" style="71" customWidth="1"/>
    <col min="4097" max="4097" width="15.375" style="71" customWidth="1"/>
    <col min="4098" max="4346" width="9" style="71"/>
    <col min="4347" max="4347" width="2.375" style="71" customWidth="1"/>
    <col min="4348" max="4348" width="14.5" style="71" customWidth="1"/>
    <col min="4349" max="4350" width="15.875" style="71" customWidth="1"/>
    <col min="4351" max="4352" width="15.625" style="71" customWidth="1"/>
    <col min="4353" max="4353" width="15.375" style="71" customWidth="1"/>
    <col min="4354" max="4602" width="9" style="71"/>
    <col min="4603" max="4603" width="2.375" style="71" customWidth="1"/>
    <col min="4604" max="4604" width="14.5" style="71" customWidth="1"/>
    <col min="4605" max="4606" width="15.875" style="71" customWidth="1"/>
    <col min="4607" max="4608" width="15.625" style="71" customWidth="1"/>
    <col min="4609" max="4609" width="15.375" style="71" customWidth="1"/>
    <col min="4610" max="4858" width="9" style="71"/>
    <col min="4859" max="4859" width="2.375" style="71" customWidth="1"/>
    <col min="4860" max="4860" width="14.5" style="71" customWidth="1"/>
    <col min="4861" max="4862" width="15.875" style="71" customWidth="1"/>
    <col min="4863" max="4864" width="15.625" style="71" customWidth="1"/>
    <col min="4865" max="4865" width="15.375" style="71" customWidth="1"/>
    <col min="4866" max="5114" width="9" style="71"/>
    <col min="5115" max="5115" width="2.375" style="71" customWidth="1"/>
    <col min="5116" max="5116" width="14.5" style="71" customWidth="1"/>
    <col min="5117" max="5118" width="15.875" style="71" customWidth="1"/>
    <col min="5119" max="5120" width="15.625" style="71" customWidth="1"/>
    <col min="5121" max="5121" width="15.375" style="71" customWidth="1"/>
    <col min="5122" max="5370" width="9" style="71"/>
    <col min="5371" max="5371" width="2.375" style="71" customWidth="1"/>
    <col min="5372" max="5372" width="14.5" style="71" customWidth="1"/>
    <col min="5373" max="5374" width="15.875" style="71" customWidth="1"/>
    <col min="5375" max="5376" width="15.625" style="71" customWidth="1"/>
    <col min="5377" max="5377" width="15.375" style="71" customWidth="1"/>
    <col min="5378" max="5626" width="9" style="71"/>
    <col min="5627" max="5627" width="2.375" style="71" customWidth="1"/>
    <col min="5628" max="5628" width="14.5" style="71" customWidth="1"/>
    <col min="5629" max="5630" width="15.875" style="71" customWidth="1"/>
    <col min="5631" max="5632" width="15.625" style="71" customWidth="1"/>
    <col min="5633" max="5633" width="15.375" style="71" customWidth="1"/>
    <col min="5634" max="5882" width="9" style="71"/>
    <col min="5883" max="5883" width="2.375" style="71" customWidth="1"/>
    <col min="5884" max="5884" width="14.5" style="71" customWidth="1"/>
    <col min="5885" max="5886" width="15.875" style="71" customWidth="1"/>
    <col min="5887" max="5888" width="15.625" style="71" customWidth="1"/>
    <col min="5889" max="5889" width="15.375" style="71" customWidth="1"/>
    <col min="5890" max="6138" width="9" style="71"/>
    <col min="6139" max="6139" width="2.375" style="71" customWidth="1"/>
    <col min="6140" max="6140" width="14.5" style="71" customWidth="1"/>
    <col min="6141" max="6142" width="15.875" style="71" customWidth="1"/>
    <col min="6143" max="6144" width="15.625" style="71" customWidth="1"/>
    <col min="6145" max="6145" width="15.375" style="71" customWidth="1"/>
    <col min="6146" max="6394" width="9" style="71"/>
    <col min="6395" max="6395" width="2.375" style="71" customWidth="1"/>
    <col min="6396" max="6396" width="14.5" style="71" customWidth="1"/>
    <col min="6397" max="6398" width="15.875" style="71" customWidth="1"/>
    <col min="6399" max="6400" width="15.625" style="71" customWidth="1"/>
    <col min="6401" max="6401" width="15.375" style="71" customWidth="1"/>
    <col min="6402" max="6650" width="9" style="71"/>
    <col min="6651" max="6651" width="2.375" style="71" customWidth="1"/>
    <col min="6652" max="6652" width="14.5" style="71" customWidth="1"/>
    <col min="6653" max="6654" width="15.875" style="71" customWidth="1"/>
    <col min="6655" max="6656" width="15.625" style="71" customWidth="1"/>
    <col min="6657" max="6657" width="15.375" style="71" customWidth="1"/>
    <col min="6658" max="6906" width="9" style="71"/>
    <col min="6907" max="6907" width="2.375" style="71" customWidth="1"/>
    <col min="6908" max="6908" width="14.5" style="71" customWidth="1"/>
    <col min="6909" max="6910" width="15.875" style="71" customWidth="1"/>
    <col min="6911" max="6912" width="15.625" style="71" customWidth="1"/>
    <col min="6913" max="6913" width="15.375" style="71" customWidth="1"/>
    <col min="6914" max="7162" width="9" style="71"/>
    <col min="7163" max="7163" width="2.375" style="71" customWidth="1"/>
    <col min="7164" max="7164" width="14.5" style="71" customWidth="1"/>
    <col min="7165" max="7166" width="15.875" style="71" customWidth="1"/>
    <col min="7167" max="7168" width="15.625" style="71" customWidth="1"/>
    <col min="7169" max="7169" width="15.375" style="71" customWidth="1"/>
    <col min="7170" max="7418" width="9" style="71"/>
    <col min="7419" max="7419" width="2.375" style="71" customWidth="1"/>
    <col min="7420" max="7420" width="14.5" style="71" customWidth="1"/>
    <col min="7421" max="7422" width="15.875" style="71" customWidth="1"/>
    <col min="7423" max="7424" width="15.625" style="71" customWidth="1"/>
    <col min="7425" max="7425" width="15.375" style="71" customWidth="1"/>
    <col min="7426" max="7674" width="9" style="71"/>
    <col min="7675" max="7675" width="2.375" style="71" customWidth="1"/>
    <col min="7676" max="7676" width="14.5" style="71" customWidth="1"/>
    <col min="7677" max="7678" width="15.875" style="71" customWidth="1"/>
    <col min="7679" max="7680" width="15.625" style="71" customWidth="1"/>
    <col min="7681" max="7681" width="15.375" style="71" customWidth="1"/>
    <col min="7682" max="7930" width="9" style="71"/>
    <col min="7931" max="7931" width="2.375" style="71" customWidth="1"/>
    <col min="7932" max="7932" width="14.5" style="71" customWidth="1"/>
    <col min="7933" max="7934" width="15.875" style="71" customWidth="1"/>
    <col min="7935" max="7936" width="15.625" style="71" customWidth="1"/>
    <col min="7937" max="7937" width="15.375" style="71" customWidth="1"/>
    <col min="7938" max="8186" width="9" style="71"/>
    <col min="8187" max="8187" width="2.375" style="71" customWidth="1"/>
    <col min="8188" max="8188" width="14.5" style="71" customWidth="1"/>
    <col min="8189" max="8190" width="15.875" style="71" customWidth="1"/>
    <col min="8191" max="8192" width="15.625" style="71" customWidth="1"/>
    <col min="8193" max="8193" width="15.375" style="71" customWidth="1"/>
    <col min="8194" max="8442" width="9" style="71"/>
    <col min="8443" max="8443" width="2.375" style="71" customWidth="1"/>
    <col min="8444" max="8444" width="14.5" style="71" customWidth="1"/>
    <col min="8445" max="8446" width="15.875" style="71" customWidth="1"/>
    <col min="8447" max="8448" width="15.625" style="71" customWidth="1"/>
    <col min="8449" max="8449" width="15.375" style="71" customWidth="1"/>
    <col min="8450" max="8698" width="9" style="71"/>
    <col min="8699" max="8699" width="2.375" style="71" customWidth="1"/>
    <col min="8700" max="8700" width="14.5" style="71" customWidth="1"/>
    <col min="8701" max="8702" width="15.875" style="71" customWidth="1"/>
    <col min="8703" max="8704" width="15.625" style="71" customWidth="1"/>
    <col min="8705" max="8705" width="15.375" style="71" customWidth="1"/>
    <col min="8706" max="8954" width="9" style="71"/>
    <col min="8955" max="8955" width="2.375" style="71" customWidth="1"/>
    <col min="8956" max="8956" width="14.5" style="71" customWidth="1"/>
    <col min="8957" max="8958" width="15.875" style="71" customWidth="1"/>
    <col min="8959" max="8960" width="15.625" style="71" customWidth="1"/>
    <col min="8961" max="8961" width="15.375" style="71" customWidth="1"/>
    <col min="8962" max="9210" width="9" style="71"/>
    <col min="9211" max="9211" width="2.375" style="71" customWidth="1"/>
    <col min="9212" max="9212" width="14.5" style="71" customWidth="1"/>
    <col min="9213" max="9214" width="15.875" style="71" customWidth="1"/>
    <col min="9215" max="9216" width="15.625" style="71" customWidth="1"/>
    <col min="9217" max="9217" width="15.375" style="71" customWidth="1"/>
    <col min="9218" max="9466" width="9" style="71"/>
    <col min="9467" max="9467" width="2.375" style="71" customWidth="1"/>
    <col min="9468" max="9468" width="14.5" style="71" customWidth="1"/>
    <col min="9469" max="9470" width="15.875" style="71" customWidth="1"/>
    <col min="9471" max="9472" width="15.625" style="71" customWidth="1"/>
    <col min="9473" max="9473" width="15.375" style="71" customWidth="1"/>
    <col min="9474" max="9722" width="9" style="71"/>
    <col min="9723" max="9723" width="2.375" style="71" customWidth="1"/>
    <col min="9724" max="9724" width="14.5" style="71" customWidth="1"/>
    <col min="9725" max="9726" width="15.875" style="71" customWidth="1"/>
    <col min="9727" max="9728" width="15.625" style="71" customWidth="1"/>
    <col min="9729" max="9729" width="15.375" style="71" customWidth="1"/>
    <col min="9730" max="9978" width="9" style="71"/>
    <col min="9979" max="9979" width="2.375" style="71" customWidth="1"/>
    <col min="9980" max="9980" width="14.5" style="71" customWidth="1"/>
    <col min="9981" max="9982" width="15.875" style="71" customWidth="1"/>
    <col min="9983" max="9984" width="15.625" style="71" customWidth="1"/>
    <col min="9985" max="9985" width="15.375" style="71" customWidth="1"/>
    <col min="9986" max="10234" width="9" style="71"/>
    <col min="10235" max="10235" width="2.375" style="71" customWidth="1"/>
    <col min="10236" max="10236" width="14.5" style="71" customWidth="1"/>
    <col min="10237" max="10238" width="15.875" style="71" customWidth="1"/>
    <col min="10239" max="10240" width="15.625" style="71" customWidth="1"/>
    <col min="10241" max="10241" width="15.375" style="71" customWidth="1"/>
    <col min="10242" max="10490" width="9" style="71"/>
    <col min="10491" max="10491" width="2.375" style="71" customWidth="1"/>
    <col min="10492" max="10492" width="14.5" style="71" customWidth="1"/>
    <col min="10493" max="10494" width="15.875" style="71" customWidth="1"/>
    <col min="10495" max="10496" width="15.625" style="71" customWidth="1"/>
    <col min="10497" max="10497" width="15.375" style="71" customWidth="1"/>
    <col min="10498" max="10746" width="9" style="71"/>
    <col min="10747" max="10747" width="2.375" style="71" customWidth="1"/>
    <col min="10748" max="10748" width="14.5" style="71" customWidth="1"/>
    <col min="10749" max="10750" width="15.875" style="71" customWidth="1"/>
    <col min="10751" max="10752" width="15.625" style="71" customWidth="1"/>
    <col min="10753" max="10753" width="15.375" style="71" customWidth="1"/>
    <col min="10754" max="11002" width="9" style="71"/>
    <col min="11003" max="11003" width="2.375" style="71" customWidth="1"/>
    <col min="11004" max="11004" width="14.5" style="71" customWidth="1"/>
    <col min="11005" max="11006" width="15.875" style="71" customWidth="1"/>
    <col min="11007" max="11008" width="15.625" style="71" customWidth="1"/>
    <col min="11009" max="11009" width="15.375" style="71" customWidth="1"/>
    <col min="11010" max="11258" width="9" style="71"/>
    <col min="11259" max="11259" width="2.375" style="71" customWidth="1"/>
    <col min="11260" max="11260" width="14.5" style="71" customWidth="1"/>
    <col min="11261" max="11262" width="15.875" style="71" customWidth="1"/>
    <col min="11263" max="11264" width="15.625" style="71" customWidth="1"/>
    <col min="11265" max="11265" width="15.375" style="71" customWidth="1"/>
    <col min="11266" max="11514" width="9" style="71"/>
    <col min="11515" max="11515" width="2.375" style="71" customWidth="1"/>
    <col min="11516" max="11516" width="14.5" style="71" customWidth="1"/>
    <col min="11517" max="11518" width="15.875" style="71" customWidth="1"/>
    <col min="11519" max="11520" width="15.625" style="71" customWidth="1"/>
    <col min="11521" max="11521" width="15.375" style="71" customWidth="1"/>
    <col min="11522" max="11770" width="9" style="71"/>
    <col min="11771" max="11771" width="2.375" style="71" customWidth="1"/>
    <col min="11772" max="11772" width="14.5" style="71" customWidth="1"/>
    <col min="11773" max="11774" width="15.875" style="71" customWidth="1"/>
    <col min="11775" max="11776" width="15.625" style="71" customWidth="1"/>
    <col min="11777" max="11777" width="15.375" style="71" customWidth="1"/>
    <col min="11778" max="12026" width="9" style="71"/>
    <col min="12027" max="12027" width="2.375" style="71" customWidth="1"/>
    <col min="12028" max="12028" width="14.5" style="71" customWidth="1"/>
    <col min="12029" max="12030" width="15.875" style="71" customWidth="1"/>
    <col min="12031" max="12032" width="15.625" style="71" customWidth="1"/>
    <col min="12033" max="12033" width="15.375" style="71" customWidth="1"/>
    <col min="12034" max="12282" width="9" style="71"/>
    <col min="12283" max="12283" width="2.375" style="71" customWidth="1"/>
    <col min="12284" max="12284" width="14.5" style="71" customWidth="1"/>
    <col min="12285" max="12286" width="15.875" style="71" customWidth="1"/>
    <col min="12287" max="12288" width="15.625" style="71" customWidth="1"/>
    <col min="12289" max="12289" width="15.375" style="71" customWidth="1"/>
    <col min="12290" max="12538" width="9" style="71"/>
    <col min="12539" max="12539" width="2.375" style="71" customWidth="1"/>
    <col min="12540" max="12540" width="14.5" style="71" customWidth="1"/>
    <col min="12541" max="12542" width="15.875" style="71" customWidth="1"/>
    <col min="12543" max="12544" width="15.625" style="71" customWidth="1"/>
    <col min="12545" max="12545" width="15.375" style="71" customWidth="1"/>
    <col min="12546" max="12794" width="9" style="71"/>
    <col min="12795" max="12795" width="2.375" style="71" customWidth="1"/>
    <col min="12796" max="12796" width="14.5" style="71" customWidth="1"/>
    <col min="12797" max="12798" width="15.875" style="71" customWidth="1"/>
    <col min="12799" max="12800" width="15.625" style="71" customWidth="1"/>
    <col min="12801" max="12801" width="15.375" style="71" customWidth="1"/>
    <col min="12802" max="13050" width="9" style="71"/>
    <col min="13051" max="13051" width="2.375" style="71" customWidth="1"/>
    <col min="13052" max="13052" width="14.5" style="71" customWidth="1"/>
    <col min="13053" max="13054" width="15.875" style="71" customWidth="1"/>
    <col min="13055" max="13056" width="15.625" style="71" customWidth="1"/>
    <col min="13057" max="13057" width="15.375" style="71" customWidth="1"/>
    <col min="13058" max="13306" width="9" style="71"/>
    <col min="13307" max="13307" width="2.375" style="71" customWidth="1"/>
    <col min="13308" max="13308" width="14.5" style="71" customWidth="1"/>
    <col min="13309" max="13310" width="15.875" style="71" customWidth="1"/>
    <col min="13311" max="13312" width="15.625" style="71" customWidth="1"/>
    <col min="13313" max="13313" width="15.375" style="71" customWidth="1"/>
    <col min="13314" max="13562" width="9" style="71"/>
    <col min="13563" max="13563" width="2.375" style="71" customWidth="1"/>
    <col min="13564" max="13564" width="14.5" style="71" customWidth="1"/>
    <col min="13565" max="13566" width="15.875" style="71" customWidth="1"/>
    <col min="13567" max="13568" width="15.625" style="71" customWidth="1"/>
    <col min="13569" max="13569" width="15.375" style="71" customWidth="1"/>
    <col min="13570" max="13818" width="9" style="71"/>
    <col min="13819" max="13819" width="2.375" style="71" customWidth="1"/>
    <col min="13820" max="13820" width="14.5" style="71" customWidth="1"/>
    <col min="13821" max="13822" width="15.875" style="71" customWidth="1"/>
    <col min="13823" max="13824" width="15.625" style="71" customWidth="1"/>
    <col min="13825" max="13825" width="15.375" style="71" customWidth="1"/>
    <col min="13826" max="14074" width="9" style="71"/>
    <col min="14075" max="14075" width="2.375" style="71" customWidth="1"/>
    <col min="14076" max="14076" width="14.5" style="71" customWidth="1"/>
    <col min="14077" max="14078" width="15.875" style="71" customWidth="1"/>
    <col min="14079" max="14080" width="15.625" style="71" customWidth="1"/>
    <col min="14081" max="14081" width="15.375" style="71" customWidth="1"/>
    <col min="14082" max="14330" width="9" style="71"/>
    <col min="14331" max="14331" width="2.375" style="71" customWidth="1"/>
    <col min="14332" max="14332" width="14.5" style="71" customWidth="1"/>
    <col min="14333" max="14334" width="15.875" style="71" customWidth="1"/>
    <col min="14335" max="14336" width="15.625" style="71" customWidth="1"/>
    <col min="14337" max="14337" width="15.375" style="71" customWidth="1"/>
    <col min="14338" max="14586" width="9" style="71"/>
    <col min="14587" max="14587" width="2.375" style="71" customWidth="1"/>
    <col min="14588" max="14588" width="14.5" style="71" customWidth="1"/>
    <col min="14589" max="14590" width="15.875" style="71" customWidth="1"/>
    <col min="14591" max="14592" width="15.625" style="71" customWidth="1"/>
    <col min="14593" max="14593" width="15.375" style="71" customWidth="1"/>
    <col min="14594" max="14842" width="9" style="71"/>
    <col min="14843" max="14843" width="2.375" style="71" customWidth="1"/>
    <col min="14844" max="14844" width="14.5" style="71" customWidth="1"/>
    <col min="14845" max="14846" width="15.875" style="71" customWidth="1"/>
    <col min="14847" max="14848" width="15.625" style="71" customWidth="1"/>
    <col min="14849" max="14849" width="15.375" style="71" customWidth="1"/>
    <col min="14850" max="15098" width="9" style="71"/>
    <col min="15099" max="15099" width="2.375" style="71" customWidth="1"/>
    <col min="15100" max="15100" width="14.5" style="71" customWidth="1"/>
    <col min="15101" max="15102" width="15.875" style="71" customWidth="1"/>
    <col min="15103" max="15104" width="15.625" style="71" customWidth="1"/>
    <col min="15105" max="15105" width="15.375" style="71" customWidth="1"/>
    <col min="15106" max="15354" width="9" style="71"/>
    <col min="15355" max="15355" width="2.375" style="71" customWidth="1"/>
    <col min="15356" max="15356" width="14.5" style="71" customWidth="1"/>
    <col min="15357" max="15358" width="15.875" style="71" customWidth="1"/>
    <col min="15359" max="15360" width="15.625" style="71" customWidth="1"/>
    <col min="15361" max="15361" width="15.375" style="71" customWidth="1"/>
    <col min="15362" max="15610" width="9" style="71"/>
    <col min="15611" max="15611" width="2.375" style="71" customWidth="1"/>
    <col min="15612" max="15612" width="14.5" style="71" customWidth="1"/>
    <col min="15613" max="15614" width="15.875" style="71" customWidth="1"/>
    <col min="15615" max="15616" width="15.625" style="71" customWidth="1"/>
    <col min="15617" max="15617" width="15.375" style="71" customWidth="1"/>
    <col min="15618" max="15866" width="9" style="71"/>
    <col min="15867" max="15867" width="2.375" style="71" customWidth="1"/>
    <col min="15868" max="15868" width="14.5" style="71" customWidth="1"/>
    <col min="15869" max="15870" width="15.875" style="71" customWidth="1"/>
    <col min="15871" max="15872" width="15.625" style="71" customWidth="1"/>
    <col min="15873" max="15873" width="15.375" style="71" customWidth="1"/>
    <col min="15874" max="16122" width="9" style="71"/>
    <col min="16123" max="16123" width="2.375" style="71" customWidth="1"/>
    <col min="16124" max="16124" width="14.5" style="71" customWidth="1"/>
    <col min="16125" max="16126" width="15.875" style="71" customWidth="1"/>
    <col min="16127" max="16128" width="15.625" style="71" customWidth="1"/>
    <col min="16129" max="16129" width="15.375" style="71" customWidth="1"/>
    <col min="16130" max="16384" width="9" style="71"/>
  </cols>
  <sheetData>
    <row r="1" spans="1:13" x14ac:dyDescent="0.15">
      <c r="A1" s="164" t="s">
        <v>93</v>
      </c>
      <c r="B1" s="164"/>
      <c r="C1" s="164"/>
      <c r="D1" s="164"/>
      <c r="E1" s="164"/>
      <c r="F1" s="164"/>
      <c r="G1" s="164"/>
      <c r="H1" s="164"/>
      <c r="I1" s="164"/>
      <c r="J1" s="164"/>
      <c r="K1" s="164"/>
      <c r="L1" s="164"/>
      <c r="M1" s="164"/>
    </row>
    <row r="2" spans="1:13" ht="14.25" thickBot="1" x14ac:dyDescent="0.2">
      <c r="E2" s="112"/>
      <c r="F2" s="113"/>
      <c r="G2" s="112"/>
      <c r="H2" s="112"/>
      <c r="I2" s="112"/>
      <c r="J2" s="112"/>
      <c r="K2" s="112"/>
      <c r="L2" s="113"/>
      <c r="M2" s="113"/>
    </row>
    <row r="3" spans="1:13" ht="14.25" thickBot="1" x14ac:dyDescent="0.2">
      <c r="A3" s="165"/>
      <c r="B3" s="166"/>
      <c r="C3" s="167"/>
      <c r="D3" s="74" t="s">
        <v>103</v>
      </c>
      <c r="E3" s="75" t="s">
        <v>104</v>
      </c>
      <c r="F3" s="76" t="s">
        <v>94</v>
      </c>
      <c r="G3" s="77" t="s">
        <v>95</v>
      </c>
      <c r="H3" s="74" t="s">
        <v>105</v>
      </c>
      <c r="I3" s="75" t="s">
        <v>105</v>
      </c>
      <c r="J3" s="76" t="s">
        <v>94</v>
      </c>
      <c r="K3" s="77" t="s">
        <v>95</v>
      </c>
      <c r="L3" s="76" t="s">
        <v>106</v>
      </c>
      <c r="M3" s="76" t="s">
        <v>107</v>
      </c>
    </row>
    <row r="4" spans="1:13" x14ac:dyDescent="0.15">
      <c r="A4" s="168" t="s">
        <v>4</v>
      </c>
      <c r="B4" s="169"/>
      <c r="C4" s="170"/>
      <c r="D4" s="78" t="e">
        <f t="shared" ref="D4:G4" si="0">SUM(D5:D10,D35:D42)</f>
        <v>#REF!</v>
      </c>
      <c r="E4" s="79" t="e">
        <f t="shared" si="0"/>
        <v>#REF!</v>
      </c>
      <c r="F4" s="80">
        <f t="shared" si="0"/>
        <v>30857929</v>
      </c>
      <c r="G4" s="81" t="e">
        <f t="shared" si="0"/>
        <v>#REF!</v>
      </c>
      <c r="H4" s="78" t="e">
        <f t="shared" ref="H4:I4" si="1">SUM(H5:H10,H35:H42)</f>
        <v>#REF!</v>
      </c>
      <c r="I4" s="79" t="e">
        <f t="shared" si="1"/>
        <v>#REF!</v>
      </c>
      <c r="J4" s="81">
        <f>L4+M4</f>
        <v>33727476</v>
      </c>
      <c r="K4" s="81" t="e">
        <f t="shared" ref="K4" si="2">SUM(K5:K10,K35:K42)</f>
        <v>#REF!</v>
      </c>
      <c r="L4" s="80">
        <f t="shared" ref="L4:M4" si="3">SUM(L5:L10,L35:L42)</f>
        <v>2970154</v>
      </c>
      <c r="M4" s="80">
        <f t="shared" si="3"/>
        <v>30757322</v>
      </c>
    </row>
    <row r="5" spans="1:13" x14ac:dyDescent="0.15">
      <c r="A5" s="114"/>
      <c r="B5" s="171" t="s">
        <v>52</v>
      </c>
      <c r="C5" s="172"/>
      <c r="D5" s="82" t="e">
        <f>SUMIF(補助金支出一覧!#REF!,$B5,補助金支出一覧!#REF!)</f>
        <v>#REF!</v>
      </c>
      <c r="E5" s="83" t="e">
        <f>ROUND(D5/1000,1)</f>
        <v>#REF!</v>
      </c>
      <c r="F5" s="84">
        <v>2446626</v>
      </c>
      <c r="G5" s="85" t="e">
        <f>E5-F5</f>
        <v>#REF!</v>
      </c>
      <c r="H5" s="82" t="e">
        <f>SUMIF(補助金支出一覧!#REF!,$B5,補助金支出一覧!#REF!)</f>
        <v>#REF!</v>
      </c>
      <c r="I5" s="83" t="e">
        <f>ROUND(H5/1000,1)</f>
        <v>#REF!</v>
      </c>
      <c r="J5" s="85">
        <f>L5+M5+15000</f>
        <v>2380447</v>
      </c>
      <c r="K5" s="85" t="e">
        <f>I5-J5</f>
        <v>#REF!</v>
      </c>
      <c r="L5" s="84">
        <v>4000</v>
      </c>
      <c r="M5" s="84">
        <v>2361447</v>
      </c>
    </row>
    <row r="6" spans="1:13" x14ac:dyDescent="0.15">
      <c r="A6" s="115"/>
      <c r="B6" s="162" t="s">
        <v>56</v>
      </c>
      <c r="C6" s="163"/>
      <c r="D6" s="82" t="e">
        <f>SUMIF(補助金支出一覧!#REF!,$B6,補助金支出一覧!#REF!)</f>
        <v>#REF!</v>
      </c>
      <c r="E6" s="86" t="e">
        <f t="shared" ref="E6:E8" si="4">ROUND(D6/1000,1)</f>
        <v>#REF!</v>
      </c>
      <c r="F6" s="84">
        <v>740</v>
      </c>
      <c r="G6" s="85" t="e">
        <f t="shared" ref="G6:G8" si="5">E6-F6</f>
        <v>#REF!</v>
      </c>
      <c r="H6" s="82" t="e">
        <f>SUMIF(補助金支出一覧!#REF!,$B6,補助金支出一覧!#REF!)</f>
        <v>#REF!</v>
      </c>
      <c r="I6" s="86" t="e">
        <f t="shared" ref="I6:I9" si="6">ROUND(H6/1000,1)</f>
        <v>#REF!</v>
      </c>
      <c r="J6" s="85">
        <f>L6+M6</f>
        <v>180</v>
      </c>
      <c r="K6" s="85" t="e">
        <f t="shared" ref="K6:K9" si="7">I6-J6</f>
        <v>#REF!</v>
      </c>
      <c r="L6" s="84">
        <v>0</v>
      </c>
      <c r="M6" s="84">
        <v>180</v>
      </c>
    </row>
    <row r="7" spans="1:13" x14ac:dyDescent="0.15">
      <c r="A7" s="115"/>
      <c r="B7" s="162" t="s">
        <v>57</v>
      </c>
      <c r="C7" s="163"/>
      <c r="D7" s="82" t="e">
        <f>SUMIF(補助金支出一覧!#REF!,$B7,補助金支出一覧!#REF!)</f>
        <v>#REF!</v>
      </c>
      <c r="E7" s="86" t="e">
        <f t="shared" si="4"/>
        <v>#REF!</v>
      </c>
      <c r="F7" s="84">
        <v>18502</v>
      </c>
      <c r="G7" s="85" t="e">
        <f t="shared" si="5"/>
        <v>#REF!</v>
      </c>
      <c r="H7" s="82" t="e">
        <f>SUMIF(補助金支出一覧!#REF!,$B7,補助金支出一覧!#REF!)</f>
        <v>#REF!</v>
      </c>
      <c r="I7" s="86" t="e">
        <f t="shared" si="6"/>
        <v>#REF!</v>
      </c>
      <c r="J7" s="85">
        <f>L7+M7</f>
        <v>187236</v>
      </c>
      <c r="K7" s="85" t="e">
        <f t="shared" si="7"/>
        <v>#REF!</v>
      </c>
      <c r="L7" s="84">
        <v>0</v>
      </c>
      <c r="M7" s="84">
        <v>187236</v>
      </c>
    </row>
    <row r="8" spans="1:13" x14ac:dyDescent="0.15">
      <c r="A8" s="178"/>
      <c r="B8" s="162" t="s">
        <v>59</v>
      </c>
      <c r="C8" s="163"/>
      <c r="D8" s="82" t="e">
        <f>SUMIF(補助金支出一覧!#REF!,$B8,補助金支出一覧!#REF!)</f>
        <v>#REF!</v>
      </c>
      <c r="E8" s="86" t="e">
        <f t="shared" si="4"/>
        <v>#REF!</v>
      </c>
      <c r="F8" s="84">
        <v>1563024</v>
      </c>
      <c r="G8" s="85" t="e">
        <f t="shared" si="5"/>
        <v>#REF!</v>
      </c>
      <c r="H8" s="82" t="e">
        <f>SUMIF(補助金支出一覧!#REF!,$B8,補助金支出一覧!#REF!)</f>
        <v>#REF!</v>
      </c>
      <c r="I8" s="86" t="e">
        <f t="shared" si="6"/>
        <v>#REF!</v>
      </c>
      <c r="J8" s="85">
        <f>L8+M8-15000</f>
        <v>1779022</v>
      </c>
      <c r="K8" s="85" t="e">
        <f t="shared" si="7"/>
        <v>#REF!</v>
      </c>
      <c r="L8" s="84">
        <v>13000</v>
      </c>
      <c r="M8" s="84">
        <v>1781022</v>
      </c>
    </row>
    <row r="9" spans="1:13" ht="14.25" thickBot="1" x14ac:dyDescent="0.2">
      <c r="A9" s="178"/>
      <c r="B9" s="162" t="s">
        <v>51</v>
      </c>
      <c r="C9" s="163"/>
      <c r="D9" s="82" t="e">
        <f>SUMIF(補助金支出一覧!#REF!,$B9,補助金支出一覧!#REF!)</f>
        <v>#REF!</v>
      </c>
      <c r="E9" s="86" t="e">
        <f t="shared" ref="E9" si="8">ROUND(D9/1000,1)</f>
        <v>#REF!</v>
      </c>
      <c r="F9" s="84">
        <v>10000</v>
      </c>
      <c r="G9" s="85" t="e">
        <f t="shared" ref="G9" si="9">E9-F9</f>
        <v>#REF!</v>
      </c>
      <c r="H9" s="82" t="e">
        <f>SUMIF(補助金支出一覧!#REF!,$B9,補助金支出一覧!#REF!)</f>
        <v>#REF!</v>
      </c>
      <c r="I9" s="86" t="e">
        <f t="shared" si="6"/>
        <v>#REF!</v>
      </c>
      <c r="J9" s="85">
        <f>L9+M9</f>
        <v>0</v>
      </c>
      <c r="K9" s="85" t="e">
        <f t="shared" si="7"/>
        <v>#REF!</v>
      </c>
      <c r="L9" s="84">
        <v>0</v>
      </c>
      <c r="M9" s="84">
        <v>0</v>
      </c>
    </row>
    <row r="10" spans="1:13" x14ac:dyDescent="0.15">
      <c r="A10" s="179"/>
      <c r="B10" s="163" t="s">
        <v>66</v>
      </c>
      <c r="C10" s="173"/>
      <c r="D10" s="87" t="e">
        <f t="shared" ref="D10:J10" si="10">SUM(D11:D34)</f>
        <v>#REF!</v>
      </c>
      <c r="E10" s="88" t="e">
        <f t="shared" si="10"/>
        <v>#REF!</v>
      </c>
      <c r="F10" s="89">
        <f t="shared" si="10"/>
        <v>1063777</v>
      </c>
      <c r="G10" s="89" t="e">
        <f t="shared" si="10"/>
        <v>#REF!</v>
      </c>
      <c r="H10" s="78" t="e">
        <f t="shared" si="10"/>
        <v>#REF!</v>
      </c>
      <c r="I10" s="88" t="e">
        <f t="shared" si="10"/>
        <v>#REF!</v>
      </c>
      <c r="J10" s="89">
        <f t="shared" si="10"/>
        <v>963654</v>
      </c>
      <c r="K10" s="89" t="e">
        <f t="shared" ref="K10" si="11">SUM(K11:K34)</f>
        <v>#REF!</v>
      </c>
      <c r="L10" s="89">
        <f t="shared" ref="L10" si="12">SUM(L11:L34)</f>
        <v>149319</v>
      </c>
      <c r="M10" s="89">
        <f t="shared" ref="M10" si="13">SUM(M11:M34)</f>
        <v>814335</v>
      </c>
    </row>
    <row r="11" spans="1:13" x14ac:dyDescent="0.15">
      <c r="A11" s="179"/>
      <c r="B11" s="182"/>
      <c r="C11" s="116" t="s">
        <v>67</v>
      </c>
      <c r="D11" s="82" t="e">
        <f>SUMIF(補助金支出一覧!#REF!,$C11,補助金支出一覧!#REF!)</f>
        <v>#REF!</v>
      </c>
      <c r="E11" s="83" t="e">
        <f t="shared" ref="E11:E42" si="14">ROUND(D11/1000,1)</f>
        <v>#REF!</v>
      </c>
      <c r="F11" s="84">
        <v>184006</v>
      </c>
      <c r="G11" s="85" t="e">
        <f t="shared" ref="G11:G42" si="15">E11-F11</f>
        <v>#REF!</v>
      </c>
      <c r="H11" s="82" t="e">
        <f>SUMIF(補助金支出一覧!#REF!,$C11,補助金支出一覧!#REF!)</f>
        <v>#REF!</v>
      </c>
      <c r="I11" s="86" t="e">
        <f t="shared" ref="I11" si="16">ROUND(H11/1000,1)</f>
        <v>#REF!</v>
      </c>
      <c r="J11" s="85">
        <f t="shared" ref="J11:J42" si="17">L11+M11</f>
        <v>54659</v>
      </c>
      <c r="K11" s="85" t="e">
        <f t="shared" ref="K11:K42" si="18">I11-J11</f>
        <v>#REF!</v>
      </c>
      <c r="L11" s="84">
        <v>10600</v>
      </c>
      <c r="M11" s="84">
        <v>44059</v>
      </c>
    </row>
    <row r="12" spans="1:13" x14ac:dyDescent="0.15">
      <c r="A12" s="179"/>
      <c r="B12" s="183"/>
      <c r="C12" s="116" t="s">
        <v>77</v>
      </c>
      <c r="D12" s="82" t="e">
        <f>SUMIF(補助金支出一覧!#REF!,$C12,補助金支出一覧!#REF!)</f>
        <v>#REF!</v>
      </c>
      <c r="E12" s="86" t="e">
        <f t="shared" si="14"/>
        <v>#REF!</v>
      </c>
      <c r="F12" s="84">
        <v>23063</v>
      </c>
      <c r="G12" s="85" t="e">
        <f t="shared" si="15"/>
        <v>#REF!</v>
      </c>
      <c r="H12" s="82" t="e">
        <f>SUMIF(補助金支出一覧!#REF!,$C12,補助金支出一覧!#REF!)</f>
        <v>#REF!</v>
      </c>
      <c r="I12" s="86" t="e">
        <f t="shared" ref="I12:I34" si="19">ROUND(H12/1000,1)</f>
        <v>#REF!</v>
      </c>
      <c r="J12" s="85">
        <f t="shared" si="17"/>
        <v>35413</v>
      </c>
      <c r="K12" s="85" t="e">
        <f t="shared" si="18"/>
        <v>#REF!</v>
      </c>
      <c r="L12" s="84">
        <v>10600</v>
      </c>
      <c r="M12" s="84">
        <v>24813</v>
      </c>
    </row>
    <row r="13" spans="1:13" x14ac:dyDescent="0.15">
      <c r="A13" s="179"/>
      <c r="B13" s="183"/>
      <c r="C13" s="116" t="s">
        <v>68</v>
      </c>
      <c r="D13" s="82" t="e">
        <f>SUMIF(補助金支出一覧!#REF!,$C13,補助金支出一覧!#REF!)</f>
        <v>#REF!</v>
      </c>
      <c r="E13" s="86" t="e">
        <f t="shared" si="14"/>
        <v>#REF!</v>
      </c>
      <c r="F13" s="84">
        <v>20938</v>
      </c>
      <c r="G13" s="85" t="e">
        <f t="shared" si="15"/>
        <v>#REF!</v>
      </c>
      <c r="H13" s="82" t="e">
        <f>SUMIF(補助金支出一覧!#REF!,$C13,補助金支出一覧!#REF!)</f>
        <v>#REF!</v>
      </c>
      <c r="I13" s="86" t="e">
        <f t="shared" si="19"/>
        <v>#REF!</v>
      </c>
      <c r="J13" s="85">
        <f t="shared" si="17"/>
        <v>21654</v>
      </c>
      <c r="K13" s="85" t="e">
        <f t="shared" si="18"/>
        <v>#REF!</v>
      </c>
      <c r="L13" s="84">
        <v>5300</v>
      </c>
      <c r="M13" s="84">
        <v>16354</v>
      </c>
    </row>
    <row r="14" spans="1:13" x14ac:dyDescent="0.15">
      <c r="A14" s="179"/>
      <c r="B14" s="183"/>
      <c r="C14" s="116" t="s">
        <v>69</v>
      </c>
      <c r="D14" s="82" t="e">
        <f>SUMIF(補助金支出一覧!#REF!,$C14,補助金支出一覧!#REF!)</f>
        <v>#REF!</v>
      </c>
      <c r="E14" s="86" t="e">
        <f t="shared" si="14"/>
        <v>#REF!</v>
      </c>
      <c r="F14" s="84">
        <v>22974</v>
      </c>
      <c r="G14" s="85" t="e">
        <f t="shared" si="15"/>
        <v>#REF!</v>
      </c>
      <c r="H14" s="82" t="e">
        <f>SUMIF(補助金支出一覧!#REF!,$C14,補助金支出一覧!#REF!)</f>
        <v>#REF!</v>
      </c>
      <c r="I14" s="86" t="e">
        <f t="shared" si="19"/>
        <v>#REF!</v>
      </c>
      <c r="J14" s="85">
        <f t="shared" si="17"/>
        <v>22219</v>
      </c>
      <c r="K14" s="85" t="e">
        <f t="shared" si="18"/>
        <v>#REF!</v>
      </c>
      <c r="L14" s="84">
        <v>6890</v>
      </c>
      <c r="M14" s="84">
        <v>15329</v>
      </c>
    </row>
    <row r="15" spans="1:13" x14ac:dyDescent="0.15">
      <c r="A15" s="179"/>
      <c r="B15" s="183"/>
      <c r="C15" s="116" t="s">
        <v>78</v>
      </c>
      <c r="D15" s="82" t="e">
        <f>SUMIF(補助金支出一覧!#REF!,$C15,補助金支出一覧!#REF!)</f>
        <v>#REF!</v>
      </c>
      <c r="E15" s="86" t="e">
        <f t="shared" si="14"/>
        <v>#REF!</v>
      </c>
      <c r="F15" s="84">
        <v>59938</v>
      </c>
      <c r="G15" s="85" t="e">
        <f t="shared" si="15"/>
        <v>#REF!</v>
      </c>
      <c r="H15" s="82" t="e">
        <f>SUMIF(補助金支出一覧!#REF!,$C15,補助金支出一覧!#REF!)</f>
        <v>#REF!</v>
      </c>
      <c r="I15" s="86" t="e">
        <f t="shared" si="19"/>
        <v>#REF!</v>
      </c>
      <c r="J15" s="85">
        <f t="shared" si="17"/>
        <v>61084</v>
      </c>
      <c r="K15" s="85" t="e">
        <f t="shared" si="18"/>
        <v>#REF!</v>
      </c>
      <c r="L15" s="84">
        <v>2230</v>
      </c>
      <c r="M15" s="84">
        <v>58854</v>
      </c>
    </row>
    <row r="16" spans="1:13" x14ac:dyDescent="0.15">
      <c r="A16" s="179"/>
      <c r="B16" s="183"/>
      <c r="C16" s="116" t="s">
        <v>70</v>
      </c>
      <c r="D16" s="82" t="e">
        <f>SUMIF(補助金支出一覧!#REF!,$C16,補助金支出一覧!#REF!)</f>
        <v>#REF!</v>
      </c>
      <c r="E16" s="86" t="e">
        <f t="shared" si="14"/>
        <v>#REF!</v>
      </c>
      <c r="F16" s="84">
        <v>24388</v>
      </c>
      <c r="G16" s="85" t="e">
        <f t="shared" si="15"/>
        <v>#REF!</v>
      </c>
      <c r="H16" s="82" t="e">
        <f>SUMIF(補助金支出一覧!#REF!,$C16,補助金支出一覧!#REF!)</f>
        <v>#REF!</v>
      </c>
      <c r="I16" s="86" t="e">
        <f t="shared" si="19"/>
        <v>#REF!</v>
      </c>
      <c r="J16" s="85">
        <f t="shared" si="17"/>
        <v>24268</v>
      </c>
      <c r="K16" s="85" t="e">
        <f t="shared" si="18"/>
        <v>#REF!</v>
      </c>
      <c r="L16" s="84">
        <v>0</v>
      </c>
      <c r="M16" s="84">
        <v>24268</v>
      </c>
    </row>
    <row r="17" spans="1:13" x14ac:dyDescent="0.15">
      <c r="A17" s="179"/>
      <c r="B17" s="183"/>
      <c r="C17" s="116" t="s">
        <v>71</v>
      </c>
      <c r="D17" s="82" t="e">
        <f>SUMIF(補助金支出一覧!#REF!,$C17,補助金支出一覧!#REF!)</f>
        <v>#REF!</v>
      </c>
      <c r="E17" s="86" t="e">
        <f t="shared" si="14"/>
        <v>#REF!</v>
      </c>
      <c r="F17" s="84">
        <v>32203</v>
      </c>
      <c r="G17" s="85" t="e">
        <f t="shared" si="15"/>
        <v>#REF!</v>
      </c>
      <c r="H17" s="82" t="e">
        <f>SUMIF(補助金支出一覧!#REF!,$C17,補助金支出一覧!#REF!)</f>
        <v>#REF!</v>
      </c>
      <c r="I17" s="86" t="e">
        <f t="shared" si="19"/>
        <v>#REF!</v>
      </c>
      <c r="J17" s="85">
        <f t="shared" si="17"/>
        <v>37648</v>
      </c>
      <c r="K17" s="85" t="e">
        <f t="shared" si="18"/>
        <v>#REF!</v>
      </c>
      <c r="L17" s="84">
        <v>8520</v>
      </c>
      <c r="M17" s="84">
        <v>29128</v>
      </c>
    </row>
    <row r="18" spans="1:13" x14ac:dyDescent="0.15">
      <c r="A18" s="179"/>
      <c r="B18" s="183"/>
      <c r="C18" s="116" t="s">
        <v>96</v>
      </c>
      <c r="D18" s="82" t="e">
        <f>SUMIF(補助金支出一覧!#REF!,$C18,補助金支出一覧!#REF!)</f>
        <v>#REF!</v>
      </c>
      <c r="E18" s="86" t="e">
        <f t="shared" si="14"/>
        <v>#REF!</v>
      </c>
      <c r="F18" s="84">
        <v>113</v>
      </c>
      <c r="G18" s="85" t="e">
        <f t="shared" si="15"/>
        <v>#REF!</v>
      </c>
      <c r="H18" s="82" t="e">
        <f>SUMIF(補助金支出一覧!#REF!,$C18,補助金支出一覧!#REF!)</f>
        <v>#REF!</v>
      </c>
      <c r="I18" s="86" t="e">
        <f t="shared" si="19"/>
        <v>#REF!</v>
      </c>
      <c r="J18" s="85">
        <f t="shared" si="17"/>
        <v>3835</v>
      </c>
      <c r="K18" s="85" t="e">
        <f t="shared" si="18"/>
        <v>#REF!</v>
      </c>
      <c r="L18" s="84">
        <v>3835</v>
      </c>
      <c r="M18" s="84">
        <v>0</v>
      </c>
    </row>
    <row r="19" spans="1:13" x14ac:dyDescent="0.15">
      <c r="A19" s="179"/>
      <c r="B19" s="183"/>
      <c r="C19" s="116" t="s">
        <v>79</v>
      </c>
      <c r="D19" s="82" t="e">
        <f>SUMIF(補助金支出一覧!#REF!,$C19,補助金支出一覧!#REF!)</f>
        <v>#REF!</v>
      </c>
      <c r="E19" s="86" t="e">
        <f t="shared" si="14"/>
        <v>#REF!</v>
      </c>
      <c r="F19" s="84">
        <v>19832</v>
      </c>
      <c r="G19" s="85" t="e">
        <f t="shared" si="15"/>
        <v>#REF!</v>
      </c>
      <c r="H19" s="82" t="e">
        <f>SUMIF(補助金支出一覧!#REF!,$C19,補助金支出一覧!#REF!)</f>
        <v>#REF!</v>
      </c>
      <c r="I19" s="86" t="e">
        <f t="shared" si="19"/>
        <v>#REF!</v>
      </c>
      <c r="J19" s="85">
        <f t="shared" si="17"/>
        <v>15696</v>
      </c>
      <c r="K19" s="85" t="e">
        <f t="shared" si="18"/>
        <v>#REF!</v>
      </c>
      <c r="L19" s="84">
        <v>0</v>
      </c>
      <c r="M19" s="84">
        <v>15696</v>
      </c>
    </row>
    <row r="20" spans="1:13" x14ac:dyDescent="0.15">
      <c r="A20" s="179"/>
      <c r="B20" s="183"/>
      <c r="C20" s="116" t="s">
        <v>80</v>
      </c>
      <c r="D20" s="82" t="e">
        <f>SUMIF(補助金支出一覧!#REF!,$C20,補助金支出一覧!#REF!)</f>
        <v>#REF!</v>
      </c>
      <c r="E20" s="86" t="e">
        <f t="shared" si="14"/>
        <v>#REF!</v>
      </c>
      <c r="F20" s="84">
        <v>20242</v>
      </c>
      <c r="G20" s="85" t="e">
        <f t="shared" si="15"/>
        <v>#REF!</v>
      </c>
      <c r="H20" s="82" t="e">
        <f>SUMIF(補助金支出一覧!#REF!,$C20,補助金支出一覧!#REF!)</f>
        <v>#REF!</v>
      </c>
      <c r="I20" s="86" t="e">
        <f t="shared" si="19"/>
        <v>#REF!</v>
      </c>
      <c r="J20" s="85">
        <f t="shared" si="17"/>
        <v>18833</v>
      </c>
      <c r="K20" s="85" t="e">
        <f t="shared" si="18"/>
        <v>#REF!</v>
      </c>
      <c r="L20" s="84">
        <v>0</v>
      </c>
      <c r="M20" s="84">
        <v>18833</v>
      </c>
    </row>
    <row r="21" spans="1:13" x14ac:dyDescent="0.15">
      <c r="A21" s="179"/>
      <c r="B21" s="183"/>
      <c r="C21" s="116" t="s">
        <v>81</v>
      </c>
      <c r="D21" s="82" t="e">
        <f>SUMIF(補助金支出一覧!#REF!,$C21,補助金支出一覧!#REF!)</f>
        <v>#REF!</v>
      </c>
      <c r="E21" s="86" t="e">
        <f t="shared" si="14"/>
        <v>#REF!</v>
      </c>
      <c r="F21" s="84">
        <v>36691</v>
      </c>
      <c r="G21" s="85" t="e">
        <f t="shared" si="15"/>
        <v>#REF!</v>
      </c>
      <c r="H21" s="82" t="e">
        <f>SUMIF(補助金支出一覧!#REF!,$C21,補助金支出一覧!#REF!)</f>
        <v>#REF!</v>
      </c>
      <c r="I21" s="86" t="e">
        <f t="shared" si="19"/>
        <v>#REF!</v>
      </c>
      <c r="J21" s="85">
        <f t="shared" si="17"/>
        <v>47273</v>
      </c>
      <c r="K21" s="85" t="e">
        <f t="shared" si="18"/>
        <v>#REF!</v>
      </c>
      <c r="L21" s="84">
        <v>9540</v>
      </c>
      <c r="M21" s="84">
        <v>37733</v>
      </c>
    </row>
    <row r="22" spans="1:13" x14ac:dyDescent="0.15">
      <c r="A22" s="179"/>
      <c r="B22" s="183"/>
      <c r="C22" s="116" t="s">
        <v>82</v>
      </c>
      <c r="D22" s="82" t="e">
        <f>SUMIF(補助金支出一覧!#REF!,$C22,補助金支出一覧!#REF!)</f>
        <v>#REF!</v>
      </c>
      <c r="E22" s="86" t="e">
        <f t="shared" si="14"/>
        <v>#REF!</v>
      </c>
      <c r="F22" s="84">
        <v>58812</v>
      </c>
      <c r="G22" s="85" t="e">
        <f t="shared" si="15"/>
        <v>#REF!</v>
      </c>
      <c r="H22" s="82" t="e">
        <f>SUMIF(補助金支出一覧!#REF!,$C22,補助金支出一覧!#REF!)</f>
        <v>#REF!</v>
      </c>
      <c r="I22" s="86" t="e">
        <f t="shared" si="19"/>
        <v>#REF!</v>
      </c>
      <c r="J22" s="85">
        <f t="shared" si="17"/>
        <v>60855</v>
      </c>
      <c r="K22" s="85" t="e">
        <f t="shared" si="18"/>
        <v>#REF!</v>
      </c>
      <c r="L22" s="84">
        <v>15900</v>
      </c>
      <c r="M22" s="84">
        <v>44955</v>
      </c>
    </row>
    <row r="23" spans="1:13" x14ac:dyDescent="0.15">
      <c r="A23" s="179"/>
      <c r="B23" s="183"/>
      <c r="C23" s="116" t="s">
        <v>87</v>
      </c>
      <c r="D23" s="82" t="e">
        <f>SUMIF(補助金支出一覧!#REF!,$C23,補助金支出一覧!#REF!)</f>
        <v>#REF!</v>
      </c>
      <c r="E23" s="86" t="e">
        <f t="shared" si="14"/>
        <v>#REF!</v>
      </c>
      <c r="F23" s="84">
        <v>91621</v>
      </c>
      <c r="G23" s="85" t="e">
        <f t="shared" si="15"/>
        <v>#REF!</v>
      </c>
      <c r="H23" s="82" t="e">
        <f>SUMIF(補助金支出一覧!#REF!,$C23,補助金支出一覧!#REF!)</f>
        <v>#REF!</v>
      </c>
      <c r="I23" s="86" t="e">
        <f t="shared" si="19"/>
        <v>#REF!</v>
      </c>
      <c r="J23" s="85">
        <f t="shared" si="17"/>
        <v>97971</v>
      </c>
      <c r="K23" s="85" t="e">
        <f t="shared" si="18"/>
        <v>#REF!</v>
      </c>
      <c r="L23" s="84">
        <v>21200</v>
      </c>
      <c r="M23" s="84">
        <v>76771</v>
      </c>
    </row>
    <row r="24" spans="1:13" x14ac:dyDescent="0.15">
      <c r="A24" s="179"/>
      <c r="B24" s="183"/>
      <c r="C24" s="116" t="s">
        <v>83</v>
      </c>
      <c r="D24" s="82" t="e">
        <f>SUMIF(補助金支出一覧!#REF!,$C24,補助金支出一覧!#REF!)</f>
        <v>#REF!</v>
      </c>
      <c r="E24" s="86" t="e">
        <f t="shared" si="14"/>
        <v>#REF!</v>
      </c>
      <c r="F24" s="84">
        <v>28800</v>
      </c>
      <c r="G24" s="85" t="e">
        <f t="shared" si="15"/>
        <v>#REF!</v>
      </c>
      <c r="H24" s="82" t="e">
        <f>SUMIF(補助金支出一覧!#REF!,$C24,補助金支出一覧!#REF!)</f>
        <v>#REF!</v>
      </c>
      <c r="I24" s="86" t="e">
        <f t="shared" si="19"/>
        <v>#REF!</v>
      </c>
      <c r="J24" s="85">
        <f t="shared" si="17"/>
        <v>18400</v>
      </c>
      <c r="K24" s="85" t="e">
        <f t="shared" si="18"/>
        <v>#REF!</v>
      </c>
      <c r="L24" s="84">
        <v>0</v>
      </c>
      <c r="M24" s="84">
        <v>18400</v>
      </c>
    </row>
    <row r="25" spans="1:13" x14ac:dyDescent="0.15">
      <c r="A25" s="179"/>
      <c r="B25" s="183"/>
      <c r="C25" s="116" t="s">
        <v>72</v>
      </c>
      <c r="D25" s="82" t="e">
        <f>SUMIF(補助金支出一覧!#REF!,$C25,補助金支出一覧!#REF!)</f>
        <v>#REF!</v>
      </c>
      <c r="E25" s="86" t="e">
        <f t="shared" si="14"/>
        <v>#REF!</v>
      </c>
      <c r="F25" s="84">
        <v>43764</v>
      </c>
      <c r="G25" s="85" t="e">
        <f t="shared" si="15"/>
        <v>#REF!</v>
      </c>
      <c r="H25" s="82" t="e">
        <f>SUMIF(補助金支出一覧!#REF!,$C25,補助金支出一覧!#REF!)</f>
        <v>#REF!</v>
      </c>
      <c r="I25" s="86" t="e">
        <f t="shared" si="19"/>
        <v>#REF!</v>
      </c>
      <c r="J25" s="85">
        <f t="shared" si="17"/>
        <v>40763</v>
      </c>
      <c r="K25" s="85" t="e">
        <f t="shared" si="18"/>
        <v>#REF!</v>
      </c>
      <c r="L25" s="84">
        <v>5300</v>
      </c>
      <c r="M25" s="84">
        <v>35463</v>
      </c>
    </row>
    <row r="26" spans="1:13" x14ac:dyDescent="0.15">
      <c r="A26" s="179"/>
      <c r="B26" s="183"/>
      <c r="C26" s="116" t="s">
        <v>73</v>
      </c>
      <c r="D26" s="82" t="e">
        <f>SUMIF(補助金支出一覧!#REF!,$C26,補助金支出一覧!#REF!)</f>
        <v>#REF!</v>
      </c>
      <c r="E26" s="86" t="e">
        <f t="shared" si="14"/>
        <v>#REF!</v>
      </c>
      <c r="F26" s="84">
        <v>27439</v>
      </c>
      <c r="G26" s="85" t="e">
        <f t="shared" si="15"/>
        <v>#REF!</v>
      </c>
      <c r="H26" s="82" t="e">
        <f>SUMIF(補助金支出一覧!#REF!,$C26,補助金支出一覧!#REF!)</f>
        <v>#REF!</v>
      </c>
      <c r="I26" s="86" t="e">
        <f t="shared" si="19"/>
        <v>#REF!</v>
      </c>
      <c r="J26" s="85">
        <f t="shared" si="17"/>
        <v>26317</v>
      </c>
      <c r="K26" s="85" t="e">
        <f t="shared" si="18"/>
        <v>#REF!</v>
      </c>
      <c r="L26" s="84">
        <v>2120</v>
      </c>
      <c r="M26" s="84">
        <v>24197</v>
      </c>
    </row>
    <row r="27" spans="1:13" x14ac:dyDescent="0.15">
      <c r="A27" s="179"/>
      <c r="B27" s="183"/>
      <c r="C27" s="116" t="s">
        <v>84</v>
      </c>
      <c r="D27" s="82" t="e">
        <f>SUMIF(補助金支出一覧!#REF!,$C27,補助金支出一覧!#REF!)</f>
        <v>#REF!</v>
      </c>
      <c r="E27" s="86" t="e">
        <f t="shared" si="14"/>
        <v>#REF!</v>
      </c>
      <c r="F27" s="84">
        <v>49440</v>
      </c>
      <c r="G27" s="85" t="e">
        <f t="shared" si="15"/>
        <v>#REF!</v>
      </c>
      <c r="H27" s="82" t="e">
        <f>SUMIF(補助金支出一覧!#REF!,$C27,補助金支出一覧!#REF!)</f>
        <v>#REF!</v>
      </c>
      <c r="I27" s="86" t="e">
        <f t="shared" si="19"/>
        <v>#REF!</v>
      </c>
      <c r="J27" s="85">
        <f t="shared" si="17"/>
        <v>46598</v>
      </c>
      <c r="K27" s="85" t="e">
        <f t="shared" si="18"/>
        <v>#REF!</v>
      </c>
      <c r="L27" s="84">
        <v>1802</v>
      </c>
      <c r="M27" s="84">
        <v>44796</v>
      </c>
    </row>
    <row r="28" spans="1:13" x14ac:dyDescent="0.15">
      <c r="A28" s="179"/>
      <c r="B28" s="183"/>
      <c r="C28" s="116" t="s">
        <v>85</v>
      </c>
      <c r="D28" s="82" t="e">
        <f>SUMIF(補助金支出一覧!#REF!,$C28,補助金支出一覧!#REF!)</f>
        <v>#REF!</v>
      </c>
      <c r="E28" s="86" t="e">
        <f t="shared" si="14"/>
        <v>#REF!</v>
      </c>
      <c r="F28" s="84">
        <v>31350</v>
      </c>
      <c r="G28" s="85" t="e">
        <f t="shared" si="15"/>
        <v>#REF!</v>
      </c>
      <c r="H28" s="82" t="e">
        <f>SUMIF(補助金支出一覧!#REF!,$C28,補助金支出一覧!#REF!)</f>
        <v>#REF!</v>
      </c>
      <c r="I28" s="86" t="e">
        <f t="shared" si="19"/>
        <v>#REF!</v>
      </c>
      <c r="J28" s="85">
        <f t="shared" si="17"/>
        <v>38599</v>
      </c>
      <c r="K28" s="85" t="e">
        <f t="shared" si="18"/>
        <v>#REF!</v>
      </c>
      <c r="L28" s="84">
        <v>5300</v>
      </c>
      <c r="M28" s="84">
        <v>33299</v>
      </c>
    </row>
    <row r="29" spans="1:13" x14ac:dyDescent="0.15">
      <c r="A29" s="179"/>
      <c r="B29" s="183"/>
      <c r="C29" s="116" t="s">
        <v>74</v>
      </c>
      <c r="D29" s="82" t="e">
        <f>SUMIF(補助金支出一覧!#REF!,$C29,補助金支出一覧!#REF!)</f>
        <v>#REF!</v>
      </c>
      <c r="E29" s="86" t="e">
        <f t="shared" si="14"/>
        <v>#REF!</v>
      </c>
      <c r="F29" s="84">
        <v>25966</v>
      </c>
      <c r="G29" s="85" t="e">
        <f t="shared" si="15"/>
        <v>#REF!</v>
      </c>
      <c r="H29" s="82" t="e">
        <f>SUMIF(補助金支出一覧!#REF!,$C29,補助金支出一覧!#REF!)</f>
        <v>#REF!</v>
      </c>
      <c r="I29" s="86" t="e">
        <f t="shared" si="19"/>
        <v>#REF!</v>
      </c>
      <c r="J29" s="85">
        <f t="shared" si="17"/>
        <v>23000</v>
      </c>
      <c r="K29" s="85" t="e">
        <f t="shared" si="18"/>
        <v>#REF!</v>
      </c>
      <c r="L29" s="84">
        <v>0</v>
      </c>
      <c r="M29" s="84">
        <v>23000</v>
      </c>
    </row>
    <row r="30" spans="1:13" x14ac:dyDescent="0.15">
      <c r="A30" s="179"/>
      <c r="B30" s="183"/>
      <c r="C30" s="116" t="s">
        <v>75</v>
      </c>
      <c r="D30" s="82" t="e">
        <f>SUMIF(補助金支出一覧!#REF!,$C30,補助金支出一覧!#REF!)</f>
        <v>#REF!</v>
      </c>
      <c r="E30" s="86" t="e">
        <f t="shared" si="14"/>
        <v>#REF!</v>
      </c>
      <c r="F30" s="84">
        <v>40162</v>
      </c>
      <c r="G30" s="85" t="e">
        <f t="shared" si="15"/>
        <v>#REF!</v>
      </c>
      <c r="H30" s="82" t="e">
        <f>SUMIF(補助金支出一覧!#REF!,$C30,補助金支出一覧!#REF!)</f>
        <v>#REF!</v>
      </c>
      <c r="I30" s="86" t="e">
        <f t="shared" si="19"/>
        <v>#REF!</v>
      </c>
      <c r="J30" s="85">
        <f t="shared" si="17"/>
        <v>50797</v>
      </c>
      <c r="K30" s="85" t="e">
        <f t="shared" si="18"/>
        <v>#REF!</v>
      </c>
      <c r="L30" s="84">
        <v>10600</v>
      </c>
      <c r="M30" s="84">
        <v>40197</v>
      </c>
    </row>
    <row r="31" spans="1:13" x14ac:dyDescent="0.15">
      <c r="A31" s="179"/>
      <c r="B31" s="183"/>
      <c r="C31" s="116" t="s">
        <v>91</v>
      </c>
      <c r="D31" s="82" t="e">
        <f>SUMIF(補助金支出一覧!#REF!,$C31,補助金支出一覧!#REF!)</f>
        <v>#REF!</v>
      </c>
      <c r="E31" s="90" t="e">
        <f t="shared" si="14"/>
        <v>#REF!</v>
      </c>
      <c r="F31" s="91">
        <v>42470</v>
      </c>
      <c r="G31" s="85" t="e">
        <f t="shared" si="15"/>
        <v>#REF!</v>
      </c>
      <c r="H31" s="82" t="e">
        <f>SUMIF(補助金支出一覧!#REF!,$C31,補助金支出一覧!#REF!)</f>
        <v>#REF!</v>
      </c>
      <c r="I31" s="86" t="e">
        <f t="shared" si="19"/>
        <v>#REF!</v>
      </c>
      <c r="J31" s="85">
        <f t="shared" si="17"/>
        <v>47584</v>
      </c>
      <c r="K31" s="85" t="e">
        <f t="shared" si="18"/>
        <v>#REF!</v>
      </c>
      <c r="L31" s="91">
        <v>7300</v>
      </c>
      <c r="M31" s="84">
        <v>40284</v>
      </c>
    </row>
    <row r="32" spans="1:13" x14ac:dyDescent="0.15">
      <c r="A32" s="179"/>
      <c r="B32" s="183"/>
      <c r="C32" s="116" t="s">
        <v>92</v>
      </c>
      <c r="D32" s="82" t="e">
        <f>SUMIF(補助金支出一覧!#REF!,$C32,補助金支出一覧!#REF!)</f>
        <v>#REF!</v>
      </c>
      <c r="E32" s="86" t="e">
        <f t="shared" si="14"/>
        <v>#REF!</v>
      </c>
      <c r="F32" s="84">
        <v>45766</v>
      </c>
      <c r="G32" s="85" t="e">
        <f t="shared" si="15"/>
        <v>#REF!</v>
      </c>
      <c r="H32" s="82" t="e">
        <f>SUMIF(補助金支出一覧!#REF!,$C32,補助金支出一覧!#REF!)</f>
        <v>#REF!</v>
      </c>
      <c r="I32" s="86" t="e">
        <f t="shared" si="19"/>
        <v>#REF!</v>
      </c>
      <c r="J32" s="85">
        <f t="shared" si="17"/>
        <v>45222</v>
      </c>
      <c r="K32" s="85" t="e">
        <f t="shared" si="18"/>
        <v>#REF!</v>
      </c>
      <c r="L32" s="84">
        <v>0</v>
      </c>
      <c r="M32" s="84">
        <v>45222</v>
      </c>
    </row>
    <row r="33" spans="1:13" x14ac:dyDescent="0.15">
      <c r="A33" s="179"/>
      <c r="B33" s="183"/>
      <c r="C33" s="116" t="s">
        <v>76</v>
      </c>
      <c r="D33" s="82" t="e">
        <f>SUMIF(補助金支出一覧!#REF!,$C33,補助金支出一覧!#REF!)</f>
        <v>#REF!</v>
      </c>
      <c r="E33" s="86" t="e">
        <f t="shared" si="14"/>
        <v>#REF!</v>
      </c>
      <c r="F33" s="84">
        <v>52402</v>
      </c>
      <c r="G33" s="85" t="e">
        <f t="shared" si="15"/>
        <v>#REF!</v>
      </c>
      <c r="H33" s="82" t="e">
        <f>SUMIF(補助金支出一覧!#REF!,$C33,補助金支出一覧!#REF!)</f>
        <v>#REF!</v>
      </c>
      <c r="I33" s="86" t="e">
        <f t="shared" si="19"/>
        <v>#REF!</v>
      </c>
      <c r="J33" s="85">
        <f t="shared" si="17"/>
        <v>63782</v>
      </c>
      <c r="K33" s="85" t="e">
        <f t="shared" si="18"/>
        <v>#REF!</v>
      </c>
      <c r="L33" s="84">
        <v>11682</v>
      </c>
      <c r="M33" s="84">
        <v>52100</v>
      </c>
    </row>
    <row r="34" spans="1:13" x14ac:dyDescent="0.15">
      <c r="A34" s="179"/>
      <c r="B34" s="184"/>
      <c r="C34" s="116" t="s">
        <v>86</v>
      </c>
      <c r="D34" s="82" t="e">
        <f>SUMIF(補助金支出一覧!#REF!,$C34,補助金支出一覧!#REF!)</f>
        <v>#REF!</v>
      </c>
      <c r="E34" s="86" t="e">
        <f t="shared" si="14"/>
        <v>#REF!</v>
      </c>
      <c r="F34" s="84">
        <v>81397</v>
      </c>
      <c r="G34" s="85" t="e">
        <f t="shared" si="15"/>
        <v>#REF!</v>
      </c>
      <c r="H34" s="82" t="e">
        <f>SUMIF(補助金支出一覧!#REF!,$C34,補助金支出一覧!#REF!)</f>
        <v>#REF!</v>
      </c>
      <c r="I34" s="86" t="e">
        <f t="shared" si="19"/>
        <v>#REF!</v>
      </c>
      <c r="J34" s="85">
        <f t="shared" si="17"/>
        <v>61184</v>
      </c>
      <c r="K34" s="85" t="e">
        <f t="shared" si="18"/>
        <v>#REF!</v>
      </c>
      <c r="L34" s="84">
        <v>10600</v>
      </c>
      <c r="M34" s="84">
        <v>50584</v>
      </c>
    </row>
    <row r="35" spans="1:13" x14ac:dyDescent="0.15">
      <c r="A35" s="179"/>
      <c r="B35" s="163" t="s">
        <v>60</v>
      </c>
      <c r="C35" s="173"/>
      <c r="D35" s="82" t="e">
        <f>SUMIF(補助金支出一覧!#REF!,$B35,補助金支出一覧!#REF!)</f>
        <v>#REF!</v>
      </c>
      <c r="E35" s="86" t="e">
        <f t="shared" si="14"/>
        <v>#REF!</v>
      </c>
      <c r="F35" s="84">
        <v>8071923</v>
      </c>
      <c r="G35" s="85" t="e">
        <f t="shared" si="15"/>
        <v>#REF!</v>
      </c>
      <c r="H35" s="82" t="e">
        <f>SUMIF(補助金支出一覧!#REF!,$B35,補助金支出一覧!#REF!)</f>
        <v>#REF!</v>
      </c>
      <c r="I35" s="86" t="e">
        <f t="shared" ref="I35:I37" si="20">ROUND(H35/1000,1)</f>
        <v>#REF!</v>
      </c>
      <c r="J35" s="85">
        <f t="shared" si="17"/>
        <v>8111302</v>
      </c>
      <c r="K35" s="85" t="e">
        <f t="shared" si="18"/>
        <v>#REF!</v>
      </c>
      <c r="L35" s="84">
        <v>2361443</v>
      </c>
      <c r="M35" s="84">
        <v>5749859</v>
      </c>
    </row>
    <row r="36" spans="1:13" x14ac:dyDescent="0.15">
      <c r="A36" s="179"/>
      <c r="B36" s="163" t="s">
        <v>61</v>
      </c>
      <c r="C36" s="173"/>
      <c r="D36" s="82" t="e">
        <f>SUMIF(補助金支出一覧!#REF!,$B36,補助金支出一覧!#REF!)</f>
        <v>#REF!</v>
      </c>
      <c r="E36" s="86" t="e">
        <f t="shared" si="14"/>
        <v>#REF!</v>
      </c>
      <c r="F36" s="84">
        <v>133245</v>
      </c>
      <c r="G36" s="85" t="e">
        <f t="shared" si="15"/>
        <v>#REF!</v>
      </c>
      <c r="H36" s="82" t="e">
        <f>SUMIF(補助金支出一覧!#REF!,$B36,補助金支出一覧!#REF!)</f>
        <v>#REF!</v>
      </c>
      <c r="I36" s="86" t="e">
        <f t="shared" si="20"/>
        <v>#REF!</v>
      </c>
      <c r="J36" s="85">
        <f t="shared" si="17"/>
        <v>351810</v>
      </c>
      <c r="K36" s="85" t="e">
        <f t="shared" si="18"/>
        <v>#REF!</v>
      </c>
      <c r="L36" s="84">
        <v>0</v>
      </c>
      <c r="M36" s="84">
        <v>351810</v>
      </c>
    </row>
    <row r="37" spans="1:13" x14ac:dyDescent="0.15">
      <c r="A37" s="179"/>
      <c r="B37" s="163" t="s">
        <v>97</v>
      </c>
      <c r="C37" s="173"/>
      <c r="D37" s="82" t="e">
        <f>SUMIF(補助金支出一覧!#REF!,$B37,補助金支出一覧!#REF!)</f>
        <v>#REF!</v>
      </c>
      <c r="E37" s="86" t="e">
        <f t="shared" si="14"/>
        <v>#REF!</v>
      </c>
      <c r="F37" s="84">
        <v>9949507</v>
      </c>
      <c r="G37" s="85" t="e">
        <f t="shared" si="15"/>
        <v>#REF!</v>
      </c>
      <c r="H37" s="82" t="e">
        <f>SUMIF(補助金支出一覧!#REF!,$B37,補助金支出一覧!#REF!)</f>
        <v>#REF!</v>
      </c>
      <c r="I37" s="86" t="e">
        <f t="shared" si="20"/>
        <v>#REF!</v>
      </c>
      <c r="J37" s="85">
        <f t="shared" si="17"/>
        <v>10834634</v>
      </c>
      <c r="K37" s="85" t="e">
        <f t="shared" si="18"/>
        <v>#REF!</v>
      </c>
      <c r="L37" s="84">
        <v>53388</v>
      </c>
      <c r="M37" s="84">
        <v>10781246</v>
      </c>
    </row>
    <row r="38" spans="1:13" x14ac:dyDescent="0.15">
      <c r="A38" s="179"/>
      <c r="B38" s="163" t="s">
        <v>62</v>
      </c>
      <c r="C38" s="173"/>
      <c r="D38" s="82" t="e">
        <f>SUMIF(補助金支出一覧!#REF!,$B38,補助金支出一覧!#REF!)</f>
        <v>#REF!</v>
      </c>
      <c r="E38" s="86" t="e">
        <f t="shared" si="14"/>
        <v>#REF!</v>
      </c>
      <c r="F38" s="84">
        <v>21290</v>
      </c>
      <c r="G38" s="85" t="e">
        <f t="shared" si="15"/>
        <v>#REF!</v>
      </c>
      <c r="H38" s="82" t="e">
        <f>SUMIF(補助金支出一覧!#REF!,$B38,補助金支出一覧!#REF!)</f>
        <v>#REF!</v>
      </c>
      <c r="I38" s="86" t="e">
        <f t="shared" ref="I38:I42" si="21">ROUND(H38/1000,1)</f>
        <v>#REF!</v>
      </c>
      <c r="J38" s="85">
        <f t="shared" si="17"/>
        <v>159924</v>
      </c>
      <c r="K38" s="85" t="e">
        <f t="shared" si="18"/>
        <v>#REF!</v>
      </c>
      <c r="L38" s="84">
        <v>0</v>
      </c>
      <c r="M38" s="84">
        <v>159924</v>
      </c>
    </row>
    <row r="39" spans="1:13" x14ac:dyDescent="0.15">
      <c r="A39" s="179"/>
      <c r="B39" s="163" t="s">
        <v>98</v>
      </c>
      <c r="C39" s="173"/>
      <c r="D39" s="82" t="e">
        <f>SUMIF(補助金支出一覧!#REF!,$B39,補助金支出一覧!#REF!)</f>
        <v>#REF!</v>
      </c>
      <c r="E39" s="86" t="e">
        <f t="shared" si="14"/>
        <v>#REF!</v>
      </c>
      <c r="F39" s="84">
        <v>4577283</v>
      </c>
      <c r="G39" s="85" t="e">
        <f t="shared" si="15"/>
        <v>#REF!</v>
      </c>
      <c r="H39" s="82" t="e">
        <f>SUMIF(補助金支出一覧!#REF!,$B39,補助金支出一覧!#REF!)</f>
        <v>#REF!</v>
      </c>
      <c r="I39" s="86" t="e">
        <f t="shared" si="21"/>
        <v>#REF!</v>
      </c>
      <c r="J39" s="85">
        <f t="shared" si="17"/>
        <v>5729410</v>
      </c>
      <c r="K39" s="85" t="e">
        <f t="shared" si="18"/>
        <v>#REF!</v>
      </c>
      <c r="L39" s="84">
        <v>253666</v>
      </c>
      <c r="M39" s="84">
        <v>5475744</v>
      </c>
    </row>
    <row r="40" spans="1:13" x14ac:dyDescent="0.15">
      <c r="A40" s="179"/>
      <c r="B40" s="163" t="s">
        <v>63</v>
      </c>
      <c r="C40" s="173"/>
      <c r="D40" s="82" t="e">
        <f>SUMIF(補助金支出一覧!#REF!,$B40,補助金支出一覧!#REF!)</f>
        <v>#REF!</v>
      </c>
      <c r="E40" s="86" t="e">
        <f t="shared" si="14"/>
        <v>#REF!</v>
      </c>
      <c r="F40" s="84">
        <v>16908</v>
      </c>
      <c r="G40" s="85" t="e">
        <f t="shared" si="15"/>
        <v>#REF!</v>
      </c>
      <c r="H40" s="82" t="e">
        <f>SUMIF(補助金支出一覧!#REF!,$B40,補助金支出一覧!#REF!)</f>
        <v>#REF!</v>
      </c>
      <c r="I40" s="86" t="e">
        <f t="shared" si="21"/>
        <v>#REF!</v>
      </c>
      <c r="J40" s="85">
        <f t="shared" si="17"/>
        <v>11133</v>
      </c>
      <c r="K40" s="85" t="e">
        <f t="shared" si="18"/>
        <v>#REF!</v>
      </c>
      <c r="L40" s="84">
        <v>0</v>
      </c>
      <c r="M40" s="84">
        <v>11133</v>
      </c>
    </row>
    <row r="41" spans="1:13" x14ac:dyDescent="0.15">
      <c r="A41" s="180"/>
      <c r="B41" s="163" t="s">
        <v>64</v>
      </c>
      <c r="C41" s="173"/>
      <c r="D41" s="82" t="e">
        <f>SUMIF(補助金支出一覧!#REF!,$B41,補助金支出一覧!#REF!)</f>
        <v>#REF!</v>
      </c>
      <c r="E41" s="86" t="e">
        <f t="shared" si="14"/>
        <v>#REF!</v>
      </c>
      <c r="F41" s="84">
        <v>0</v>
      </c>
      <c r="G41" s="85" t="e">
        <f t="shared" si="15"/>
        <v>#REF!</v>
      </c>
      <c r="H41" s="82" t="e">
        <f>SUMIF(補助金支出一覧!#REF!,$B41,補助金支出一覧!#REF!)</f>
        <v>#REF!</v>
      </c>
      <c r="I41" s="86" t="e">
        <f t="shared" si="21"/>
        <v>#REF!</v>
      </c>
      <c r="J41" s="85">
        <f t="shared" si="17"/>
        <v>0</v>
      </c>
      <c r="K41" s="85" t="e">
        <f t="shared" si="18"/>
        <v>#REF!</v>
      </c>
      <c r="L41" s="84">
        <v>0</v>
      </c>
      <c r="M41" s="84"/>
    </row>
    <row r="42" spans="1:13" ht="14.25" thickBot="1" x14ac:dyDescent="0.2">
      <c r="A42" s="181"/>
      <c r="B42" s="174" t="s">
        <v>65</v>
      </c>
      <c r="C42" s="175"/>
      <c r="D42" s="82" t="e">
        <f>SUMIF(補助金支出一覧!#REF!,$B42,補助金支出一覧!#REF!)</f>
        <v>#REF!</v>
      </c>
      <c r="E42" s="83" t="e">
        <f t="shared" si="14"/>
        <v>#REF!</v>
      </c>
      <c r="F42" s="92">
        <v>2985104</v>
      </c>
      <c r="G42" s="85" t="e">
        <f t="shared" si="15"/>
        <v>#REF!</v>
      </c>
      <c r="H42" s="82" t="e">
        <f>SUMIF(補助金支出一覧!#REF!,$B42,補助金支出一覧!#REF!)</f>
        <v>#REF!</v>
      </c>
      <c r="I42" s="86" t="e">
        <f t="shared" si="21"/>
        <v>#REF!</v>
      </c>
      <c r="J42" s="85">
        <f t="shared" si="17"/>
        <v>3218724</v>
      </c>
      <c r="K42" s="85" t="e">
        <f t="shared" si="18"/>
        <v>#REF!</v>
      </c>
      <c r="L42" s="92">
        <v>135338</v>
      </c>
      <c r="M42" s="92">
        <v>3083386</v>
      </c>
    </row>
    <row r="43" spans="1:13" ht="14.25" thickBot="1" x14ac:dyDescent="0.2">
      <c r="A43" s="176" t="s">
        <v>99</v>
      </c>
      <c r="B43" s="177"/>
      <c r="C43" s="177"/>
      <c r="D43" s="93"/>
      <c r="E43" s="94"/>
      <c r="F43" s="95"/>
      <c r="G43" s="96"/>
      <c r="H43" s="109"/>
      <c r="I43" s="109"/>
      <c r="J43" s="109"/>
      <c r="K43" s="109"/>
      <c r="L43" s="95"/>
      <c r="M43" s="95"/>
    </row>
    <row r="44" spans="1:13" x14ac:dyDescent="0.15">
      <c r="D44" s="111" t="s">
        <v>100</v>
      </c>
      <c r="E44" s="117" t="e">
        <f>補助金支出一覧!#REF!/1000</f>
        <v>#REF!</v>
      </c>
      <c r="H44" s="111" t="s">
        <v>100</v>
      </c>
      <c r="I44" s="117" t="e">
        <f>補助金支出一覧!#REF!/1000</f>
        <v>#REF!</v>
      </c>
    </row>
    <row r="45" spans="1:13" x14ac:dyDescent="0.15">
      <c r="D45" s="111" t="s">
        <v>101</v>
      </c>
      <c r="E45" s="117" t="e">
        <f>E44-E4</f>
        <v>#REF!</v>
      </c>
      <c r="F45" s="118"/>
      <c r="H45" s="111" t="s">
        <v>101</v>
      </c>
      <c r="I45" s="117" t="e">
        <f>I44-I4</f>
        <v>#REF!</v>
      </c>
      <c r="L45" s="118"/>
      <c r="M45" s="118"/>
    </row>
    <row r="46" spans="1:13" x14ac:dyDescent="0.15">
      <c r="H46" s="111"/>
    </row>
    <row r="47" spans="1:13" x14ac:dyDescent="0.15">
      <c r="H47" s="111"/>
    </row>
    <row r="48" spans="1:13" x14ac:dyDescent="0.15">
      <c r="H48" s="111"/>
    </row>
    <row r="49" spans="8:8" x14ac:dyDescent="0.15">
      <c r="H49" s="111"/>
    </row>
    <row r="458" spans="1:27" s="120" customFormat="1" ht="75" customHeight="1" x14ac:dyDescent="0.15">
      <c r="A458" s="97" t="s">
        <v>74</v>
      </c>
      <c r="B458" s="98"/>
      <c r="C458" s="99" t="s">
        <v>88</v>
      </c>
      <c r="D458" s="98">
        <v>450</v>
      </c>
      <c r="E458" s="100" t="s">
        <v>89</v>
      </c>
      <c r="F458" s="101" t="s">
        <v>90</v>
      </c>
      <c r="G458" s="102" t="e">
        <f>#REF!+#REF!</f>
        <v>#REF!</v>
      </c>
      <c r="H458" s="102"/>
      <c r="I458" s="102"/>
      <c r="J458" s="102"/>
      <c r="K458" s="102"/>
      <c r="L458" s="101" t="s">
        <v>90</v>
      </c>
      <c r="M458" s="103">
        <v>0</v>
      </c>
      <c r="N458" s="104">
        <v>0</v>
      </c>
      <c r="O458" s="104">
        <v>0</v>
      </c>
      <c r="P458" s="104">
        <v>0</v>
      </c>
      <c r="Q458" s="104">
        <v>0</v>
      </c>
      <c r="R458" s="105">
        <v>0</v>
      </c>
      <c r="S458" s="71"/>
      <c r="T458" s="71"/>
      <c r="U458" s="106">
        <f t="shared" ref="U458:V458" si="22">Q458+S458</f>
        <v>0</v>
      </c>
      <c r="V458" s="107">
        <f t="shared" si="22"/>
        <v>0</v>
      </c>
      <c r="W458" s="99"/>
      <c r="X458" s="100"/>
      <c r="Y458" s="119" t="str">
        <f t="shared" ref="Y458" si="23">IF(Q458&lt;O458,"効果額下がってる！","○")</f>
        <v>○</v>
      </c>
      <c r="Z458" s="97" t="s">
        <v>55</v>
      </c>
      <c r="AA458" s="108" t="s">
        <v>102</v>
      </c>
    </row>
  </sheetData>
  <customSheetViews>
    <customSheetView guid="{89CFD966-126F-414B-94EC-2C1358CF5DA9}" state="hidden" topLeftCell="A22">
      <selection activeCell="H41" sqref="H41"/>
      <pageMargins left="0.70866141732283472" right="0.70866141732283472" top="0.74803149606299213" bottom="0.74803149606299213" header="0.31496062992125984" footer="0.31496062992125984"/>
      <pageSetup paperSize="9" scale="70" orientation="landscape" r:id="rId1"/>
    </customSheetView>
    <customSheetView guid="{9FF3767D-B5E2-4274-8C91-D6BE67029FF6}" state="hidden" topLeftCell="A22">
      <selection activeCell="H41" sqref="H41"/>
      <pageMargins left="0.70866141732283472" right="0.70866141732283472" top="0.74803149606299213" bottom="0.74803149606299213" header="0.31496062992125984" footer="0.31496062992125984"/>
      <pageSetup paperSize="9" scale="70" orientation="landscape" r:id="rId2"/>
    </customSheetView>
    <customSheetView guid="{99E3FE3A-7B49-48B4-BEFD-0DD64952A046}" state="hidden" topLeftCell="A22">
      <selection activeCell="H41" sqref="H41"/>
      <pageMargins left="0.70866141732283472" right="0.70866141732283472" top="0.74803149606299213" bottom="0.74803149606299213" header="0.31496062992125984" footer="0.31496062992125984"/>
      <pageSetup paperSize="9" scale="70" orientation="landscape" r:id="rId3"/>
    </customSheetView>
    <customSheetView guid="{315230D8-F0E9-48EF-90D6-9C6D7FFE9006}" state="hidden" topLeftCell="A22">
      <selection activeCell="H41" sqref="H41"/>
      <pageMargins left="0.70866141732283472" right="0.70866141732283472" top="0.74803149606299213" bottom="0.74803149606299213" header="0.31496062992125984" footer="0.31496062992125984"/>
      <pageSetup paperSize="9" scale="70" orientation="landscape" r:id="rId4"/>
    </customSheetView>
    <customSheetView guid="{262EDA3B-7785-4483-8C7E-BCBD0D6A995B}" state="hidden" topLeftCell="A22">
      <selection activeCell="H41" sqref="H41"/>
      <pageMargins left="0.70866141732283472" right="0.70866141732283472" top="0.74803149606299213" bottom="0.74803149606299213" header="0.31496062992125984" footer="0.31496062992125984"/>
      <pageSetup paperSize="9" scale="70" orientation="landscape" r:id="rId5"/>
    </customSheetView>
    <customSheetView guid="{5A027B3F-4BDA-4D5B-99A1-C2E547422488}" state="hidden" topLeftCell="A22">
      <selection activeCell="H41" sqref="H41"/>
      <pageMargins left="0.70866141732283472" right="0.70866141732283472" top="0.74803149606299213" bottom="0.74803149606299213" header="0.31496062992125984" footer="0.31496062992125984"/>
      <pageSetup paperSize="9" scale="70" orientation="landscape" r:id="rId6"/>
    </customSheetView>
    <customSheetView guid="{240C352A-D6EF-4728-9219-DD6B528CE022}" state="hidden" topLeftCell="A22">
      <selection activeCell="H41" sqref="H41"/>
      <pageMargins left="0.70866141732283472" right="0.70866141732283472" top="0.74803149606299213" bottom="0.74803149606299213" header="0.31496062992125984" footer="0.31496062992125984"/>
      <pageSetup paperSize="9" scale="70" orientation="landscape" r:id="rId7"/>
    </customSheetView>
    <customSheetView guid="{E1A46B07-D6D8-4219-B694-3633A690E562}" state="hidden" topLeftCell="A22">
      <selection activeCell="H41" sqref="H41"/>
      <pageMargins left="0.70866141732283472" right="0.70866141732283472" top="0.74803149606299213" bottom="0.74803149606299213" header="0.31496062992125984" footer="0.31496062992125984"/>
      <pageSetup paperSize="9" scale="70" orientation="landscape" r:id="rId8"/>
    </customSheetView>
    <customSheetView guid="{D5B9F501-40C2-485D-A8DD-76C9AFDA146B}" showPageBreaks="1" topLeftCell="A25">
      <selection activeCell="G46" sqref="G46"/>
      <pageMargins left="0.70866141732283472" right="0.70866141732283472" top="0.74803149606299213" bottom="0.74803149606299213" header="0.31496062992125984" footer="0.31496062992125984"/>
      <pageSetup paperSize="9" scale="70" orientation="landscape" r:id="rId9"/>
    </customSheetView>
    <customSheetView guid="{1E2933A3-7908-4D15-BE44-27C74903096F}" topLeftCell="A25">
      <selection activeCell="I43" sqref="I43"/>
      <pageMargins left="0.70866141732283472" right="0.70866141732283472" top="0.74803149606299213" bottom="0.74803149606299213" header="0.31496062992125984" footer="0.31496062992125984"/>
      <pageSetup paperSize="9" scale="70" orientation="landscape" r:id="rId10"/>
    </customSheetView>
    <customSheetView guid="{866F98CE-B449-4C80-80CD-897DBB025239}" state="hidden" topLeftCell="A22">
      <selection activeCell="H41" sqref="H41"/>
      <pageMargins left="0.70866141732283472" right="0.70866141732283472" top="0.74803149606299213" bottom="0.74803149606299213" header="0.31496062992125984" footer="0.31496062992125984"/>
      <pageSetup paperSize="9" scale="70" orientation="landscape" r:id="rId11"/>
    </customSheetView>
    <customSheetView guid="{BABE49F0-6EF1-4B82-946E-A16E6E202E91}" state="hidden" topLeftCell="A22">
      <selection activeCell="H41" sqref="H41"/>
      <pageMargins left="0.70866141732283472" right="0.70866141732283472" top="0.74803149606299213" bottom="0.74803149606299213" header="0.31496062992125984" footer="0.31496062992125984"/>
      <pageSetup paperSize="9" scale="70" orientation="landscape" r:id="rId12"/>
    </customSheetView>
    <customSheetView guid="{4FA3AD9B-1298-4C96-AD3F-A54B405485B0}" state="hidden" topLeftCell="A22">
      <selection activeCell="H41" sqref="H41"/>
      <pageMargins left="0.70866141732283472" right="0.70866141732283472" top="0.74803149606299213" bottom="0.74803149606299213" header="0.31496062992125984" footer="0.31496062992125984"/>
      <pageSetup paperSize="9" scale="70" orientation="landscape" r:id="rId13"/>
    </customSheetView>
  </customSheetViews>
  <mergeCells count="20">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 ref="B7:C7"/>
    <mergeCell ref="A1:M1"/>
    <mergeCell ref="A3:C3"/>
    <mergeCell ref="A4:C4"/>
    <mergeCell ref="B5:C5"/>
    <mergeCell ref="B6:C6"/>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松村 茂</dc:creator>
  <cp:lastModifiedBy>加藤　久美</cp:lastModifiedBy>
  <cp:lastPrinted>2019-09-19T06:36:02Z</cp:lastPrinted>
  <dcterms:created xsi:type="dcterms:W3CDTF">1997-01-08T22:48:59Z</dcterms:created>
  <dcterms:modified xsi:type="dcterms:W3CDTF">2019-09-19T06:36:10Z</dcterms:modified>
</cp:coreProperties>
</file>