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X:\ユーザ作業用フォルダ\07 計理・契約\H31\03.計理\14.決算（令和元年度決算）\06_補助金支出一覧、委託料支出一覧\04_公表\03_公表用データ\"/>
    </mc:Choice>
  </mc:AlternateContent>
  <bookViews>
    <workbookView xWindow="0" yWindow="0" windowWidth="20430" windowHeight="9645" tabRatio="641" firstSheet="2" activeTab="2"/>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補助金支出一覧!$A$5:$R$9</definedName>
    <definedName name="_xlnm.Print_Area" localSheetId="1">表紙!$A$1:$A$14</definedName>
    <definedName name="_xlnm.Print_Area" localSheetId="2">補助金支出一覧!$A$1:$J$10</definedName>
    <definedName name="_xlnm.Print_Titles" localSheetId="2">補助金支出一覧!$A:$C,補助金支出一覧!$3:$6</definedName>
    <definedName name="Z_012C45CF_4954_4AED_A0AD_E584DC291F50_.wvu.FilterData" localSheetId="2" hidden="1">補助金支出一覧!$A$6:$I$9</definedName>
    <definedName name="Z_0243E130_1B36_46DD_90C3_808EEC339668_.wvu.FilterData" localSheetId="2" hidden="1">補助金支出一覧!$A$6:$I$9</definedName>
    <definedName name="Z_02582FD4_22F5_45D4_89DD_F12122EDCA8D_.wvu.Cols" localSheetId="2" hidden="1">補助金支出一覧!#REF!</definedName>
    <definedName name="Z_02582FD4_22F5_45D4_89DD_F12122EDCA8D_.wvu.FilterData" localSheetId="2" hidden="1">補助金支出一覧!$A$3:$I$9</definedName>
    <definedName name="Z_02582FD4_22F5_45D4_89DD_F12122EDCA8D_.wvu.PrintArea" localSheetId="2" hidden="1">補助金支出一覧!$A$1:$I$9</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補助金支出一覧!$A$3:$I$9</definedName>
    <definedName name="Z_0278E81E_B992_4858_B1F1_C546269A93CE_.wvu.PrintArea" localSheetId="2" hidden="1">補助金支出一覧!$A$1:$I$9</definedName>
    <definedName name="Z_0278E81E_B992_4858_B1F1_C546269A93CE_.wvu.PrintTitles" localSheetId="2" hidden="1">補助金支出一覧!$A:$C,補助金支出一覧!$1:$6</definedName>
    <definedName name="Z_0B274627_DAC6_4C3E_BADC_A5F75D74D35C_.wvu.FilterData" localSheetId="2" hidden="1">補助金支出一覧!$A$6:$I$9</definedName>
    <definedName name="Z_0B74C060_4A33_4431_9DFE_1F231A63AF57_.wvu.Cols" localSheetId="2" hidden="1">補助金支出一覧!#REF!</definedName>
    <definedName name="Z_0B74C060_4A33_4431_9DFE_1F231A63AF57_.wvu.FilterData" localSheetId="2" hidden="1">補助金支出一覧!$A$3:$I$6</definedName>
    <definedName name="Z_0B74C060_4A33_4431_9DFE_1F231A63AF57_.wvu.PrintArea" localSheetId="2" hidden="1">補助金支出一覧!$A$1:$I$9</definedName>
    <definedName name="Z_0B74C060_4A33_4431_9DFE_1F231A63AF57_.wvu.PrintTitles" localSheetId="2" hidden="1">補助金支出一覧!$A:$C,補助金支出一覧!$1:$6</definedName>
    <definedName name="Z_0C01144D_7C18_4EBC_809D_CD9A6873B9A4_.wvu.FilterData" localSheetId="2" hidden="1">補助金支出一覧!$A$3:$I$9</definedName>
    <definedName name="Z_0E30B0DE_AD5F_44EF_861F_40F0A55498E0_.wvu.FilterData" localSheetId="2" hidden="1">補助金支出一覧!$A$6:$I$9</definedName>
    <definedName name="Z_109441FB_5D27_4261_97F8_D74F3C56EAAC_.wvu.FilterData" localSheetId="2" hidden="1">補助金支出一覧!$A$3:$I$9</definedName>
    <definedName name="Z_1264F02F_6FAC_4AC1_9B42_7B26185B586F_.wvu.FilterData" localSheetId="2" hidden="1">補助金支出一覧!$A$6:$I$9</definedName>
    <definedName name="Z_1ACC0038_298A_4F81_98A5_674304C957A4_.wvu.Cols" localSheetId="2" hidden="1">補助金支出一覧!#REF!</definedName>
    <definedName name="Z_1ACC0038_298A_4F81_98A5_674304C957A4_.wvu.FilterData" localSheetId="2" hidden="1">補助金支出一覧!$A$3:$I$9</definedName>
    <definedName name="Z_1ACC0038_298A_4F81_98A5_674304C957A4_.wvu.PrintArea" localSheetId="2" hidden="1">補助金支出一覧!$A$1:$I$9</definedName>
    <definedName name="Z_1ACC0038_298A_4F81_98A5_674304C957A4_.wvu.PrintTitles" localSheetId="2" hidden="1">補助金支出一覧!$A:$C,補助金支出一覧!$1:$6</definedName>
    <definedName name="Z_1E2933A3_7908_4D15_BE44_27C74903096F_.wvu.Cols" localSheetId="2" hidden="1">補助金支出一覧!#REF!,補助金支出一覧!#REF!,補助金支出一覧!#REF!</definedName>
    <definedName name="Z_1E2933A3_7908_4D15_BE44_27C74903096F_.wvu.FilterData" localSheetId="2" hidden="1">補助金支出一覧!$A$6:$XCD$9</definedName>
    <definedName name="Z_1E2933A3_7908_4D15_BE44_27C74903096F_.wvu.PrintArea" localSheetId="1" hidden="1">表紙!$A$1:$A$14</definedName>
    <definedName name="Z_1E2933A3_7908_4D15_BE44_27C74903096F_.wvu.PrintArea" localSheetId="2" hidden="1">補助金支出一覧!$A$1:$I$9</definedName>
    <definedName name="Z_1E2933A3_7908_4D15_BE44_27C74903096F_.wvu.PrintTitles" localSheetId="2" hidden="1">補助金支出一覧!$A:$C,補助金支出一覧!$3:$6</definedName>
    <definedName name="Z_240C352A_D6EF_4728_9219_DD6B528CE022_.wvu.FilterData" localSheetId="2" hidden="1">補助金支出一覧!#REF!</definedName>
    <definedName name="Z_240C352A_D6EF_4728_9219_DD6B528CE022_.wvu.PrintArea" localSheetId="1" hidden="1">表紙!$A$1:$A$14</definedName>
    <definedName name="Z_240C352A_D6EF_4728_9219_DD6B528CE022_.wvu.PrintArea" localSheetId="2" hidden="1">補助金支出一覧!$A$1:$I$9</definedName>
    <definedName name="Z_240C352A_D6EF_4728_9219_DD6B528CE022_.wvu.PrintTitles" localSheetId="2" hidden="1">補助金支出一覧!$A:$C,補助金支出一覧!$3:$6</definedName>
    <definedName name="Z_245AA8E8_08AF_4E4A_83DE_D92E26942072_.wvu.FilterData" localSheetId="2" hidden="1">補助金支出一覧!$A$6:$I$9</definedName>
    <definedName name="Z_247AED13_9FF5_493F_B3CC_F0F54BD3CEAB_.wvu.Cols" localSheetId="2" hidden="1">補助金支出一覧!#REF!</definedName>
    <definedName name="Z_247AED13_9FF5_493F_B3CC_F0F54BD3CEAB_.wvu.FilterData" localSheetId="2" hidden="1">補助金支出一覧!$A$3:$I$9</definedName>
    <definedName name="Z_247AED13_9FF5_493F_B3CC_F0F54BD3CEAB_.wvu.PrintArea" localSheetId="2" hidden="1">補助金支出一覧!$A$1:$I$9</definedName>
    <definedName name="Z_247AED13_9FF5_493F_B3CC_F0F54BD3CEAB_.wvu.PrintTitles" localSheetId="2" hidden="1">補助金支出一覧!$A:$C,補助金支出一覧!$1:$6</definedName>
    <definedName name="Z_262EDA3B_7785_4483_8C7E_BCBD0D6A995B_.wvu.Cols" localSheetId="2" hidden="1">補助金支出一覧!#REF!,補助金支出一覧!#REF!,補助金支出一覧!#REF!</definedName>
    <definedName name="Z_262EDA3B_7785_4483_8C7E_BCBD0D6A995B_.wvu.FilterData" localSheetId="2" hidden="1">補助金支出一覧!$A$6:$R$9</definedName>
    <definedName name="Z_262EDA3B_7785_4483_8C7E_BCBD0D6A995B_.wvu.PrintArea" localSheetId="1" hidden="1">表紙!$A$1:$A$14</definedName>
    <definedName name="Z_262EDA3B_7785_4483_8C7E_BCBD0D6A995B_.wvu.PrintArea" localSheetId="2" hidden="1">補助金支出一覧!$A$1:$I$9</definedName>
    <definedName name="Z_262EDA3B_7785_4483_8C7E_BCBD0D6A995B_.wvu.PrintTitles" localSheetId="2" hidden="1">補助金支出一覧!$A:$C,補助金支出一覧!$3:$6</definedName>
    <definedName name="Z_26CD502E_B5EE_4420_826E_2B747889AAAA_.wvu.FilterData" localSheetId="2" hidden="1">補助金支出一覧!$A$6:$I$9</definedName>
    <definedName name="Z_271B1202_2BBA_4C3D_AD9A_C3052C646813_.wvu.FilterData" localSheetId="2" hidden="1">補助金支出一覧!$A$6:$R$9</definedName>
    <definedName name="Z_30F90532_460B_48A4_8357_301B6B348C0F_.wvu.FilterData" localSheetId="2" hidden="1">補助金支出一覧!$A$6:$I$9</definedName>
    <definedName name="Z_315230D8_F0E9_48EF_90D6_9C6D7FFE9006_.wvu.Cols" localSheetId="2" hidden="1">補助金支出一覧!#REF!,補助金支出一覧!#REF!,補助金支出一覧!#REF!</definedName>
    <definedName name="Z_315230D8_F0E9_48EF_90D6_9C6D7FFE9006_.wvu.FilterData" localSheetId="2" hidden="1">補助金支出一覧!$A$6:$R$9</definedName>
    <definedName name="Z_315230D8_F0E9_48EF_90D6_9C6D7FFE9006_.wvu.PrintArea" localSheetId="1" hidden="1">表紙!$A$1:$A$14</definedName>
    <definedName name="Z_315230D8_F0E9_48EF_90D6_9C6D7FFE9006_.wvu.PrintArea" localSheetId="2" hidden="1">補助金支出一覧!$A$1:$I$9</definedName>
    <definedName name="Z_315230D8_F0E9_48EF_90D6_9C6D7FFE9006_.wvu.PrintTitles" localSheetId="2" hidden="1">補助金支出一覧!$A:$C,補助金支出一覧!$3:$6</definedName>
    <definedName name="Z_32CA06EC_B5B8_4D83_BDDB_4C9D2EBC47CB_.wvu.FilterData" localSheetId="2" hidden="1">補助金支出一覧!$A$3:$I$9</definedName>
    <definedName name="Z_37D04425_6575_4FE3_9937_3EF8E86698E6_.wvu.FilterData" localSheetId="2" hidden="1">補助金支出一覧!$A$6:$O$9</definedName>
    <definedName name="Z_3BC19BD7_5F06_428E_8217_EF9DBC4EB4A9_.wvu.FilterData" localSheetId="2" hidden="1">補助金支出一覧!#REF!</definedName>
    <definedName name="Z_3E9FFA15_9BE5_4656_89CD_EC8106EE8AE9_.wvu.FilterData" localSheetId="2" hidden="1">補助金支出一覧!$A$5:$R$9</definedName>
    <definedName name="Z_462DD89C_EE5D_4F78_A638_138DAA0C3E1C_.wvu.FilterData" localSheetId="2" hidden="1">補助金支出一覧!$A$3:$I$9</definedName>
    <definedName name="Z_478A226C_3819_494B_B75C_6F13CE721740_.wvu.FilterData" localSheetId="2" hidden="1">補助金支出一覧!$A$3:$I$9</definedName>
    <definedName name="Z_4880ADB5_402C_4D2A_BBD5_82284EF2E3FD_.wvu.FilterData" localSheetId="2" hidden="1">補助金支出一覧!$A$5:$R$9</definedName>
    <definedName name="Z_4A62E027_3146_4113_B8FE_47174AFF9722_.wvu.FilterData" localSheetId="2" hidden="1">補助金支出一覧!$A$6:$I$9</definedName>
    <definedName name="Z_4DAFC594_604B_4D77_BF70_D04CF306954C_.wvu.FilterData" localSheetId="2" hidden="1">補助金支出一覧!$A$6:$I$9</definedName>
    <definedName name="Z_4FA3AD9B_1298_4C96_AD3F_A54B405485B0_.wvu.Cols" localSheetId="2" hidden="1">補助金支出一覧!#REF!,補助金支出一覧!#REF!,補助金支出一覧!#REF!,補助金支出一覧!#REF!,補助金支出一覧!#REF!</definedName>
    <definedName name="Z_4FA3AD9B_1298_4C96_AD3F_A54B405485B0_.wvu.FilterData" localSheetId="2" hidden="1">補助金支出一覧!$A$5:$R$9</definedName>
    <definedName name="Z_4FA3AD9B_1298_4C96_AD3F_A54B405485B0_.wvu.PrintArea" localSheetId="1" hidden="1">表紙!$A$1:$A$14</definedName>
    <definedName name="Z_4FA3AD9B_1298_4C96_AD3F_A54B405485B0_.wvu.PrintArea" localSheetId="2" hidden="1">補助金支出一覧!$A$1:$I$9</definedName>
    <definedName name="Z_4FA3AD9B_1298_4C96_AD3F_A54B405485B0_.wvu.PrintTitles" localSheetId="2" hidden="1">補助金支出一覧!$A:$C,補助金支出一覧!$3:$6</definedName>
    <definedName name="Z_50A81466_2303_4B10_8311_0835FFB5328D_.wvu.FilterData" localSheetId="2" hidden="1">補助金支出一覧!$A$6:$I$9</definedName>
    <definedName name="Z_59E8661F_C21F_4195_B736_74B4B92B3255_.wvu.FilterData" localSheetId="2" hidden="1">補助金支出一覧!$A$3:$I$9</definedName>
    <definedName name="Z_5A027B3F_4BDA_4D5B_99A1_C2E547422488_.wvu.FilterData" localSheetId="2" hidden="1">補助金支出一覧!$A$6:$O$9</definedName>
    <definedName name="Z_5A027B3F_4BDA_4D5B_99A1_C2E547422488_.wvu.PrintArea" localSheetId="1" hidden="1">表紙!$A$1:$A$14</definedName>
    <definedName name="Z_5A027B3F_4BDA_4D5B_99A1_C2E547422488_.wvu.PrintArea" localSheetId="2" hidden="1">補助金支出一覧!$A$1:$I$9</definedName>
    <definedName name="Z_5A027B3F_4BDA_4D5B_99A1_C2E547422488_.wvu.PrintTitles" localSheetId="2" hidden="1">補助金支出一覧!$A:$C,補助金支出一覧!$3:$6</definedName>
    <definedName name="Z_5EC95C5C_FF2B_4D3A_815B_753664F264D1_.wvu.FilterData" localSheetId="2" hidden="1">補助金支出一覧!$A$6:$O$9</definedName>
    <definedName name="Z_62C4EC73_E644_45D4_8B45_B4EFE3CEFBFF_.wvu.FilterData" localSheetId="2" hidden="1">補助金支出一覧!#REF!</definedName>
    <definedName name="Z_6C2FCE22_94EE_40C8_BE33_9F5F445D5D28_.wvu.FilterData" localSheetId="2" hidden="1">補助金支出一覧!$A$3:$I$9</definedName>
    <definedName name="Z_7018FDB8_91D0_4983_A716_C60A107786A8_.wvu.FilterData" localSheetId="2" hidden="1">補助金支出一覧!$A$6:$I$9</definedName>
    <definedName name="Z_793DB2A3_A580_43E4_BA65_5104FE123C5C_.wvu.FilterData" localSheetId="2" hidden="1">補助金支出一覧!$A$3:$I$9</definedName>
    <definedName name="Z_82CD1A7B_02FF_4FBC_9D91_CA499FDE2A93_.wvu.FilterData" localSheetId="2" hidden="1">補助金支出一覧!$A$3:$I$9</definedName>
    <definedName name="Z_866F98CE_B449_4C80_80CD_897DBB025239_.wvu.Cols" localSheetId="2" hidden="1">補助金支出一覧!#REF!,補助金支出一覧!$I:$I</definedName>
    <definedName name="Z_866F98CE_B449_4C80_80CD_897DBB025239_.wvu.FilterData" localSheetId="2" hidden="1">補助金支出一覧!$A$6:$O$9</definedName>
    <definedName name="Z_866F98CE_B449_4C80_80CD_897DBB025239_.wvu.PrintArea" localSheetId="1" hidden="1">表紙!$A$1:$A$14</definedName>
    <definedName name="Z_866F98CE_B449_4C80_80CD_897DBB025239_.wvu.PrintArea" localSheetId="2" hidden="1">補助金支出一覧!$A$1:$I$9</definedName>
    <definedName name="Z_866F98CE_B449_4C80_80CD_897DBB025239_.wvu.PrintTitles" localSheetId="2" hidden="1">補助金支出一覧!$A:$C,補助金支出一覧!$3:$6</definedName>
    <definedName name="Z_876FFF2F_6CEF_49D1_8769_6C6F6DA6651C_.wvu.FilterData" localSheetId="2" hidden="1">補助金支出一覧!$A$6:$I$9</definedName>
    <definedName name="Z_8913E9A3_AD52_49EE_838D_09E02790AC3D_.wvu.FilterData" localSheetId="2" hidden="1">補助金支出一覧!$A$3:$I$9</definedName>
    <definedName name="Z_89CFD966_126F_414B_94EC_2C1358CF5DA9_.wvu.Cols" localSheetId="2" hidden="1">補助金支出一覧!#REF!,補助金支出一覧!#REF!,補助金支出一覧!#REF!,補助金支出一覧!#REF!,補助金支出一覧!#REF!</definedName>
    <definedName name="Z_89CFD966_126F_414B_94EC_2C1358CF5DA9_.wvu.FilterData" localSheetId="2" hidden="1">補助金支出一覧!$A$5:$R$9</definedName>
    <definedName name="Z_89CFD966_126F_414B_94EC_2C1358CF5DA9_.wvu.PrintArea" localSheetId="1" hidden="1">表紙!$A$1:$A$14</definedName>
    <definedName name="Z_89CFD966_126F_414B_94EC_2C1358CF5DA9_.wvu.PrintArea" localSheetId="2" hidden="1">補助金支出一覧!$A$1:$I$9</definedName>
    <definedName name="Z_89CFD966_126F_414B_94EC_2C1358CF5DA9_.wvu.PrintTitles" localSheetId="2" hidden="1">補助金支出一覧!$A:$C,補助金支出一覧!$3:$6</definedName>
    <definedName name="Z_89F0F423_81E4_4B74_AEBF_34F5CB168C33_.wvu.FilterData" localSheetId="2" hidden="1">補助金支出一覧!#REF!</definedName>
    <definedName name="Z_8C61FCAD_3133_4D97_98E4_72F608F1BD00_.wvu.FilterData" localSheetId="2" hidden="1">補助金支出一覧!$A$6:$I$9</definedName>
    <definedName name="Z_8CBB353D_41B9_4B5B_BC9E_DEA1D7A4E634_.wvu.FilterData" localSheetId="2" hidden="1">補助金支出一覧!#REF!</definedName>
    <definedName name="Z_92B42E46_A1C4_4CA2_980F_E48586F08DAF_.wvu.Cols" localSheetId="2" hidden="1">補助金支出一覧!#REF!</definedName>
    <definedName name="Z_92B42E46_A1C4_4CA2_980F_E48586F08DAF_.wvu.FilterData" localSheetId="2" hidden="1">補助金支出一覧!$A$3:$I$9</definedName>
    <definedName name="Z_92B42E46_A1C4_4CA2_980F_E48586F08DAF_.wvu.PrintArea" localSheetId="2" hidden="1">補助金支出一覧!$A$1:$I$9</definedName>
    <definedName name="Z_92B42E46_A1C4_4CA2_980F_E48586F08DAF_.wvu.PrintTitles" localSheetId="2" hidden="1">補助金支出一覧!$A:$C,補助金支出一覧!$1:$6</definedName>
    <definedName name="Z_92EB4CEB_97A4_4C6F_8A85_9576CD8D52F9_.wvu.Cols" localSheetId="2" hidden="1">補助金支出一覧!#REF!</definedName>
    <definedName name="Z_92EB4CEB_97A4_4C6F_8A85_9576CD8D52F9_.wvu.FilterData" localSheetId="2" hidden="1">補助金支出一覧!$A$6:$I$9</definedName>
    <definedName name="Z_92EB4CEB_97A4_4C6F_8A85_9576CD8D52F9_.wvu.PrintArea" localSheetId="2" hidden="1">補助金支出一覧!$A$1:$I$9</definedName>
    <definedName name="Z_92EB4CEB_97A4_4C6F_8A85_9576CD8D52F9_.wvu.PrintTitles" localSheetId="2" hidden="1">補助金支出一覧!$A:$C,補助金支出一覧!$1:$6</definedName>
    <definedName name="Z_98FFB15F_1EC6_4E5A_A2ED_017F57AE4B63_.wvu.FilterData" localSheetId="2" hidden="1">補助金支出一覧!$A$6:$I$9</definedName>
    <definedName name="Z_99E3FE3A_7B49_48B4_BEFD_0DD64952A046_.wvu.Cols" localSheetId="2" hidden="1">補助金支出一覧!#REF!,補助金支出一覧!#REF!,補助金支出一覧!#REF!,補助金支出一覧!#REF!,補助金支出一覧!#REF!</definedName>
    <definedName name="Z_99E3FE3A_7B49_48B4_BEFD_0DD64952A046_.wvu.FilterData" localSheetId="2" hidden="1">補助金支出一覧!$A$5:$R$9</definedName>
    <definedName name="Z_99E3FE3A_7B49_48B4_BEFD_0DD64952A046_.wvu.PrintArea" localSheetId="1" hidden="1">表紙!$A$1:$A$14</definedName>
    <definedName name="Z_99E3FE3A_7B49_48B4_BEFD_0DD64952A046_.wvu.PrintArea" localSheetId="2" hidden="1">補助金支出一覧!$A$1:$I$9</definedName>
    <definedName name="Z_99E3FE3A_7B49_48B4_BEFD_0DD64952A046_.wvu.PrintTitles" localSheetId="2" hidden="1">補助金支出一覧!$A:$C,補助金支出一覧!$3:$6</definedName>
    <definedName name="Z_9FF3767D_B5E2_4274_8C91_D6BE67029FF6_.wvu.Cols" localSheetId="2" hidden="1">補助金支出一覧!#REF!,補助金支出一覧!#REF!,補助金支出一覧!#REF!,補助金支出一覧!#REF!,補助金支出一覧!#REF!</definedName>
    <definedName name="Z_9FF3767D_B5E2_4274_8C91_D6BE67029FF6_.wvu.FilterData" localSheetId="2" hidden="1">補助金支出一覧!$A$5:$R$9</definedName>
    <definedName name="Z_9FF3767D_B5E2_4274_8C91_D6BE67029FF6_.wvu.PrintArea" localSheetId="1" hidden="1">表紙!$A$1:$A$14</definedName>
    <definedName name="Z_9FF3767D_B5E2_4274_8C91_D6BE67029FF6_.wvu.PrintArea" localSheetId="2" hidden="1">補助金支出一覧!$A$1:$I$9</definedName>
    <definedName name="Z_9FF3767D_B5E2_4274_8C91_D6BE67029FF6_.wvu.PrintTitles" localSheetId="2" hidden="1">補助金支出一覧!$A:$C,補助金支出一覧!$3:$6</definedName>
    <definedName name="Z_A0646D90_6BE1_44B1_8194_61BDD3089146_.wvu.FilterData" localSheetId="2" hidden="1">補助金支出一覧!$A$6:$I$9</definedName>
    <definedName name="Z_A8F02530_0558_40F4_BF95_697143251A08_.wvu.FilterData" localSheetId="2" hidden="1">補助金支出一覧!$A$6:$I$9</definedName>
    <definedName name="Z_AA56C0B9_612A_49DE_BC99_5BA087E882D0_.wvu.FilterData" localSheetId="2" hidden="1">補助金支出一覧!$A$6:$R$9</definedName>
    <definedName name="Z_ACA2E6CC_2B3E_4AB8_A723_880E1F3C7DC6_.wvu.Cols" localSheetId="2" hidden="1">補助金支出一覧!#REF!</definedName>
    <definedName name="Z_ACA2E6CC_2B3E_4AB8_A723_880E1F3C7DC6_.wvu.FilterData" localSheetId="2" hidden="1">補助金支出一覧!$A$3:$I$6</definedName>
    <definedName name="Z_ACA2E6CC_2B3E_4AB8_A723_880E1F3C7DC6_.wvu.PrintArea" localSheetId="2" hidden="1">補助金支出一覧!$A$1:$I$9</definedName>
    <definedName name="Z_ACA2E6CC_2B3E_4AB8_A723_880E1F3C7DC6_.wvu.PrintTitles" localSheetId="2" hidden="1">補助金支出一覧!$A:$C,補助金支出一覧!$1:$6</definedName>
    <definedName name="Z_AD22B0C2_CD67_4BD6_99CC_B8FFD7E8D787_.wvu.FilterData" localSheetId="2" hidden="1">補助金支出一覧!#REF!</definedName>
    <definedName name="Z_AD283074_019A_4F85_9B9D_43757A599FCE_.wvu.FilterData" localSheetId="2" hidden="1">補助金支出一覧!$A$6:$O$9</definedName>
    <definedName name="Z_AE35169E_4FB4_4CC3_BE45_852F419B0D97_.wvu.FilterData" localSheetId="2" hidden="1">補助金支出一覧!#REF!</definedName>
    <definedName name="Z_AF759511_8CA2_4DD8_8BF3_5F0BC679DECC_.wvu.FilterData" localSheetId="2" hidden="1">補助金支出一覧!$A$6:$I$9</definedName>
    <definedName name="Z_B1AA5022_1D14_435A_8A1E_5983C8EEDA57_.wvu.FilterData" localSheetId="2" hidden="1">補助金支出一覧!$A$6:$I$9</definedName>
    <definedName name="Z_B901E486_C6AD_40FA_8334_7C35D2876E5D_.wvu.FilterData" localSheetId="2" hidden="1">補助金支出一覧!$A$6:$I$9</definedName>
    <definedName name="Z_B999EF1A_05D7_45C0_96D4_233228D48054_.wvu.FilterData" localSheetId="2" hidden="1">補助金支出一覧!$A$3:$I$9</definedName>
    <definedName name="Z_BABE49F0_6EF1_4B82_946E_A16E6E202E91_.wvu.Cols" localSheetId="2" hidden="1">補助金支出一覧!#REF!</definedName>
    <definedName name="Z_BABE49F0_6EF1_4B82_946E_A16E6E202E91_.wvu.FilterData" localSheetId="2" hidden="1">補助金支出一覧!#REF!</definedName>
    <definedName name="Z_BABE49F0_6EF1_4B82_946E_A16E6E202E91_.wvu.PrintArea" localSheetId="1" hidden="1">表紙!$A$1:$A$14</definedName>
    <definedName name="Z_BABE49F0_6EF1_4B82_946E_A16E6E202E91_.wvu.PrintArea" localSheetId="2" hidden="1">補助金支出一覧!$A$1:$I$9</definedName>
    <definedName name="Z_BABE49F0_6EF1_4B82_946E_A16E6E202E91_.wvu.PrintTitles" localSheetId="2" hidden="1">補助金支出一覧!$A:$C,補助金支出一覧!$3:$6</definedName>
    <definedName name="Z_BBE36972_C8C0_4D2B_AB8E_FA08D4405633_.wvu.FilterData" localSheetId="2" hidden="1">補助金支出一覧!#REF!</definedName>
    <definedName name="Z_BC3CD404_762B_4772_9E0E_190433B5A241_.wvu.FilterData" localSheetId="2" hidden="1">補助金支出一覧!$A$6:$I$9</definedName>
    <definedName name="Z_CB684DD3_2393_45C8_A0B4_4CB76E5773B1_.wvu.FilterData" localSheetId="2" hidden="1">補助金支出一覧!$A$6:$I$9</definedName>
    <definedName name="Z_CFD98723_68ED_407F_8627_93A0986154A1_.wvu.FilterData" localSheetId="2" hidden="1">補助金支出一覧!$A$3:$I$9</definedName>
    <definedName name="Z_CFE4980C_0C35_49E6_8999_5B5ECAEF03EB_.wvu.FilterData" localSheetId="2" hidden="1">補助金支出一覧!$A$6:$I$9</definedName>
    <definedName name="Z_D406C127_9387_4A2B_9A85_A6BA4AC32A67_.wvu.FilterData" localSheetId="2" hidden="1">補助金支出一覧!$A$6:$I$9</definedName>
    <definedName name="Z_D5B9F501_40C2_485D_A8DD_76C9AFDA146B_.wvu.Cols" localSheetId="2" hidden="1">補助金支出一覧!#REF!,補助金支出一覧!#REF!,補助金支出一覧!#REF!</definedName>
    <definedName name="Z_D5B9F501_40C2_485D_A8DD_76C9AFDA146B_.wvu.FilterData" localSheetId="2" hidden="1">補助金支出一覧!$A$6:$I$9</definedName>
    <definedName name="Z_D5B9F501_40C2_485D_A8DD_76C9AFDA146B_.wvu.PrintArea" localSheetId="1" hidden="1">表紙!$A$1:$A$13</definedName>
    <definedName name="Z_D5B9F501_40C2_485D_A8DD_76C9AFDA146B_.wvu.PrintArea" localSheetId="2" hidden="1">補助金支出一覧!$A$1:$I$9</definedName>
    <definedName name="Z_D5B9F501_40C2_485D_A8DD_76C9AFDA146B_.wvu.PrintTitles" localSheetId="2" hidden="1">補助金支出一覧!$A:$C,補助金支出一覧!$3:$6</definedName>
    <definedName name="Z_DC2705CD_12E2_4E42_A224_7C6021C40418_.wvu.FilterData" localSheetId="2" hidden="1">補助金支出一覧!$A$6:$I$9</definedName>
    <definedName name="Z_DCFFEA14_E5FD_4BA4_9FF6_7F90ED8251C4_.wvu.FilterData" localSheetId="2" hidden="1">補助金支出一覧!$A$6:$I$9</definedName>
    <definedName name="Z_E18F9A6E_C6E5_4E72_90E2_949EFB870706_.wvu.FilterData" localSheetId="2" hidden="1">補助金支出一覧!$A$6:$I$9</definedName>
    <definedName name="Z_E1A46B07_D6D8_4219_B694_3633A690E562_.wvu.Cols" localSheetId="2" hidden="1">補助金支出一覧!#REF!</definedName>
    <definedName name="Z_E1A46B07_D6D8_4219_B694_3633A690E562_.wvu.FilterData" localSheetId="2" hidden="1">補助金支出一覧!#REF!</definedName>
    <definedName name="Z_E1A46B07_D6D8_4219_B694_3633A690E562_.wvu.PrintArea" localSheetId="1" hidden="1">表紙!$A$1:$A$14</definedName>
    <definedName name="Z_E1A46B07_D6D8_4219_B694_3633A690E562_.wvu.PrintArea" localSheetId="2" hidden="1">補助金支出一覧!$A$1:$I$9</definedName>
    <definedName name="Z_E1A46B07_D6D8_4219_B694_3633A690E562_.wvu.PrintTitles" localSheetId="2" hidden="1">補助金支出一覧!$A:$C,補助金支出一覧!$3:$6</definedName>
    <definedName name="Z_E32D59A5_5F29_4F6B_9913_6C2BEF207250_.wvu.FilterData" localSheetId="2" hidden="1">補助金支出一覧!$A$3:$I$9</definedName>
    <definedName name="Z_E827AF52_889A_4F50_A39E_F0E1D36CA732_.wvu.FilterData" localSheetId="2" hidden="1">補助金支出一覧!$A$3:$I$9</definedName>
    <definedName name="Z_E91FE733_2DC0_4D6E_9E09_D966F2A9CD10_.wvu.FilterData" localSheetId="2" hidden="1">補助金支出一覧!$A$6:$I$9</definedName>
    <definedName name="Z_EA5D738F_A523_4125_A52E_7467A3141118_.wvu.FilterData" localSheetId="2" hidden="1">補助金支出一覧!#REF!</definedName>
    <definedName name="Z_EF4958F7_C967_406D_B6C3_0A71EB1BC7C2_.wvu.Cols" localSheetId="2" hidden="1">補助金支出一覧!#REF!</definedName>
    <definedName name="Z_EF4958F7_C967_406D_B6C3_0A71EB1BC7C2_.wvu.FilterData" localSheetId="2" hidden="1">補助金支出一覧!$A$3:$I$9</definedName>
    <definedName name="Z_EF4958F7_C967_406D_B6C3_0A71EB1BC7C2_.wvu.PrintArea" localSheetId="2" hidden="1">補助金支出一覧!$A$1:$I$9</definedName>
    <definedName name="Z_EF4958F7_C967_406D_B6C3_0A71EB1BC7C2_.wvu.PrintTitles" localSheetId="2" hidden="1">補助金支出一覧!$A:$C,補助金支出一覧!$1:$6</definedName>
    <definedName name="Z_F045A49B_E55F_4942_AE2D_52C51D7C09B3_.wvu.FilterData" localSheetId="2" hidden="1">補助金支出一覧!$A$6:$I$9</definedName>
    <definedName name="Z_F28D30B6_0373_4E07_84D0_E9BEE9C7F7FF_.wvu.FilterData" localSheetId="2" hidden="1">補助金支出一覧!$A$5:$R$9</definedName>
    <definedName name="Z_FB5021A6_9F8B_4D27_8277_BB6CC854E5F0_.wvu.FilterData" localSheetId="2" hidden="1">補助金支出一覧!$A$6:$I$9</definedName>
    <definedName name="Z_FE1A2E21_B9AB_43A7_93E3_26AD46D72278_.wvu.FilterData" localSheetId="2" hidden="1">補助金支出一覧!$A$6:$I$9</definedName>
  </definedNames>
  <calcPr calcId="162913"/>
  <customWorkbookViews>
    <customWorkbookView name="しばしん - 個人用ビュー" guid="{4FA3AD9B-1298-4C96-AD3F-A54B405485B0}" mergeInterval="0" personalView="1" maximized="1" xWindow="-8" yWindow="-8" windowWidth="1382" windowHeight="744" tabRatio="641" activeSheetId="4"/>
    <customWorkbookView name="辻　紘司 - 個人用ビュー" guid="{BABE49F0-6EF1-4B82-946E-A16E6E202E91}" mergeInterval="0" personalView="1" maximized="1" windowWidth="1362" windowHeight="520" tabRatio="641" activeSheetId="3"/>
    <customWorkbookView name="大阪市 - 個人用ビュー" guid="{866F98CE-B449-4C80-80CD-897DBB025239}" mergeInterval="0" personalView="1" maximized="1" windowWidth="1362" windowHeight="538" tabRatio="641" activeSheetId="4"/>
    <customWorkbookView name="松村茂 - 個人用ビュー" guid="{1E2933A3-7908-4D15-BE44-27C74903096F}" mergeInterval="0" personalView="1" maximized="1" xWindow="1" yWindow="1" windowWidth="1362" windowHeight="518" tabRatio="742" activeSheetId="4"/>
    <customWorkbookView name="能仁 - 個人用ビュー" guid="{92EB4CEB-97A4-4C6F-8A85-9576CD8D52F9}" mergeInterval="0" personalView="1" maximized="1" xWindow="1" yWindow="1" windowWidth="1362" windowHeight="541" tabRatio="819" activeSheetId="4" showComments="commIndAndComment"/>
    <customWorkbookView name="古根川聡美 - 個人用ビュー" guid="{1ACC0038-298A-4F81-98A5-674304C957A4}" mergeInterval="0" personalView="1" maximized="1" xWindow="1" yWindow="1" windowWidth="1362" windowHeight="541" tabRatio="598" activeSheetId="1" showComments="commIndAndComment"/>
    <customWorkbookView name="i5121083 - 個人用ビュー" guid="{0B74C060-4A33-4431-9DFE-1F231A63AF57}" mergeInterval="0" personalView="1" maximized="1" xWindow="1" yWindow="1" windowWidth="1362" windowHeight="541" tabRatio="598" activeSheetId="1"/>
    <customWorkbookView name="白井淳蔵 - 個人用ビュー" guid="{EF4958F7-C967-406D-B6C3-0A71EB1BC7C2}" mergeInterval="0" personalView="1" maximized="1" xWindow="1" yWindow="1" windowWidth="1362" windowHeight="537" tabRatio="598" activeSheetId="1"/>
    <customWorkbookView name="吉武 - 個人用ビュー" guid="{247AED13-9FF5-493F-B3CC-F0F54BD3CEAB}" mergeInterval="0" personalView="1" maximized="1" xWindow="1" yWindow="1" windowWidth="1362" windowHeight="518" tabRatio="598" activeSheetId="1"/>
    <customWorkbookView name="宮本　剛志 - 個人用ビュー" guid="{D18F99F9-2699-41E5-8BC4-2A5C905B9FC5}" mergeInterval="0" personalView="1" maximized="1" xWindow="1" yWindow="1" windowWidth="1362" windowHeight="541" activeSheetId="1"/>
    <customWorkbookView name="濱 - 個人用ビュー" guid="{478A226C-3819-494B-B75C-6F13CE721740}" mergeInterval="0" personalView="1" maximized="1" xWindow="1" yWindow="1" windowWidth="1362" windowHeight="537" tabRatio="598" activeSheetId="1"/>
    <customWorkbookView name="横峯　憲司 - 個人用ビュー" guid="{0C01144D-7C18-4EBC-809D-CD9A6873B9A4}" mergeInterval="0" personalView="1" maximized="1" xWindow="1" yWindow="1" windowWidth="1362" windowHeight="541" tabRatio="598" activeSheetId="1"/>
    <customWorkbookView name="田阪幸司 - 個人用ビュー" guid="{109441FB-5D27-4261-97F8-D74F3C56EAAC}" mergeInterval="0" personalView="1" maximized="1" xWindow="1" yWindow="1" windowWidth="1356" windowHeight="541" tabRatio="598" activeSheetId="1"/>
    <customWorkbookView name="小林　直子 - 個人用ビュー" guid="{D7827C7D-3559-4792-977E-D477B4AEF1A4}" mergeInterval="0" personalView="1" maximized="1" windowWidth="1020" windowHeight="524" tabRatio="599" activeSheetId="10"/>
    <customWorkbookView name="i4620109 - 個人用ビュー" guid="{74434990-3D7C-4E2C-895E-65FA4F178439}" mergeInterval="0" personalView="1" maximized="1" windowWidth="1020" windowHeight="527" tabRatio="599" activeSheetId="12"/>
    <customWorkbookView name="山口　貴志 - 個人用ビュー" guid="{6B6D9B8F-C1A0-4D01-BB1A-0042036F4AFB}" mergeInterval="0" personalView="1" maximized="1" windowWidth="1020" windowHeight="577" tabRatio="599" activeSheetId="10"/>
    <customWorkbookView name="梅屋　剛 - 個人用ビュー" guid="{02582FD4-22F5-45D4-89DD-F12122EDCA8D}" mergeInterval="0" personalView="1" maximized="1" xWindow="1" yWindow="1" windowWidth="1362" windowHeight="541" activeSheetId="1"/>
    <customWorkbookView name="松久　響 - 個人用ビュー" guid="{92B42E46-A1C4-4CA2-980F-E48586F08DAF}" mergeInterval="0" personalView="1" maximized="1" xWindow="1" yWindow="1" windowWidth="1362" windowHeight="541" tabRatio="598" activeSheetId="1" showComments="commIndAndComment"/>
    <customWorkbookView name="i9753250 - 個人用ビュー" guid="{0278E81E-B992-4858-B1F1-C546269A93CE}" mergeInterval="0" personalView="1" maximized="1" xWindow="1" yWindow="1" windowWidth="1362" windowHeight="541" tabRatio="598" activeSheetId="1"/>
    <customWorkbookView name="nishida naomi - 個人用ビュー" guid="{793DB2A3-A580-43E4-BA65-5104FE123C5C}" mergeInterval="0" personalView="1" maximized="1" xWindow="1" yWindow="1" windowWidth="1345" windowHeight="529" tabRatio="598" activeSheetId="1"/>
    <customWorkbookView name="yamada - 個人用ビュー" guid="{E827AF52-889A-4F50-A39E-F0E1D36CA732}" mergeInterval="0" personalView="1" maximized="1" xWindow="1" yWindow="1" windowWidth="1362" windowHeight="541" activeSheetId="1"/>
    <customWorkbookView name="i4151837 - 個人用ビュー" guid="{B999EF1A-05D7-45C0-96D4-233228D48054}" mergeInterval="0" personalView="1" maximized="1" xWindow="1" yWindow="1" windowWidth="1362" windowHeight="541" tabRatio="598" activeSheetId="1"/>
    <customWorkbookView name="i9850149 - 個人用ビュー" guid="{ACA2E6CC-2B3E-4AB8-A723-880E1F3C7DC6}" mergeInterval="0" personalView="1" maximized="1" xWindow="1" yWindow="1" windowWidth="1362" windowHeight="541" tabRatio="598" activeSheetId="1"/>
    <customWorkbookView name="奥の方 - 個人用ビュー" guid="{D5B9F501-40C2-485D-A8DD-76C9AFDA146B}" mergeInterval="0" personalView="1" maximized="1" xWindow="1" yWindow="1" windowWidth="1362" windowHeight="518" tabRatio="742" activeSheetId="4" showComments="commIndAndComment"/>
    <customWorkbookView name="村上 - 個人用ビュー" guid="{E1A46B07-D6D8-4219-B694-3633A690E562}" mergeInterval="0" personalView="1" xWindow="-136" yWindow="22" windowWidth="876" windowHeight="491" tabRatio="641" activeSheetId="4"/>
    <customWorkbookView name="能仁　智勇 - 個人用ビュー" guid="{240C352A-D6EF-4728-9219-DD6B528CE022}" mergeInterval="0" personalView="1" maximized="1" windowWidth="1362" windowHeight="520" tabRatio="641" activeSheetId="4"/>
    <customWorkbookView name="松村 - 個人用ビュー" guid="{5A027B3F-4BDA-4D5B-99A1-C2E547422488}" mergeInterval="0" personalView="1" xWindow="-10" yWindow="44" windowWidth="1003" windowHeight="442" tabRatio="641" activeSheetId="4"/>
    <customWorkbookView name="奥 隆幸 - 個人用ビュー" guid="{262EDA3B-7785-4483-8C7E-BCBD0D6A995B}" mergeInterval="0" personalView="1" maximized="1" windowWidth="1362" windowHeight="502" tabRatio="641" activeSheetId="4"/>
    <customWorkbookView name="今井 - 個人用ビュー" guid="{315230D8-F0E9-48EF-90D6-9C6D7FFE9006}" mergeInterval="0" personalView="1" maximized="1" windowWidth="1362" windowHeight="538" tabRatio="641" activeSheetId="4"/>
    <customWorkbookView name="kuwaoka - 個人用ビュー" guid="{99E3FE3A-7B49-48B4-BEFD-0DD64952A046}" mergeInterval="0" personalView="1" maximized="1" xWindow="-8" yWindow="-8" windowWidth="1382" windowHeight="744" tabRatio="641" activeSheetId="4"/>
    <customWorkbookView name="福田有希 - 個人用ビュー" guid="{9FF3767D-B5E2-4274-8C91-D6BE67029FF6}" mergeInterval="0" personalView="1" maximized="1" xWindow="-8" yWindow="-8" windowWidth="1382" windowHeight="744" tabRatio="641" activeSheetId="4"/>
    <customWorkbookView name="福井　貴巳 - 個人用ビュー" guid="{89CFD966-126F-414B-94EC-2C1358CF5DA9}" mergeInterval="0" personalView="1" maximized="1" xWindow="-8" yWindow="-8" windowWidth="1382" windowHeight="744" tabRatio="641" activeSheetId="4"/>
  </customWorkbookViews>
</workbook>
</file>

<file path=xl/calcChain.xml><?xml version="1.0" encoding="utf-8"?>
<calcChain xmlns="http://schemas.openxmlformats.org/spreadsheetml/2006/main">
  <c r="E10" i="4" l="1"/>
  <c r="D10" i="4"/>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comments1.xml><?xml version="1.0" encoding="utf-8"?>
<comments xmlns="http://schemas.openxmlformats.org/spreadsheetml/2006/main">
  <authors>
    <author>i9850149</author>
  </authors>
  <commentList>
    <comment ref="C12" authorId="0" shapeId="0">
      <text>
        <r>
          <rPr>
            <b/>
            <sz val="9"/>
            <color indexed="81"/>
            <rFont val="ＭＳ Ｐゴシック"/>
            <family val="3"/>
            <charset val="128"/>
          </rPr>
          <t>老人憩いの家
運営助成
6⇒2の調整</t>
        </r>
      </text>
    </comment>
    <comment ref="C44" authorId="0" shapeId="0">
      <text>
        <r>
          <rPr>
            <b/>
            <sz val="9"/>
            <color indexed="81"/>
            <rFont val="ＭＳ Ｐゴシック"/>
            <family val="3"/>
            <charset val="128"/>
          </rPr>
          <t>老人憩いの家
運営助成
6⇒2の調整</t>
        </r>
      </text>
    </comment>
  </commentList>
</comments>
</file>

<file path=xl/sharedStrings.xml><?xml version="1.0" encoding="utf-8"?>
<sst xmlns="http://schemas.openxmlformats.org/spreadsheetml/2006/main" count="238" uniqueCount="143">
  <si>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</si>
  <si>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</si>
  <si>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</si>
  <si>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</si>
  <si>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</si>
  <si>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</si>
  <si>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</si>
  <si>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</si>
  <si>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</si>
  <si>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</si>
  <si>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</si>
  <si>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</si>
  <si>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</si>
  <si>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</si>
  <si>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</si>
  <si>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</si>
  <si>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</si>
  <si>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</si>
  <si>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</si>
  <si>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</si>
  <si>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</si>
  <si>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</si>
  <si>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</si>
  <si>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</si>
  <si>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</si>
  <si>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</si>
  <si>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</si>
  <si>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</si>
  <si>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</si>
  <si>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</si>
  <si>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</si>
  <si>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</si>
  <si>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</si>
  <si>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</si>
  <si>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</si>
  <si>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</si>
  <si>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</si>
  <si>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</si>
  <si>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</si>
  <si>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</si>
  <si>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</si>
  <si>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</si>
  <si>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</si>
  <si>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</si>
  <si>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</si>
  <si>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</si>
  <si>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</si>
  <si>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</si>
  <si>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</si>
  <si>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</si>
  <si>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危機</t>
    <rPh sb="0" eb="2">
      <t>キキ</t>
    </rPh>
    <phoneticPr fontId="2"/>
  </si>
  <si>
    <t>経戦</t>
    <rPh sb="0" eb="1">
      <t>ケイ</t>
    </rPh>
    <rPh sb="1" eb="2">
      <t>セン</t>
    </rPh>
    <phoneticPr fontId="2"/>
  </si>
  <si>
    <t>その他</t>
  </si>
  <si>
    <t>総務</t>
    <rPh sb="0" eb="2">
      <t>ソウム</t>
    </rPh>
    <phoneticPr fontId="2"/>
  </si>
  <si>
    <t>市民</t>
    <rPh sb="0" eb="2">
      <t>シミン</t>
    </rPh>
    <phoneticPr fontId="2"/>
  </si>
  <si>
    <t>都計</t>
    <rPh sb="0" eb="1">
      <t>ミヤコ</t>
    </rPh>
    <rPh sb="1" eb="2">
      <t>ケイ</t>
    </rPh>
    <phoneticPr fontId="2"/>
  </si>
  <si>
    <t>福祉</t>
    <rPh sb="0" eb="2">
      <t>フクシ</t>
    </rPh>
    <phoneticPr fontId="2"/>
  </si>
  <si>
    <t>健康</t>
    <rPh sb="0" eb="2">
      <t>ケンコウ</t>
    </rPh>
    <phoneticPr fontId="2"/>
  </si>
  <si>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</si>
  <si>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</si>
  <si>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</si>
  <si>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</si>
  <si>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</si>
  <si>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</si>
  <si>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</si>
  <si>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</si>
  <si>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</si>
  <si>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</si>
  <si>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</si>
  <si>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</si>
  <si>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</si>
  <si>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</si>
  <si>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</si>
  <si>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</si>
  <si>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</si>
  <si>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</si>
  <si>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</si>
  <si>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</si>
  <si>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</si>
  <si>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</si>
  <si>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</si>
  <si>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</si>
  <si>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</si>
  <si>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</si>
  <si>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</si>
  <si>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</si>
  <si>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</si>
  <si>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</si>
  <si>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</si>
  <si>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</si>
  <si>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</si>
  <si>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</si>
  <si>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</si>
  <si>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</si>
  <si>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</si>
  <si>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</si>
  <si>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</si>
  <si>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</si>
  <si>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</si>
  <si>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</si>
  <si>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</si>
  <si>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</si>
  <si>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</si>
  <si>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</si>
  <si>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</si>
  <si>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10"/>
  </si>
  <si>
    <t>事業の概要</t>
    <rPh sb="0" eb="2">
      <t>ジギョウ</t>
    </rPh>
    <rPh sb="3" eb="5">
      <t>ガイヨウ</t>
    </rPh>
    <phoneticPr fontId="10"/>
  </si>
  <si>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</si>
  <si>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</si>
  <si>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</si>
  <si>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</si>
  <si>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</si>
  <si>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</si>
  <si>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</si>
  <si>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</si>
  <si>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</si>
  <si>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</si>
  <si>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事業
開始年度</t>
    <phoneticPr fontId="2"/>
  </si>
  <si>
    <t>所属計</t>
    <rPh sb="0" eb="2">
      <t>ショゾク</t>
    </rPh>
    <rPh sb="2" eb="3">
      <t>ケイ</t>
    </rPh>
    <phoneticPr fontId="2"/>
  </si>
  <si>
    <t>補助金支出一覧(令和元年度決算)</t>
    <rPh sb="0" eb="3">
      <t>ホジョキン</t>
    </rPh>
    <rPh sb="3" eb="5">
      <t>シシュツ</t>
    </rPh>
    <rPh sb="5" eb="7">
      <t>イチラン</t>
    </rPh>
    <rPh sb="8" eb="10">
      <t>レイワ</t>
    </rPh>
    <rPh sb="10" eb="12">
      <t>ガンネン</t>
    </rPh>
    <rPh sb="12" eb="13">
      <t>ド</t>
    </rPh>
    <rPh sb="13" eb="15">
      <t>ケッサン</t>
    </rPh>
    <phoneticPr fontId="0"/>
  </si>
  <si>
    <t>令和元年度予算
（予算現計）</t>
    <rPh sb="0" eb="2">
      <t>レイワ</t>
    </rPh>
    <rPh sb="2" eb="3">
      <t>ガン</t>
    </rPh>
    <rPh sb="5" eb="7">
      <t>ヨサン</t>
    </rPh>
    <rPh sb="9" eb="11">
      <t>ヨサン</t>
    </rPh>
    <rPh sb="11" eb="13">
      <t>ゲンケイ</t>
    </rPh>
    <phoneticPr fontId="2"/>
  </si>
  <si>
    <t>令和元年度支出金額</t>
    <rPh sb="0" eb="2">
      <t>レイワ</t>
    </rPh>
    <rPh sb="2" eb="3">
      <t>ガン</t>
    </rPh>
    <rPh sb="5" eb="7">
      <t>シシュツ</t>
    </rPh>
    <rPh sb="7" eb="8">
      <t>キン</t>
    </rPh>
    <rPh sb="8" eb="9">
      <t>ガク</t>
    </rPh>
    <phoneticPr fontId="2"/>
  </si>
  <si>
    <t>平成30年度支出金額</t>
    <rPh sb="0" eb="2">
      <t>ヘイセイ</t>
    </rPh>
    <rPh sb="6" eb="8">
      <t>シシュツ</t>
    </rPh>
    <rPh sb="8" eb="9">
      <t>キン</t>
    </rPh>
    <rPh sb="9" eb="10">
      <t>ガク</t>
    </rPh>
    <phoneticPr fontId="2"/>
  </si>
  <si>
    <t>（単位:円）</t>
  </si>
  <si>
    <t>終期又は次回検証年度</t>
    <rPh sb="0" eb="2">
      <t>シュウキ</t>
    </rPh>
    <rPh sb="2" eb="3">
      <t>マタ</t>
    </rPh>
    <rPh sb="4" eb="6">
      <t>ジカイ</t>
    </rPh>
    <rPh sb="6" eb="8">
      <t>ケンショウ</t>
    </rPh>
    <rPh sb="8" eb="10">
      <t>ネンド</t>
    </rPh>
    <phoneticPr fontId="2"/>
  </si>
  <si>
    <t>生野区役所
地域まちづくり課</t>
    <rPh sb="0" eb="3">
      <t>イクノク</t>
    </rPh>
    <rPh sb="3" eb="5">
      <t>ヤクショ</t>
    </rPh>
    <rPh sb="6" eb="8">
      <t>チイキ</t>
    </rPh>
    <rPh sb="13" eb="14">
      <t>カ</t>
    </rPh>
    <phoneticPr fontId="3"/>
  </si>
  <si>
    <t>青色防犯パトロール活動補助金</t>
    <rPh sb="0" eb="2">
      <t>アオイロ</t>
    </rPh>
    <rPh sb="2" eb="4">
      <t>ボウハン</t>
    </rPh>
    <rPh sb="9" eb="11">
      <t>カツドウ</t>
    </rPh>
    <rPh sb="11" eb="14">
      <t>ホジョキン</t>
    </rPh>
    <phoneticPr fontId="3"/>
  </si>
  <si>
    <t>生野防犯協会</t>
  </si>
  <si>
    <t>地域活動協議会補助金</t>
    <rPh sb="7" eb="9">
      <t>ホジョ</t>
    </rPh>
    <phoneticPr fontId="3"/>
  </si>
  <si>
    <t>北鶴橋まちづくり協議会　等</t>
    <rPh sb="12" eb="13">
      <t>トウ</t>
    </rPh>
    <phoneticPr fontId="2"/>
  </si>
  <si>
    <t>高齢者食事サービス事業補助金</t>
    <rPh sb="0" eb="3">
      <t>コウレイシャ</t>
    </rPh>
    <rPh sb="3" eb="5">
      <t>ショクジ</t>
    </rPh>
    <rPh sb="9" eb="11">
      <t>ジギョウ</t>
    </rPh>
    <rPh sb="11" eb="14">
      <t>ホジョキン</t>
    </rPh>
    <phoneticPr fontId="3"/>
  </si>
  <si>
    <t>北鶴橋高齢者食事サービス委員会　等</t>
    <rPh sb="16" eb="17">
      <t>トウ</t>
    </rPh>
    <phoneticPr fontId="2"/>
  </si>
  <si>
    <t>H24</t>
  </si>
  <si>
    <t>R2</t>
  </si>
  <si>
    <t>H25</t>
  </si>
  <si>
    <t>H27</t>
  </si>
  <si>
    <t>地域の自主防犯活動として青色防犯パトロールを実施する団体に対して、パトロールの実施に必要な経費の一部補助を行い、地域における自主防犯活動の促進と街頭犯罪発生件数の減少を図る</t>
  </si>
  <si>
    <t xml:space="preserve">青色防犯パトロール活動の実施にかかる経費(ガソリン代等)の一部補助
補助対象者:生野区において青色防犯パトロール活動を実施する団体等
補助率:1/2以内
</t>
    <rPh sb="9" eb="11">
      <t>カツドウ</t>
    </rPh>
    <rPh sb="12" eb="14">
      <t>ジッシ</t>
    </rPh>
    <rPh sb="18" eb="20">
      <t>ケイヒ</t>
    </rPh>
    <rPh sb="34" eb="36">
      <t>ホジョ</t>
    </rPh>
    <rPh sb="40" eb="43">
      <t>イクノク</t>
    </rPh>
    <rPh sb="59" eb="61">
      <t>ジッシ</t>
    </rPh>
    <rPh sb="65" eb="66">
      <t>トウ</t>
    </rPh>
    <rPh sb="74" eb="76">
      <t>イナイ</t>
    </rPh>
    <phoneticPr fontId="0"/>
  </si>
  <si>
    <t>校区等地域を範囲として、特定分野の活動団体の活動対象とならない活動分野を補完しながら地域経営を行う準行政的機能を有する地域活動協議会の活動及び運営経費の一部を補助する</t>
  </si>
  <si>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</si>
  <si>
    <t>高齢者の健康増進と地域社会との交流を促進するため、地域において食事サービスを実施する事業者等に対して補助を行う</t>
    <rPh sb="18" eb="20">
      <t>ソクシン</t>
    </rPh>
    <rPh sb="25" eb="27">
      <t>チイキ</t>
    </rPh>
    <rPh sb="31" eb="33">
      <t>ショクジ</t>
    </rPh>
    <rPh sb="38" eb="40">
      <t>ジッシ</t>
    </rPh>
    <rPh sb="42" eb="45">
      <t>ジギョウシャ</t>
    </rPh>
    <rPh sb="45" eb="46">
      <t>トウ</t>
    </rPh>
    <rPh sb="47" eb="48">
      <t>タイ</t>
    </rPh>
    <rPh sb="50" eb="52">
      <t>ホジョ</t>
    </rPh>
    <rPh sb="53" eb="54">
      <t>オコナ</t>
    </rPh>
    <phoneticPr fontId="0"/>
  </si>
  <si>
    <t xml:space="preserve">食事サービスを実施する事業者等に対して、食材費・弁当代等の経費を補助する
補助率:対象経費の1/2以内
</t>
    <rPh sb="0" eb="2">
      <t>ショクジ</t>
    </rPh>
    <rPh sb="7" eb="9">
      <t>ジッシ</t>
    </rPh>
    <rPh sb="11" eb="14">
      <t>ジギョウシャ</t>
    </rPh>
    <rPh sb="14" eb="15">
      <t>トウ</t>
    </rPh>
    <rPh sb="16" eb="17">
      <t>タイ</t>
    </rPh>
    <rPh sb="20" eb="22">
      <t>ショクザイ</t>
    </rPh>
    <rPh sb="22" eb="23">
      <t>ヒ</t>
    </rPh>
    <rPh sb="24" eb="26">
      <t>ベントウ</t>
    </rPh>
    <rPh sb="26" eb="27">
      <t>ダイ</t>
    </rPh>
    <rPh sb="27" eb="28">
      <t>トウ</t>
    </rPh>
    <rPh sb="29" eb="31">
      <t>ケイヒ</t>
    </rPh>
    <rPh sb="32" eb="34">
      <t>ホジョ</t>
    </rPh>
    <rPh sb="37" eb="40">
      <t>ホジョリツ</t>
    </rPh>
    <rPh sb="41" eb="43">
      <t>タイショウ</t>
    </rPh>
    <rPh sb="43" eb="45">
      <t>ケイヒ</t>
    </rPh>
    <rPh sb="49" eb="51">
      <t>イナイ</t>
    </rPh>
    <phoneticPr fontId="0"/>
  </si>
  <si>
    <t>R4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</si>
</sst>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b/>
      <sz val="9"/>
      <color indexed="8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9">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75">
    <xf numFmtId="0" fontId="0" fillId="0" borderId="0" xfId="0"/>
    <xf numFmtId="176" fontId="6" fillId="0" borderId="0" xfId="0" applyNumberFormat="1" applyFont="1"/>
    <xf numFmtId="176" fontId="6" fillId="0" borderId="0" xfId="0" applyNumberFormat="1" applyFont="1" applyAlignment="1">
      <alignment horizontal="right"/>
    </xf>
    <xf numFmtId="176" fontId="6" fillId="0" borderId="1" xfId="0" applyNumberFormat="1" applyFont="1" applyFill="1" applyBorder="1"/>
    <xf numFmtId="176" fontId="6" fillId="0" borderId="2" xfId="0" applyNumberFormat="1" applyFont="1" applyFill="1" applyBorder="1"/>
    <xf numFmtId="176" fontId="6" fillId="0" borderId="3" xfId="0" applyNumberFormat="1" applyFont="1" applyFill="1" applyBorder="1"/>
    <xf numFmtId="176" fontId="6" fillId="0" borderId="4" xfId="0" applyNumberFormat="1" applyFont="1" applyFill="1" applyBorder="1"/>
    <xf numFmtId="176" fontId="6" fillId="0" borderId="5" xfId="0" applyNumberFormat="1" applyFont="1" applyFill="1" applyBorder="1"/>
    <xf numFmtId="176" fontId="6" fillId="0" borderId="1" xfId="0" applyNumberFormat="1" applyFont="1" applyBorder="1"/>
    <xf numFmtId="176" fontId="6" fillId="2" borderId="0" xfId="0" applyNumberFormat="1" applyFont="1" applyFill="1"/>
    <xf numFmtId="176" fontId="6" fillId="0" borderId="6" xfId="0" applyNumberFormat="1" applyFont="1" applyFill="1" applyBorder="1"/>
    <xf numFmtId="176" fontId="6" fillId="0" borderId="2" xfId="0" applyNumberFormat="1" applyFont="1" applyFill="1" applyBorder="1" applyAlignment="1">
      <alignment horizontal="distributed" justifyLastLine="1"/>
    </xf>
    <xf numFmtId="176" fontId="6" fillId="0" borderId="6" xfId="0" applyNumberFormat="1" applyFont="1" applyBorder="1"/>
    <xf numFmtId="176" fontId="6" fillId="0" borderId="0" xfId="0" applyNumberFormat="1" applyFont="1" applyFill="1"/>
    <xf numFmtId="176" fontId="6" fillId="3" borderId="0" xfId="0" applyNumberFormat="1" applyFont="1" applyFill="1"/>
    <xf numFmtId="176" fontId="6" fillId="3" borderId="7" xfId="0" applyNumberFormat="1" applyFont="1" applyFill="1" applyBorder="1"/>
    <xf numFmtId="176" fontId="6" fillId="3" borderId="7" xfId="1" applyNumberFormat="1" applyFont="1" applyFill="1" applyBorder="1"/>
    <xf numFmtId="176" fontId="6" fillId="0" borderId="8" xfId="0" applyNumberFormat="1" applyFont="1" applyFill="1" applyBorder="1"/>
    <xf numFmtId="176" fontId="6" fillId="2" borderId="8" xfId="0" applyNumberFormat="1" applyFont="1" applyFill="1" applyBorder="1" applyAlignment="1">
      <alignment vertical="center"/>
    </xf>
    <xf numFmtId="176" fontId="6" fillId="0" borderId="8" xfId="0" applyNumberFormat="1" applyFont="1" applyBorder="1"/>
    <xf numFmtId="176" fontId="6" fillId="0" borderId="9" xfId="0" applyNumberFormat="1" applyFont="1" applyFill="1" applyBorder="1"/>
    <xf numFmtId="176" fontId="6" fillId="2" borderId="9" xfId="0" applyNumberFormat="1" applyFont="1" applyFill="1" applyBorder="1" applyAlignment="1">
      <alignment vertical="center"/>
    </xf>
    <xf numFmtId="176" fontId="6" fillId="0" borderId="9" xfId="0" applyNumberFormat="1" applyFont="1" applyBorder="1"/>
    <xf numFmtId="176" fontId="6" fillId="0" borderId="10" xfId="0" applyNumberFormat="1" applyFont="1" applyFill="1" applyBorder="1"/>
    <xf numFmtId="176" fontId="6" fillId="2" borderId="10" xfId="0" applyNumberFormat="1" applyFont="1" applyFill="1" applyBorder="1" applyAlignment="1">
      <alignment vertical="center"/>
    </xf>
    <xf numFmtId="176" fontId="6" fillId="0" borderId="10" xfId="0" applyNumberFormat="1" applyFont="1" applyBorder="1"/>
    <xf numFmtId="176" fontId="6" fillId="0" borderId="11" xfId="0" applyNumberFormat="1" applyFont="1" applyBorder="1"/>
    <xf numFmtId="176" fontId="6" fillId="3" borderId="11" xfId="0" applyNumberFormat="1" applyFont="1" applyFill="1" applyBorder="1" applyAlignment="1">
      <alignment vertical="center"/>
    </xf>
    <xf numFmtId="176" fontId="6" fillId="0" borderId="12" xfId="0" applyNumberFormat="1" applyFont="1" applyFill="1" applyBorder="1"/>
    <xf numFmtId="176" fontId="6" fillId="3" borderId="12" xfId="0" applyNumberFormat="1" applyFont="1" applyFill="1" applyBorder="1" applyAlignment="1">
      <alignment vertical="center"/>
    </xf>
    <xf numFmtId="176" fontId="6" fillId="0" borderId="12" xfId="0" applyNumberFormat="1" applyFont="1" applyBorder="1"/>
    <xf numFmtId="176" fontId="6" fillId="3" borderId="6" xfId="0" applyNumberFormat="1" applyFont="1" applyFill="1" applyBorder="1"/>
    <xf numFmtId="176" fontId="6" fillId="0" borderId="13" xfId="0" applyNumberFormat="1" applyFont="1" applyFill="1" applyBorder="1"/>
    <xf numFmtId="176" fontId="6" fillId="3" borderId="14" xfId="0" applyNumberFormat="1" applyFont="1" applyFill="1" applyBorder="1" applyAlignment="1">
      <alignment vertical="center"/>
    </xf>
    <xf numFmtId="176" fontId="6" fillId="0" borderId="15" xfId="0" applyNumberFormat="1" applyFont="1" applyBorder="1"/>
    <xf numFmtId="176" fontId="6" fillId="3" borderId="1" xfId="1" applyNumberFormat="1" applyFont="1" applyFill="1" applyBorder="1"/>
    <xf numFmtId="176" fontId="6" fillId="3" borderId="8" xfId="0" applyNumberFormat="1" applyFont="1" applyFill="1" applyBorder="1" applyAlignment="1">
      <alignment vertical="center"/>
    </xf>
    <xf numFmtId="176" fontId="6" fillId="3" borderId="9" xfId="0" applyNumberFormat="1" applyFont="1" applyFill="1" applyBorder="1" applyAlignment="1">
      <alignment vertical="center"/>
    </xf>
    <xf numFmtId="176" fontId="6" fillId="3" borderId="10" xfId="0" applyNumberFormat="1" applyFont="1" applyFill="1" applyBorder="1" applyAlignment="1">
      <alignment vertical="center"/>
    </xf>
    <xf numFmtId="176" fontId="6" fillId="3" borderId="16" xfId="0" applyNumberFormat="1" applyFont="1" applyFill="1" applyBorder="1"/>
    <xf numFmtId="176" fontId="6" fillId="0" borderId="1" xfId="0" applyNumberFormat="1" applyFont="1" applyFill="1" applyBorder="1" applyAlignment="1">
      <alignment horizontal="center"/>
    </xf>
    <xf numFmtId="176" fontId="6" fillId="0" borderId="6" xfId="0" applyNumberFormat="1" applyFont="1" applyFill="1" applyBorder="1" applyAlignment="1">
      <alignment horizontal="center"/>
    </xf>
    <xf numFmtId="176" fontId="6" fillId="0" borderId="7" xfId="0" applyNumberFormat="1" applyFont="1" applyFill="1" applyBorder="1" applyAlignment="1">
      <alignment horizontal="center"/>
    </xf>
    <xf numFmtId="176" fontId="6" fillId="0" borderId="7" xfId="0" applyNumberFormat="1" applyFont="1" applyBorder="1" applyAlignment="1">
      <alignment horizontal="center"/>
    </xf>
    <xf numFmtId="176" fontId="6" fillId="0" borderId="6" xfId="0" applyNumberFormat="1" applyFont="1" applyBorder="1" applyAlignment="1">
      <alignment horizontal="center"/>
    </xf>
    <xf numFmtId="176" fontId="6" fillId="3" borderId="7" xfId="0" applyNumberFormat="1" applyFont="1" applyFill="1" applyBorder="1" applyAlignment="1"/>
    <xf numFmtId="176" fontId="6" fillId="3" borderId="6" xfId="0" applyNumberFormat="1" applyFont="1" applyFill="1" applyBorder="1" applyAlignment="1"/>
    <xf numFmtId="176" fontId="6" fillId="4" borderId="1" xfId="0" applyNumberFormat="1" applyFont="1" applyFill="1" applyBorder="1" applyAlignment="1"/>
    <xf numFmtId="176" fontId="6" fillId="3" borderId="1" xfId="0" applyNumberFormat="1" applyFont="1" applyFill="1" applyBorder="1" applyAlignment="1"/>
    <xf numFmtId="176" fontId="6" fillId="3" borderId="1" xfId="1" applyNumberFormat="1" applyFont="1" applyFill="1" applyBorder="1" applyAlignment="1"/>
    <xf numFmtId="176" fontId="7" fillId="0" borderId="0" xfId="0" applyNumberFormat="1" applyFont="1"/>
    <xf numFmtId="176" fontId="6" fillId="0" borderId="0" xfId="0" applyNumberFormat="1" applyFont="1" applyAlignment="1"/>
    <xf numFmtId="176" fontId="6" fillId="0" borderId="2" xfId="0" applyNumberFormat="1" applyFont="1" applyBorder="1"/>
    <xf numFmtId="176" fontId="6" fillId="0" borderId="2" xfId="0" applyNumberFormat="1" applyFont="1" applyBorder="1" applyAlignment="1">
      <alignment horizontal="center"/>
    </xf>
    <xf numFmtId="176" fontId="6" fillId="0" borderId="2" xfId="0" applyNumberFormat="1" applyFont="1" applyFill="1" applyBorder="1" applyAlignment="1">
      <alignment horizontal="center"/>
    </xf>
    <xf numFmtId="176" fontId="6" fillId="0" borderId="3" xfId="0" applyNumberFormat="1" applyFont="1" applyBorder="1"/>
    <xf numFmtId="176" fontId="6" fillId="0" borderId="17" xfId="0" applyNumberFormat="1" applyFont="1" applyBorder="1"/>
    <xf numFmtId="176" fontId="6" fillId="0" borderId="4" xfId="0" applyNumberFormat="1" applyFont="1" applyBorder="1" applyAlignment="1">
      <alignment horizontal="left"/>
    </xf>
    <xf numFmtId="176" fontId="6" fillId="0" borderId="5" xfId="0" applyNumberFormat="1" applyFont="1" applyBorder="1" applyAlignment="1">
      <alignment horizontal="left"/>
    </xf>
    <xf numFmtId="176" fontId="6" fillId="0" borderId="18" xfId="0" applyNumberFormat="1" applyFont="1" applyBorder="1"/>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8" fillId="0" borderId="0" xfId="0" applyFont="1" applyFill="1" applyProtection="1"/>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top" wrapText="1"/>
      <protection locked="0"/>
    </xf>
    <xf numFmtId="0" fontId="3" fillId="0" borderId="2" xfId="5" applyFont="1" applyFill="1" applyBorder="1" applyAlignment="1" applyProtection="1">
      <alignment horizontal="center" vertical="center" wrapText="1"/>
      <protection locked="0"/>
    </xf>
    <xf numFmtId="0" fontId="3" fillId="0" borderId="2" xfId="5" applyNumberFormat="1" applyFont="1" applyFill="1" applyBorder="1" applyAlignment="1" applyProtection="1">
      <alignment vertical="center" wrapText="1"/>
      <protection locked="0"/>
    </xf>
    <xf numFmtId="176" fontId="3" fillId="0" borderId="0" xfId="0" applyNumberFormat="1" applyFont="1" applyFill="1" applyProtection="1"/>
    <xf numFmtId="0" fontId="0" fillId="0" borderId="0" xfId="0" applyAlignment="1">
      <alignment vertical="center"/>
    </xf>
    <xf numFmtId="0" fontId="3"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9" fillId="8" borderId="0" xfId="0" applyFont="1" applyFill="1" applyAlignment="1" applyProtection="1">
      <alignment horizontal="center" vertical="center"/>
      <protection locked="0"/>
    </xf>
    <xf numFmtId="0" fontId="9" fillId="8" borderId="4" xfId="1" applyNumberFormat="1" applyFont="1" applyFill="1" applyBorder="1" applyAlignment="1" applyProtection="1">
      <alignment horizontal="center" vertical="center"/>
      <protection locked="0"/>
    </xf>
    <xf numFmtId="0" fontId="9" fillId="8" borderId="2" xfId="0" applyFont="1" applyFill="1" applyBorder="1" applyAlignment="1" applyProtection="1">
      <alignment horizontal="center" vertical="center" wrapText="1"/>
      <protection locked="0"/>
    </xf>
    <xf numFmtId="0" fontId="9" fillId="8" borderId="2" xfId="0" applyFont="1" applyFill="1" applyBorder="1" applyAlignment="1" applyProtection="1">
      <alignment vertical="center" wrapText="1"/>
      <protection locked="0"/>
    </xf>
    <xf numFmtId="0" fontId="9" fillId="8" borderId="2" xfId="0" applyFont="1" applyFill="1" applyBorder="1" applyAlignment="1" applyProtection="1">
      <alignment horizontal="left" vertical="center" wrapText="1"/>
      <protection locked="0"/>
    </xf>
    <xf numFmtId="177" fontId="9" fillId="8" borderId="4" xfId="0" applyNumberFormat="1" applyFont="1" applyFill="1" applyBorder="1" applyAlignment="1" applyProtection="1">
      <alignment horizontal="right" vertical="center" wrapText="1"/>
      <protection locked="0"/>
    </xf>
    <xf numFmtId="38" fontId="9" fillId="8" borderId="2" xfId="1" applyFont="1" applyFill="1" applyBorder="1" applyAlignment="1" applyProtection="1">
      <alignment horizontal="right" vertical="center" wrapText="1"/>
      <protection locked="0"/>
    </xf>
    <xf numFmtId="182" fontId="9" fillId="8" borderId="2" xfId="4" applyNumberFormat="1" applyFont="1" applyFill="1" applyBorder="1" applyAlignment="1" applyProtection="1">
      <alignment vertical="center" shrinkToFit="1"/>
      <protection locked="0"/>
    </xf>
    <xf numFmtId="182" fontId="9" fillId="8" borderId="4" xfId="4" applyNumberFormat="1" applyFont="1" applyFill="1" applyBorder="1" applyAlignment="1" applyProtection="1">
      <alignment vertical="center" shrinkToFit="1"/>
      <protection locked="0"/>
    </xf>
    <xf numFmtId="182" fontId="9" fillId="8" borderId="5" xfId="1" applyNumberFormat="1" applyFont="1" applyFill="1" applyBorder="1" applyAlignment="1" applyProtection="1">
      <alignment vertical="center" shrinkToFit="1"/>
      <protection locked="0"/>
    </xf>
    <xf numFmtId="182" fontId="9" fillId="8" borderId="2" xfId="1" applyNumberFormat="1" applyFont="1" applyFill="1" applyBorder="1" applyAlignment="1" applyProtection="1">
      <alignment vertical="center" shrinkToFit="1"/>
      <protection locked="0"/>
    </xf>
    <xf numFmtId="0" fontId="9"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1" fillId="8" borderId="0" xfId="0" applyFont="1" applyFill="1" applyAlignment="1" applyProtection="1">
      <alignment vertical="center"/>
      <protection locked="0"/>
    </xf>
    <xf numFmtId="0" fontId="9" fillId="8" borderId="0" xfId="0" applyFont="1" applyFill="1" applyAlignment="1" applyProtection="1">
      <alignment vertical="center"/>
      <protection locked="0"/>
    </xf>
    <xf numFmtId="0" fontId="14" fillId="0" borderId="0" xfId="0" applyFont="1" applyAlignment="1">
      <alignment horizontal="center" vertical="center"/>
    </xf>
    <xf numFmtId="0" fontId="15" fillId="0" borderId="0" xfId="0" applyFont="1" applyAlignment="1">
      <alignment horizontal="left" vertical="center" indent="22"/>
    </xf>
    <xf numFmtId="0" fontId="0" fillId="0" borderId="0" xfId="0" applyFill="1"/>
    <xf numFmtId="0" fontId="3" fillId="0" borderId="0" xfId="0" applyFont="1"/>
    <xf numFmtId="38" fontId="3" fillId="0" borderId="2" xfId="1" applyFont="1" applyFill="1" applyBorder="1" applyAlignment="1" applyProtection="1">
      <alignment horizontal="right" vertical="center" wrapText="1"/>
      <protection locked="0"/>
    </xf>
    <xf numFmtId="176" fontId="3" fillId="0" borderId="2" xfId="5" applyNumberFormat="1" applyFont="1" applyFill="1" applyBorder="1" applyAlignment="1" applyProtection="1">
      <alignment horizontal="right" vertical="center" wrapText="1"/>
      <protection locked="0"/>
    </xf>
    <xf numFmtId="0" fontId="16" fillId="0" borderId="0" xfId="0" applyFont="1" applyFill="1" applyAlignment="1">
      <alignment vertical="center"/>
    </xf>
    <xf numFmtId="38" fontId="17" fillId="0" borderId="0" xfId="4" applyFont="1" applyFill="1" applyAlignment="1">
      <alignment horizontal="left"/>
    </xf>
    <xf numFmtId="176" fontId="16" fillId="0" borderId="0" xfId="0" applyNumberFormat="1" applyFont="1" applyFill="1" applyAlignment="1">
      <alignment vertical="center"/>
    </xf>
    <xf numFmtId="0" fontId="16" fillId="0" borderId="0" xfId="0" applyFont="1" applyFill="1" applyAlignment="1">
      <alignment horizontal="left" vertical="center"/>
    </xf>
    <xf numFmtId="0" fontId="12" fillId="0" borderId="0" xfId="0" applyFont="1" applyFill="1" applyAlignment="1" applyProtection="1">
      <alignment horizontal="left" vertical="center"/>
    </xf>
    <xf numFmtId="0" fontId="19" fillId="0" borderId="0" xfId="0" applyFont="1" applyFill="1" applyAlignment="1">
      <alignment horizontal="left" vertical="center"/>
    </xf>
    <xf numFmtId="0" fontId="18" fillId="0" borderId="0" xfId="0" applyFont="1" applyFill="1" applyAlignment="1">
      <alignment vertical="center"/>
    </xf>
    <xf numFmtId="0" fontId="20" fillId="0" borderId="0" xfId="0" applyFont="1" applyFill="1" applyAlignment="1">
      <alignment horizontal="left" vertical="center"/>
    </xf>
    <xf numFmtId="38" fontId="3" fillId="0" borderId="2" xfId="0" applyNumberFormat="1" applyFont="1" applyFill="1" applyBorder="1" applyAlignment="1" applyProtection="1">
      <alignment horizontal="right" vertical="center"/>
    </xf>
    <xf numFmtId="0" fontId="3" fillId="0" borderId="2" xfId="0" applyFont="1" applyFill="1" applyBorder="1" applyAlignment="1" applyProtection="1">
      <alignment horizontal="center" vertical="center"/>
    </xf>
    <xf numFmtId="176" fontId="17" fillId="0" borderId="0" xfId="0" applyNumberFormat="1" applyFont="1" applyFill="1" applyAlignment="1">
      <alignment horizontal="right"/>
    </xf>
    <xf numFmtId="0" fontId="3" fillId="0" borderId="2" xfId="0" applyFont="1" applyFill="1" applyBorder="1" applyAlignment="1" applyProtection="1">
      <alignment horizontal="distributed" vertical="center" wrapText="1"/>
    </xf>
    <xf numFmtId="0" fontId="3" fillId="0" borderId="2" xfId="0" applyFont="1" applyFill="1" applyBorder="1" applyAlignment="1" applyProtection="1">
      <alignment vertical="center"/>
    </xf>
    <xf numFmtId="0" fontId="19" fillId="0" borderId="4" xfId="0" applyFont="1" applyFill="1" applyBorder="1" applyAlignment="1">
      <alignment horizontal="distributed" vertical="center"/>
    </xf>
    <xf numFmtId="0" fontId="0" fillId="0" borderId="5" xfId="0" applyBorder="1" applyAlignment="1">
      <alignment horizontal="distributed" vertical="center"/>
    </xf>
    <xf numFmtId="0" fontId="3" fillId="0" borderId="2" xfId="0" applyFont="1" applyFill="1" applyBorder="1" applyAlignment="1" applyProtection="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176" fontId="16" fillId="0" borderId="45"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16" fillId="0" borderId="0" xfId="0" applyFont="1" applyFill="1" applyAlignment="1">
      <alignment horizontal="left" vertical="center"/>
    </xf>
    <xf numFmtId="176" fontId="16" fillId="0" borderId="0" xfId="0" applyNumberFormat="1" applyFont="1" applyFill="1" applyAlignment="1">
      <alignment vertical="center"/>
    </xf>
    <xf numFmtId="0" fontId="3" fillId="0" borderId="2" xfId="0" applyFont="1" applyFill="1" applyBorder="1" applyAlignment="1" applyProtection="1"/>
    <xf numFmtId="38" fontId="3" fillId="0" borderId="2" xfId="1" applyFont="1" applyFill="1" applyBorder="1" applyAlignment="1" applyProtection="1">
      <alignment horizontal="center" vertical="center" wrapText="1"/>
    </xf>
    <xf numFmtId="0" fontId="0" fillId="5" borderId="4"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comments" Target="../comments1.x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drawing" Target="../drawings/drawing1.xml"/><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2.bin"/><Relationship Id="rId13" Type="http://schemas.openxmlformats.org/officeDocument/2006/relationships/printerSettings" Target="../printerSettings/printerSettings57.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printerSettings" Target="../printerSettings/printerSettings56.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5" Type="http://schemas.openxmlformats.org/officeDocument/2006/relationships/printerSettings" Target="../printerSettings/printerSettings5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 Id="rId14" Type="http://schemas.openxmlformats.org/officeDocument/2006/relationships/printerSettings" Target="../printerSettings/printerSettings5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7.bin"/><Relationship Id="rId13" Type="http://schemas.openxmlformats.org/officeDocument/2006/relationships/printerSettings" Target="../printerSettings/printerSettings72.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12" Type="http://schemas.openxmlformats.org/officeDocument/2006/relationships/printerSettings" Target="../printerSettings/printerSettings71.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11" Type="http://schemas.openxmlformats.org/officeDocument/2006/relationships/printerSettings" Target="../printerSettings/printerSettings70.bin"/><Relationship Id="rId5" Type="http://schemas.openxmlformats.org/officeDocument/2006/relationships/printerSettings" Target="../printerSettings/printerSettings64.bin"/><Relationship Id="rId10" Type="http://schemas.openxmlformats.org/officeDocument/2006/relationships/printerSettings" Target="../printerSettings/printerSettings69.bin"/><Relationship Id="rId4" Type="http://schemas.openxmlformats.org/officeDocument/2006/relationships/printerSettings" Target="../printerSettings/printerSettings63.bin"/><Relationship Id="rId9" Type="http://schemas.openxmlformats.org/officeDocument/2006/relationships/printerSettings" Target="../printerSettings/printerSettings68.bin"/><Relationship Id="rId14" Type="http://schemas.openxmlformats.org/officeDocument/2006/relationships/printerSettings" Target="../printerSettings/printerSettings7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x14ac:dyDescent="0.1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x14ac:dyDescent="0.2">
      <c r="A1" s="50" t="s">
        <v>45</v>
      </c>
      <c r="R1" s="2" t="s">
        <v>3</v>
      </c>
    </row>
    <row r="2" spans="1:21" x14ac:dyDescent="0.15">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x14ac:dyDescent="0.15">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x14ac:dyDescent="0.15">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x14ac:dyDescent="0.15">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x14ac:dyDescent="0.15">
      <c r="B6" s="42"/>
      <c r="C6" s="45"/>
      <c r="D6" s="15"/>
      <c r="E6" s="15"/>
      <c r="F6" s="20" t="s">
        <v>13</v>
      </c>
      <c r="G6" s="21">
        <v>0</v>
      </c>
      <c r="H6" s="21"/>
      <c r="I6" s="21"/>
      <c r="J6" s="21"/>
      <c r="K6" s="21"/>
      <c r="L6" s="21"/>
      <c r="M6" s="21"/>
      <c r="N6" s="21"/>
      <c r="O6" s="21"/>
      <c r="P6" s="21"/>
      <c r="Q6" s="21"/>
      <c r="R6" s="22"/>
      <c r="S6" s="1" t="s">
        <v>18</v>
      </c>
    </row>
    <row r="7" spans="1:21" x14ac:dyDescent="0.15">
      <c r="B7" s="42"/>
      <c r="C7" s="45"/>
      <c r="D7" s="15"/>
      <c r="E7" s="15"/>
      <c r="F7" s="20" t="s">
        <v>6</v>
      </c>
      <c r="G7" s="21">
        <v>0</v>
      </c>
      <c r="H7" s="21"/>
      <c r="I7" s="21"/>
      <c r="J7" s="21"/>
      <c r="K7" s="21"/>
      <c r="L7" s="21"/>
      <c r="M7" s="21"/>
      <c r="N7" s="21"/>
      <c r="O7" s="21"/>
      <c r="P7" s="21"/>
      <c r="Q7" s="21"/>
      <c r="R7" s="22"/>
    </row>
    <row r="8" spans="1:21" ht="12" thickBot="1" x14ac:dyDescent="0.2">
      <c r="B8" s="42"/>
      <c r="C8" s="45"/>
      <c r="D8" s="15"/>
      <c r="E8" s="15"/>
      <c r="F8" s="23" t="s">
        <v>5</v>
      </c>
      <c r="G8" s="24">
        <v>0</v>
      </c>
      <c r="H8" s="24"/>
      <c r="I8" s="24"/>
      <c r="J8" s="24"/>
      <c r="K8" s="24"/>
      <c r="L8" s="24"/>
      <c r="M8" s="24"/>
      <c r="N8" s="24"/>
      <c r="O8" s="24"/>
      <c r="P8" s="24"/>
      <c r="Q8" s="24"/>
      <c r="R8" s="25"/>
    </row>
    <row r="9" spans="1:21" ht="12" thickTop="1" x14ac:dyDescent="0.15">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x14ac:dyDescent="0.2">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x14ac:dyDescent="0.2">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x14ac:dyDescent="0.15">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x14ac:dyDescent="0.15">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x14ac:dyDescent="0.15">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x14ac:dyDescent="0.15">
      <c r="B15" s="42"/>
      <c r="C15" s="45"/>
      <c r="D15" s="15"/>
      <c r="E15" s="15"/>
      <c r="F15" s="20" t="s">
        <v>6</v>
      </c>
      <c r="G15" s="21">
        <v>0</v>
      </c>
      <c r="H15" s="21"/>
      <c r="I15" s="21"/>
      <c r="J15" s="21"/>
      <c r="K15" s="21"/>
      <c r="L15" s="21"/>
      <c r="M15" s="21"/>
      <c r="N15" s="21"/>
      <c r="O15" s="21"/>
      <c r="P15" s="21"/>
      <c r="Q15" s="21"/>
      <c r="R15" s="22"/>
    </row>
    <row r="16" spans="1:21" ht="12" thickBot="1" x14ac:dyDescent="0.2">
      <c r="B16" s="42"/>
      <c r="C16" s="45"/>
      <c r="D16" s="15"/>
      <c r="E16" s="15"/>
      <c r="F16" s="23" t="s">
        <v>5</v>
      </c>
      <c r="G16" s="24">
        <v>0</v>
      </c>
      <c r="H16" s="24"/>
      <c r="I16" s="24"/>
      <c r="J16" s="24"/>
      <c r="K16" s="24"/>
      <c r="L16" s="24"/>
      <c r="M16" s="24"/>
      <c r="N16" s="24"/>
      <c r="O16" s="24"/>
      <c r="P16" s="24"/>
      <c r="Q16" s="24"/>
      <c r="R16" s="25"/>
    </row>
    <row r="17" spans="2:19" ht="12" thickTop="1" x14ac:dyDescent="0.15">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x14ac:dyDescent="0.2">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x14ac:dyDescent="0.2">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x14ac:dyDescent="0.15">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x14ac:dyDescent="0.15">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x14ac:dyDescent="0.15">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x14ac:dyDescent="0.15">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x14ac:dyDescent="0.2">
      <c r="B24" s="42"/>
      <c r="C24" s="45"/>
      <c r="D24" s="15"/>
      <c r="E24" s="15"/>
      <c r="F24" s="23" t="s">
        <v>5</v>
      </c>
      <c r="G24" s="24">
        <v>0</v>
      </c>
      <c r="H24" s="24"/>
      <c r="I24" s="24"/>
      <c r="J24" s="24"/>
      <c r="K24" s="24"/>
      <c r="L24" s="24"/>
      <c r="M24" s="24"/>
      <c r="N24" s="24"/>
      <c r="O24" s="24"/>
      <c r="P24" s="24"/>
      <c r="Q24" s="24"/>
      <c r="R24" s="25"/>
    </row>
    <row r="25" spans="2:19" ht="12" thickTop="1" x14ac:dyDescent="0.15">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x14ac:dyDescent="0.2">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x14ac:dyDescent="0.2">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x14ac:dyDescent="0.15">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x14ac:dyDescent="0.15">
      <c r="B29" s="42"/>
      <c r="C29" s="45"/>
      <c r="D29" s="16"/>
      <c r="E29" s="16"/>
      <c r="F29" s="20" t="s">
        <v>7</v>
      </c>
      <c r="G29" s="21">
        <v>0</v>
      </c>
      <c r="H29" s="21"/>
      <c r="I29" s="21"/>
      <c r="J29" s="21"/>
      <c r="K29" s="21"/>
      <c r="L29" s="21"/>
      <c r="M29" s="21"/>
      <c r="N29" s="21"/>
      <c r="O29" s="21"/>
      <c r="P29" s="21"/>
      <c r="Q29" s="21"/>
      <c r="R29" s="22"/>
    </row>
    <row r="30" spans="2:19" x14ac:dyDescent="0.15">
      <c r="B30" s="42"/>
      <c r="C30" s="45"/>
      <c r="D30" s="16"/>
      <c r="E30" s="16"/>
      <c r="F30" s="20" t="s">
        <v>13</v>
      </c>
      <c r="G30" s="21">
        <v>0</v>
      </c>
      <c r="H30" s="21"/>
      <c r="I30" s="21"/>
      <c r="J30" s="21"/>
      <c r="K30" s="21"/>
      <c r="L30" s="21"/>
      <c r="M30" s="21"/>
      <c r="N30" s="21"/>
      <c r="O30" s="21"/>
      <c r="P30" s="21"/>
      <c r="Q30" s="21"/>
      <c r="R30" s="22"/>
    </row>
    <row r="31" spans="2:19" x14ac:dyDescent="0.15">
      <c r="B31" s="42"/>
      <c r="C31" s="45"/>
      <c r="D31" s="16"/>
      <c r="E31" s="16"/>
      <c r="F31" s="20" t="s">
        <v>6</v>
      </c>
      <c r="G31" s="21">
        <v>0</v>
      </c>
      <c r="H31" s="21"/>
      <c r="I31" s="21"/>
      <c r="J31" s="21"/>
      <c r="K31" s="21"/>
      <c r="L31" s="21"/>
      <c r="M31" s="21"/>
      <c r="N31" s="21"/>
      <c r="O31" s="21"/>
      <c r="P31" s="21"/>
      <c r="Q31" s="21"/>
      <c r="R31" s="22"/>
    </row>
    <row r="32" spans="2:19" ht="12" thickBot="1" x14ac:dyDescent="0.2">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x14ac:dyDescent="0.15">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x14ac:dyDescent="0.2">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x14ac:dyDescent="0.2">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x14ac:dyDescent="0.15">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x14ac:dyDescent="0.15">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x14ac:dyDescent="0.15">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x14ac:dyDescent="0.15">
      <c r="B39" s="42"/>
      <c r="C39" s="45"/>
      <c r="D39" s="15"/>
      <c r="E39" s="15"/>
      <c r="F39" s="20" t="s">
        <v>6</v>
      </c>
      <c r="G39" s="21">
        <v>0</v>
      </c>
      <c r="H39" s="21"/>
      <c r="I39" s="21"/>
      <c r="J39" s="21"/>
      <c r="K39" s="21"/>
      <c r="L39" s="21"/>
      <c r="M39" s="21"/>
      <c r="N39" s="21"/>
      <c r="O39" s="21"/>
      <c r="P39" s="21"/>
      <c r="Q39" s="21"/>
      <c r="R39" s="22"/>
    </row>
    <row r="40" spans="2:19" ht="12" thickBot="1" x14ac:dyDescent="0.2">
      <c r="B40" s="42"/>
      <c r="C40" s="45"/>
      <c r="D40" s="15"/>
      <c r="E40" s="15"/>
      <c r="F40" s="23" t="s">
        <v>5</v>
      </c>
      <c r="G40" s="24">
        <v>0</v>
      </c>
      <c r="H40" s="24"/>
      <c r="I40" s="24"/>
      <c r="J40" s="24"/>
      <c r="K40" s="24"/>
      <c r="L40" s="24"/>
      <c r="M40" s="24"/>
      <c r="N40" s="24"/>
      <c r="O40" s="24"/>
      <c r="P40" s="24"/>
      <c r="Q40" s="24"/>
      <c r="R40" s="25"/>
    </row>
    <row r="41" spans="2:19" ht="12" thickTop="1" x14ac:dyDescent="0.15">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x14ac:dyDescent="0.2">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x14ac:dyDescent="0.2">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x14ac:dyDescent="0.15">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x14ac:dyDescent="0.15">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x14ac:dyDescent="0.15">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x14ac:dyDescent="0.15">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x14ac:dyDescent="0.2">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x14ac:dyDescent="0.15">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x14ac:dyDescent="0.2">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x14ac:dyDescent="0.2">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x14ac:dyDescent="0.15">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x14ac:dyDescent="0.15">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x14ac:dyDescent="0.15">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x14ac:dyDescent="0.15">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x14ac:dyDescent="0.2">
      <c r="B56" s="42"/>
      <c r="C56" s="45"/>
      <c r="D56" s="15"/>
      <c r="E56" s="15"/>
      <c r="F56" s="23" t="s">
        <v>5</v>
      </c>
      <c r="G56" s="24">
        <v>0</v>
      </c>
      <c r="H56" s="24"/>
      <c r="I56" s="24"/>
      <c r="J56" s="24"/>
      <c r="K56" s="24"/>
      <c r="L56" s="24"/>
      <c r="M56" s="24"/>
      <c r="N56" s="24"/>
      <c r="O56" s="24"/>
      <c r="P56" s="24"/>
      <c r="Q56" s="24"/>
      <c r="R56" s="25"/>
    </row>
    <row r="57" spans="2:32" ht="12" thickTop="1" x14ac:dyDescent="0.15">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x14ac:dyDescent="0.2">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x14ac:dyDescent="0.2">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x14ac:dyDescent="0.15">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15">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x14ac:dyDescent="0.15">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x14ac:dyDescent="0.15">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x14ac:dyDescent="0.2">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x14ac:dyDescent="0.15">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x14ac:dyDescent="0.2">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x14ac:dyDescent="0.2">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x14ac:dyDescent="0.15">
      <c r="F69" s="51"/>
    </row>
    <row r="70" spans="2:18" x14ac:dyDescent="0.15">
      <c r="E70" s="2" t="s">
        <v>46</v>
      </c>
      <c r="F70" s="55" t="s">
        <v>29</v>
      </c>
      <c r="G70" s="56"/>
      <c r="H70" s="57" t="s">
        <v>28</v>
      </c>
      <c r="I70" s="58"/>
      <c r="J70" s="57" t="s">
        <v>30</v>
      </c>
      <c r="K70" s="58"/>
      <c r="L70" s="57" t="s">
        <v>22</v>
      </c>
      <c r="M70" s="58"/>
      <c r="N70" s="57" t="s">
        <v>23</v>
      </c>
      <c r="O70" s="58"/>
      <c r="P70" s="57" t="s">
        <v>24</v>
      </c>
      <c r="Q70" s="58"/>
      <c r="R70" s="53" t="s">
        <v>9</v>
      </c>
    </row>
    <row r="71" spans="2:18" x14ac:dyDescent="0.15">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x14ac:dyDescent="0.15">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x14ac:dyDescent="0.15">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x14ac:dyDescent="0.2">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x14ac:dyDescent="0.15">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customSheetViews>
    <customSheetView guid="{4FA3AD9B-1298-4C96-AD3F-A54B405485B0}" state="hidden" topLeftCell="D55">
      <selection activeCell="N82" sqref="N82"/>
      <pageMargins left="0.7" right="0.7" top="0.75" bottom="0.75" header="0.3" footer="0.3"/>
      <pageSetup paperSize="9" orientation="portrait" r:id="rId1"/>
    </customSheetView>
    <customSheetView guid="{BABE49F0-6EF1-4B82-946E-A16E6E202E91}" state="hidden" topLeftCell="D55">
      <selection activeCell="N82" sqref="N82"/>
      <pageMargins left="0.7" right="0.7" top="0.75" bottom="0.75" header="0.3" footer="0.3"/>
      <pageSetup paperSize="9" orientation="portrait" r:id="rId2"/>
    </customSheetView>
    <customSheetView guid="{866F98CE-B449-4C80-80CD-897DBB025239}" state="hidden" topLeftCell="D55">
      <selection activeCell="N82" sqref="N82"/>
      <pageMargins left="0.7" right="0.7" top="0.75" bottom="0.75" header="0.3" footer="0.3"/>
      <pageSetup paperSize="9" orientation="portrait" r:id="rId3"/>
    </customSheetView>
    <customSheetView guid="{1E2933A3-7908-4D15-BE44-27C74903096F}" state="hidden" topLeftCell="D55">
      <selection activeCell="N82" sqref="N82"/>
      <pageMargins left="0.7" right="0.7" top="0.75" bottom="0.75" header="0.3" footer="0.3"/>
      <pageSetup paperSize="9" orientation="portrait" r:id="rId4"/>
    </customSheetView>
    <customSheetView guid="{92EB4CEB-97A4-4C6F-8A85-9576CD8D52F9}" state="hidden" topLeftCell="D55">
      <selection activeCell="N82" sqref="N82"/>
      <pageMargins left="0.7" right="0.7" top="0.75" bottom="0.75" header="0.3" footer="0.3"/>
      <pageSetup paperSize="9" orientation="portrait" r:id="rId5"/>
    </customSheetView>
    <customSheetView guid="{1ACC0038-298A-4F81-98A5-674304C957A4}" state="hidden" topLeftCell="D55">
      <selection activeCell="N82" sqref="N82"/>
      <pageMargins left="0.7" right="0.7" top="0.75" bottom="0.75" header="0.3" footer="0.3"/>
      <pageSetup paperSize="9" orientation="portrait" r:id="rId6"/>
    </customSheetView>
    <customSheetView guid="{0B74C060-4A33-4431-9DFE-1F231A63AF57}" state="hidden" topLeftCell="D55">
      <selection activeCell="N82" sqref="N82"/>
      <pageMargins left="0.7" right="0.7" top="0.75" bottom="0.75" header="0.3" footer="0.3"/>
      <pageSetup paperSize="9" orientation="portrait" r:id="rId7"/>
    </customSheetView>
    <customSheetView guid="{EF4958F7-C967-406D-B6C3-0A71EB1BC7C2}" state="hidden" topLeftCell="D55">
      <selection activeCell="N82" sqref="N82"/>
      <pageMargins left="0.7" right="0.7" top="0.75" bottom="0.75" header="0.3" footer="0.3"/>
      <pageSetup paperSize="9" orientation="portrait" r:id="rId8"/>
    </customSheetView>
    <customSheetView guid="{247AED13-9FF5-493F-B3CC-F0F54BD3CEAB}" state="hidden" topLeftCell="D55">
      <selection activeCell="N82" sqref="N82"/>
      <pageMargins left="0.7" right="0.7" top="0.75" bottom="0.75" header="0.3" footer="0.3"/>
      <pageSetup paperSize="9" orientation="portrait" r:id="rId9"/>
    </customSheetView>
    <customSheetView guid="{D18F99F9-2699-41E5-8BC4-2A5C905B9FC5}" state="hidden" topLeftCell="D55">
      <selection activeCell="N82" sqref="N82"/>
      <pageMargins left="0.7" right="0.7" top="0.75" bottom="0.75" header="0.3" footer="0.3"/>
      <pageSetup paperSize="9" orientation="portrait" r:id="rId10"/>
    </customSheetView>
    <customSheetView guid="{478A226C-3819-494B-B75C-6F13CE721740}" state="hidden" topLeftCell="D55">
      <selection activeCell="N82" sqref="N82"/>
      <pageMargins left="0.7" right="0.7" top="0.75" bottom="0.75" header="0.3" footer="0.3"/>
      <pageSetup paperSize="9" orientation="portrait" r:id="rId11"/>
    </customSheetView>
    <customSheetView guid="{0C01144D-7C18-4EBC-809D-CD9A6873B9A4}" state="hidden" topLeftCell="D55">
      <selection activeCell="N82" sqref="N82"/>
      <pageMargins left="0.7" right="0.7" top="0.75" bottom="0.75" header="0.3" footer="0.3"/>
      <pageSetup paperSize="9" orientation="portrait" r:id="rId12"/>
    </customSheetView>
    <customSheetView guid="{109441FB-5D27-4261-97F8-D74F3C56EAAC}" state="hidden" topLeftCell="D55">
      <selection activeCell="N82" sqref="N82"/>
      <pageMargins left="0.7" right="0.7" top="0.75" bottom="0.75" header="0.3" footer="0.3"/>
      <pageSetup paperSize="9" orientation="portrait" r:id="rId13"/>
    </customSheetView>
    <customSheetView guid="{02582FD4-22F5-45D4-89DD-F12122EDCA8D}" state="hidden" topLeftCell="D55">
      <selection activeCell="N82" sqref="N82"/>
      <pageMargins left="0.7" right="0.7" top="0.75" bottom="0.75" header="0.3" footer="0.3"/>
      <pageSetup paperSize="9" orientation="portrait" r:id="rId14"/>
    </customSheetView>
    <customSheetView guid="{92B42E46-A1C4-4CA2-980F-E48586F08DAF}" state="hidden" topLeftCell="D55">
      <selection activeCell="N82" sqref="N82"/>
      <pageMargins left="0.7" right="0.7" top="0.75" bottom="0.75" header="0.3" footer="0.3"/>
      <pageSetup paperSize="9" orientation="portrait" r:id="rId15"/>
    </customSheetView>
    <customSheetView guid="{0278E81E-B992-4858-B1F1-C546269A93CE}" state="hidden" topLeftCell="D55">
      <selection activeCell="N82" sqref="N82"/>
      <pageMargins left="0.7" right="0.7" top="0.75" bottom="0.75" header="0.3" footer="0.3"/>
      <pageSetup paperSize="9" orientation="portrait" r:id="rId16"/>
    </customSheetView>
    <customSheetView guid="{793DB2A3-A580-43E4-BA65-5104FE123C5C}" state="hidden" topLeftCell="D55">
      <selection activeCell="N82" sqref="N82"/>
      <pageMargins left="0.7" right="0.7" top="0.75" bottom="0.75" header="0.3" footer="0.3"/>
      <pageSetup paperSize="9" orientation="portrait" r:id="rId17"/>
    </customSheetView>
    <customSheetView guid="{E827AF52-889A-4F50-A39E-F0E1D36CA732}" state="hidden" topLeftCell="D55">
      <selection activeCell="N82" sqref="N82"/>
      <pageMargins left="0.7" right="0.7" top="0.75" bottom="0.75" header="0.3" footer="0.3"/>
      <pageSetup paperSize="9" orientation="portrait" r:id="rId18"/>
    </customSheetView>
    <customSheetView guid="{B999EF1A-05D7-45C0-96D4-233228D48054}" state="hidden" topLeftCell="D55">
      <selection activeCell="N82" sqref="N82"/>
      <pageMargins left="0.7" right="0.7" top="0.75" bottom="0.75" header="0.3" footer="0.3"/>
      <pageSetup paperSize="9" orientation="portrait" r:id="rId19"/>
    </customSheetView>
    <customSheetView guid="{ACA2E6CC-2B3E-4AB8-A723-880E1F3C7DC6}" state="hidden" topLeftCell="D55">
      <selection activeCell="N82" sqref="N82"/>
      <pageMargins left="0.7" right="0.7" top="0.75" bottom="0.75" header="0.3" footer="0.3"/>
      <pageSetup paperSize="9" orientation="portrait" r:id="rId20"/>
    </customSheetView>
    <customSheetView guid="{D5B9F501-40C2-485D-A8DD-76C9AFDA146B}" showPageBreaks="1" state="hidden" topLeftCell="D55">
      <selection activeCell="N82" sqref="N82"/>
      <pageMargins left="0.7" right="0.7" top="0.75" bottom="0.75" header="0.3" footer="0.3"/>
      <pageSetup paperSize="9" orientation="portrait" r:id="rId21"/>
    </customSheetView>
    <customSheetView guid="{E1A46B07-D6D8-4219-B694-3633A690E562}" state="hidden" topLeftCell="D55">
      <selection activeCell="N82" sqref="N82"/>
      <pageMargins left="0.7" right="0.7" top="0.75" bottom="0.75" header="0.3" footer="0.3"/>
      <pageSetup paperSize="9" orientation="portrait" r:id="rId22"/>
    </customSheetView>
    <customSheetView guid="{240C352A-D6EF-4728-9219-DD6B528CE022}" state="hidden" topLeftCell="D55">
      <selection activeCell="N82" sqref="N82"/>
      <pageMargins left="0.7" right="0.7" top="0.75" bottom="0.75" header="0.3" footer="0.3"/>
      <pageSetup paperSize="9" orientation="portrait" r:id="rId23"/>
    </customSheetView>
    <customSheetView guid="{5A027B3F-4BDA-4D5B-99A1-C2E547422488}" state="hidden" topLeftCell="D55">
      <selection activeCell="N82" sqref="N82"/>
      <pageMargins left="0.7" right="0.7" top="0.75" bottom="0.75" header="0.3" footer="0.3"/>
      <pageSetup paperSize="9" orientation="portrait" r:id="rId24"/>
    </customSheetView>
    <customSheetView guid="{262EDA3B-7785-4483-8C7E-BCBD0D6A995B}" state="hidden" topLeftCell="D55">
      <selection activeCell="N82" sqref="N82"/>
      <pageMargins left="0.7" right="0.7" top="0.75" bottom="0.75" header="0.3" footer="0.3"/>
      <pageSetup paperSize="9" orientation="portrait" r:id="rId25"/>
    </customSheetView>
    <customSheetView guid="{315230D8-F0E9-48EF-90D6-9C6D7FFE9006}" state="hidden" topLeftCell="D55">
      <selection activeCell="N82" sqref="N82"/>
      <pageMargins left="0.7" right="0.7" top="0.75" bottom="0.75" header="0.3" footer="0.3"/>
      <pageSetup paperSize="9" orientation="portrait" r:id="rId26"/>
    </customSheetView>
    <customSheetView guid="{99E3FE3A-7B49-48B4-BEFD-0DD64952A046}" state="hidden" topLeftCell="D55">
      <selection activeCell="N82" sqref="N82"/>
      <pageMargins left="0.7" right="0.7" top="0.75" bottom="0.75" header="0.3" footer="0.3"/>
      <pageSetup paperSize="9" orientation="portrait" r:id="rId27"/>
    </customSheetView>
    <customSheetView guid="{9FF3767D-B5E2-4274-8C91-D6BE67029FF6}" state="hidden" topLeftCell="D55">
      <selection activeCell="N82" sqref="N82"/>
      <pageMargins left="0.7" right="0.7" top="0.75" bottom="0.75" header="0.3" footer="0.3"/>
      <pageSetup paperSize="9" orientation="portrait" r:id="rId28"/>
    </customSheetView>
    <customSheetView guid="{89CFD966-126F-414B-94EC-2C1358CF5DA9}" state="hidden" topLeftCell="D55">
      <selection activeCell="N82" sqref="N82"/>
      <pageMargins left="0.7" right="0.7" top="0.75" bottom="0.75" header="0.3" footer="0.3"/>
      <pageSetup paperSize="9" orientation="portrait" r:id="rId29"/>
    </customSheetView>
  </customSheetViews>
  <phoneticPr fontId="2"/>
  <pageMargins left="0.7" right="0.7" top="0.75" bottom="0.75" header="0.3" footer="0.3"/>
  <pageSetup paperSize="9" orientation="portrait"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x14ac:dyDescent="0.15"/>
  <cols>
    <col min="1" max="1" width="121.625" style="72" customWidth="1"/>
    <col min="2" max="2" width="12.5" customWidth="1"/>
    <col min="4" max="4" width="13.25" customWidth="1"/>
  </cols>
  <sheetData>
    <row r="1" spans="1:1" ht="42" x14ac:dyDescent="0.15">
      <c r="A1" s="109" t="s">
        <v>109</v>
      </c>
    </row>
    <row r="2" spans="1:1" ht="15" customHeight="1" x14ac:dyDescent="0.15">
      <c r="A2" s="120"/>
    </row>
    <row r="3" spans="1:1" ht="42" x14ac:dyDescent="0.15">
      <c r="A3" s="109" t="s">
        <v>107</v>
      </c>
    </row>
    <row r="4" spans="1:1" ht="21.2" customHeight="1" x14ac:dyDescent="0.15">
      <c r="A4" s="110"/>
    </row>
    <row r="5" spans="1:1" s="72" customFormat="1" ht="41.25" customHeight="1" x14ac:dyDescent="0.15">
      <c r="A5" s="121" t="s">
        <v>110</v>
      </c>
    </row>
    <row r="6" spans="1:1" ht="41.25" customHeight="1" x14ac:dyDescent="0.15">
      <c r="A6" s="121" t="s">
        <v>111</v>
      </c>
    </row>
    <row r="7" spans="1:1" ht="41.25" customHeight="1" x14ac:dyDescent="0.15">
      <c r="A7" s="121" t="s">
        <v>112</v>
      </c>
    </row>
    <row r="8" spans="1:1" ht="8.4499999999999993" customHeight="1" x14ac:dyDescent="0.15"/>
    <row r="9" spans="1:1" ht="21.75" customHeight="1" x14ac:dyDescent="0.15"/>
    <row r="10" spans="1:1" ht="45.75" customHeight="1" x14ac:dyDescent="0.15"/>
    <row r="11" spans="1:1" ht="45.75" customHeight="1" x14ac:dyDescent="0.15"/>
    <row r="12" spans="1:1" ht="45.75" customHeight="1" x14ac:dyDescent="0.15"/>
    <row r="13" spans="1:1" s="70" customFormat="1" ht="93.2" customHeight="1" x14ac:dyDescent="0.15">
      <c r="A13" s="109" t="s">
        <v>108</v>
      </c>
    </row>
    <row r="72" spans="7:7" ht="45" customHeight="1" x14ac:dyDescent="0.15">
      <c r="G72" s="123" t="s">
        <v>114</v>
      </c>
    </row>
    <row r="194" spans="10:11" ht="45" customHeight="1" x14ac:dyDescent="0.15">
      <c r="J194" s="122"/>
      <c r="K194" s="122"/>
    </row>
    <row r="228" spans="10:11" ht="45" customHeight="1" x14ac:dyDescent="0.15">
      <c r="J228" s="123" t="s">
        <v>116</v>
      </c>
      <c r="K228" s="123" t="s">
        <v>113</v>
      </c>
    </row>
    <row r="247" spans="7:7" ht="45" customHeight="1" x14ac:dyDescent="0.15">
      <c r="G247" s="123" t="s">
        <v>115</v>
      </c>
    </row>
  </sheetData>
  <customSheetViews>
    <customSheetView guid="{4FA3AD9B-1298-4C96-AD3F-A54B405485B0}"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
    </customSheetView>
    <customSheetView guid="{BABE49F0-6EF1-4B82-946E-A16E6E202E91}"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2"/>
    </customSheetView>
    <customSheetView guid="{866F98CE-B449-4C80-80CD-897DBB02523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3"/>
    </customSheetView>
    <customSheetView guid="{1E2933A3-7908-4D15-BE44-27C74903096F}" scale="85" showPageBreaks="1" printArea="1" view="pageBreakPreview">
      <selection activeCell="E250" sqref="E250"/>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4"/>
    </customSheetView>
    <customSheetView guid="{D5B9F501-40C2-485D-A8DD-76C9AFDA146B}" scale="70" showPageBreaks="1" printArea="1">
      <selection activeCell="E7" sqref="E7"/>
      <rowBreaks count="1" manualBreakCount="1">
        <brk id="12" man="1"/>
      </rowBreaks>
      <pageMargins left="0.70866141732283472" right="0.74803149606299213" top="0.43307086614173229" bottom="0.32" header="0.31496062992125984" footer="0.18"/>
      <printOptions horizontalCentered="1" verticalCentered="1"/>
      <pageSetup paperSize="9" orientation="landscape" r:id="rId5"/>
    </customSheetView>
    <customSheetView guid="{E1A46B07-D6D8-4219-B694-3633A690E56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6"/>
    </customSheetView>
    <customSheetView guid="{240C352A-D6EF-4728-9219-DD6B528CE02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7"/>
    </customSheetView>
    <customSheetView guid="{5A027B3F-4BDA-4D5B-99A1-C2E547422488}"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8"/>
    </customSheetView>
    <customSheetView guid="{262EDA3B-7785-4483-8C7E-BCBD0D6A995B}"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9"/>
    </customSheetView>
    <customSheetView guid="{315230D8-F0E9-48EF-90D6-9C6D7FFE900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0"/>
    </customSheetView>
    <customSheetView guid="{99E3FE3A-7B49-48B4-BEFD-0DD64952A04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1"/>
    </customSheetView>
    <customSheetView guid="{9FF3767D-B5E2-4274-8C91-D6BE67029FF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2"/>
    </customSheetView>
    <customSheetView guid="{89CFD966-126F-414B-94EC-2C1358CF5DA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3"/>
    </customSheetView>
  </customSheetViews>
  <phoneticPr fontId="2"/>
  <printOptions horizontalCentered="1" verticalCentered="1"/>
  <pageMargins left="0.78740157480314965" right="0.78740157480314965" top="0.98425196850393704" bottom="0.78740157480314965" header="0.31496062992125984" footer="0.19685039370078741"/>
  <pageSetup paperSize="9" orientation="landscape" r:id="rId14"/>
  <rowBreaks count="1" manualBreakCount="1">
    <brk id="13" man="1"/>
  </rowBreak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tabSelected="1" view="pageBreakPreview" zoomScale="80" zoomScaleNormal="80" zoomScaleSheetLayoutView="80" workbookViewId="0">
      <pane ySplit="6" topLeftCell="A7" activePane="bottomLeft" state="frozen"/>
      <selection pane="bottomLeft" activeCell="G8" sqref="G8"/>
    </sheetView>
  </sheetViews>
  <sheetFormatPr defaultRowHeight="11.25" x14ac:dyDescent="0.15"/>
  <cols>
    <col min="1" max="1" width="16.625" style="60" customWidth="1"/>
    <col min="2" max="6" width="16.625" style="61" customWidth="1"/>
    <col min="7" max="7" width="40.625" style="62" customWidth="1"/>
    <col min="8" max="8" width="40.625" style="63" customWidth="1"/>
    <col min="9" max="10" width="7.625" style="71" customWidth="1"/>
    <col min="11" max="16384" width="9" style="60"/>
  </cols>
  <sheetData>
    <row r="1" spans="1:18" ht="18" customHeight="1" x14ac:dyDescent="0.15">
      <c r="N1" s="130"/>
    </row>
    <row r="2" spans="1:18" s="126" customFormat="1" ht="18" customHeight="1" x14ac:dyDescent="0.15">
      <c r="A2" s="131" t="s">
        <v>119</v>
      </c>
      <c r="B2" s="129"/>
      <c r="C2" s="129"/>
      <c r="D2" s="129"/>
      <c r="E2" s="129"/>
      <c r="F2" s="129"/>
      <c r="G2" s="132"/>
      <c r="H2" s="132"/>
      <c r="I2" s="139" t="s">
        <v>4</v>
      </c>
      <c r="J2" s="140"/>
      <c r="N2" s="133"/>
    </row>
    <row r="3" spans="1:18" s="126" customFormat="1" ht="18" customHeight="1" x14ac:dyDescent="0.15">
      <c r="A3" s="127" t="s">
        <v>104</v>
      </c>
      <c r="B3" s="132"/>
      <c r="C3" s="128"/>
      <c r="D3" s="146"/>
      <c r="E3" s="146"/>
      <c r="F3" s="147"/>
      <c r="G3" s="148"/>
      <c r="H3" s="149"/>
      <c r="J3" s="136" t="s">
        <v>123</v>
      </c>
      <c r="N3" s="133"/>
    </row>
    <row r="4" spans="1:18" ht="11.25" customHeight="1" x14ac:dyDescent="0.15">
      <c r="A4" s="141" t="s">
        <v>0</v>
      </c>
      <c r="B4" s="144" t="s">
        <v>1</v>
      </c>
      <c r="C4" s="144" t="s">
        <v>2</v>
      </c>
      <c r="D4" s="151" t="s">
        <v>120</v>
      </c>
      <c r="E4" s="151" t="s">
        <v>121</v>
      </c>
      <c r="F4" s="151" t="s">
        <v>122</v>
      </c>
      <c r="G4" s="144" t="s">
        <v>105</v>
      </c>
      <c r="H4" s="144" t="s">
        <v>106</v>
      </c>
      <c r="I4" s="137" t="s">
        <v>117</v>
      </c>
      <c r="J4" s="137" t="s">
        <v>124</v>
      </c>
      <c r="N4" s="130"/>
    </row>
    <row r="5" spans="1:18" x14ac:dyDescent="0.15">
      <c r="A5" s="138"/>
      <c r="B5" s="145"/>
      <c r="C5" s="145"/>
      <c r="D5" s="151"/>
      <c r="E5" s="151"/>
      <c r="F5" s="151"/>
      <c r="G5" s="150"/>
      <c r="H5" s="150"/>
      <c r="I5" s="138"/>
      <c r="J5" s="138"/>
      <c r="N5" s="130"/>
    </row>
    <row r="6" spans="1:18" x14ac:dyDescent="0.15">
      <c r="A6" s="138"/>
      <c r="B6" s="145"/>
      <c r="C6" s="145"/>
      <c r="D6" s="151"/>
      <c r="E6" s="151"/>
      <c r="F6" s="151"/>
      <c r="G6" s="150"/>
      <c r="H6" s="150"/>
      <c r="I6" s="138"/>
      <c r="J6" s="138"/>
      <c r="N6" s="130"/>
    </row>
    <row r="7" spans="1:18" s="64" customFormat="1" ht="95.25" customHeight="1" x14ac:dyDescent="0.15">
      <c r="A7" s="65" t="s">
        <v>125</v>
      </c>
      <c r="B7" s="68" t="s">
        <v>126</v>
      </c>
      <c r="C7" s="68" t="s">
        <v>127</v>
      </c>
      <c r="D7" s="124">
        <v>160000</v>
      </c>
      <c r="E7" s="124">
        <v>160000</v>
      </c>
      <c r="F7" s="125">
        <v>151452</v>
      </c>
      <c r="G7" s="66" t="s">
        <v>136</v>
      </c>
      <c r="H7" s="66" t="s">
        <v>137</v>
      </c>
      <c r="I7" s="67" t="s">
        <v>132</v>
      </c>
      <c r="J7" s="67" t="s">
        <v>133</v>
      </c>
      <c r="K7" s="69"/>
      <c r="L7" s="69"/>
      <c r="M7" s="69"/>
      <c r="N7" s="69"/>
      <c r="O7" s="69"/>
      <c r="P7" s="69"/>
      <c r="Q7" s="69"/>
      <c r="R7" s="69"/>
    </row>
    <row r="8" spans="1:18" s="64" customFormat="1" ht="178.5" customHeight="1" x14ac:dyDescent="0.15">
      <c r="A8" s="65" t="s">
        <v>125</v>
      </c>
      <c r="B8" s="68" t="s">
        <v>128</v>
      </c>
      <c r="C8" s="68" t="s">
        <v>129</v>
      </c>
      <c r="D8" s="124">
        <v>32174000</v>
      </c>
      <c r="E8" s="124">
        <v>31412722</v>
      </c>
      <c r="F8" s="125">
        <v>31606688</v>
      </c>
      <c r="G8" s="66" t="s">
        <v>138</v>
      </c>
      <c r="H8" s="66" t="s">
        <v>139</v>
      </c>
      <c r="I8" s="67" t="s">
        <v>134</v>
      </c>
      <c r="J8" s="67" t="s">
        <v>142</v>
      </c>
    </row>
    <row r="9" spans="1:18" s="64" customFormat="1" ht="85.5" customHeight="1" x14ac:dyDescent="0.15">
      <c r="A9" s="65" t="s">
        <v>125</v>
      </c>
      <c r="B9" s="68" t="s">
        <v>130</v>
      </c>
      <c r="C9" s="68" t="s">
        <v>131</v>
      </c>
      <c r="D9" s="124">
        <v>6289000</v>
      </c>
      <c r="E9" s="124">
        <v>5598671</v>
      </c>
      <c r="F9" s="125">
        <v>6250598</v>
      </c>
      <c r="G9" s="66" t="s">
        <v>140</v>
      </c>
      <c r="H9" s="66" t="s">
        <v>141</v>
      </c>
      <c r="I9" s="67" t="s">
        <v>135</v>
      </c>
      <c r="J9" s="135" t="s">
        <v>133</v>
      </c>
    </row>
    <row r="10" spans="1:18" ht="39.950000000000003" customHeight="1" x14ac:dyDescent="0.15">
      <c r="A10" s="141" t="s">
        <v>118</v>
      </c>
      <c r="B10" s="142"/>
      <c r="C10" s="143"/>
      <c r="D10" s="134">
        <f>SUM(D7:D9)</f>
        <v>38623000</v>
      </c>
      <c r="E10" s="134">
        <f>SUM(E7:E9)</f>
        <v>37171393</v>
      </c>
    </row>
  </sheetData>
  <customSheetViews>
    <customSheetView guid="{4FA3AD9B-1298-4C96-AD3F-A54B405485B0}" scale="85" showPageBreaks="1" fitToPage="1" printArea="1" showAutoFilter="1" hiddenColumns="1" view="pageBreakPreview">
      <pane ySplit="6" topLeftCell="A7" activePane="bottomLeft" state="frozen"/>
      <selection pane="bottomLeft" activeCell="R263" sqref="R263"/>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BABE49F0-6EF1-4B82-946E-A16E6E202E91}" showPageBreaks="1" printArea="1" showAutoFilter="1" hiddenColumns="1" view="pageBreakPreview">
      <pane xSplit="7" ySplit="5" topLeftCell="M181" activePane="bottomRight" state="frozen"/>
      <selection pane="bottomRight" activeCell="C8" sqref="C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7:AK268"/>
    </customSheetView>
    <customSheetView guid="{866F98CE-B449-4C80-80CD-897DBB025239}" scale="85" showPageBreaks="1" printArea="1" showAutoFilter="1" hiddenColumns="1" view="pageBreakPreview">
      <pane xSplit="7" ySplit="5" topLeftCell="H6" activePane="bottomRight" state="frozen"/>
      <selection pane="bottomRight" activeCell="AC5" sqref="AC5"/>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R265"/>
    </customSheetView>
    <customSheetView guid="{1E2933A3-7908-4D15-BE44-27C74903096F}" scale="80" showPageBreaks="1" printArea="1" filter="1" showAutoFilter="1" hiddenColumns="1" view="pageBreakPreview" topLeftCell="A178">
      <selection activeCell="K186" sqref="K186"/>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4"/>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XET275">
        <filterColumn colId="5">
          <customFilters>
            <customFilter val="*地域活動協議会*"/>
          </customFilters>
        </filterColumn>
      </autoFilter>
    </customSheetView>
    <customSheetView guid="{92EB4CEB-97A4-4C6F-8A85-9576CD8D52F9}" showPageBreaks="1" printArea="1" showAutoFilter="1" hiddenColumns="1" view="pageBreakPreview" topLeftCell="A2">
      <pane xSplit="9" ySplit="5" topLeftCell="J84" activePane="bottomRight" state="frozen"/>
      <selection pane="bottomRight" activeCell="G86" sqref="G86"/>
      <colBreaks count="1" manualBreakCount="1">
        <brk id="17" min="1" max="178" man="1"/>
      </colBreaks>
      <pageMargins left="0.47244094488188981" right="0.47244094488188981" top="0.59055118110236227" bottom="0.59055118110236227" header="0.31496062992125984" footer="0.31496062992125984"/>
      <pageSetup paperSize="9" scale="65" pageOrder="overThenDown" orientation="landscape" r:id="rId5"/>
      <headerFooter>
        <oddHeader>&amp;R&amp;"ＭＳ ゴシック,標準"&amp;12（様式１）</oddHeader>
        <oddFooter>&amp;L&amp;10・性質別分類…１：団体運営費補助、２：施設運営費補助、３：施設整備事業に対する補助、４：借入額の利子等償還に対する補助、５イベント、大会等に対する補助、６：その他事業費補助、７：その他（個人に対する補助など）
・細節…２：補助金、16：児童生徒就学費補助金、17：奨学費補助金、18：信用保証協会補助金、23：利子補給金&amp;R&amp;P/&amp;N
&amp;D/&amp;T</oddFooter>
      </headerFooter>
      <autoFilter ref="A6:AI179"/>
    </customSheetView>
    <customSheetView guid="{D5B9F501-40C2-485D-A8DD-76C9AFDA146B}" scale="85" showPageBreaks="1" printArea="1" showAutoFilter="1" hiddenColumns="1" view="pageBreakPreview" topLeftCell="C239">
      <selection activeCell="K217" sqref="K217"/>
      <rowBreaks count="1" manualBreakCount="1">
        <brk id="262" min="3" max="16" man="1"/>
      </row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6"/>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AI276"/>
    </customSheetView>
    <customSheetView guid="{E1A46B07-D6D8-4219-B694-3633A690E562}" showPageBreaks="1" printArea="1" showAutoFilter="1" hiddenColumns="1" view="pageBreakPreview">
      <pane xSplit="7" ySplit="5" topLeftCell="H148" activePane="bottomRight" state="frozen"/>
      <selection pane="bottomRight" activeCell="H148" sqref="H14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7"/>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K265"/>
    </customSheetView>
    <customSheetView guid="{240C352A-D6EF-4728-9219-DD6B528CE022}" showPageBreaks="1" printArea="1" filter="1" showAutoFilter="1" view="pageBreakPreview">
      <pane xSplit="5" ySplit="5" topLeftCell="J58" activePane="bottomRight" state="frozen"/>
      <selection pane="bottomRight" activeCell="L59" sqref="L59"/>
      <rowBreaks count="1" manualBreakCount="1">
        <brk id="145" min="4" max="44" man="1"/>
      </rowBreaks>
      <pageMargins left="0.39370078740157483" right="0.39370078740157483" top="0.59055118110236227" bottom="0.59055118110236227" header="0.39370078740157483" footer="0.39370078740157483"/>
      <printOptions horizontalCentered="1"/>
      <pageSetup paperSize="8" scale="43" pageOrder="overThenDown" orientation="landscape" useFirstPageNumber="1" r:id="rId8"/>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5">
        <filterColumn colId="30">
          <filters blank="1"/>
        </filterColumn>
      </autoFilter>
    </customSheetView>
    <customSheetView guid="{5A027B3F-4BDA-4D5B-99A1-C2E547422488}" scale="85" showPageBreaks="1" fitToPage="1" printArea="1" showAutoFilter="1" view="pageBreakPreview">
      <pane xSplit="5" ySplit="5" topLeftCell="L246" activePane="bottomRight" state="frozen"/>
      <selection pane="bottomRight" activeCell="R246" sqref="R246"/>
      <rowBreaks count="1" manualBreakCount="1">
        <brk id="177" min="4" max="44" man="1"/>
      </rowBreaks>
      <pageMargins left="0.39370078740157483" right="0.39370078740157483" top="0.59055118110236227" bottom="0.59055118110236227" header="0.39370078740157483" footer="0.39370078740157483"/>
      <printOptions horizontalCentered="1"/>
      <pageSetup paperSize="8" scale="80" fitToWidth="23" fitToHeight="23" pageOrder="overThenDown" orientation="landscape" useFirstPageNumber="1" r:id="rId9"/>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7"/>
    </customSheetView>
    <customSheetView guid="{262EDA3B-7785-4483-8C7E-BCBD0D6A995B}" scale="85" showPageBreaks="1" printArea="1" showAutoFilter="1" hiddenColumns="1" view="pageBreakPreview" topLeftCell="E1">
      <pane xSplit="6" ySplit="6" topLeftCell="K7" activePane="bottomRight" state="frozen"/>
      <selection pane="bottomRight" activeCell="I7" sqref="I7"/>
      <rowBreaks count="8" manualBreakCount="8">
        <brk id="55" max="17" man="1"/>
        <brk id="95" max="17" man="1"/>
        <brk id="106" max="17" man="1"/>
        <brk id="135" max="17" man="1"/>
        <brk id="143" max="17" man="1"/>
        <brk id="152" max="17" man="1"/>
        <brk id="162" max="17" man="1"/>
        <brk id="267"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horizontalDpi="2400" verticalDpi="1200" r:id="rId10"/>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315230D8-F0E9-48EF-90D6-9C6D7FFE9006}" scale="85" showPageBreaks="1" printArea="1" showAutoFilter="1" hiddenColumns="1" view="pageBreakPreview" topLeftCell="E1">
      <pane xSplit="6" ySplit="6" topLeftCell="K124" activePane="bottomRight" state="frozen"/>
      <selection pane="bottomRight" activeCell="H125" sqref="H125"/>
      <rowBreaks count="4" manualBreakCount="4">
        <brk id="137" max="17" man="1"/>
        <brk id="144" max="17" man="1"/>
        <brk id="153" max="17" man="1"/>
        <brk id="266"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1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99E3FE3A-7B49-48B4-BEFD-0DD64952A046}" scale="85" showPageBreaks="1" fitToPage="1" printArea="1" filter="1" showAutoFilter="1" hiddenColumns="1" view="pageBreakPreview">
      <pane ySplit="5" topLeftCell="A111" activePane="bottomLeft" state="frozen"/>
      <selection pane="bottomLeft" activeCell="K114" sqref="K114"/>
      <pageMargins left="0.39370078740157483" right="0.39370078740157483" top="0.59055118110236227" bottom="0.59055118110236227" header="0.39370078740157483" footer="0.39370078740157483"/>
      <printOptions horizontalCentered="1"/>
      <pageSetup paperSize="9" scale="51" fitToHeight="0" pageOrder="overThenDown" orientation="landscape" useFirstPageNumber="1" r:id="rId1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filterColumn colId="0">
          <filters>
            <filter val="こども"/>
          </filters>
        </filterColumn>
      </autoFilter>
    </customSheetView>
    <customSheetView guid="{9FF3767D-B5E2-4274-8C91-D6BE67029FF6}" scale="110" showPageBreaks="1" printArea="1" showAutoFilter="1" hiddenColumns="1" view="pageBreakPreview" topLeftCell="I1">
      <pane ySplit="6" topLeftCell="A252" activePane="bottomLeft" state="frozen"/>
      <selection pane="bottomLeft" activeCell="V267" sqref="V267"/>
      <pageMargins left="0.39370078740157483" right="0.39370078740157483" top="0.59055118110236227" bottom="0.59055118110236227" header="0.39370078740157483" footer="0.39370078740157483"/>
      <printOptions horizontalCentered="1"/>
      <pageSetup paperSize="9" scale="75" fitToWidth="0" fitToHeight="0" pageOrder="overThenDown" orientation="landscape" useFirstPageNumber="1" r:id="rId1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89CFD966-126F-414B-94EC-2C1358CF5DA9}" scale="85" showPageBreaks="1" fitToPage="1" printArea="1" showAutoFilter="1" hiddenColumns="1" view="pageBreakPreview">
      <pane ySplit="6" topLeftCell="A7" activePane="bottomLeft" state="frozen"/>
      <selection pane="bottomLeft" activeCell="L100" sqref="L100"/>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4"/>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s>
  <mergeCells count="13">
    <mergeCell ref="J4:J6"/>
    <mergeCell ref="I2:J2"/>
    <mergeCell ref="A10:C10"/>
    <mergeCell ref="A4:A6"/>
    <mergeCell ref="B4:B6"/>
    <mergeCell ref="D3:H3"/>
    <mergeCell ref="I4:I6"/>
    <mergeCell ref="G4:G6"/>
    <mergeCell ref="H4:H6"/>
    <mergeCell ref="C4:C6"/>
    <mergeCell ref="F4:F6"/>
    <mergeCell ref="D4:D6"/>
    <mergeCell ref="E4:E6"/>
  </mergeCells>
  <phoneticPr fontId="2"/>
  <dataValidations count="2">
    <dataValidation imeMode="hiragana" allowBlank="1" showInputMessage="1" showErrorMessage="1" sqref="B11:C1048576 B1:C9 A1:A1048576"/>
    <dataValidation imeMode="off" allowBlank="1" showInputMessage="1" showErrorMessage="1" sqref="D1:F1048576"/>
  </dataValidations>
  <printOptions horizontalCentered="1"/>
  <pageMargins left="0.19685039370078741" right="0.19685039370078741" top="0.59055118110236227" bottom="0.59055118110236227" header="0.39370078740157483" footer="0.39370078740157483"/>
  <pageSetup paperSize="9" scale="59" pageOrder="overThenDown" orientation="landscape" useFirstPageNumber="1" r:id="rId15"/>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x14ac:dyDescent="0.15"/>
  <cols>
    <col min="1" max="2" width="1.875" style="110" customWidth="1"/>
    <col min="3" max="3" width="14.5" style="110" customWidth="1"/>
    <col min="4" max="4" width="19" style="110" customWidth="1"/>
    <col min="5" max="6" width="15.875" style="70" customWidth="1"/>
    <col min="7" max="7" width="10.125" style="70" customWidth="1"/>
    <col min="8" max="9" width="17.375" style="70" bestFit="1" customWidth="1"/>
    <col min="10" max="10" width="16.125" style="70" customWidth="1"/>
    <col min="11" max="11" width="7.875" style="70" customWidth="1"/>
    <col min="12" max="13" width="18.875" style="70" bestFit="1" customWidth="1"/>
    <col min="14" max="250" width="9" style="70"/>
    <col min="251" max="251" width="2.375" style="70" customWidth="1"/>
    <col min="252" max="252" width="14.5" style="70" customWidth="1"/>
    <col min="253" max="254" width="15.875" style="70" customWidth="1"/>
    <col min="255" max="256" width="15.625" style="70" customWidth="1"/>
    <col min="257" max="257" width="15.375" style="70" customWidth="1"/>
    <col min="258" max="506" width="9" style="70"/>
    <col min="507" max="507" width="2.375" style="70" customWidth="1"/>
    <col min="508" max="508" width="14.5" style="70" customWidth="1"/>
    <col min="509" max="510" width="15.875" style="70" customWidth="1"/>
    <col min="511" max="512" width="15.625" style="70" customWidth="1"/>
    <col min="513" max="513" width="15.375" style="70" customWidth="1"/>
    <col min="514" max="762" width="9" style="70"/>
    <col min="763" max="763" width="2.375" style="70" customWidth="1"/>
    <col min="764" max="764" width="14.5" style="70" customWidth="1"/>
    <col min="765" max="766" width="15.875" style="70" customWidth="1"/>
    <col min="767" max="768" width="15.625" style="70" customWidth="1"/>
    <col min="769" max="769" width="15.375" style="70" customWidth="1"/>
    <col min="770" max="1018" width="9" style="70"/>
    <col min="1019" max="1019" width="2.375" style="70" customWidth="1"/>
    <col min="1020" max="1020" width="14.5" style="70" customWidth="1"/>
    <col min="1021" max="1022" width="15.875" style="70" customWidth="1"/>
    <col min="1023" max="1024" width="15.625" style="70" customWidth="1"/>
    <col min="1025" max="1025" width="15.375" style="70" customWidth="1"/>
    <col min="1026" max="1274" width="9" style="70"/>
    <col min="1275" max="1275" width="2.375" style="70" customWidth="1"/>
    <col min="1276" max="1276" width="14.5" style="70" customWidth="1"/>
    <col min="1277" max="1278" width="15.875" style="70" customWidth="1"/>
    <col min="1279" max="1280" width="15.625" style="70" customWidth="1"/>
    <col min="1281" max="1281" width="15.375" style="70" customWidth="1"/>
    <col min="1282" max="1530" width="9" style="70"/>
    <col min="1531" max="1531" width="2.375" style="70" customWidth="1"/>
    <col min="1532" max="1532" width="14.5" style="70" customWidth="1"/>
    <col min="1533" max="1534" width="15.875" style="70" customWidth="1"/>
    <col min="1535" max="1536" width="15.625" style="70" customWidth="1"/>
    <col min="1537" max="1537" width="15.375" style="70" customWidth="1"/>
    <col min="1538" max="1786" width="9" style="70"/>
    <col min="1787" max="1787" width="2.375" style="70" customWidth="1"/>
    <col min="1788" max="1788" width="14.5" style="70" customWidth="1"/>
    <col min="1789" max="1790" width="15.875" style="70" customWidth="1"/>
    <col min="1791" max="1792" width="15.625" style="70" customWidth="1"/>
    <col min="1793" max="1793" width="15.375" style="70" customWidth="1"/>
    <col min="1794" max="2042" width="9" style="70"/>
    <col min="2043" max="2043" width="2.375" style="70" customWidth="1"/>
    <col min="2044" max="2044" width="14.5" style="70" customWidth="1"/>
    <col min="2045" max="2046" width="15.875" style="70" customWidth="1"/>
    <col min="2047" max="2048" width="15.625" style="70" customWidth="1"/>
    <col min="2049" max="2049" width="15.375" style="70" customWidth="1"/>
    <col min="2050" max="2298" width="9" style="70"/>
    <col min="2299" max="2299" width="2.375" style="70" customWidth="1"/>
    <col min="2300" max="2300" width="14.5" style="70" customWidth="1"/>
    <col min="2301" max="2302" width="15.875" style="70" customWidth="1"/>
    <col min="2303" max="2304" width="15.625" style="70" customWidth="1"/>
    <col min="2305" max="2305" width="15.375" style="70" customWidth="1"/>
    <col min="2306" max="2554" width="9" style="70"/>
    <col min="2555" max="2555" width="2.375" style="70" customWidth="1"/>
    <col min="2556" max="2556" width="14.5" style="70" customWidth="1"/>
    <col min="2557" max="2558" width="15.875" style="70" customWidth="1"/>
    <col min="2559" max="2560" width="15.625" style="70" customWidth="1"/>
    <col min="2561" max="2561" width="15.375" style="70" customWidth="1"/>
    <col min="2562" max="2810" width="9" style="70"/>
    <col min="2811" max="2811" width="2.375" style="70" customWidth="1"/>
    <col min="2812" max="2812" width="14.5" style="70" customWidth="1"/>
    <col min="2813" max="2814" width="15.875" style="70" customWidth="1"/>
    <col min="2815" max="2816" width="15.625" style="70" customWidth="1"/>
    <col min="2817" max="2817" width="15.375" style="70" customWidth="1"/>
    <col min="2818" max="3066" width="9" style="70"/>
    <col min="3067" max="3067" width="2.375" style="70" customWidth="1"/>
    <col min="3068" max="3068" width="14.5" style="70" customWidth="1"/>
    <col min="3069" max="3070" width="15.875" style="70" customWidth="1"/>
    <col min="3071" max="3072" width="15.625" style="70" customWidth="1"/>
    <col min="3073" max="3073" width="15.375" style="70" customWidth="1"/>
    <col min="3074" max="3322" width="9" style="70"/>
    <col min="3323" max="3323" width="2.375" style="70" customWidth="1"/>
    <col min="3324" max="3324" width="14.5" style="70" customWidth="1"/>
    <col min="3325" max="3326" width="15.875" style="70" customWidth="1"/>
    <col min="3327" max="3328" width="15.625" style="70" customWidth="1"/>
    <col min="3329" max="3329" width="15.375" style="70" customWidth="1"/>
    <col min="3330" max="3578" width="9" style="70"/>
    <col min="3579" max="3579" width="2.375" style="70" customWidth="1"/>
    <col min="3580" max="3580" width="14.5" style="70" customWidth="1"/>
    <col min="3581" max="3582" width="15.875" style="70" customWidth="1"/>
    <col min="3583" max="3584" width="15.625" style="70" customWidth="1"/>
    <col min="3585" max="3585" width="15.375" style="70" customWidth="1"/>
    <col min="3586" max="3834" width="9" style="70"/>
    <col min="3835" max="3835" width="2.375" style="70" customWidth="1"/>
    <col min="3836" max="3836" width="14.5" style="70" customWidth="1"/>
    <col min="3837" max="3838" width="15.875" style="70" customWidth="1"/>
    <col min="3839" max="3840" width="15.625" style="70" customWidth="1"/>
    <col min="3841" max="3841" width="15.375" style="70" customWidth="1"/>
    <col min="3842" max="4090" width="9" style="70"/>
    <col min="4091" max="4091" width="2.375" style="70" customWidth="1"/>
    <col min="4092" max="4092" width="14.5" style="70" customWidth="1"/>
    <col min="4093" max="4094" width="15.875" style="70" customWidth="1"/>
    <col min="4095" max="4096" width="15.625" style="70" customWidth="1"/>
    <col min="4097" max="4097" width="15.375" style="70" customWidth="1"/>
    <col min="4098" max="4346" width="9" style="70"/>
    <col min="4347" max="4347" width="2.375" style="70" customWidth="1"/>
    <col min="4348" max="4348" width="14.5" style="70" customWidth="1"/>
    <col min="4349" max="4350" width="15.875" style="70" customWidth="1"/>
    <col min="4351" max="4352" width="15.625" style="70" customWidth="1"/>
    <col min="4353" max="4353" width="15.375" style="70" customWidth="1"/>
    <col min="4354" max="4602" width="9" style="70"/>
    <col min="4603" max="4603" width="2.375" style="70" customWidth="1"/>
    <col min="4604" max="4604" width="14.5" style="70" customWidth="1"/>
    <col min="4605" max="4606" width="15.875" style="70" customWidth="1"/>
    <col min="4607" max="4608" width="15.625" style="70" customWidth="1"/>
    <col min="4609" max="4609" width="15.375" style="70" customWidth="1"/>
    <col min="4610" max="4858" width="9" style="70"/>
    <col min="4859" max="4859" width="2.375" style="70" customWidth="1"/>
    <col min="4860" max="4860" width="14.5" style="70" customWidth="1"/>
    <col min="4861" max="4862" width="15.875" style="70" customWidth="1"/>
    <col min="4863" max="4864" width="15.625" style="70" customWidth="1"/>
    <col min="4865" max="4865" width="15.375" style="70" customWidth="1"/>
    <col min="4866" max="5114" width="9" style="70"/>
    <col min="5115" max="5115" width="2.375" style="70" customWidth="1"/>
    <col min="5116" max="5116" width="14.5" style="70" customWidth="1"/>
    <col min="5117" max="5118" width="15.875" style="70" customWidth="1"/>
    <col min="5119" max="5120" width="15.625" style="70" customWidth="1"/>
    <col min="5121" max="5121" width="15.375" style="70" customWidth="1"/>
    <col min="5122" max="5370" width="9" style="70"/>
    <col min="5371" max="5371" width="2.375" style="70" customWidth="1"/>
    <col min="5372" max="5372" width="14.5" style="70" customWidth="1"/>
    <col min="5373" max="5374" width="15.875" style="70" customWidth="1"/>
    <col min="5375" max="5376" width="15.625" style="70" customWidth="1"/>
    <col min="5377" max="5377" width="15.375" style="70" customWidth="1"/>
    <col min="5378" max="5626" width="9" style="70"/>
    <col min="5627" max="5627" width="2.375" style="70" customWidth="1"/>
    <col min="5628" max="5628" width="14.5" style="70" customWidth="1"/>
    <col min="5629" max="5630" width="15.875" style="70" customWidth="1"/>
    <col min="5631" max="5632" width="15.625" style="70" customWidth="1"/>
    <col min="5633" max="5633" width="15.375" style="70" customWidth="1"/>
    <col min="5634" max="5882" width="9" style="70"/>
    <col min="5883" max="5883" width="2.375" style="70" customWidth="1"/>
    <col min="5884" max="5884" width="14.5" style="70" customWidth="1"/>
    <col min="5885" max="5886" width="15.875" style="70" customWidth="1"/>
    <col min="5887" max="5888" width="15.625" style="70" customWidth="1"/>
    <col min="5889" max="5889" width="15.375" style="70" customWidth="1"/>
    <col min="5890" max="6138" width="9" style="70"/>
    <col min="6139" max="6139" width="2.375" style="70" customWidth="1"/>
    <col min="6140" max="6140" width="14.5" style="70" customWidth="1"/>
    <col min="6141" max="6142" width="15.875" style="70" customWidth="1"/>
    <col min="6143" max="6144" width="15.625" style="70" customWidth="1"/>
    <col min="6145" max="6145" width="15.375" style="70" customWidth="1"/>
    <col min="6146" max="6394" width="9" style="70"/>
    <col min="6395" max="6395" width="2.375" style="70" customWidth="1"/>
    <col min="6396" max="6396" width="14.5" style="70" customWidth="1"/>
    <col min="6397" max="6398" width="15.875" style="70" customWidth="1"/>
    <col min="6399" max="6400" width="15.625" style="70" customWidth="1"/>
    <col min="6401" max="6401" width="15.375" style="70" customWidth="1"/>
    <col min="6402" max="6650" width="9" style="70"/>
    <col min="6651" max="6651" width="2.375" style="70" customWidth="1"/>
    <col min="6652" max="6652" width="14.5" style="70" customWidth="1"/>
    <col min="6653" max="6654" width="15.875" style="70" customWidth="1"/>
    <col min="6655" max="6656" width="15.625" style="70" customWidth="1"/>
    <col min="6657" max="6657" width="15.375" style="70" customWidth="1"/>
    <col min="6658" max="6906" width="9" style="70"/>
    <col min="6907" max="6907" width="2.375" style="70" customWidth="1"/>
    <col min="6908" max="6908" width="14.5" style="70" customWidth="1"/>
    <col min="6909" max="6910" width="15.875" style="70" customWidth="1"/>
    <col min="6911" max="6912" width="15.625" style="70" customWidth="1"/>
    <col min="6913" max="6913" width="15.375" style="70" customWidth="1"/>
    <col min="6914" max="7162" width="9" style="70"/>
    <col min="7163" max="7163" width="2.375" style="70" customWidth="1"/>
    <col min="7164" max="7164" width="14.5" style="70" customWidth="1"/>
    <col min="7165" max="7166" width="15.875" style="70" customWidth="1"/>
    <col min="7167" max="7168" width="15.625" style="70" customWidth="1"/>
    <col min="7169" max="7169" width="15.375" style="70" customWidth="1"/>
    <col min="7170" max="7418" width="9" style="70"/>
    <col min="7419" max="7419" width="2.375" style="70" customWidth="1"/>
    <col min="7420" max="7420" width="14.5" style="70" customWidth="1"/>
    <col min="7421" max="7422" width="15.875" style="70" customWidth="1"/>
    <col min="7423" max="7424" width="15.625" style="70" customWidth="1"/>
    <col min="7425" max="7425" width="15.375" style="70" customWidth="1"/>
    <col min="7426" max="7674" width="9" style="70"/>
    <col min="7675" max="7675" width="2.375" style="70" customWidth="1"/>
    <col min="7676" max="7676" width="14.5" style="70" customWidth="1"/>
    <col min="7677" max="7678" width="15.875" style="70" customWidth="1"/>
    <col min="7679" max="7680" width="15.625" style="70" customWidth="1"/>
    <col min="7681" max="7681" width="15.375" style="70" customWidth="1"/>
    <col min="7682" max="7930" width="9" style="70"/>
    <col min="7931" max="7931" width="2.375" style="70" customWidth="1"/>
    <col min="7932" max="7932" width="14.5" style="70" customWidth="1"/>
    <col min="7933" max="7934" width="15.875" style="70" customWidth="1"/>
    <col min="7935" max="7936" width="15.625" style="70" customWidth="1"/>
    <col min="7937" max="7937" width="15.375" style="70" customWidth="1"/>
    <col min="7938" max="8186" width="9" style="70"/>
    <col min="8187" max="8187" width="2.375" style="70" customWidth="1"/>
    <col min="8188" max="8188" width="14.5" style="70" customWidth="1"/>
    <col min="8189" max="8190" width="15.875" style="70" customWidth="1"/>
    <col min="8191" max="8192" width="15.625" style="70" customWidth="1"/>
    <col min="8193" max="8193" width="15.375" style="70" customWidth="1"/>
    <col min="8194" max="8442" width="9" style="70"/>
    <col min="8443" max="8443" width="2.375" style="70" customWidth="1"/>
    <col min="8444" max="8444" width="14.5" style="70" customWidth="1"/>
    <col min="8445" max="8446" width="15.875" style="70" customWidth="1"/>
    <col min="8447" max="8448" width="15.625" style="70" customWidth="1"/>
    <col min="8449" max="8449" width="15.375" style="70" customWidth="1"/>
    <col min="8450" max="8698" width="9" style="70"/>
    <col min="8699" max="8699" width="2.375" style="70" customWidth="1"/>
    <col min="8700" max="8700" width="14.5" style="70" customWidth="1"/>
    <col min="8701" max="8702" width="15.875" style="70" customWidth="1"/>
    <col min="8703" max="8704" width="15.625" style="70" customWidth="1"/>
    <col min="8705" max="8705" width="15.375" style="70" customWidth="1"/>
    <col min="8706" max="8954" width="9" style="70"/>
    <col min="8955" max="8955" width="2.375" style="70" customWidth="1"/>
    <col min="8956" max="8956" width="14.5" style="70" customWidth="1"/>
    <col min="8957" max="8958" width="15.875" style="70" customWidth="1"/>
    <col min="8959" max="8960" width="15.625" style="70" customWidth="1"/>
    <col min="8961" max="8961" width="15.375" style="70" customWidth="1"/>
    <col min="8962" max="9210" width="9" style="70"/>
    <col min="9211" max="9211" width="2.375" style="70" customWidth="1"/>
    <col min="9212" max="9212" width="14.5" style="70" customWidth="1"/>
    <col min="9213" max="9214" width="15.875" style="70" customWidth="1"/>
    <col min="9215" max="9216" width="15.625" style="70" customWidth="1"/>
    <col min="9217" max="9217" width="15.375" style="70" customWidth="1"/>
    <col min="9218" max="9466" width="9" style="70"/>
    <col min="9467" max="9467" width="2.375" style="70" customWidth="1"/>
    <col min="9468" max="9468" width="14.5" style="70" customWidth="1"/>
    <col min="9469" max="9470" width="15.875" style="70" customWidth="1"/>
    <col min="9471" max="9472" width="15.625" style="70" customWidth="1"/>
    <col min="9473" max="9473" width="15.375" style="70" customWidth="1"/>
    <col min="9474" max="9722" width="9" style="70"/>
    <col min="9723" max="9723" width="2.375" style="70" customWidth="1"/>
    <col min="9724" max="9724" width="14.5" style="70" customWidth="1"/>
    <col min="9725" max="9726" width="15.875" style="70" customWidth="1"/>
    <col min="9727" max="9728" width="15.625" style="70" customWidth="1"/>
    <col min="9729" max="9729" width="15.375" style="70" customWidth="1"/>
    <col min="9730" max="9978" width="9" style="70"/>
    <col min="9979" max="9979" width="2.375" style="70" customWidth="1"/>
    <col min="9980" max="9980" width="14.5" style="70" customWidth="1"/>
    <col min="9981" max="9982" width="15.875" style="70" customWidth="1"/>
    <col min="9983" max="9984" width="15.625" style="70" customWidth="1"/>
    <col min="9985" max="9985" width="15.375" style="70" customWidth="1"/>
    <col min="9986" max="10234" width="9" style="70"/>
    <col min="10235" max="10235" width="2.375" style="70" customWidth="1"/>
    <col min="10236" max="10236" width="14.5" style="70" customWidth="1"/>
    <col min="10237" max="10238" width="15.875" style="70" customWidth="1"/>
    <col min="10239" max="10240" width="15.625" style="70" customWidth="1"/>
    <col min="10241" max="10241" width="15.375" style="70" customWidth="1"/>
    <col min="10242" max="10490" width="9" style="70"/>
    <col min="10491" max="10491" width="2.375" style="70" customWidth="1"/>
    <col min="10492" max="10492" width="14.5" style="70" customWidth="1"/>
    <col min="10493" max="10494" width="15.875" style="70" customWidth="1"/>
    <col min="10495" max="10496" width="15.625" style="70" customWidth="1"/>
    <col min="10497" max="10497" width="15.375" style="70" customWidth="1"/>
    <col min="10498" max="10746" width="9" style="70"/>
    <col min="10747" max="10747" width="2.375" style="70" customWidth="1"/>
    <col min="10748" max="10748" width="14.5" style="70" customWidth="1"/>
    <col min="10749" max="10750" width="15.875" style="70" customWidth="1"/>
    <col min="10751" max="10752" width="15.625" style="70" customWidth="1"/>
    <col min="10753" max="10753" width="15.375" style="70" customWidth="1"/>
    <col min="10754" max="11002" width="9" style="70"/>
    <col min="11003" max="11003" width="2.375" style="70" customWidth="1"/>
    <col min="11004" max="11004" width="14.5" style="70" customWidth="1"/>
    <col min="11005" max="11006" width="15.875" style="70" customWidth="1"/>
    <col min="11007" max="11008" width="15.625" style="70" customWidth="1"/>
    <col min="11009" max="11009" width="15.375" style="70" customWidth="1"/>
    <col min="11010" max="11258" width="9" style="70"/>
    <col min="11259" max="11259" width="2.375" style="70" customWidth="1"/>
    <col min="11260" max="11260" width="14.5" style="70" customWidth="1"/>
    <col min="11261" max="11262" width="15.875" style="70" customWidth="1"/>
    <col min="11263" max="11264" width="15.625" style="70" customWidth="1"/>
    <col min="11265" max="11265" width="15.375" style="70" customWidth="1"/>
    <col min="11266" max="11514" width="9" style="70"/>
    <col min="11515" max="11515" width="2.375" style="70" customWidth="1"/>
    <col min="11516" max="11516" width="14.5" style="70" customWidth="1"/>
    <col min="11517" max="11518" width="15.875" style="70" customWidth="1"/>
    <col min="11519" max="11520" width="15.625" style="70" customWidth="1"/>
    <col min="11521" max="11521" width="15.375" style="70" customWidth="1"/>
    <col min="11522" max="11770" width="9" style="70"/>
    <col min="11771" max="11771" width="2.375" style="70" customWidth="1"/>
    <col min="11772" max="11772" width="14.5" style="70" customWidth="1"/>
    <col min="11773" max="11774" width="15.875" style="70" customWidth="1"/>
    <col min="11775" max="11776" width="15.625" style="70" customWidth="1"/>
    <col min="11777" max="11777" width="15.375" style="70" customWidth="1"/>
    <col min="11778" max="12026" width="9" style="70"/>
    <col min="12027" max="12027" width="2.375" style="70" customWidth="1"/>
    <col min="12028" max="12028" width="14.5" style="70" customWidth="1"/>
    <col min="12029" max="12030" width="15.875" style="70" customWidth="1"/>
    <col min="12031" max="12032" width="15.625" style="70" customWidth="1"/>
    <col min="12033" max="12033" width="15.375" style="70" customWidth="1"/>
    <col min="12034" max="12282" width="9" style="70"/>
    <col min="12283" max="12283" width="2.375" style="70" customWidth="1"/>
    <col min="12284" max="12284" width="14.5" style="70" customWidth="1"/>
    <col min="12285" max="12286" width="15.875" style="70" customWidth="1"/>
    <col min="12287" max="12288" width="15.625" style="70" customWidth="1"/>
    <col min="12289" max="12289" width="15.375" style="70" customWidth="1"/>
    <col min="12290" max="12538" width="9" style="70"/>
    <col min="12539" max="12539" width="2.375" style="70" customWidth="1"/>
    <col min="12540" max="12540" width="14.5" style="70" customWidth="1"/>
    <col min="12541" max="12542" width="15.875" style="70" customWidth="1"/>
    <col min="12543" max="12544" width="15.625" style="70" customWidth="1"/>
    <col min="12545" max="12545" width="15.375" style="70" customWidth="1"/>
    <col min="12546" max="12794" width="9" style="70"/>
    <col min="12795" max="12795" width="2.375" style="70" customWidth="1"/>
    <col min="12796" max="12796" width="14.5" style="70" customWidth="1"/>
    <col min="12797" max="12798" width="15.875" style="70" customWidth="1"/>
    <col min="12799" max="12800" width="15.625" style="70" customWidth="1"/>
    <col min="12801" max="12801" width="15.375" style="70" customWidth="1"/>
    <col min="12802" max="13050" width="9" style="70"/>
    <col min="13051" max="13051" width="2.375" style="70" customWidth="1"/>
    <col min="13052" max="13052" width="14.5" style="70" customWidth="1"/>
    <col min="13053" max="13054" width="15.875" style="70" customWidth="1"/>
    <col min="13055" max="13056" width="15.625" style="70" customWidth="1"/>
    <col min="13057" max="13057" width="15.375" style="70" customWidth="1"/>
    <col min="13058" max="13306" width="9" style="70"/>
    <col min="13307" max="13307" width="2.375" style="70" customWidth="1"/>
    <col min="13308" max="13308" width="14.5" style="70" customWidth="1"/>
    <col min="13309" max="13310" width="15.875" style="70" customWidth="1"/>
    <col min="13311" max="13312" width="15.625" style="70" customWidth="1"/>
    <col min="13313" max="13313" width="15.375" style="70" customWidth="1"/>
    <col min="13314" max="13562" width="9" style="70"/>
    <col min="13563" max="13563" width="2.375" style="70" customWidth="1"/>
    <col min="13564" max="13564" width="14.5" style="70" customWidth="1"/>
    <col min="13565" max="13566" width="15.875" style="70" customWidth="1"/>
    <col min="13567" max="13568" width="15.625" style="70" customWidth="1"/>
    <col min="13569" max="13569" width="15.375" style="70" customWidth="1"/>
    <col min="13570" max="13818" width="9" style="70"/>
    <col min="13819" max="13819" width="2.375" style="70" customWidth="1"/>
    <col min="13820" max="13820" width="14.5" style="70" customWidth="1"/>
    <col min="13821" max="13822" width="15.875" style="70" customWidth="1"/>
    <col min="13823" max="13824" width="15.625" style="70" customWidth="1"/>
    <col min="13825" max="13825" width="15.375" style="70" customWidth="1"/>
    <col min="13826" max="14074" width="9" style="70"/>
    <col min="14075" max="14075" width="2.375" style="70" customWidth="1"/>
    <col min="14076" max="14076" width="14.5" style="70" customWidth="1"/>
    <col min="14077" max="14078" width="15.875" style="70" customWidth="1"/>
    <col min="14079" max="14080" width="15.625" style="70" customWidth="1"/>
    <col min="14081" max="14081" width="15.375" style="70" customWidth="1"/>
    <col min="14082" max="14330" width="9" style="70"/>
    <col min="14331" max="14331" width="2.375" style="70" customWidth="1"/>
    <col min="14332" max="14332" width="14.5" style="70" customWidth="1"/>
    <col min="14333" max="14334" width="15.875" style="70" customWidth="1"/>
    <col min="14335" max="14336" width="15.625" style="70" customWidth="1"/>
    <col min="14337" max="14337" width="15.375" style="70" customWidth="1"/>
    <col min="14338" max="14586" width="9" style="70"/>
    <col min="14587" max="14587" width="2.375" style="70" customWidth="1"/>
    <col min="14588" max="14588" width="14.5" style="70" customWidth="1"/>
    <col min="14589" max="14590" width="15.875" style="70" customWidth="1"/>
    <col min="14591" max="14592" width="15.625" style="70" customWidth="1"/>
    <col min="14593" max="14593" width="15.375" style="70" customWidth="1"/>
    <col min="14594" max="14842" width="9" style="70"/>
    <col min="14843" max="14843" width="2.375" style="70" customWidth="1"/>
    <col min="14844" max="14844" width="14.5" style="70" customWidth="1"/>
    <col min="14845" max="14846" width="15.875" style="70" customWidth="1"/>
    <col min="14847" max="14848" width="15.625" style="70" customWidth="1"/>
    <col min="14849" max="14849" width="15.375" style="70" customWidth="1"/>
    <col min="14850" max="15098" width="9" style="70"/>
    <col min="15099" max="15099" width="2.375" style="70" customWidth="1"/>
    <col min="15100" max="15100" width="14.5" style="70" customWidth="1"/>
    <col min="15101" max="15102" width="15.875" style="70" customWidth="1"/>
    <col min="15103" max="15104" width="15.625" style="70" customWidth="1"/>
    <col min="15105" max="15105" width="15.375" style="70" customWidth="1"/>
    <col min="15106" max="15354" width="9" style="70"/>
    <col min="15355" max="15355" width="2.375" style="70" customWidth="1"/>
    <col min="15356" max="15356" width="14.5" style="70" customWidth="1"/>
    <col min="15357" max="15358" width="15.875" style="70" customWidth="1"/>
    <col min="15359" max="15360" width="15.625" style="70" customWidth="1"/>
    <col min="15361" max="15361" width="15.375" style="70" customWidth="1"/>
    <col min="15362" max="15610" width="9" style="70"/>
    <col min="15611" max="15611" width="2.375" style="70" customWidth="1"/>
    <col min="15612" max="15612" width="14.5" style="70" customWidth="1"/>
    <col min="15613" max="15614" width="15.875" style="70" customWidth="1"/>
    <col min="15615" max="15616" width="15.625" style="70" customWidth="1"/>
    <col min="15617" max="15617" width="15.375" style="70" customWidth="1"/>
    <col min="15618" max="15866" width="9" style="70"/>
    <col min="15867" max="15867" width="2.375" style="70" customWidth="1"/>
    <col min="15868" max="15868" width="14.5" style="70" customWidth="1"/>
    <col min="15869" max="15870" width="15.875" style="70" customWidth="1"/>
    <col min="15871" max="15872" width="15.625" style="70" customWidth="1"/>
    <col min="15873" max="15873" width="15.375" style="70" customWidth="1"/>
    <col min="15874" max="16122" width="9" style="70"/>
    <col min="16123" max="16123" width="2.375" style="70" customWidth="1"/>
    <col min="16124" max="16124" width="14.5" style="70" customWidth="1"/>
    <col min="16125" max="16126" width="15.875" style="70" customWidth="1"/>
    <col min="16127" max="16128" width="15.625" style="70" customWidth="1"/>
    <col min="16129" max="16129" width="15.375" style="70" customWidth="1"/>
    <col min="16130" max="16384" width="9" style="70"/>
  </cols>
  <sheetData>
    <row r="1" spans="1:13" x14ac:dyDescent="0.15">
      <c r="A1" s="166" t="s">
        <v>89</v>
      </c>
      <c r="B1" s="166"/>
      <c r="C1" s="166"/>
      <c r="D1" s="166"/>
      <c r="E1" s="166"/>
      <c r="F1" s="166"/>
      <c r="G1" s="166"/>
      <c r="H1" s="166"/>
      <c r="I1" s="166"/>
      <c r="J1" s="166"/>
      <c r="K1" s="166"/>
      <c r="L1" s="166"/>
      <c r="M1" s="166"/>
    </row>
    <row r="2" spans="1:13" ht="14.25" thickBot="1" x14ac:dyDescent="0.2">
      <c r="E2" s="111"/>
      <c r="F2" s="112"/>
      <c r="G2" s="111"/>
      <c r="H2" s="111"/>
      <c r="I2" s="111"/>
      <c r="J2" s="111"/>
      <c r="K2" s="111"/>
      <c r="L2" s="112"/>
      <c r="M2" s="112"/>
    </row>
    <row r="3" spans="1:13" ht="14.25" thickBot="1" x14ac:dyDescent="0.2">
      <c r="A3" s="167"/>
      <c r="B3" s="168"/>
      <c r="C3" s="169"/>
      <c r="D3" s="73" t="s">
        <v>99</v>
      </c>
      <c r="E3" s="74" t="s">
        <v>100</v>
      </c>
      <c r="F3" s="75" t="s">
        <v>90</v>
      </c>
      <c r="G3" s="76" t="s">
        <v>91</v>
      </c>
      <c r="H3" s="73" t="s">
        <v>101</v>
      </c>
      <c r="I3" s="74" t="s">
        <v>101</v>
      </c>
      <c r="J3" s="75" t="s">
        <v>90</v>
      </c>
      <c r="K3" s="76" t="s">
        <v>91</v>
      </c>
      <c r="L3" s="75" t="s">
        <v>102</v>
      </c>
      <c r="M3" s="75" t="s">
        <v>103</v>
      </c>
    </row>
    <row r="4" spans="1:13" x14ac:dyDescent="0.15">
      <c r="A4" s="170" t="s">
        <v>4</v>
      </c>
      <c r="B4" s="171"/>
      <c r="C4" s="172"/>
      <c r="D4" s="77" t="e">
        <f t="shared" ref="D4:G4" si="0">SUM(D5:D10,D35:D42)</f>
        <v>#REF!</v>
      </c>
      <c r="E4" s="78" t="e">
        <f t="shared" si="0"/>
        <v>#REF!</v>
      </c>
      <c r="F4" s="79">
        <f t="shared" si="0"/>
        <v>30857929</v>
      </c>
      <c r="G4" s="80" t="e">
        <f t="shared" si="0"/>
        <v>#REF!</v>
      </c>
      <c r="H4" s="77" t="e">
        <f t="shared" ref="H4:I4" si="1">SUM(H5:H10,H35:H42)</f>
        <v>#REF!</v>
      </c>
      <c r="I4" s="78" t="e">
        <f t="shared" si="1"/>
        <v>#REF!</v>
      </c>
      <c r="J4" s="80">
        <f>L4+M4</f>
        <v>33727476</v>
      </c>
      <c r="K4" s="80" t="e">
        <f t="shared" ref="K4" si="2">SUM(K5:K10,K35:K42)</f>
        <v>#REF!</v>
      </c>
      <c r="L4" s="79">
        <f t="shared" ref="L4:M4" si="3">SUM(L5:L10,L35:L42)</f>
        <v>2970154</v>
      </c>
      <c r="M4" s="79">
        <f t="shared" si="3"/>
        <v>30757322</v>
      </c>
    </row>
    <row r="5" spans="1:13" x14ac:dyDescent="0.15">
      <c r="A5" s="113"/>
      <c r="B5" s="173" t="s">
        <v>51</v>
      </c>
      <c r="C5" s="174"/>
      <c r="D5" s="81" t="e">
        <f>SUMIF(補助金支出一覧!#REF!,$B5,補助金支出一覧!#REF!)</f>
        <v>#REF!</v>
      </c>
      <c r="E5" s="82" t="e">
        <f>ROUND(D5/1000,1)</f>
        <v>#REF!</v>
      </c>
      <c r="F5" s="83">
        <v>2446626</v>
      </c>
      <c r="G5" s="84" t="e">
        <f>E5-F5</f>
        <v>#REF!</v>
      </c>
      <c r="H5" s="81" t="e">
        <f>SUMIF(補助金支出一覧!#REF!,$B5,補助金支出一覧!#REF!)</f>
        <v>#REF!</v>
      </c>
      <c r="I5" s="82" t="e">
        <f>ROUND(H5/1000,1)</f>
        <v>#REF!</v>
      </c>
      <c r="J5" s="84">
        <f>L5+M5+15000</f>
        <v>2380447</v>
      </c>
      <c r="K5" s="84" t="e">
        <f>I5-J5</f>
        <v>#REF!</v>
      </c>
      <c r="L5" s="83">
        <v>4000</v>
      </c>
      <c r="M5" s="83">
        <v>2361447</v>
      </c>
    </row>
    <row r="6" spans="1:13" x14ac:dyDescent="0.15">
      <c r="A6" s="114"/>
      <c r="B6" s="158" t="s">
        <v>53</v>
      </c>
      <c r="C6" s="152"/>
      <c r="D6" s="81" t="e">
        <f>SUMIF(補助金支出一覧!#REF!,$B6,補助金支出一覧!#REF!)</f>
        <v>#REF!</v>
      </c>
      <c r="E6" s="85" t="e">
        <f t="shared" ref="E6:E8" si="4">ROUND(D6/1000,1)</f>
        <v>#REF!</v>
      </c>
      <c r="F6" s="83">
        <v>740</v>
      </c>
      <c r="G6" s="84" t="e">
        <f t="shared" ref="G6:G8" si="5">E6-F6</f>
        <v>#REF!</v>
      </c>
      <c r="H6" s="81" t="e">
        <f>SUMIF(補助金支出一覧!#REF!,$B6,補助金支出一覧!#REF!)</f>
        <v>#REF!</v>
      </c>
      <c r="I6" s="85" t="e">
        <f t="shared" ref="I6:I9" si="6">ROUND(H6/1000,1)</f>
        <v>#REF!</v>
      </c>
      <c r="J6" s="84">
        <f>L6+M6</f>
        <v>180</v>
      </c>
      <c r="K6" s="84" t="e">
        <f t="shared" ref="K6:K9" si="7">I6-J6</f>
        <v>#REF!</v>
      </c>
      <c r="L6" s="83">
        <v>0</v>
      </c>
      <c r="M6" s="83">
        <v>180</v>
      </c>
    </row>
    <row r="7" spans="1:13" x14ac:dyDescent="0.15">
      <c r="A7" s="114"/>
      <c r="B7" s="158" t="s">
        <v>54</v>
      </c>
      <c r="C7" s="152"/>
      <c r="D7" s="81" t="e">
        <f>SUMIF(補助金支出一覧!#REF!,$B7,補助金支出一覧!#REF!)</f>
        <v>#REF!</v>
      </c>
      <c r="E7" s="85" t="e">
        <f t="shared" si="4"/>
        <v>#REF!</v>
      </c>
      <c r="F7" s="83">
        <v>18502</v>
      </c>
      <c r="G7" s="84" t="e">
        <f t="shared" si="5"/>
        <v>#REF!</v>
      </c>
      <c r="H7" s="81" t="e">
        <f>SUMIF(補助金支出一覧!#REF!,$B7,補助金支出一覧!#REF!)</f>
        <v>#REF!</v>
      </c>
      <c r="I7" s="85" t="e">
        <f t="shared" si="6"/>
        <v>#REF!</v>
      </c>
      <c r="J7" s="84">
        <f>L7+M7</f>
        <v>187236</v>
      </c>
      <c r="K7" s="84" t="e">
        <f t="shared" si="7"/>
        <v>#REF!</v>
      </c>
      <c r="L7" s="83">
        <v>0</v>
      </c>
      <c r="M7" s="83">
        <v>187236</v>
      </c>
    </row>
    <row r="8" spans="1:13" x14ac:dyDescent="0.15">
      <c r="A8" s="159"/>
      <c r="B8" s="158" t="s">
        <v>55</v>
      </c>
      <c r="C8" s="152"/>
      <c r="D8" s="81" t="e">
        <f>SUMIF(補助金支出一覧!#REF!,$B8,補助金支出一覧!#REF!)</f>
        <v>#REF!</v>
      </c>
      <c r="E8" s="85" t="e">
        <f t="shared" si="4"/>
        <v>#REF!</v>
      </c>
      <c r="F8" s="83">
        <v>1563024</v>
      </c>
      <c r="G8" s="84" t="e">
        <f t="shared" si="5"/>
        <v>#REF!</v>
      </c>
      <c r="H8" s="81" t="e">
        <f>SUMIF(補助金支出一覧!#REF!,$B8,補助金支出一覧!#REF!)</f>
        <v>#REF!</v>
      </c>
      <c r="I8" s="85" t="e">
        <f t="shared" si="6"/>
        <v>#REF!</v>
      </c>
      <c r="J8" s="84">
        <f>L8+M8-15000</f>
        <v>1779022</v>
      </c>
      <c r="K8" s="84" t="e">
        <f t="shared" si="7"/>
        <v>#REF!</v>
      </c>
      <c r="L8" s="83">
        <v>13000</v>
      </c>
      <c r="M8" s="83">
        <v>1781022</v>
      </c>
    </row>
    <row r="9" spans="1:13" ht="14.25" thickBot="1" x14ac:dyDescent="0.2">
      <c r="A9" s="159"/>
      <c r="B9" s="158" t="s">
        <v>50</v>
      </c>
      <c r="C9" s="152"/>
      <c r="D9" s="81" t="e">
        <f>SUMIF(補助金支出一覧!#REF!,$B9,補助金支出一覧!#REF!)</f>
        <v>#REF!</v>
      </c>
      <c r="E9" s="85" t="e">
        <f t="shared" ref="E9" si="8">ROUND(D9/1000,1)</f>
        <v>#REF!</v>
      </c>
      <c r="F9" s="83">
        <v>10000</v>
      </c>
      <c r="G9" s="84" t="e">
        <f t="shared" ref="G9" si="9">E9-F9</f>
        <v>#REF!</v>
      </c>
      <c r="H9" s="81" t="e">
        <f>SUMIF(補助金支出一覧!#REF!,$B9,補助金支出一覧!#REF!)</f>
        <v>#REF!</v>
      </c>
      <c r="I9" s="85" t="e">
        <f t="shared" si="6"/>
        <v>#REF!</v>
      </c>
      <c r="J9" s="84">
        <f>L9+M9</f>
        <v>0</v>
      </c>
      <c r="K9" s="84" t="e">
        <f t="shared" si="7"/>
        <v>#REF!</v>
      </c>
      <c r="L9" s="83">
        <v>0</v>
      </c>
      <c r="M9" s="83">
        <v>0</v>
      </c>
    </row>
    <row r="10" spans="1:13" x14ac:dyDescent="0.15">
      <c r="A10" s="160"/>
      <c r="B10" s="152" t="s">
        <v>62</v>
      </c>
      <c r="C10" s="153"/>
      <c r="D10" s="86" t="e">
        <f t="shared" ref="D10:J10" si="10">SUM(D11:D34)</f>
        <v>#REF!</v>
      </c>
      <c r="E10" s="87" t="e">
        <f t="shared" si="10"/>
        <v>#REF!</v>
      </c>
      <c r="F10" s="88">
        <f t="shared" si="10"/>
        <v>1063777</v>
      </c>
      <c r="G10" s="88" t="e">
        <f t="shared" si="10"/>
        <v>#REF!</v>
      </c>
      <c r="H10" s="77" t="e">
        <f t="shared" si="10"/>
        <v>#REF!</v>
      </c>
      <c r="I10" s="87" t="e">
        <f t="shared" si="10"/>
        <v>#REF!</v>
      </c>
      <c r="J10" s="88">
        <f t="shared" si="10"/>
        <v>963654</v>
      </c>
      <c r="K10" s="88" t="e">
        <f t="shared" ref="K10" si="11">SUM(K11:K34)</f>
        <v>#REF!</v>
      </c>
      <c r="L10" s="88">
        <f t="shared" ref="L10" si="12">SUM(L11:L34)</f>
        <v>149319</v>
      </c>
      <c r="M10" s="88">
        <f t="shared" ref="M10" si="13">SUM(M11:M34)</f>
        <v>814335</v>
      </c>
    </row>
    <row r="11" spans="1:13" x14ac:dyDescent="0.15">
      <c r="A11" s="160"/>
      <c r="B11" s="163"/>
      <c r="C11" s="115" t="s">
        <v>63</v>
      </c>
      <c r="D11" s="81" t="e">
        <f>SUMIF(補助金支出一覧!#REF!,$C11,補助金支出一覧!#REF!)</f>
        <v>#REF!</v>
      </c>
      <c r="E11" s="82" t="e">
        <f t="shared" ref="E11:E42" si="14">ROUND(D11/1000,1)</f>
        <v>#REF!</v>
      </c>
      <c r="F11" s="83">
        <v>184006</v>
      </c>
      <c r="G11" s="84" t="e">
        <f t="shared" ref="G11:G42" si="15">E11-F11</f>
        <v>#REF!</v>
      </c>
      <c r="H11" s="81" t="e">
        <f>SUMIF(補助金支出一覧!#REF!,$C11,補助金支出一覧!#REF!)</f>
        <v>#REF!</v>
      </c>
      <c r="I11" s="85" t="e">
        <f t="shared" ref="I11" si="16">ROUND(H11/1000,1)</f>
        <v>#REF!</v>
      </c>
      <c r="J11" s="84">
        <f t="shared" ref="J11:J42" si="17">L11+M11</f>
        <v>54659</v>
      </c>
      <c r="K11" s="84" t="e">
        <f t="shared" ref="K11:K42" si="18">I11-J11</f>
        <v>#REF!</v>
      </c>
      <c r="L11" s="83">
        <v>10600</v>
      </c>
      <c r="M11" s="83">
        <v>44059</v>
      </c>
    </row>
    <row r="12" spans="1:13" x14ac:dyDescent="0.15">
      <c r="A12" s="160"/>
      <c r="B12" s="164"/>
      <c r="C12" s="115" t="s">
        <v>73</v>
      </c>
      <c r="D12" s="81" t="e">
        <f>SUMIF(補助金支出一覧!#REF!,$C12,補助金支出一覧!#REF!)</f>
        <v>#REF!</v>
      </c>
      <c r="E12" s="85" t="e">
        <f t="shared" si="14"/>
        <v>#REF!</v>
      </c>
      <c r="F12" s="83">
        <v>23063</v>
      </c>
      <c r="G12" s="84" t="e">
        <f t="shared" si="15"/>
        <v>#REF!</v>
      </c>
      <c r="H12" s="81" t="e">
        <f>SUMIF(補助金支出一覧!#REF!,$C12,補助金支出一覧!#REF!)</f>
        <v>#REF!</v>
      </c>
      <c r="I12" s="85" t="e">
        <f t="shared" ref="I12:I34" si="19">ROUND(H12/1000,1)</f>
        <v>#REF!</v>
      </c>
      <c r="J12" s="84">
        <f t="shared" si="17"/>
        <v>35413</v>
      </c>
      <c r="K12" s="84" t="e">
        <f t="shared" si="18"/>
        <v>#REF!</v>
      </c>
      <c r="L12" s="83">
        <v>10600</v>
      </c>
      <c r="M12" s="83">
        <v>24813</v>
      </c>
    </row>
    <row r="13" spans="1:13" x14ac:dyDescent="0.15">
      <c r="A13" s="160"/>
      <c r="B13" s="164"/>
      <c r="C13" s="115" t="s">
        <v>64</v>
      </c>
      <c r="D13" s="81" t="e">
        <f>SUMIF(補助金支出一覧!#REF!,$C13,補助金支出一覧!#REF!)</f>
        <v>#REF!</v>
      </c>
      <c r="E13" s="85" t="e">
        <f t="shared" si="14"/>
        <v>#REF!</v>
      </c>
      <c r="F13" s="83">
        <v>20938</v>
      </c>
      <c r="G13" s="84" t="e">
        <f t="shared" si="15"/>
        <v>#REF!</v>
      </c>
      <c r="H13" s="81" t="e">
        <f>SUMIF(補助金支出一覧!#REF!,$C13,補助金支出一覧!#REF!)</f>
        <v>#REF!</v>
      </c>
      <c r="I13" s="85" t="e">
        <f t="shared" si="19"/>
        <v>#REF!</v>
      </c>
      <c r="J13" s="84">
        <f t="shared" si="17"/>
        <v>21654</v>
      </c>
      <c r="K13" s="84" t="e">
        <f t="shared" si="18"/>
        <v>#REF!</v>
      </c>
      <c r="L13" s="83">
        <v>5300</v>
      </c>
      <c r="M13" s="83">
        <v>16354</v>
      </c>
    </row>
    <row r="14" spans="1:13" x14ac:dyDescent="0.15">
      <c r="A14" s="160"/>
      <c r="B14" s="164"/>
      <c r="C14" s="115" t="s">
        <v>65</v>
      </c>
      <c r="D14" s="81" t="e">
        <f>SUMIF(補助金支出一覧!#REF!,$C14,補助金支出一覧!#REF!)</f>
        <v>#REF!</v>
      </c>
      <c r="E14" s="85" t="e">
        <f t="shared" si="14"/>
        <v>#REF!</v>
      </c>
      <c r="F14" s="83">
        <v>22974</v>
      </c>
      <c r="G14" s="84" t="e">
        <f t="shared" si="15"/>
        <v>#REF!</v>
      </c>
      <c r="H14" s="81" t="e">
        <f>SUMIF(補助金支出一覧!#REF!,$C14,補助金支出一覧!#REF!)</f>
        <v>#REF!</v>
      </c>
      <c r="I14" s="85" t="e">
        <f t="shared" si="19"/>
        <v>#REF!</v>
      </c>
      <c r="J14" s="84">
        <f t="shared" si="17"/>
        <v>22219</v>
      </c>
      <c r="K14" s="84" t="e">
        <f t="shared" si="18"/>
        <v>#REF!</v>
      </c>
      <c r="L14" s="83">
        <v>6890</v>
      </c>
      <c r="M14" s="83">
        <v>15329</v>
      </c>
    </row>
    <row r="15" spans="1:13" x14ac:dyDescent="0.15">
      <c r="A15" s="160"/>
      <c r="B15" s="164"/>
      <c r="C15" s="115" t="s">
        <v>74</v>
      </c>
      <c r="D15" s="81" t="e">
        <f>SUMIF(補助金支出一覧!#REF!,$C15,補助金支出一覧!#REF!)</f>
        <v>#REF!</v>
      </c>
      <c r="E15" s="85" t="e">
        <f t="shared" si="14"/>
        <v>#REF!</v>
      </c>
      <c r="F15" s="83">
        <v>59938</v>
      </c>
      <c r="G15" s="84" t="e">
        <f t="shared" si="15"/>
        <v>#REF!</v>
      </c>
      <c r="H15" s="81" t="e">
        <f>SUMIF(補助金支出一覧!#REF!,$C15,補助金支出一覧!#REF!)</f>
        <v>#REF!</v>
      </c>
      <c r="I15" s="85" t="e">
        <f t="shared" si="19"/>
        <v>#REF!</v>
      </c>
      <c r="J15" s="84">
        <f t="shared" si="17"/>
        <v>61084</v>
      </c>
      <c r="K15" s="84" t="e">
        <f t="shared" si="18"/>
        <v>#REF!</v>
      </c>
      <c r="L15" s="83">
        <v>2230</v>
      </c>
      <c r="M15" s="83">
        <v>58854</v>
      </c>
    </row>
    <row r="16" spans="1:13" x14ac:dyDescent="0.15">
      <c r="A16" s="160"/>
      <c r="B16" s="164"/>
      <c r="C16" s="115" t="s">
        <v>66</v>
      </c>
      <c r="D16" s="81" t="e">
        <f>SUMIF(補助金支出一覧!#REF!,$C16,補助金支出一覧!#REF!)</f>
        <v>#REF!</v>
      </c>
      <c r="E16" s="85" t="e">
        <f t="shared" si="14"/>
        <v>#REF!</v>
      </c>
      <c r="F16" s="83">
        <v>24388</v>
      </c>
      <c r="G16" s="84" t="e">
        <f t="shared" si="15"/>
        <v>#REF!</v>
      </c>
      <c r="H16" s="81" t="e">
        <f>SUMIF(補助金支出一覧!#REF!,$C16,補助金支出一覧!#REF!)</f>
        <v>#REF!</v>
      </c>
      <c r="I16" s="85" t="e">
        <f t="shared" si="19"/>
        <v>#REF!</v>
      </c>
      <c r="J16" s="84">
        <f t="shared" si="17"/>
        <v>24268</v>
      </c>
      <c r="K16" s="84" t="e">
        <f t="shared" si="18"/>
        <v>#REF!</v>
      </c>
      <c r="L16" s="83">
        <v>0</v>
      </c>
      <c r="M16" s="83">
        <v>24268</v>
      </c>
    </row>
    <row r="17" spans="1:13" x14ac:dyDescent="0.15">
      <c r="A17" s="160"/>
      <c r="B17" s="164"/>
      <c r="C17" s="115" t="s">
        <v>67</v>
      </c>
      <c r="D17" s="81" t="e">
        <f>SUMIF(補助金支出一覧!#REF!,$C17,補助金支出一覧!#REF!)</f>
        <v>#REF!</v>
      </c>
      <c r="E17" s="85" t="e">
        <f t="shared" si="14"/>
        <v>#REF!</v>
      </c>
      <c r="F17" s="83">
        <v>32203</v>
      </c>
      <c r="G17" s="84" t="e">
        <f t="shared" si="15"/>
        <v>#REF!</v>
      </c>
      <c r="H17" s="81" t="e">
        <f>SUMIF(補助金支出一覧!#REF!,$C17,補助金支出一覧!#REF!)</f>
        <v>#REF!</v>
      </c>
      <c r="I17" s="85" t="e">
        <f t="shared" si="19"/>
        <v>#REF!</v>
      </c>
      <c r="J17" s="84">
        <f t="shared" si="17"/>
        <v>37648</v>
      </c>
      <c r="K17" s="84" t="e">
        <f t="shared" si="18"/>
        <v>#REF!</v>
      </c>
      <c r="L17" s="83">
        <v>8520</v>
      </c>
      <c r="M17" s="83">
        <v>29128</v>
      </c>
    </row>
    <row r="18" spans="1:13" x14ac:dyDescent="0.15">
      <c r="A18" s="160"/>
      <c r="B18" s="164"/>
      <c r="C18" s="115" t="s">
        <v>92</v>
      </c>
      <c r="D18" s="81" t="e">
        <f>SUMIF(補助金支出一覧!#REF!,$C18,補助金支出一覧!#REF!)</f>
        <v>#REF!</v>
      </c>
      <c r="E18" s="85" t="e">
        <f t="shared" si="14"/>
        <v>#REF!</v>
      </c>
      <c r="F18" s="83">
        <v>113</v>
      </c>
      <c r="G18" s="84" t="e">
        <f t="shared" si="15"/>
        <v>#REF!</v>
      </c>
      <c r="H18" s="81" t="e">
        <f>SUMIF(補助金支出一覧!#REF!,$C18,補助金支出一覧!#REF!)</f>
        <v>#REF!</v>
      </c>
      <c r="I18" s="85" t="e">
        <f t="shared" si="19"/>
        <v>#REF!</v>
      </c>
      <c r="J18" s="84">
        <f t="shared" si="17"/>
        <v>3835</v>
      </c>
      <c r="K18" s="84" t="e">
        <f t="shared" si="18"/>
        <v>#REF!</v>
      </c>
      <c r="L18" s="83">
        <v>3835</v>
      </c>
      <c r="M18" s="83">
        <v>0</v>
      </c>
    </row>
    <row r="19" spans="1:13" x14ac:dyDescent="0.15">
      <c r="A19" s="160"/>
      <c r="B19" s="164"/>
      <c r="C19" s="115" t="s">
        <v>75</v>
      </c>
      <c r="D19" s="81" t="e">
        <f>SUMIF(補助金支出一覧!#REF!,$C19,補助金支出一覧!#REF!)</f>
        <v>#REF!</v>
      </c>
      <c r="E19" s="85" t="e">
        <f t="shared" si="14"/>
        <v>#REF!</v>
      </c>
      <c r="F19" s="83">
        <v>19832</v>
      </c>
      <c r="G19" s="84" t="e">
        <f t="shared" si="15"/>
        <v>#REF!</v>
      </c>
      <c r="H19" s="81" t="e">
        <f>SUMIF(補助金支出一覧!#REF!,$C19,補助金支出一覧!#REF!)</f>
        <v>#REF!</v>
      </c>
      <c r="I19" s="85" t="e">
        <f t="shared" si="19"/>
        <v>#REF!</v>
      </c>
      <c r="J19" s="84">
        <f t="shared" si="17"/>
        <v>15696</v>
      </c>
      <c r="K19" s="84" t="e">
        <f t="shared" si="18"/>
        <v>#REF!</v>
      </c>
      <c r="L19" s="83">
        <v>0</v>
      </c>
      <c r="M19" s="83">
        <v>15696</v>
      </c>
    </row>
    <row r="20" spans="1:13" x14ac:dyDescent="0.15">
      <c r="A20" s="160"/>
      <c r="B20" s="164"/>
      <c r="C20" s="115" t="s">
        <v>76</v>
      </c>
      <c r="D20" s="81" t="e">
        <f>SUMIF(補助金支出一覧!#REF!,$C20,補助金支出一覧!#REF!)</f>
        <v>#REF!</v>
      </c>
      <c r="E20" s="85" t="e">
        <f t="shared" si="14"/>
        <v>#REF!</v>
      </c>
      <c r="F20" s="83">
        <v>20242</v>
      </c>
      <c r="G20" s="84" t="e">
        <f t="shared" si="15"/>
        <v>#REF!</v>
      </c>
      <c r="H20" s="81" t="e">
        <f>SUMIF(補助金支出一覧!#REF!,$C20,補助金支出一覧!#REF!)</f>
        <v>#REF!</v>
      </c>
      <c r="I20" s="85" t="e">
        <f t="shared" si="19"/>
        <v>#REF!</v>
      </c>
      <c r="J20" s="84">
        <f t="shared" si="17"/>
        <v>18833</v>
      </c>
      <c r="K20" s="84" t="e">
        <f t="shared" si="18"/>
        <v>#REF!</v>
      </c>
      <c r="L20" s="83">
        <v>0</v>
      </c>
      <c r="M20" s="83">
        <v>18833</v>
      </c>
    </row>
    <row r="21" spans="1:13" x14ac:dyDescent="0.15">
      <c r="A21" s="160"/>
      <c r="B21" s="164"/>
      <c r="C21" s="115" t="s">
        <v>77</v>
      </c>
      <c r="D21" s="81" t="e">
        <f>SUMIF(補助金支出一覧!#REF!,$C21,補助金支出一覧!#REF!)</f>
        <v>#REF!</v>
      </c>
      <c r="E21" s="85" t="e">
        <f t="shared" si="14"/>
        <v>#REF!</v>
      </c>
      <c r="F21" s="83">
        <v>36691</v>
      </c>
      <c r="G21" s="84" t="e">
        <f t="shared" si="15"/>
        <v>#REF!</v>
      </c>
      <c r="H21" s="81" t="e">
        <f>SUMIF(補助金支出一覧!#REF!,$C21,補助金支出一覧!#REF!)</f>
        <v>#REF!</v>
      </c>
      <c r="I21" s="85" t="e">
        <f t="shared" si="19"/>
        <v>#REF!</v>
      </c>
      <c r="J21" s="84">
        <f t="shared" si="17"/>
        <v>47273</v>
      </c>
      <c r="K21" s="84" t="e">
        <f t="shared" si="18"/>
        <v>#REF!</v>
      </c>
      <c r="L21" s="83">
        <v>9540</v>
      </c>
      <c r="M21" s="83">
        <v>37733</v>
      </c>
    </row>
    <row r="22" spans="1:13" x14ac:dyDescent="0.15">
      <c r="A22" s="160"/>
      <c r="B22" s="164"/>
      <c r="C22" s="115" t="s">
        <v>78</v>
      </c>
      <c r="D22" s="81" t="e">
        <f>SUMIF(補助金支出一覧!#REF!,$C22,補助金支出一覧!#REF!)</f>
        <v>#REF!</v>
      </c>
      <c r="E22" s="85" t="e">
        <f t="shared" si="14"/>
        <v>#REF!</v>
      </c>
      <c r="F22" s="83">
        <v>58812</v>
      </c>
      <c r="G22" s="84" t="e">
        <f t="shared" si="15"/>
        <v>#REF!</v>
      </c>
      <c r="H22" s="81" t="e">
        <f>SUMIF(補助金支出一覧!#REF!,$C22,補助金支出一覧!#REF!)</f>
        <v>#REF!</v>
      </c>
      <c r="I22" s="85" t="e">
        <f t="shared" si="19"/>
        <v>#REF!</v>
      </c>
      <c r="J22" s="84">
        <f t="shared" si="17"/>
        <v>60855</v>
      </c>
      <c r="K22" s="84" t="e">
        <f t="shared" si="18"/>
        <v>#REF!</v>
      </c>
      <c r="L22" s="83">
        <v>15900</v>
      </c>
      <c r="M22" s="83">
        <v>44955</v>
      </c>
    </row>
    <row r="23" spans="1:13" x14ac:dyDescent="0.15">
      <c r="A23" s="160"/>
      <c r="B23" s="164"/>
      <c r="C23" s="115" t="s">
        <v>83</v>
      </c>
      <c r="D23" s="81" t="e">
        <f>SUMIF(補助金支出一覧!#REF!,$C23,補助金支出一覧!#REF!)</f>
        <v>#REF!</v>
      </c>
      <c r="E23" s="85" t="e">
        <f t="shared" si="14"/>
        <v>#REF!</v>
      </c>
      <c r="F23" s="83">
        <v>91621</v>
      </c>
      <c r="G23" s="84" t="e">
        <f t="shared" si="15"/>
        <v>#REF!</v>
      </c>
      <c r="H23" s="81" t="e">
        <f>SUMIF(補助金支出一覧!#REF!,$C23,補助金支出一覧!#REF!)</f>
        <v>#REF!</v>
      </c>
      <c r="I23" s="85" t="e">
        <f t="shared" si="19"/>
        <v>#REF!</v>
      </c>
      <c r="J23" s="84">
        <f t="shared" si="17"/>
        <v>97971</v>
      </c>
      <c r="K23" s="84" t="e">
        <f t="shared" si="18"/>
        <v>#REF!</v>
      </c>
      <c r="L23" s="83">
        <v>21200</v>
      </c>
      <c r="M23" s="83">
        <v>76771</v>
      </c>
    </row>
    <row r="24" spans="1:13" x14ac:dyDescent="0.15">
      <c r="A24" s="160"/>
      <c r="B24" s="164"/>
      <c r="C24" s="115" t="s">
        <v>79</v>
      </c>
      <c r="D24" s="81" t="e">
        <f>SUMIF(補助金支出一覧!#REF!,$C24,補助金支出一覧!#REF!)</f>
        <v>#REF!</v>
      </c>
      <c r="E24" s="85" t="e">
        <f t="shared" si="14"/>
        <v>#REF!</v>
      </c>
      <c r="F24" s="83">
        <v>28800</v>
      </c>
      <c r="G24" s="84" t="e">
        <f t="shared" si="15"/>
        <v>#REF!</v>
      </c>
      <c r="H24" s="81" t="e">
        <f>SUMIF(補助金支出一覧!#REF!,$C24,補助金支出一覧!#REF!)</f>
        <v>#REF!</v>
      </c>
      <c r="I24" s="85" t="e">
        <f t="shared" si="19"/>
        <v>#REF!</v>
      </c>
      <c r="J24" s="84">
        <f t="shared" si="17"/>
        <v>18400</v>
      </c>
      <c r="K24" s="84" t="e">
        <f t="shared" si="18"/>
        <v>#REF!</v>
      </c>
      <c r="L24" s="83">
        <v>0</v>
      </c>
      <c r="M24" s="83">
        <v>18400</v>
      </c>
    </row>
    <row r="25" spans="1:13" x14ac:dyDescent="0.15">
      <c r="A25" s="160"/>
      <c r="B25" s="164"/>
      <c r="C25" s="115" t="s">
        <v>68</v>
      </c>
      <c r="D25" s="81" t="e">
        <f>SUMIF(補助金支出一覧!#REF!,$C25,補助金支出一覧!#REF!)</f>
        <v>#REF!</v>
      </c>
      <c r="E25" s="85" t="e">
        <f t="shared" si="14"/>
        <v>#REF!</v>
      </c>
      <c r="F25" s="83">
        <v>43764</v>
      </c>
      <c r="G25" s="84" t="e">
        <f t="shared" si="15"/>
        <v>#REF!</v>
      </c>
      <c r="H25" s="81" t="e">
        <f>SUMIF(補助金支出一覧!#REF!,$C25,補助金支出一覧!#REF!)</f>
        <v>#REF!</v>
      </c>
      <c r="I25" s="85" t="e">
        <f t="shared" si="19"/>
        <v>#REF!</v>
      </c>
      <c r="J25" s="84">
        <f t="shared" si="17"/>
        <v>40763</v>
      </c>
      <c r="K25" s="84" t="e">
        <f t="shared" si="18"/>
        <v>#REF!</v>
      </c>
      <c r="L25" s="83">
        <v>5300</v>
      </c>
      <c r="M25" s="83">
        <v>35463</v>
      </c>
    </row>
    <row r="26" spans="1:13" x14ac:dyDescent="0.15">
      <c r="A26" s="160"/>
      <c r="B26" s="164"/>
      <c r="C26" s="115" t="s">
        <v>69</v>
      </c>
      <c r="D26" s="81" t="e">
        <f>SUMIF(補助金支出一覧!#REF!,$C26,補助金支出一覧!#REF!)</f>
        <v>#REF!</v>
      </c>
      <c r="E26" s="85" t="e">
        <f t="shared" si="14"/>
        <v>#REF!</v>
      </c>
      <c r="F26" s="83">
        <v>27439</v>
      </c>
      <c r="G26" s="84" t="e">
        <f t="shared" si="15"/>
        <v>#REF!</v>
      </c>
      <c r="H26" s="81" t="e">
        <f>SUMIF(補助金支出一覧!#REF!,$C26,補助金支出一覧!#REF!)</f>
        <v>#REF!</v>
      </c>
      <c r="I26" s="85" t="e">
        <f t="shared" si="19"/>
        <v>#REF!</v>
      </c>
      <c r="J26" s="84">
        <f t="shared" si="17"/>
        <v>26317</v>
      </c>
      <c r="K26" s="84" t="e">
        <f t="shared" si="18"/>
        <v>#REF!</v>
      </c>
      <c r="L26" s="83">
        <v>2120</v>
      </c>
      <c r="M26" s="83">
        <v>24197</v>
      </c>
    </row>
    <row r="27" spans="1:13" x14ac:dyDescent="0.15">
      <c r="A27" s="160"/>
      <c r="B27" s="164"/>
      <c r="C27" s="115" t="s">
        <v>80</v>
      </c>
      <c r="D27" s="81" t="e">
        <f>SUMIF(補助金支出一覧!#REF!,$C27,補助金支出一覧!#REF!)</f>
        <v>#REF!</v>
      </c>
      <c r="E27" s="85" t="e">
        <f t="shared" si="14"/>
        <v>#REF!</v>
      </c>
      <c r="F27" s="83">
        <v>49440</v>
      </c>
      <c r="G27" s="84" t="e">
        <f t="shared" si="15"/>
        <v>#REF!</v>
      </c>
      <c r="H27" s="81" t="e">
        <f>SUMIF(補助金支出一覧!#REF!,$C27,補助金支出一覧!#REF!)</f>
        <v>#REF!</v>
      </c>
      <c r="I27" s="85" t="e">
        <f t="shared" si="19"/>
        <v>#REF!</v>
      </c>
      <c r="J27" s="84">
        <f t="shared" si="17"/>
        <v>46598</v>
      </c>
      <c r="K27" s="84" t="e">
        <f t="shared" si="18"/>
        <v>#REF!</v>
      </c>
      <c r="L27" s="83">
        <v>1802</v>
      </c>
      <c r="M27" s="83">
        <v>44796</v>
      </c>
    </row>
    <row r="28" spans="1:13" x14ac:dyDescent="0.15">
      <c r="A28" s="160"/>
      <c r="B28" s="164"/>
      <c r="C28" s="115" t="s">
        <v>81</v>
      </c>
      <c r="D28" s="81" t="e">
        <f>SUMIF(補助金支出一覧!#REF!,$C28,補助金支出一覧!#REF!)</f>
        <v>#REF!</v>
      </c>
      <c r="E28" s="85" t="e">
        <f t="shared" si="14"/>
        <v>#REF!</v>
      </c>
      <c r="F28" s="83">
        <v>31350</v>
      </c>
      <c r="G28" s="84" t="e">
        <f t="shared" si="15"/>
        <v>#REF!</v>
      </c>
      <c r="H28" s="81" t="e">
        <f>SUMIF(補助金支出一覧!#REF!,$C28,補助金支出一覧!#REF!)</f>
        <v>#REF!</v>
      </c>
      <c r="I28" s="85" t="e">
        <f t="shared" si="19"/>
        <v>#REF!</v>
      </c>
      <c r="J28" s="84">
        <f t="shared" si="17"/>
        <v>38599</v>
      </c>
      <c r="K28" s="84" t="e">
        <f t="shared" si="18"/>
        <v>#REF!</v>
      </c>
      <c r="L28" s="83">
        <v>5300</v>
      </c>
      <c r="M28" s="83">
        <v>33299</v>
      </c>
    </row>
    <row r="29" spans="1:13" x14ac:dyDescent="0.15">
      <c r="A29" s="160"/>
      <c r="B29" s="164"/>
      <c r="C29" s="115" t="s">
        <v>70</v>
      </c>
      <c r="D29" s="81" t="e">
        <f>SUMIF(補助金支出一覧!#REF!,$C29,補助金支出一覧!#REF!)</f>
        <v>#REF!</v>
      </c>
      <c r="E29" s="85" t="e">
        <f t="shared" si="14"/>
        <v>#REF!</v>
      </c>
      <c r="F29" s="83">
        <v>25966</v>
      </c>
      <c r="G29" s="84" t="e">
        <f t="shared" si="15"/>
        <v>#REF!</v>
      </c>
      <c r="H29" s="81" t="e">
        <f>SUMIF(補助金支出一覧!#REF!,$C29,補助金支出一覧!#REF!)</f>
        <v>#REF!</v>
      </c>
      <c r="I29" s="85" t="e">
        <f t="shared" si="19"/>
        <v>#REF!</v>
      </c>
      <c r="J29" s="84">
        <f t="shared" si="17"/>
        <v>23000</v>
      </c>
      <c r="K29" s="84" t="e">
        <f t="shared" si="18"/>
        <v>#REF!</v>
      </c>
      <c r="L29" s="83">
        <v>0</v>
      </c>
      <c r="M29" s="83">
        <v>23000</v>
      </c>
    </row>
    <row r="30" spans="1:13" x14ac:dyDescent="0.15">
      <c r="A30" s="160"/>
      <c r="B30" s="164"/>
      <c r="C30" s="115" t="s">
        <v>71</v>
      </c>
      <c r="D30" s="81" t="e">
        <f>SUMIF(補助金支出一覧!#REF!,$C30,補助金支出一覧!#REF!)</f>
        <v>#REF!</v>
      </c>
      <c r="E30" s="85" t="e">
        <f t="shared" si="14"/>
        <v>#REF!</v>
      </c>
      <c r="F30" s="83">
        <v>40162</v>
      </c>
      <c r="G30" s="84" t="e">
        <f t="shared" si="15"/>
        <v>#REF!</v>
      </c>
      <c r="H30" s="81" t="e">
        <f>SUMIF(補助金支出一覧!#REF!,$C30,補助金支出一覧!#REF!)</f>
        <v>#REF!</v>
      </c>
      <c r="I30" s="85" t="e">
        <f t="shared" si="19"/>
        <v>#REF!</v>
      </c>
      <c r="J30" s="84">
        <f t="shared" si="17"/>
        <v>50797</v>
      </c>
      <c r="K30" s="84" t="e">
        <f t="shared" si="18"/>
        <v>#REF!</v>
      </c>
      <c r="L30" s="83">
        <v>10600</v>
      </c>
      <c r="M30" s="83">
        <v>40197</v>
      </c>
    </row>
    <row r="31" spans="1:13" x14ac:dyDescent="0.15">
      <c r="A31" s="160"/>
      <c r="B31" s="164"/>
      <c r="C31" s="115" t="s">
        <v>87</v>
      </c>
      <c r="D31" s="81" t="e">
        <f>SUMIF(補助金支出一覧!#REF!,$C31,補助金支出一覧!#REF!)</f>
        <v>#REF!</v>
      </c>
      <c r="E31" s="89" t="e">
        <f t="shared" si="14"/>
        <v>#REF!</v>
      </c>
      <c r="F31" s="90">
        <v>42470</v>
      </c>
      <c r="G31" s="84" t="e">
        <f t="shared" si="15"/>
        <v>#REF!</v>
      </c>
      <c r="H31" s="81" t="e">
        <f>SUMIF(補助金支出一覧!#REF!,$C31,補助金支出一覧!#REF!)</f>
        <v>#REF!</v>
      </c>
      <c r="I31" s="85" t="e">
        <f t="shared" si="19"/>
        <v>#REF!</v>
      </c>
      <c r="J31" s="84">
        <f t="shared" si="17"/>
        <v>47584</v>
      </c>
      <c r="K31" s="84" t="e">
        <f t="shared" si="18"/>
        <v>#REF!</v>
      </c>
      <c r="L31" s="90">
        <v>7300</v>
      </c>
      <c r="M31" s="83">
        <v>40284</v>
      </c>
    </row>
    <row r="32" spans="1:13" x14ac:dyDescent="0.15">
      <c r="A32" s="160"/>
      <c r="B32" s="164"/>
      <c r="C32" s="115" t="s">
        <v>88</v>
      </c>
      <c r="D32" s="81" t="e">
        <f>SUMIF(補助金支出一覧!#REF!,$C32,補助金支出一覧!#REF!)</f>
        <v>#REF!</v>
      </c>
      <c r="E32" s="85" t="e">
        <f t="shared" si="14"/>
        <v>#REF!</v>
      </c>
      <c r="F32" s="83">
        <v>45766</v>
      </c>
      <c r="G32" s="84" t="e">
        <f t="shared" si="15"/>
        <v>#REF!</v>
      </c>
      <c r="H32" s="81" t="e">
        <f>SUMIF(補助金支出一覧!#REF!,$C32,補助金支出一覧!#REF!)</f>
        <v>#REF!</v>
      </c>
      <c r="I32" s="85" t="e">
        <f t="shared" si="19"/>
        <v>#REF!</v>
      </c>
      <c r="J32" s="84">
        <f t="shared" si="17"/>
        <v>45222</v>
      </c>
      <c r="K32" s="84" t="e">
        <f t="shared" si="18"/>
        <v>#REF!</v>
      </c>
      <c r="L32" s="83">
        <v>0</v>
      </c>
      <c r="M32" s="83">
        <v>45222</v>
      </c>
    </row>
    <row r="33" spans="1:13" x14ac:dyDescent="0.15">
      <c r="A33" s="160"/>
      <c r="B33" s="164"/>
      <c r="C33" s="115" t="s">
        <v>72</v>
      </c>
      <c r="D33" s="81" t="e">
        <f>SUMIF(補助金支出一覧!#REF!,$C33,補助金支出一覧!#REF!)</f>
        <v>#REF!</v>
      </c>
      <c r="E33" s="85" t="e">
        <f t="shared" si="14"/>
        <v>#REF!</v>
      </c>
      <c r="F33" s="83">
        <v>52402</v>
      </c>
      <c r="G33" s="84" t="e">
        <f t="shared" si="15"/>
        <v>#REF!</v>
      </c>
      <c r="H33" s="81" t="e">
        <f>SUMIF(補助金支出一覧!#REF!,$C33,補助金支出一覧!#REF!)</f>
        <v>#REF!</v>
      </c>
      <c r="I33" s="85" t="e">
        <f t="shared" si="19"/>
        <v>#REF!</v>
      </c>
      <c r="J33" s="84">
        <f t="shared" si="17"/>
        <v>63782</v>
      </c>
      <c r="K33" s="84" t="e">
        <f t="shared" si="18"/>
        <v>#REF!</v>
      </c>
      <c r="L33" s="83">
        <v>11682</v>
      </c>
      <c r="M33" s="83">
        <v>52100</v>
      </c>
    </row>
    <row r="34" spans="1:13" x14ac:dyDescent="0.15">
      <c r="A34" s="160"/>
      <c r="B34" s="165"/>
      <c r="C34" s="115" t="s">
        <v>82</v>
      </c>
      <c r="D34" s="81" t="e">
        <f>SUMIF(補助金支出一覧!#REF!,$C34,補助金支出一覧!#REF!)</f>
        <v>#REF!</v>
      </c>
      <c r="E34" s="85" t="e">
        <f t="shared" si="14"/>
        <v>#REF!</v>
      </c>
      <c r="F34" s="83">
        <v>81397</v>
      </c>
      <c r="G34" s="84" t="e">
        <f t="shared" si="15"/>
        <v>#REF!</v>
      </c>
      <c r="H34" s="81" t="e">
        <f>SUMIF(補助金支出一覧!#REF!,$C34,補助金支出一覧!#REF!)</f>
        <v>#REF!</v>
      </c>
      <c r="I34" s="85" t="e">
        <f t="shared" si="19"/>
        <v>#REF!</v>
      </c>
      <c r="J34" s="84">
        <f t="shared" si="17"/>
        <v>61184</v>
      </c>
      <c r="K34" s="84" t="e">
        <f t="shared" si="18"/>
        <v>#REF!</v>
      </c>
      <c r="L34" s="83">
        <v>10600</v>
      </c>
      <c r="M34" s="83">
        <v>50584</v>
      </c>
    </row>
    <row r="35" spans="1:13" x14ac:dyDescent="0.15">
      <c r="A35" s="160"/>
      <c r="B35" s="152" t="s">
        <v>56</v>
      </c>
      <c r="C35" s="153"/>
      <c r="D35" s="81" t="e">
        <f>SUMIF(補助金支出一覧!#REF!,$B35,補助金支出一覧!#REF!)</f>
        <v>#REF!</v>
      </c>
      <c r="E35" s="85" t="e">
        <f t="shared" si="14"/>
        <v>#REF!</v>
      </c>
      <c r="F35" s="83">
        <v>8071923</v>
      </c>
      <c r="G35" s="84" t="e">
        <f t="shared" si="15"/>
        <v>#REF!</v>
      </c>
      <c r="H35" s="81" t="e">
        <f>SUMIF(補助金支出一覧!#REF!,$B35,補助金支出一覧!#REF!)</f>
        <v>#REF!</v>
      </c>
      <c r="I35" s="85" t="e">
        <f t="shared" ref="I35:I37" si="20">ROUND(H35/1000,1)</f>
        <v>#REF!</v>
      </c>
      <c r="J35" s="84">
        <f t="shared" si="17"/>
        <v>8111302</v>
      </c>
      <c r="K35" s="84" t="e">
        <f t="shared" si="18"/>
        <v>#REF!</v>
      </c>
      <c r="L35" s="83">
        <v>2361443</v>
      </c>
      <c r="M35" s="83">
        <v>5749859</v>
      </c>
    </row>
    <row r="36" spans="1:13" x14ac:dyDescent="0.15">
      <c r="A36" s="160"/>
      <c r="B36" s="152" t="s">
        <v>57</v>
      </c>
      <c r="C36" s="153"/>
      <c r="D36" s="81" t="e">
        <f>SUMIF(補助金支出一覧!#REF!,$B36,補助金支出一覧!#REF!)</f>
        <v>#REF!</v>
      </c>
      <c r="E36" s="85" t="e">
        <f t="shared" si="14"/>
        <v>#REF!</v>
      </c>
      <c r="F36" s="83">
        <v>133245</v>
      </c>
      <c r="G36" s="84" t="e">
        <f t="shared" si="15"/>
        <v>#REF!</v>
      </c>
      <c r="H36" s="81" t="e">
        <f>SUMIF(補助金支出一覧!#REF!,$B36,補助金支出一覧!#REF!)</f>
        <v>#REF!</v>
      </c>
      <c r="I36" s="85" t="e">
        <f t="shared" si="20"/>
        <v>#REF!</v>
      </c>
      <c r="J36" s="84">
        <f t="shared" si="17"/>
        <v>351810</v>
      </c>
      <c r="K36" s="84" t="e">
        <f t="shared" si="18"/>
        <v>#REF!</v>
      </c>
      <c r="L36" s="83">
        <v>0</v>
      </c>
      <c r="M36" s="83">
        <v>351810</v>
      </c>
    </row>
    <row r="37" spans="1:13" x14ac:dyDescent="0.15">
      <c r="A37" s="160"/>
      <c r="B37" s="152" t="s">
        <v>93</v>
      </c>
      <c r="C37" s="153"/>
      <c r="D37" s="81" t="e">
        <f>SUMIF(補助金支出一覧!#REF!,$B37,補助金支出一覧!#REF!)</f>
        <v>#REF!</v>
      </c>
      <c r="E37" s="85" t="e">
        <f t="shared" si="14"/>
        <v>#REF!</v>
      </c>
      <c r="F37" s="83">
        <v>9949507</v>
      </c>
      <c r="G37" s="84" t="e">
        <f t="shared" si="15"/>
        <v>#REF!</v>
      </c>
      <c r="H37" s="81" t="e">
        <f>SUMIF(補助金支出一覧!#REF!,$B37,補助金支出一覧!#REF!)</f>
        <v>#REF!</v>
      </c>
      <c r="I37" s="85" t="e">
        <f t="shared" si="20"/>
        <v>#REF!</v>
      </c>
      <c r="J37" s="84">
        <f t="shared" si="17"/>
        <v>10834634</v>
      </c>
      <c r="K37" s="84" t="e">
        <f t="shared" si="18"/>
        <v>#REF!</v>
      </c>
      <c r="L37" s="83">
        <v>53388</v>
      </c>
      <c r="M37" s="83">
        <v>10781246</v>
      </c>
    </row>
    <row r="38" spans="1:13" x14ac:dyDescent="0.15">
      <c r="A38" s="160"/>
      <c r="B38" s="152" t="s">
        <v>58</v>
      </c>
      <c r="C38" s="153"/>
      <c r="D38" s="81" t="e">
        <f>SUMIF(補助金支出一覧!#REF!,$B38,補助金支出一覧!#REF!)</f>
        <v>#REF!</v>
      </c>
      <c r="E38" s="85" t="e">
        <f t="shared" si="14"/>
        <v>#REF!</v>
      </c>
      <c r="F38" s="83">
        <v>21290</v>
      </c>
      <c r="G38" s="84" t="e">
        <f t="shared" si="15"/>
        <v>#REF!</v>
      </c>
      <c r="H38" s="81" t="e">
        <f>SUMIF(補助金支出一覧!#REF!,$B38,補助金支出一覧!#REF!)</f>
        <v>#REF!</v>
      </c>
      <c r="I38" s="85" t="e">
        <f t="shared" ref="I38:I42" si="21">ROUND(H38/1000,1)</f>
        <v>#REF!</v>
      </c>
      <c r="J38" s="84">
        <f t="shared" si="17"/>
        <v>159924</v>
      </c>
      <c r="K38" s="84" t="e">
        <f t="shared" si="18"/>
        <v>#REF!</v>
      </c>
      <c r="L38" s="83">
        <v>0</v>
      </c>
      <c r="M38" s="83">
        <v>159924</v>
      </c>
    </row>
    <row r="39" spans="1:13" x14ac:dyDescent="0.15">
      <c r="A39" s="160"/>
      <c r="B39" s="152" t="s">
        <v>94</v>
      </c>
      <c r="C39" s="153"/>
      <c r="D39" s="81" t="e">
        <f>SUMIF(補助金支出一覧!#REF!,$B39,補助金支出一覧!#REF!)</f>
        <v>#REF!</v>
      </c>
      <c r="E39" s="85" t="e">
        <f t="shared" si="14"/>
        <v>#REF!</v>
      </c>
      <c r="F39" s="83">
        <v>4577283</v>
      </c>
      <c r="G39" s="84" t="e">
        <f t="shared" si="15"/>
        <v>#REF!</v>
      </c>
      <c r="H39" s="81" t="e">
        <f>SUMIF(補助金支出一覧!#REF!,$B39,補助金支出一覧!#REF!)</f>
        <v>#REF!</v>
      </c>
      <c r="I39" s="85" t="e">
        <f t="shared" si="21"/>
        <v>#REF!</v>
      </c>
      <c r="J39" s="84">
        <f t="shared" si="17"/>
        <v>5729410</v>
      </c>
      <c r="K39" s="84" t="e">
        <f t="shared" si="18"/>
        <v>#REF!</v>
      </c>
      <c r="L39" s="83">
        <v>253666</v>
      </c>
      <c r="M39" s="83">
        <v>5475744</v>
      </c>
    </row>
    <row r="40" spans="1:13" x14ac:dyDescent="0.15">
      <c r="A40" s="160"/>
      <c r="B40" s="152" t="s">
        <v>59</v>
      </c>
      <c r="C40" s="153"/>
      <c r="D40" s="81" t="e">
        <f>SUMIF(補助金支出一覧!#REF!,$B40,補助金支出一覧!#REF!)</f>
        <v>#REF!</v>
      </c>
      <c r="E40" s="85" t="e">
        <f t="shared" si="14"/>
        <v>#REF!</v>
      </c>
      <c r="F40" s="83">
        <v>16908</v>
      </c>
      <c r="G40" s="84" t="e">
        <f t="shared" si="15"/>
        <v>#REF!</v>
      </c>
      <c r="H40" s="81" t="e">
        <f>SUMIF(補助金支出一覧!#REF!,$B40,補助金支出一覧!#REF!)</f>
        <v>#REF!</v>
      </c>
      <c r="I40" s="85" t="e">
        <f t="shared" si="21"/>
        <v>#REF!</v>
      </c>
      <c r="J40" s="84">
        <f t="shared" si="17"/>
        <v>11133</v>
      </c>
      <c r="K40" s="84" t="e">
        <f t="shared" si="18"/>
        <v>#REF!</v>
      </c>
      <c r="L40" s="83">
        <v>0</v>
      </c>
      <c r="M40" s="83">
        <v>11133</v>
      </c>
    </row>
    <row r="41" spans="1:13" x14ac:dyDescent="0.15">
      <c r="A41" s="161"/>
      <c r="B41" s="152" t="s">
        <v>60</v>
      </c>
      <c r="C41" s="153"/>
      <c r="D41" s="81" t="e">
        <f>SUMIF(補助金支出一覧!#REF!,$B41,補助金支出一覧!#REF!)</f>
        <v>#REF!</v>
      </c>
      <c r="E41" s="85" t="e">
        <f t="shared" si="14"/>
        <v>#REF!</v>
      </c>
      <c r="F41" s="83">
        <v>0</v>
      </c>
      <c r="G41" s="84" t="e">
        <f t="shared" si="15"/>
        <v>#REF!</v>
      </c>
      <c r="H41" s="81" t="e">
        <f>SUMIF(補助金支出一覧!#REF!,$B41,補助金支出一覧!#REF!)</f>
        <v>#REF!</v>
      </c>
      <c r="I41" s="85" t="e">
        <f t="shared" si="21"/>
        <v>#REF!</v>
      </c>
      <c r="J41" s="84">
        <f t="shared" si="17"/>
        <v>0</v>
      </c>
      <c r="K41" s="84" t="e">
        <f t="shared" si="18"/>
        <v>#REF!</v>
      </c>
      <c r="L41" s="83">
        <v>0</v>
      </c>
      <c r="M41" s="83"/>
    </row>
    <row r="42" spans="1:13" ht="14.25" thickBot="1" x14ac:dyDescent="0.2">
      <c r="A42" s="162"/>
      <c r="B42" s="154" t="s">
        <v>61</v>
      </c>
      <c r="C42" s="155"/>
      <c r="D42" s="81" t="e">
        <f>SUMIF(補助金支出一覧!#REF!,$B42,補助金支出一覧!#REF!)</f>
        <v>#REF!</v>
      </c>
      <c r="E42" s="82" t="e">
        <f t="shared" si="14"/>
        <v>#REF!</v>
      </c>
      <c r="F42" s="91">
        <v>2985104</v>
      </c>
      <c r="G42" s="84" t="e">
        <f t="shared" si="15"/>
        <v>#REF!</v>
      </c>
      <c r="H42" s="81" t="e">
        <f>SUMIF(補助金支出一覧!#REF!,$B42,補助金支出一覧!#REF!)</f>
        <v>#REF!</v>
      </c>
      <c r="I42" s="85" t="e">
        <f t="shared" si="21"/>
        <v>#REF!</v>
      </c>
      <c r="J42" s="84">
        <f t="shared" si="17"/>
        <v>3218724</v>
      </c>
      <c r="K42" s="84" t="e">
        <f t="shared" si="18"/>
        <v>#REF!</v>
      </c>
      <c r="L42" s="91">
        <v>135338</v>
      </c>
      <c r="M42" s="91">
        <v>3083386</v>
      </c>
    </row>
    <row r="43" spans="1:13" ht="14.25" thickBot="1" x14ac:dyDescent="0.2">
      <c r="A43" s="156" t="s">
        <v>95</v>
      </c>
      <c r="B43" s="157"/>
      <c r="C43" s="157"/>
      <c r="D43" s="92"/>
      <c r="E43" s="93"/>
      <c r="F43" s="94"/>
      <c r="G43" s="95"/>
      <c r="H43" s="108"/>
      <c r="I43" s="108"/>
      <c r="J43" s="108"/>
      <c r="K43" s="108"/>
      <c r="L43" s="94"/>
      <c r="M43" s="94"/>
    </row>
    <row r="44" spans="1:13" x14ac:dyDescent="0.15">
      <c r="D44" s="110" t="s">
        <v>96</v>
      </c>
      <c r="E44" s="116" t="e">
        <f>補助金支出一覧!#REF!/1000</f>
        <v>#REF!</v>
      </c>
      <c r="H44" s="110" t="s">
        <v>96</v>
      </c>
      <c r="I44" s="116" t="e">
        <f>補助金支出一覧!#REF!/1000</f>
        <v>#REF!</v>
      </c>
    </row>
    <row r="45" spans="1:13" x14ac:dyDescent="0.15">
      <c r="D45" s="110" t="s">
        <v>97</v>
      </c>
      <c r="E45" s="116" t="e">
        <f>E44-E4</f>
        <v>#REF!</v>
      </c>
      <c r="F45" s="117"/>
      <c r="H45" s="110" t="s">
        <v>97</v>
      </c>
      <c r="I45" s="116" t="e">
        <f>I44-I4</f>
        <v>#REF!</v>
      </c>
      <c r="L45" s="117"/>
      <c r="M45" s="117"/>
    </row>
    <row r="46" spans="1:13" x14ac:dyDescent="0.15">
      <c r="H46" s="110"/>
    </row>
    <row r="47" spans="1:13" x14ac:dyDescent="0.15">
      <c r="H47" s="110"/>
    </row>
    <row r="48" spans="1:13" x14ac:dyDescent="0.15">
      <c r="H48" s="110"/>
    </row>
    <row r="49" spans="8:8" x14ac:dyDescent="0.15">
      <c r="H49" s="110"/>
    </row>
    <row r="458" spans="1:27" s="119" customFormat="1" ht="75.2" customHeight="1" x14ac:dyDescent="0.15">
      <c r="A458" s="96" t="s">
        <v>70</v>
      </c>
      <c r="B458" s="97"/>
      <c r="C458" s="98" t="s">
        <v>84</v>
      </c>
      <c r="D458" s="97">
        <v>450</v>
      </c>
      <c r="E458" s="99" t="s">
        <v>85</v>
      </c>
      <c r="F458" s="100" t="s">
        <v>86</v>
      </c>
      <c r="G458" s="101" t="e">
        <f>#REF!+#REF!</f>
        <v>#REF!</v>
      </c>
      <c r="H458" s="101"/>
      <c r="I458" s="101"/>
      <c r="J458" s="101"/>
      <c r="K458" s="101"/>
      <c r="L458" s="100" t="s">
        <v>86</v>
      </c>
      <c r="M458" s="102">
        <v>0</v>
      </c>
      <c r="N458" s="103">
        <v>0</v>
      </c>
      <c r="O458" s="103">
        <v>0</v>
      </c>
      <c r="P458" s="103">
        <v>0</v>
      </c>
      <c r="Q458" s="103">
        <v>0</v>
      </c>
      <c r="R458" s="104">
        <v>0</v>
      </c>
      <c r="S458" s="70"/>
      <c r="T458" s="70"/>
      <c r="U458" s="105">
        <f t="shared" ref="U458:V458" si="22">Q458+S458</f>
        <v>0</v>
      </c>
      <c r="V458" s="106">
        <f t="shared" si="22"/>
        <v>0</v>
      </c>
      <c r="W458" s="98"/>
      <c r="X458" s="99"/>
      <c r="Y458" s="118" t="str">
        <f t="shared" ref="Y458" si="23">IF(Q458&lt;O458,"効果額下がってる！","○")</f>
        <v>○</v>
      </c>
      <c r="Z458" s="96" t="s">
        <v>52</v>
      </c>
      <c r="AA458" s="107" t="s">
        <v>98</v>
      </c>
    </row>
  </sheetData>
  <customSheetViews>
    <customSheetView guid="{4FA3AD9B-1298-4C96-AD3F-A54B405485B0}" state="hidden" topLeftCell="A22">
      <selection activeCell="H41" sqref="H41"/>
      <pageMargins left="0.70866141732283472" right="0.70866141732283472" top="0.74803149606299213" bottom="0.74803149606299213" header="0.31496062992125984" footer="0.31496062992125984"/>
      <pageSetup paperSize="9" scale="70" orientation="landscape" r:id="rId1"/>
    </customSheetView>
    <customSheetView guid="{BABE49F0-6EF1-4B82-946E-A16E6E202E91}" state="hidden" topLeftCell="A22">
      <selection activeCell="H41" sqref="H41"/>
      <pageMargins left="0.70866141732283472" right="0.70866141732283472" top="0.74803149606299213" bottom="0.74803149606299213" header="0.31496062992125984" footer="0.31496062992125984"/>
      <pageSetup paperSize="9" scale="70" orientation="landscape" r:id="rId2"/>
    </customSheetView>
    <customSheetView guid="{866F98CE-B449-4C80-80CD-897DBB025239}" state="hidden" topLeftCell="A22">
      <selection activeCell="H41" sqref="H41"/>
      <pageMargins left="0.70866141732283472" right="0.70866141732283472" top="0.74803149606299213" bottom="0.74803149606299213" header="0.31496062992125984" footer="0.31496062992125984"/>
      <pageSetup paperSize="9" scale="70" orientation="landscape" r:id="rId3"/>
    </customSheetView>
    <customSheetView guid="{1E2933A3-7908-4D15-BE44-27C74903096F}" topLeftCell="A25">
      <selection activeCell="I43" sqref="I43"/>
      <pageMargins left="0.70866141732283472" right="0.70866141732283472" top="0.74803149606299213" bottom="0.74803149606299213" header="0.31496062992125984" footer="0.31496062992125984"/>
      <pageSetup paperSize="9" scale="70" orientation="landscape" r:id="rId4"/>
    </customSheetView>
    <customSheetView guid="{D5B9F501-40C2-485D-A8DD-76C9AFDA146B}" showPageBreaks="1" topLeftCell="A25">
      <selection activeCell="G46" sqref="G46"/>
      <pageMargins left="0.70866141732283472" right="0.70866141732283472" top="0.74803149606299213" bottom="0.74803149606299213" header="0.31496062992125984" footer="0.31496062992125984"/>
      <pageSetup paperSize="9" scale="70" orientation="landscape" r:id="rId5"/>
    </customSheetView>
    <customSheetView guid="{E1A46B07-D6D8-4219-B694-3633A690E562}" state="hidden" topLeftCell="A22">
      <selection activeCell="H41" sqref="H41"/>
      <pageMargins left="0.70866141732283472" right="0.70866141732283472" top="0.74803149606299213" bottom="0.74803149606299213" header="0.31496062992125984" footer="0.31496062992125984"/>
      <pageSetup paperSize="9" scale="70" orientation="landscape" r:id="rId6"/>
    </customSheetView>
    <customSheetView guid="{240C352A-D6EF-4728-9219-DD6B528CE022}" state="hidden" topLeftCell="A22">
      <selection activeCell="H41" sqref="H41"/>
      <pageMargins left="0.70866141732283472" right="0.70866141732283472" top="0.74803149606299213" bottom="0.74803149606299213" header="0.31496062992125984" footer="0.31496062992125984"/>
      <pageSetup paperSize="9" scale="70" orientation="landscape" r:id="rId7"/>
    </customSheetView>
    <customSheetView guid="{5A027B3F-4BDA-4D5B-99A1-C2E547422488}" state="hidden" topLeftCell="A22">
      <selection activeCell="H41" sqref="H41"/>
      <pageMargins left="0.70866141732283472" right="0.70866141732283472" top="0.74803149606299213" bottom="0.74803149606299213" header="0.31496062992125984" footer="0.31496062992125984"/>
      <pageSetup paperSize="9" scale="70" orientation="landscape" r:id="rId8"/>
    </customSheetView>
    <customSheetView guid="{262EDA3B-7785-4483-8C7E-BCBD0D6A995B}" state="hidden" topLeftCell="A22">
      <selection activeCell="H41" sqref="H41"/>
      <pageMargins left="0.70866141732283472" right="0.70866141732283472" top="0.74803149606299213" bottom="0.74803149606299213" header="0.31496062992125984" footer="0.31496062992125984"/>
      <pageSetup paperSize="9" scale="70" orientation="landscape" r:id="rId9"/>
    </customSheetView>
    <customSheetView guid="{315230D8-F0E9-48EF-90D6-9C6D7FFE9006}" state="hidden" topLeftCell="A22">
      <selection activeCell="H41" sqref="H41"/>
      <pageMargins left="0.70866141732283472" right="0.70866141732283472" top="0.74803149606299213" bottom="0.74803149606299213" header="0.31496062992125984" footer="0.31496062992125984"/>
      <pageSetup paperSize="9" scale="70" orientation="landscape" r:id="rId10"/>
    </customSheetView>
    <customSheetView guid="{99E3FE3A-7B49-48B4-BEFD-0DD64952A046}" state="hidden" topLeftCell="A22">
      <selection activeCell="H41" sqref="H41"/>
      <pageMargins left="0.70866141732283472" right="0.70866141732283472" top="0.74803149606299213" bottom="0.74803149606299213" header="0.31496062992125984" footer="0.31496062992125984"/>
      <pageSetup paperSize="9" scale="70" orientation="landscape" r:id="rId11"/>
    </customSheetView>
    <customSheetView guid="{9FF3767D-B5E2-4274-8C91-D6BE67029FF6}" state="hidden" topLeftCell="A22">
      <selection activeCell="H41" sqref="H41"/>
      <pageMargins left="0.70866141732283472" right="0.70866141732283472" top="0.74803149606299213" bottom="0.74803149606299213" header="0.31496062992125984" footer="0.31496062992125984"/>
      <pageSetup paperSize="9" scale="70" orientation="landscape" r:id="rId12"/>
    </customSheetView>
    <customSheetView guid="{89CFD966-126F-414B-94EC-2C1358CF5DA9}" state="hidden" topLeftCell="A22">
      <selection activeCell="H41" sqref="H41"/>
      <pageMargins left="0.70866141732283472" right="0.70866141732283472" top="0.74803149606299213" bottom="0.74803149606299213" header="0.31496062992125984" footer="0.31496062992125984"/>
      <pageSetup paperSize="9" scale="70" orientation="landscape" r:id="rId13"/>
    </customSheetView>
  </customSheetViews>
  <mergeCells count="20">
    <mergeCell ref="B7:C7"/>
    <mergeCell ref="A1:M1"/>
    <mergeCell ref="A3:C3"/>
    <mergeCell ref="A4:C4"/>
    <mergeCell ref="B5:C5"/>
    <mergeCell ref="B6:C6"/>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s>
  <phoneticPr fontId="2"/>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2020-10-16T07:22:05Z</cp:lastPrinted>
  <dcterms:created xsi:type="dcterms:W3CDTF">1997-01-08T22:48:59Z</dcterms:created>
  <dcterms:modified xsi:type="dcterms:W3CDTF">2020-10-16T07:22:16Z</dcterms:modified>
</cp:coreProperties>
</file>