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6527876\Desktop\要綱\1311_生きるチカラまなびサポート事業実施要綱\"/>
    </mc:Choice>
  </mc:AlternateContent>
  <xr:revisionPtr revIDLastSave="0" documentId="13_ncr:1_{AEC7D557-FB32-460F-A2C0-E846E5FE486D}" xr6:coauthVersionLast="47" xr6:coauthVersionMax="47" xr10:uidLastSave="{00000000-0000-0000-0000-000000000000}"/>
  <bookViews>
    <workbookView xWindow="-120" yWindow="-120" windowWidth="20730" windowHeight="11040" xr2:uid="{5A2A385C-6F1E-4A1B-AF77-98A97ADDDCAB}"/>
  </bookViews>
  <sheets>
    <sheet name="講師派遣申込書" sheetId="1" r:id="rId1"/>
    <sheet name="講師派遣通知書（学校あて）" sheetId="2" r:id="rId2"/>
    <sheet name="講師派遣通知書（サポーターあて） " sheetId="3" r:id="rId3"/>
    <sheet name="結果報告書" sheetId="4" r:id="rId4"/>
  </sheets>
  <externalReferences>
    <externalReference r:id="rId5"/>
  </externalReferences>
  <definedNames>
    <definedName name="_xlnm._FilterDatabase" localSheetId="0" hidden="1">講師派遣申込書!$G$43:$K$43</definedName>
    <definedName name="_xlnm.Print_Area" localSheetId="3">結果報告書!$A$1:$R$32</definedName>
    <definedName name="_xlnm.Print_Area" localSheetId="0">講師派遣申込書!$A$1:$R$43</definedName>
    <definedName name="_xlnm.Print_Area" localSheetId="2">'講師派遣通知書（サポーターあて） '!$A$1:$R$25</definedName>
    <definedName name="_xlnm.Print_Area" localSheetId="1">'講師派遣通知書（学校あて）'!$A$1:$R$29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2" l="1"/>
  <c r="N23" i="4"/>
  <c r="N21" i="4"/>
  <c r="B21" i="4"/>
  <c r="N19" i="4"/>
  <c r="G19" i="4"/>
  <c r="B19" i="4"/>
  <c r="T18" i="4"/>
  <c r="Q18" i="4"/>
  <c r="O18" i="4"/>
  <c r="L18" i="4"/>
  <c r="J18" i="4"/>
  <c r="G18" i="4"/>
  <c r="E18" i="4"/>
  <c r="C18" i="4"/>
  <c r="B17" i="4"/>
  <c r="M10" i="4"/>
  <c r="M12" i="4" s="1"/>
  <c r="E24" i="3"/>
  <c r="E23" i="3"/>
  <c r="N21" i="3"/>
  <c r="E21" i="3"/>
  <c r="N23" i="3" s="1"/>
  <c r="N20" i="3"/>
  <c r="G20" i="3"/>
  <c r="B20" i="3"/>
  <c r="B19" i="3"/>
  <c r="B17" i="3"/>
  <c r="Q16" i="3"/>
  <c r="O16" i="3"/>
  <c r="L16" i="3"/>
  <c r="J16" i="3"/>
  <c r="G16" i="3"/>
  <c r="E16" i="3"/>
  <c r="C16" i="3"/>
  <c r="A9" i="3"/>
  <c r="N24" i="2"/>
  <c r="G24" i="2"/>
  <c r="B24" i="2"/>
  <c r="B23" i="2"/>
  <c r="M21" i="2"/>
  <c r="B21" i="2"/>
  <c r="B19" i="2"/>
  <c r="T18" i="2"/>
  <c r="Q18" i="2"/>
  <c r="O18" i="2"/>
  <c r="L18" i="2"/>
  <c r="J18" i="2"/>
  <c r="G18" i="2"/>
  <c r="E18" i="2"/>
  <c r="C18" i="2"/>
  <c r="A8" i="2"/>
  <c r="B36" i="1"/>
  <c r="T14" i="1"/>
  <c r="L13" i="1"/>
  <c r="D13" i="1"/>
  <c r="L12" i="1"/>
  <c r="L11" i="1"/>
  <c r="E22" i="3" l="1"/>
  <c r="N24" i="3"/>
</calcChain>
</file>

<file path=xl/sharedStrings.xml><?xml version="1.0" encoding="utf-8"?>
<sst xmlns="http://schemas.openxmlformats.org/spreadsheetml/2006/main" count="162" uniqueCount="103">
  <si>
    <t>講　師　派　遣　申　込　書</t>
    <rPh sb="0" eb="1">
      <t>コウ</t>
    </rPh>
    <rPh sb="2" eb="3">
      <t>シ</t>
    </rPh>
    <rPh sb="4" eb="5">
      <t>ハ</t>
    </rPh>
    <rPh sb="6" eb="7">
      <t>ケン</t>
    </rPh>
    <rPh sb="8" eb="9">
      <t>モウ</t>
    </rPh>
    <rPh sb="10" eb="11">
      <t>コ</t>
    </rPh>
    <rPh sb="12" eb="13">
      <t>ショ</t>
    </rPh>
    <phoneticPr fontId="1"/>
  </si>
  <si>
    <t>生野区担当教育次長　様</t>
    <rPh sb="0" eb="3">
      <t>イクノク</t>
    </rPh>
    <rPh sb="3" eb="9">
      <t>タントウキョウイクジチョウ</t>
    </rPh>
    <rPh sb="10" eb="11">
      <t>サマ</t>
    </rPh>
    <phoneticPr fontId="1"/>
  </si>
  <si>
    <t>　講師の派遣を受けたいので、生野区生きるチカラまなびサポート事業実施要綱（以下要綱という。）</t>
    <rPh sb="1" eb="3">
      <t>コウシ</t>
    </rPh>
    <rPh sb="4" eb="6">
      <t>ハケン</t>
    </rPh>
    <rPh sb="7" eb="8">
      <t>ウ</t>
    </rPh>
    <rPh sb="14" eb="17">
      <t>イクノク</t>
    </rPh>
    <rPh sb="17" eb="18">
      <t>イ</t>
    </rPh>
    <rPh sb="30" eb="32">
      <t>ジギョウ</t>
    </rPh>
    <rPh sb="32" eb="36">
      <t>ジッシヨウコウ</t>
    </rPh>
    <rPh sb="37" eb="39">
      <t>イカ</t>
    </rPh>
    <rPh sb="39" eb="41">
      <t>ヨウコウ</t>
    </rPh>
    <phoneticPr fontId="1"/>
  </si>
  <si>
    <t>第11条第１項の規定により、次のとおり申し込みます。</t>
    <rPh sb="4" eb="5">
      <t>ダイ</t>
    </rPh>
    <rPh sb="6" eb="7">
      <t>コウ</t>
    </rPh>
    <rPh sb="8" eb="10">
      <t>キテイ</t>
    </rPh>
    <rPh sb="14" eb="15">
      <t>ツギ</t>
    </rPh>
    <rPh sb="19" eb="20">
      <t>モウ</t>
    </rPh>
    <rPh sb="21" eb="22">
      <t>コ</t>
    </rPh>
    <phoneticPr fontId="1"/>
  </si>
  <si>
    <t>学校名</t>
    <rPh sb="0" eb="3">
      <t>ガッコウメイ</t>
    </rPh>
    <phoneticPr fontId="1"/>
  </si>
  <si>
    <t>代表者名</t>
    <phoneticPr fontId="1"/>
  </si>
  <si>
    <t>連絡先</t>
    <rPh sb="0" eb="3">
      <t>レンラクサキ</t>
    </rPh>
    <phoneticPr fontId="1"/>
  </si>
  <si>
    <t>担当者名</t>
    <phoneticPr fontId="1"/>
  </si>
  <si>
    <t>電話</t>
    <phoneticPr fontId="1"/>
  </si>
  <si>
    <t>E-mail</t>
    <phoneticPr fontId="1"/>
  </si>
  <si>
    <t>FAX</t>
    <phoneticPr fontId="1"/>
  </si>
  <si>
    <t>実施予定日</t>
    <rPh sb="0" eb="2">
      <t>ジッシ</t>
    </rPh>
    <rPh sb="2" eb="5">
      <t>ヨテイビ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</si>
  <si>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</si>
  <si>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</si>
  <si>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</si>
  <si>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</si>
  <si>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</si>
  <si>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</si>
  <si>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</si>
  <si>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実施場所</t>
    <rPh sb="0" eb="2">
      <t>ジッシ</t>
    </rPh>
    <rPh sb="2" eb="4">
      <t>バショ</t>
    </rPh>
    <phoneticPr fontId="1"/>
  </si>
  <si>
    <t>※当日、講師が講座を行う場所（教室等）をご記入ください。</t>
    <phoneticPr fontId="1"/>
  </si>
  <si>
    <t>希望講座
※講座一覧より選択</t>
    <phoneticPr fontId="1"/>
  </si>
  <si>
    <t>講師名</t>
    <rPh sb="0" eb="3">
      <t>コウシメイ</t>
    </rPh>
    <phoneticPr fontId="1"/>
  </si>
  <si>
    <t>対象（学年等）</t>
    <rPh sb="0" eb="2">
      <t>タイショウ</t>
    </rPh>
    <rPh sb="3" eb="6">
      <t>ガクネントウ</t>
    </rPh>
    <phoneticPr fontId="1"/>
  </si>
  <si>
    <t>年生</t>
    <rPh sb="0" eb="2">
      <t>ネンセイ</t>
    </rPh>
    <phoneticPr fontId="1"/>
  </si>
  <si>
    <t>クラス数</t>
    <rPh sb="3" eb="4">
      <t>スウ</t>
    </rPh>
    <phoneticPr fontId="1"/>
  </si>
  <si>
    <t>クラス</t>
    <phoneticPr fontId="1"/>
  </si>
  <si>
    <t>予定受講者数</t>
    <phoneticPr fontId="1"/>
  </si>
  <si>
    <t>名</t>
    <rPh sb="0" eb="1">
      <t>メイ</t>
    </rPh>
    <phoneticPr fontId="1"/>
  </si>
  <si>
    <t>講座内容</t>
    <rPh sb="0" eb="2">
      <t>コウザ</t>
    </rPh>
    <rPh sb="2" eb="4">
      <t>ナイヨウ</t>
    </rPh>
    <phoneticPr fontId="1"/>
  </si>
  <si>
    <t>※講座の目的や、希望する講座の手法（講義形式、ワークショップ形式等）など。別紙のとおりでも可。</t>
    <rPh sb="37" eb="39">
      <t>ベッシ</t>
    </rPh>
    <rPh sb="45" eb="46">
      <t>カ</t>
    </rPh>
    <phoneticPr fontId="1"/>
  </si>
  <si>
    <t>申込理由</t>
    <rPh sb="0" eb="2">
      <t>モウシコミ</t>
    </rPh>
    <rPh sb="2" eb="4">
      <t>リユウ</t>
    </rPh>
    <phoneticPr fontId="1"/>
  </si>
  <si>
    <t>※希望する最も早い派遣日の４週間（４週間前にあたる日が閉庁日の場合は直前の開庁日）までに</t>
    <rPh sb="1" eb="3">
      <t>キボウ</t>
    </rPh>
    <rPh sb="5" eb="6">
      <t>モット</t>
    </rPh>
    <rPh sb="7" eb="8">
      <t>ハヤ</t>
    </rPh>
    <rPh sb="9" eb="11">
      <t>ハケン</t>
    </rPh>
    <rPh sb="11" eb="12">
      <t>ビ</t>
    </rPh>
    <rPh sb="14" eb="16">
      <t>シュウカン</t>
    </rPh>
    <rPh sb="18" eb="20">
      <t>シュウカン</t>
    </rPh>
    <rPh sb="20" eb="21">
      <t>マエ</t>
    </rPh>
    <rPh sb="25" eb="26">
      <t>ヒ</t>
    </rPh>
    <rPh sb="27" eb="30">
      <t>ヘイチョウビ</t>
    </rPh>
    <rPh sb="31" eb="33">
      <t>バアイ</t>
    </rPh>
    <rPh sb="34" eb="36">
      <t>チョクゼン</t>
    </rPh>
    <rPh sb="37" eb="39">
      <t>カイチョウ</t>
    </rPh>
    <rPh sb="39" eb="40">
      <t>ヒ</t>
    </rPh>
    <phoneticPr fontId="1"/>
  </si>
  <si>
    <t>　お申し込みください。</t>
    <phoneticPr fontId="1"/>
  </si>
  <si>
    <t>※この申込書に記入いただいた個人情報は、本講座の申込内容の確認や連絡用にのみ使用させていただきます。</t>
    <rPh sb="3" eb="5">
      <t>モウシコミ</t>
    </rPh>
    <rPh sb="5" eb="6">
      <t>ショ</t>
    </rPh>
    <rPh sb="7" eb="9">
      <t>キニュウ</t>
    </rPh>
    <rPh sb="14" eb="16">
      <t>コジン</t>
    </rPh>
    <rPh sb="16" eb="18">
      <t>ジョウホウ</t>
    </rPh>
    <rPh sb="20" eb="23">
      <t>ホンコウザ</t>
    </rPh>
    <rPh sb="24" eb="28">
      <t>モウシコミナイヨウ</t>
    </rPh>
    <rPh sb="29" eb="31">
      <t>カクニン</t>
    </rPh>
    <rPh sb="32" eb="35">
      <t>レンラクヨウ</t>
    </rPh>
    <rPh sb="38" eb="40">
      <t>シヨウ</t>
    </rPh>
    <phoneticPr fontId="1"/>
  </si>
  <si>
    <t>※別紙の打合せシートも記入をお願いいたします。</t>
    <rPh sb="1" eb="3">
      <t>ベッシ</t>
    </rPh>
    <rPh sb="4" eb="5">
      <t>ウ</t>
    </rPh>
    <rPh sb="5" eb="6">
      <t>ア</t>
    </rPh>
    <rPh sb="11" eb="13">
      <t>キニュウ</t>
    </rPh>
    <rPh sb="15" eb="16">
      <t>ネガ</t>
    </rPh>
    <phoneticPr fontId="1"/>
  </si>
  <si>
    <t>別紙</t>
    <rPh sb="0" eb="2">
      <t>ベッシ</t>
    </rPh>
    <phoneticPr fontId="1"/>
  </si>
  <si>
    <t>打合せシート</t>
    <rPh sb="0" eb="1">
      <t>ウ</t>
    </rPh>
    <rPh sb="1" eb="2">
      <t>ア</t>
    </rPh>
    <phoneticPr fontId="1"/>
  </si>
  <si>
    <t>※原則次の内容で打合せしてください。
※時間数は実施計画提出時のものです。
　例えば２時間で提出していた場合、「学年単位で２時間」もしくは「クラス単位で１時間×２クラス」で実施していた
　だきます。
※時間数の変更が必要な場合は、必ず生野区役所 地域まちづくり課（6715-9920）にお尋ねください。</t>
    <rPh sb="1" eb="3">
      <t>ゲンソク</t>
    </rPh>
    <rPh sb="3" eb="4">
      <t>ツギ</t>
    </rPh>
    <rPh sb="5" eb="7">
      <t>ナイヨウ</t>
    </rPh>
    <rPh sb="8" eb="10">
      <t>ウチアワ</t>
    </rPh>
    <rPh sb="39" eb="40">
      <t>タト</t>
    </rPh>
    <rPh sb="46" eb="48">
      <t>テイシュツ</t>
    </rPh>
    <rPh sb="86" eb="88">
      <t>ジッシ</t>
    </rPh>
    <rPh sb="115" eb="116">
      <t>カナラ</t>
    </rPh>
    <phoneticPr fontId="1"/>
  </si>
  <si>
    <t>実施月</t>
    <phoneticPr fontId="1"/>
  </si>
  <si>
    <t>時間数</t>
    <rPh sb="0" eb="3">
      <t>ジカンスウスウ</t>
    </rPh>
    <phoneticPr fontId="1"/>
  </si>
  <si>
    <t>予算</t>
    <rPh sb="0" eb="2">
      <t>ヨサン</t>
    </rPh>
    <phoneticPr fontId="1"/>
  </si>
  <si>
    <t>申込理由</t>
    <rPh sb="0" eb="4">
      <t>モウシコミリユウ</t>
    </rPh>
    <phoneticPr fontId="1"/>
  </si>
  <si>
    <t>授業のテーマ・目的・目標</t>
    <rPh sb="0" eb="2">
      <t>ジュギョウ</t>
    </rPh>
    <rPh sb="7" eb="9">
      <t>モクテキ</t>
    </rPh>
    <rPh sb="10" eb="12">
      <t>モクヒョウ</t>
    </rPh>
    <phoneticPr fontId="1"/>
  </si>
  <si>
    <t>※講座の目的や、希望する講座の手法（講義形式、ワークショップ形式等）など</t>
    <phoneticPr fontId="1"/>
  </si>
  <si>
    <t>実施上の留意点・注意点</t>
    <rPh sb="0" eb="3">
      <t>ジッシジョウ</t>
    </rPh>
    <rPh sb="4" eb="7">
      <t>リュウイテン</t>
    </rPh>
    <rPh sb="8" eb="11">
      <t>チュウイテン</t>
    </rPh>
    <phoneticPr fontId="1"/>
  </si>
  <si>
    <t>希望・要望</t>
    <rPh sb="0" eb="2">
      <t>キボウ</t>
    </rPh>
    <rPh sb="3" eb="5">
      <t>ヨウボウ</t>
    </rPh>
    <phoneticPr fontId="1"/>
  </si>
  <si>
    <t>講師準備物</t>
    <rPh sb="0" eb="2">
      <t>コウシ</t>
    </rPh>
    <rPh sb="2" eb="5">
      <t>ジュンビブツ</t>
    </rPh>
    <phoneticPr fontId="1"/>
  </si>
  <si>
    <t>学校準備物</t>
    <rPh sb="0" eb="5">
      <t>ガッコウジュンビブツ</t>
    </rPh>
    <phoneticPr fontId="1"/>
  </si>
  <si>
    <r>
      <t xml:space="preserve">講師数
</t>
    </r>
    <r>
      <rPr>
        <sz val="10"/>
        <color theme="1"/>
        <rFont val="游ゴシック"/>
        <family val="3"/>
        <charset val="128"/>
        <scheme val="minor"/>
      </rPr>
      <t>（補助講師含む）</t>
    </r>
    <rPh sb="0" eb="3">
      <t>コウシスウ</t>
    </rPh>
    <rPh sb="5" eb="10">
      <t>ホジョコウシフク</t>
    </rPh>
    <phoneticPr fontId="1"/>
  </si>
  <si>
    <t>講師の交通手段</t>
    <rPh sb="0" eb="2">
      <t>コウシ</t>
    </rPh>
    <rPh sb="3" eb="7">
      <t>コウツウシュダン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</si>
  <si>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</si>
  <si>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講 師 派 遣 通 知 書 （申込者あて）</t>
    <rPh sb="0" eb="1">
      <t>コウ</t>
    </rPh>
    <rPh sb="2" eb="3">
      <t>シ</t>
    </rPh>
    <rPh sb="4" eb="5">
      <t>ハ</t>
    </rPh>
    <rPh sb="6" eb="7">
      <t>ケン</t>
    </rPh>
    <rPh sb="8" eb="9">
      <t>ツウ</t>
    </rPh>
    <rPh sb="10" eb="11">
      <t>チ</t>
    </rPh>
    <rPh sb="12" eb="13">
      <t>ショ</t>
    </rPh>
    <rPh sb="15" eb="17">
      <t>モウシコミ</t>
    </rPh>
    <rPh sb="17" eb="18">
      <t>シャ</t>
    </rPh>
    <phoneticPr fontId="1"/>
  </si>
  <si>
    <t>学校長様</t>
    <rPh sb="0" eb="3">
      <t>ガッコウチョウ</t>
    </rPh>
    <rPh sb="3" eb="4">
      <t>サマ</t>
    </rPh>
    <phoneticPr fontId="1"/>
  </si>
  <si>
    <t>生野区担当教育次長</t>
    <rPh sb="0" eb="3">
      <t>イクノク</t>
    </rPh>
    <rPh sb="3" eb="9">
      <t>タントウキョウイクジチョウ</t>
    </rPh>
    <phoneticPr fontId="1"/>
  </si>
  <si>
    <t>付けで申込のあった講師派遣について、生野区生きるチカラまなびサポート事業実施要綱第11条の規定により講師の派遣を行いますので、同要綱第12条第１項の規定により通知します。</t>
    <phoneticPr fontId="1"/>
  </si>
  <si>
    <t>要綱第12条第１項の規定により講師の派遣を決定しましたので、同要綱第12条第２項の規定により通知します。</t>
    <rPh sb="6" eb="7">
      <t>ダイ</t>
    </rPh>
    <rPh sb="8" eb="9">
      <t>コウ</t>
    </rPh>
    <rPh sb="21" eb="23">
      <t>ケッテイ</t>
    </rPh>
    <phoneticPr fontId="1"/>
  </si>
  <si>
    <t>します。</t>
    <phoneticPr fontId="1"/>
  </si>
  <si>
    <t>派遣日時</t>
    <rPh sb="0" eb="2">
      <t>ハケン</t>
    </rPh>
    <rPh sb="2" eb="4">
      <t>ニチジ</t>
    </rPh>
    <phoneticPr fontId="1"/>
  </si>
  <si>
    <t>講座名</t>
    <rPh sb="0" eb="2">
      <t>コウザ</t>
    </rPh>
    <rPh sb="2" eb="3">
      <t>メイ</t>
    </rPh>
    <phoneticPr fontId="1"/>
  </si>
  <si>
    <t>実施場所</t>
    <rPh sb="0" eb="4">
      <t>ジッシバショ</t>
    </rPh>
    <phoneticPr fontId="1"/>
  </si>
  <si>
    <t>対象　　　　　　　（学年等）</t>
    <rPh sb="0" eb="2">
      <t>タイショウ</t>
    </rPh>
    <rPh sb="10" eb="13">
      <t>ガクネントウ</t>
    </rPh>
    <phoneticPr fontId="1"/>
  </si>
  <si>
    <t>補助講師の人数</t>
    <rPh sb="0" eb="4">
      <t>ホジョコウシ</t>
    </rPh>
    <rPh sb="5" eb="7">
      <t>ニンズウ</t>
    </rPh>
    <phoneticPr fontId="1"/>
  </si>
  <si>
    <t>※上記の内容に変更が生じたとき、又は派遣の取消しを希望するときは、生野区生きるチカラまなび</t>
    <rPh sb="1" eb="3">
      <t>ジョウキ</t>
    </rPh>
    <rPh sb="4" eb="6">
      <t>ナイヨウ</t>
    </rPh>
    <rPh sb="7" eb="9">
      <t>ヘンコウ</t>
    </rPh>
    <rPh sb="10" eb="11">
      <t>ショウ</t>
    </rPh>
    <rPh sb="16" eb="17">
      <t>マタ</t>
    </rPh>
    <rPh sb="18" eb="20">
      <t>ハケン</t>
    </rPh>
    <rPh sb="21" eb="23">
      <t>トリケ</t>
    </rPh>
    <rPh sb="25" eb="27">
      <t>キボウ</t>
    </rPh>
    <rPh sb="33" eb="36">
      <t>イクノク</t>
    </rPh>
    <rPh sb="36" eb="37">
      <t>イ</t>
    </rPh>
    <phoneticPr fontId="1"/>
  </si>
  <si>
    <t>　サポート事業実施要綱第13条の規定により、速やかに講師派遣変更・取消届を提出してください。</t>
    <rPh sb="22" eb="23">
      <t>スミ</t>
    </rPh>
    <phoneticPr fontId="1"/>
  </si>
  <si>
    <t>講 師 派 遣 通 知 書（サポーターあて）</t>
    <rPh sb="0" eb="1">
      <t>コウ</t>
    </rPh>
    <rPh sb="2" eb="3">
      <t>シ</t>
    </rPh>
    <rPh sb="4" eb="5">
      <t>ハ</t>
    </rPh>
    <rPh sb="6" eb="7">
      <t>ケン</t>
    </rPh>
    <rPh sb="8" eb="9">
      <t>ツウ</t>
    </rPh>
    <rPh sb="10" eb="11">
      <t>チ</t>
    </rPh>
    <rPh sb="12" eb="13">
      <t>ショ</t>
    </rPh>
    <phoneticPr fontId="1"/>
  </si>
  <si>
    <t>生野区担当教育次長</t>
    <rPh sb="0" eb="9">
      <t>イクノクタントウキョウイクジチョウ</t>
    </rPh>
    <phoneticPr fontId="1"/>
  </si>
  <si>
    <r>
      <t>　生きるチカラまなびサポート事業実施要綱</t>
    </r>
    <r>
      <rPr>
        <sz val="11"/>
        <rFont val="游ゴシック"/>
        <family val="3"/>
        <charset val="128"/>
        <scheme val="minor"/>
      </rPr>
      <t>第12条第１項</t>
    </r>
    <r>
      <rPr>
        <sz val="11"/>
        <color theme="1"/>
        <rFont val="游ゴシック"/>
        <family val="3"/>
        <charset val="128"/>
        <scheme val="minor"/>
      </rPr>
      <t>の規定により講師の派遣を決定しましたので、同要綱第12条第２項の規定により通知します。</t>
    </r>
    <rPh sb="24" eb="25">
      <t>ダイ</t>
    </rPh>
    <rPh sb="26" eb="27">
      <t>コウ</t>
    </rPh>
    <rPh sb="39" eb="41">
      <t>ケッテイ</t>
    </rPh>
    <phoneticPr fontId="1"/>
  </si>
  <si>
    <t>講座名</t>
    <rPh sb="0" eb="3">
      <t>コウザメイ</t>
    </rPh>
    <phoneticPr fontId="1"/>
  </si>
  <si>
    <t>講座内容</t>
    <rPh sb="0" eb="4">
      <t>コウザナイヨウ</t>
    </rPh>
    <phoneticPr fontId="1"/>
  </si>
  <si>
    <t>教室等</t>
    <rPh sb="0" eb="2">
      <t>キョウシツ</t>
    </rPh>
    <rPh sb="2" eb="3">
      <t>トウ</t>
    </rPh>
    <phoneticPr fontId="1"/>
  </si>
  <si>
    <t>住所</t>
    <rPh sb="0" eb="2">
      <t>ジュウショ</t>
    </rPh>
    <phoneticPr fontId="1"/>
  </si>
  <si>
    <t>担当者名</t>
    <rPh sb="0" eb="4">
      <t>タントウシャメイ</t>
    </rPh>
    <phoneticPr fontId="1"/>
  </si>
  <si>
    <t>電話</t>
    <rPh sb="0" eb="2">
      <t>デンワ</t>
    </rPh>
    <phoneticPr fontId="1"/>
  </si>
  <si>
    <t>0</t>
    <phoneticPr fontId="1"/>
  </si>
  <si>
    <t>結　果　報　告　書</t>
  </si>
  <si>
    <t>生野区担当教育次長　様</t>
    <rPh sb="0" eb="9">
      <t>イクノクタントウキョウイクジチョウ</t>
    </rPh>
    <rPh sb="10" eb="11">
      <t>サマ</t>
    </rPh>
    <phoneticPr fontId="1"/>
  </si>
  <si>
    <t>学校名：</t>
  </si>
  <si>
    <t>代表者名：</t>
  </si>
  <si>
    <t>　次のとおり実施しましたので、生野区生きるチカラまなびサポート事業実施要綱第14条の規定により</t>
    <phoneticPr fontId="1"/>
  </si>
  <si>
    <t>報告します。</t>
    <phoneticPr fontId="1"/>
  </si>
  <si>
    <t>講座名</t>
  </si>
  <si>
    <t>派遣日時</t>
  </si>
  <si>
    <t>対象</t>
  </si>
  <si>
    <t>受講者数</t>
    <phoneticPr fontId="1"/>
  </si>
  <si>
    <t>（学年等）</t>
  </si>
  <si>
    <t>講師の氏名</t>
  </si>
  <si>
    <t>交通手段
（講師）</t>
    <rPh sb="0" eb="4">
      <t>コウツウシュダン</t>
    </rPh>
    <rPh sb="6" eb="8">
      <t>コウシ</t>
    </rPh>
    <phoneticPr fontId="1"/>
  </si>
  <si>
    <t>補助講師の氏名</t>
  </si>
  <si>
    <t>交通手段
（補助講師）</t>
    <rPh sb="0" eb="4">
      <t>コウツウシュダン</t>
    </rPh>
    <rPh sb="6" eb="10">
      <t>ホジョコウシ</t>
    </rPh>
    <phoneticPr fontId="1"/>
  </si>
  <si>
    <t>講座概要
※研修資料の添付をもって概要に代えても可</t>
    <phoneticPr fontId="1"/>
  </si>
  <si>
    <t>受講者の反応</t>
    <rPh sb="0" eb="3">
      <t>ジュコウシャ</t>
    </rPh>
    <rPh sb="4" eb="6">
      <t>ハンノウ</t>
    </rPh>
    <phoneticPr fontId="1"/>
  </si>
  <si>
    <t>講師へのコメント</t>
    <phoneticPr fontId="1"/>
  </si>
  <si>
    <t>良かったところ（講座の内容、効果、説明の仕方などについて）</t>
    <rPh sb="0" eb="1">
      <t>ヨ</t>
    </rPh>
    <phoneticPr fontId="1"/>
  </si>
  <si>
    <t>良くなかったところ（講座の内容、効果、説明の仕方などについて）</t>
    <rPh sb="0" eb="1">
      <t>ヨ</t>
    </rPh>
    <phoneticPr fontId="1"/>
  </si>
  <si>
    <t>満足度
（★１～５で選択）</t>
    <rPh sb="0" eb="3">
      <t>マンゾクド</t>
    </rPh>
    <rPh sb="10" eb="12">
      <t>センタク</t>
    </rPh>
    <phoneticPr fontId="1"/>
  </si>
  <si>
    <t>★</t>
    <phoneticPr fontId="1"/>
  </si>
  <si>
    <t>★★</t>
    <phoneticPr fontId="1"/>
  </si>
  <si>
    <t>★★★</t>
    <phoneticPr fontId="1"/>
  </si>
  <si>
    <t>★★★★</t>
    <phoneticPr fontId="1"/>
  </si>
  <si>
    <t>★★★★★</t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</si>
  <si>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</si>
  <si>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（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</si>
</sst>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@\ \ &quot;様&quot;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u/>
      <sz val="11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58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  <xf numFmtId="0" fontId="5" fillId="0" borderId="2" xfId="1" applyFill="1" applyBorder="1" applyAlignment="1">
      <alignment horizontal="center" vertical="center" shrinkToFit="1"/>
    </xf>
    <xf numFmtId="0" fontId="5" fillId="0" borderId="3" xfId="1" applyFill="1" applyBorder="1" applyAlignment="1">
      <alignment horizontal="center" vertical="center" shrinkToFit="1"/>
    </xf>
    <xf numFmtId="0" fontId="5" fillId="0" borderId="4" xfId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14" fontId="0" fillId="0" borderId="0" xfId="0" applyNumberFormat="1">
      <alignment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58" fontId="0" fillId="0" borderId="0" xfId="0" applyNumberFormat="1">
      <alignment vertical="center"/>
    </xf>
    <xf numFmtId="5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58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2" xfId="0" quotePrefix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indent="1"/>
    </xf>
    <xf numFmtId="0" fontId="16" fillId="0" borderId="0" xfId="0" applyFont="1" applyAlignment="1">
      <alignment horizontal="right" vertical="center"/>
    </xf>
    <xf numFmtId="58" fontId="13" fillId="0" borderId="0" xfId="0" applyNumberFormat="1" applyFont="1" applyAlignment="1">
      <alignment horizontal="right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17" fillId="0" borderId="1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177" fontId="0" fillId="0" borderId="0" xfId="0" applyNumberFormat="1" applyAlignment="1">
      <alignment horizontal="righ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2518;&#12540;&#12470;&#20316;&#26989;&#29992;&#12501;&#12457;&#12523;&#12480;\4%20&#25945;&#32946;&#25391;&#33288;&#25285;&#24403;\32_&#29983;&#12365;&#12427;&#12481;&#12459;&#12521;&#12414;&#12394;&#12403;&#12469;&#12509;&#12540;&#12488;&#20107;&#26989;\R7\09_&#20107;&#26989;&#22519;&#34892;&#31649;&#29702;\&#27096;&#24335;&#65288;&#21306;&#24441;&#25152;&#20351;&#29992;&#29256;&#65289;.xlsx" TargetMode="External"/><Relationship Id="rId1" Type="http://schemas.openxmlformats.org/officeDocument/2006/relationships/externalLinkPath" Target="file:///X:\&#12518;&#12540;&#12470;&#20316;&#26989;&#29992;&#12501;&#12457;&#12523;&#12480;\4%20&#25945;&#32946;&#25391;&#33288;&#25285;&#24403;\32_&#29983;&#12365;&#12427;&#12481;&#12459;&#12521;&#12414;&#12394;&#12403;&#12469;&#12509;&#12540;&#12488;&#20107;&#26989;\R7\09_&#20107;&#26989;&#22519;&#34892;&#31649;&#29702;\&#27096;&#24335;&#65288;&#21306;&#24441;&#25152;&#20351;&#29992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講師派遣申込書"/>
      <sheetName val="講師派遣通知書（学校あて）"/>
      <sheetName val="講師派遣通知書（サポーターあて） "/>
      <sheetName val="結果報告書"/>
      <sheetName val="学校リスト"/>
      <sheetName val="講師リスト"/>
      <sheetName val="その他リスト"/>
    </sheetNames>
    <sheetDataSet>
      <sheetData sheetId="0"/>
      <sheetData sheetId="1"/>
      <sheetData sheetId="2"/>
      <sheetData sheetId="3"/>
      <sheetData sheetId="4">
        <row r="3">
          <cell r="A3" t="str">
            <v>北鶴橋小学校</v>
          </cell>
          <cell r="B3" t="str">
            <v>大阪市生野区鶴橋３-４-50</v>
          </cell>
          <cell r="C3" t="str">
            <v>06-6741-6706</v>
          </cell>
          <cell r="D3" t="str">
            <v>06-6741-0602</v>
          </cell>
          <cell r="E3" t="str">
            <v>s1501@education.city.osaka.jp</v>
          </cell>
          <cell r="F3" t="str">
            <v>川﨑　菜穂子</v>
          </cell>
          <cell r="G3">
            <v>1</v>
          </cell>
          <cell r="H3" t="str">
            <v>00</v>
          </cell>
        </row>
        <row r="4">
          <cell r="A4" t="str">
            <v>鶴橋小学校</v>
          </cell>
          <cell r="B4" t="str">
            <v>大阪市生野区桃谷２-20-32</v>
          </cell>
          <cell r="C4" t="str">
            <v>06-6731-2278</v>
          </cell>
          <cell r="D4" t="str">
            <v>06-6731-1797</v>
          </cell>
          <cell r="E4" t="str">
            <v>s1503@education.city.osaka.jp</v>
          </cell>
          <cell r="F4" t="str">
            <v>近藤　英幸</v>
          </cell>
          <cell r="G4">
            <v>2</v>
          </cell>
          <cell r="H4" t="str">
            <v>05</v>
          </cell>
        </row>
        <row r="5">
          <cell r="A5" t="str">
            <v>東桃谷小学校</v>
          </cell>
          <cell r="B5" t="str">
            <v>大阪市生野区勝山北３-７-21</v>
          </cell>
          <cell r="C5" t="str">
            <v>06-6712-0447</v>
          </cell>
          <cell r="D5" t="str">
            <v>06-6712-1032</v>
          </cell>
          <cell r="E5" t="str">
            <v>s1504@education.city.osaka.jp</v>
          </cell>
          <cell r="F5" t="str">
            <v>末綱　健二</v>
          </cell>
          <cell r="G5">
            <v>3</v>
          </cell>
          <cell r="H5">
            <v>10</v>
          </cell>
        </row>
        <row r="6">
          <cell r="A6" t="str">
            <v>勝山小学校</v>
          </cell>
          <cell r="B6" t="str">
            <v>大阪市生野区勝山南１-３-５</v>
          </cell>
          <cell r="C6" t="str">
            <v>06-6716-1166</v>
          </cell>
          <cell r="D6" t="str">
            <v>06-6716-2466</v>
          </cell>
          <cell r="E6" t="str">
            <v>s1505@education.city.osaka.jp</v>
          </cell>
          <cell r="F6" t="str">
            <v>徳元　公美</v>
          </cell>
          <cell r="G6">
            <v>4</v>
          </cell>
          <cell r="H6">
            <v>15</v>
          </cell>
        </row>
        <row r="7">
          <cell r="A7" t="str">
            <v>義務教育学校生野未来学園（前期課程）</v>
          </cell>
          <cell r="B7" t="str">
            <v>大阪市生野区生野西３-５-40</v>
          </cell>
          <cell r="C7" t="str">
            <v>06-6716-0121</v>
          </cell>
          <cell r="D7" t="str">
            <v>06-6716-2153</v>
          </cell>
          <cell r="E7" t="str">
            <v>s1517@education.city.osaka.jp</v>
          </cell>
          <cell r="F7" t="str">
            <v>岡　真由美</v>
          </cell>
          <cell r="G7">
            <v>5</v>
          </cell>
          <cell r="H7">
            <v>20</v>
          </cell>
        </row>
        <row r="8">
          <cell r="A8" t="str">
            <v>田島南小学校</v>
          </cell>
          <cell r="B8" t="str">
            <v>大阪市生野区田島５-23-７</v>
          </cell>
          <cell r="C8" t="str">
            <v>06-6758-1541</v>
          </cell>
          <cell r="D8" t="str">
            <v>06-6758-5524</v>
          </cell>
          <cell r="E8" t="str">
            <v>s1514@education.city.osaka.jp</v>
          </cell>
          <cell r="F8" t="str">
            <v>今垣　清彦</v>
          </cell>
          <cell r="G8">
            <v>6</v>
          </cell>
          <cell r="H8">
            <v>25</v>
          </cell>
        </row>
        <row r="9">
          <cell r="A9" t="str">
            <v>大池小学校</v>
          </cell>
          <cell r="B9" t="str">
            <v>大阪市生野区中川３-４-３</v>
          </cell>
          <cell r="C9" t="str">
            <v>06-6753-1822</v>
          </cell>
          <cell r="D9" t="str">
            <v>06-6753-1857</v>
          </cell>
          <cell r="E9" t="str">
            <v>s1508@education.city.osaka.jp</v>
          </cell>
          <cell r="F9" t="str">
            <v>小椋　健司</v>
          </cell>
          <cell r="G9">
            <v>7</v>
          </cell>
          <cell r="H9">
            <v>30</v>
          </cell>
        </row>
        <row r="10">
          <cell r="A10" t="str">
            <v>東中川小学校</v>
          </cell>
          <cell r="B10" t="str">
            <v>大阪市生野区新今里７-14-37</v>
          </cell>
          <cell r="C10" t="str">
            <v>06-6752-2865</v>
          </cell>
          <cell r="D10" t="str">
            <v>06-6751-8675</v>
          </cell>
          <cell r="E10" t="str">
            <v>s1509@education.city.osaka.jp</v>
          </cell>
          <cell r="F10" t="str">
            <v>小坂　一郎</v>
          </cell>
          <cell r="G10">
            <v>8</v>
          </cell>
          <cell r="H10">
            <v>35</v>
          </cell>
        </row>
        <row r="11">
          <cell r="A11" t="str">
            <v>小路小学校</v>
          </cell>
          <cell r="B11" t="str">
            <v>大阪市生野区小路２-24-40</v>
          </cell>
          <cell r="C11" t="str">
            <v>06-6752-0061</v>
          </cell>
          <cell r="D11" t="str">
            <v>06-6751-8751</v>
          </cell>
          <cell r="E11" t="str">
            <v>s1510@education.city.osaka.jp</v>
          </cell>
          <cell r="F11" t="str">
            <v>湊　　健次</v>
          </cell>
          <cell r="G11">
            <v>9</v>
          </cell>
          <cell r="H11">
            <v>40</v>
          </cell>
        </row>
        <row r="12">
          <cell r="A12" t="str">
            <v>東小路小学校</v>
          </cell>
          <cell r="B12" t="str">
            <v>大阪市生野区小路東３-８-15</v>
          </cell>
          <cell r="C12" t="str">
            <v>06-6751-4465</v>
          </cell>
          <cell r="D12" t="str">
            <v>06-6751-9397</v>
          </cell>
          <cell r="E12" t="str">
            <v>s1511@education.city.osaka.jp</v>
          </cell>
          <cell r="F12" t="str">
            <v>佐野　健一</v>
          </cell>
          <cell r="G12">
            <v>10</v>
          </cell>
          <cell r="H12">
            <v>45</v>
          </cell>
        </row>
        <row r="13">
          <cell r="A13" t="str">
            <v>北巽小学校</v>
          </cell>
          <cell r="B13" t="str">
            <v>大阪市生野区巽北１-30-29</v>
          </cell>
          <cell r="C13" t="str">
            <v>06-6753-0301</v>
          </cell>
          <cell r="D13" t="str">
            <v>06-6753-1765</v>
          </cell>
          <cell r="E13" t="str">
            <v>s1516@education.city.osaka.jp</v>
          </cell>
          <cell r="F13" t="str">
            <v>長井　博和</v>
          </cell>
          <cell r="G13">
            <v>11</v>
          </cell>
          <cell r="H13">
            <v>50</v>
          </cell>
        </row>
        <row r="14">
          <cell r="A14" t="str">
            <v>巽小学校</v>
          </cell>
          <cell r="B14" t="str">
            <v>大阪市生野区巽中３-12-５</v>
          </cell>
          <cell r="C14" t="str">
            <v>06-6758-0025</v>
          </cell>
          <cell r="E14" t="str">
            <v>s1515@education.city.osaka.jp</v>
          </cell>
          <cell r="F14" t="str">
            <v>小島　美幸</v>
          </cell>
          <cell r="G14">
            <v>12</v>
          </cell>
          <cell r="H14">
            <v>55</v>
          </cell>
        </row>
        <row r="15">
          <cell r="A15" t="str">
            <v>巽東小学校</v>
          </cell>
          <cell r="B15" t="str">
            <v>大阪市生野区巽東３-８-13</v>
          </cell>
          <cell r="C15" t="str">
            <v>06-6758-3261</v>
          </cell>
          <cell r="D15" t="str">
            <v>06-6758-0596</v>
          </cell>
          <cell r="E15" t="str">
            <v>s1519@education.city.osaka.jp</v>
          </cell>
          <cell r="F15" t="str">
            <v>宮下　敬史</v>
          </cell>
          <cell r="G15">
            <v>13</v>
          </cell>
        </row>
        <row r="16">
          <cell r="A16" t="str">
            <v>巽南小学校</v>
          </cell>
          <cell r="B16" t="str">
            <v>大阪市生野区巽南２-10-7</v>
          </cell>
          <cell r="C16" t="str">
            <v>06-6757-9174</v>
          </cell>
          <cell r="D16" t="str">
            <v>06-6757-6061</v>
          </cell>
          <cell r="E16" t="str">
            <v>s1518@education.city.osaka.jp</v>
          </cell>
          <cell r="F16" t="str">
            <v>牧野　恵美</v>
          </cell>
          <cell r="G16">
            <v>14</v>
          </cell>
        </row>
        <row r="17">
          <cell r="A17" t="str">
            <v>桃谷中学校</v>
          </cell>
          <cell r="B17" t="str">
            <v>大阪市生野区勝山北３-13-44</v>
          </cell>
          <cell r="C17" t="str">
            <v>06-6712-0017</v>
          </cell>
          <cell r="E17" t="str">
            <v>s1532@education.city.osaka.jp</v>
          </cell>
          <cell r="F17" t="str">
            <v>竹内　直樹</v>
          </cell>
          <cell r="G17">
            <v>15</v>
          </cell>
        </row>
        <row r="18">
          <cell r="A18" t="str">
            <v>義務教育学校生野未来学園（後期課程）</v>
          </cell>
          <cell r="B18" t="str">
            <v>大阪市生野区生野西３-５-40</v>
          </cell>
          <cell r="C18" t="str">
            <v>06-6716-0121</v>
          </cell>
          <cell r="D18" t="str">
            <v>06-6716-2153</v>
          </cell>
          <cell r="E18" t="str">
            <v>s1533@education.city.osaka.jp</v>
          </cell>
          <cell r="F18" t="str">
            <v>岡　　真由美</v>
          </cell>
          <cell r="G18">
            <v>16</v>
          </cell>
        </row>
        <row r="19">
          <cell r="A19" t="str">
            <v>田島中学校</v>
          </cell>
          <cell r="B19" t="str">
            <v>大阪市生野区田島５-23-７</v>
          </cell>
          <cell r="C19" t="str">
            <v>06-6758-1021</v>
          </cell>
          <cell r="D19" t="str">
            <v>06-6758-5524</v>
          </cell>
          <cell r="E19" t="str">
            <v>s1535@education.city.osaka.jp</v>
          </cell>
          <cell r="F19" t="str">
            <v>村橋　一徳</v>
          </cell>
          <cell r="G19">
            <v>17</v>
          </cell>
        </row>
        <row r="20">
          <cell r="A20" t="str">
            <v>大池中学校</v>
          </cell>
          <cell r="B20" t="str">
            <v>大阪市生野区中川６-３-６</v>
          </cell>
          <cell r="C20" t="str">
            <v>06-6752-3451</v>
          </cell>
          <cell r="D20" t="str">
            <v>06-6751-9581</v>
          </cell>
          <cell r="E20" t="str">
            <v>s1531@education.city.osaka.jp</v>
          </cell>
          <cell r="F20" t="str">
            <v>前田　善久</v>
          </cell>
          <cell r="G20">
            <v>18</v>
          </cell>
        </row>
        <row r="21">
          <cell r="A21" t="str">
            <v>東生野中学校</v>
          </cell>
          <cell r="B21" t="str">
            <v>大阪市生野区新今里７-９-25</v>
          </cell>
          <cell r="C21" t="str">
            <v>06-6752-2885</v>
          </cell>
          <cell r="D21" t="str">
            <v>06-6751-9590</v>
          </cell>
          <cell r="E21" t="str">
            <v>s1534@education.city.osaka.jp</v>
          </cell>
          <cell r="F21" t="str">
            <v>角田　眞章</v>
          </cell>
          <cell r="G21">
            <v>19</v>
          </cell>
        </row>
        <row r="22">
          <cell r="A22" t="str">
            <v>新生野中学校</v>
          </cell>
          <cell r="B22" t="str">
            <v>大阪市生野区巽東３-３-12</v>
          </cell>
          <cell r="C22" t="str">
            <v>06-6757-1421</v>
          </cell>
          <cell r="D22" t="str">
            <v>06-6757-5308</v>
          </cell>
          <cell r="E22" t="str">
            <v>s1538@education.city.osaka.jp</v>
          </cell>
          <cell r="F22" t="str">
            <v>小笠原　忠承</v>
          </cell>
          <cell r="G22">
            <v>20</v>
          </cell>
        </row>
        <row r="23">
          <cell r="A23" t="str">
            <v>巽中学校</v>
          </cell>
          <cell r="B23" t="str">
            <v>大阪市生野区巽中３-17-20</v>
          </cell>
          <cell r="C23" t="str">
            <v>06-6757-0001</v>
          </cell>
          <cell r="D23" t="str">
            <v>06-6757-0897</v>
          </cell>
          <cell r="E23" t="str">
            <v>s1537@education.city.osaka.jp</v>
          </cell>
          <cell r="F23" t="str">
            <v>河原　倫生</v>
          </cell>
          <cell r="G23">
            <v>21</v>
          </cell>
        </row>
        <row r="24">
          <cell r="A24" t="str">
            <v>新巽中学校</v>
          </cell>
          <cell r="B24" t="str">
            <v>大阪市生野区巽南４-２-53</v>
          </cell>
          <cell r="C24" t="str">
            <v>06-6793-7415</v>
          </cell>
          <cell r="D24" t="str">
            <v>06-6793-4178</v>
          </cell>
          <cell r="E24" t="str">
            <v>s1539@education.city.osaka.jp</v>
          </cell>
          <cell r="F24" t="str">
            <v>戎　　治</v>
          </cell>
          <cell r="G24">
            <v>22</v>
          </cell>
        </row>
      </sheetData>
      <sheetData sheetId="5">
        <row r="2">
          <cell r="A2" t="str">
            <v>ママの働き方応援隊
大阪中央校</v>
          </cell>
          <cell r="B2" t="str">
            <v>090-9179-3843</v>
          </cell>
          <cell r="C2" t="str">
            <v>osaka-chuo@mamahata.net</v>
          </cell>
          <cell r="D2" t="str">
            <v>代表　三宅アキ倖　様</v>
          </cell>
        </row>
        <row r="3">
          <cell r="A3" t="str">
            <v>（公財）
聖バルナバ病院</v>
          </cell>
          <cell r="B3" t="str">
            <v>06-6779-1601</v>
          </cell>
          <cell r="C3" t="str">
            <v>ya-yamaguchi@barnaba.or.jp</v>
          </cell>
          <cell r="D3" t="str">
            <v>総務　山口　様</v>
          </cell>
        </row>
        <row r="4">
          <cell r="A4" t="str">
            <v>（株）ダイセン電子工業</v>
          </cell>
          <cell r="B4" t="str">
            <v>06-6631-5553</v>
          </cell>
          <cell r="C4" t="str">
            <v>tanaka@daisendenshi.com</v>
          </cell>
          <cell r="D4" t="str">
            <v>代表取締役
　田中　宏明　様</v>
          </cell>
        </row>
        <row r="5">
          <cell r="A5" t="str">
            <v>（株）リゲッタ</v>
          </cell>
          <cell r="B5" t="str">
            <v>06-6755-2430</v>
          </cell>
          <cell r="C5" t="str">
            <v>takamoto@regeta.co.jp</v>
          </cell>
          <cell r="D5" t="str">
            <v>代表取締役
高本　泰朗　様</v>
          </cell>
        </row>
        <row r="6">
          <cell r="A6" t="str">
            <v>角森　正英</v>
          </cell>
          <cell r="B6" t="str">
            <v>090-1598-8122</v>
          </cell>
          <cell r="C6" t="str">
            <v>tsuno56fg62@gmail.com</v>
          </cell>
          <cell r="D6" t="str">
            <v>角森　正英　様</v>
          </cell>
        </row>
        <row r="7">
          <cell r="A7" t="str">
            <v>髙　知恵</v>
          </cell>
          <cell r="B7" t="str">
            <v xml:space="preserve">090-9886-3345
</v>
          </cell>
          <cell r="C7" t="str">
            <v>kohchie@omu.ac.jp</v>
          </cell>
          <cell r="D7" t="str">
            <v>髙　知恵　様</v>
          </cell>
        </row>
        <row r="8">
          <cell r="A8" t="str">
            <v>（一社）ソーシャル
メディア研究会</v>
          </cell>
          <cell r="B8" t="str">
            <v>090-5159-5941</v>
          </cell>
          <cell r="C8" t="str">
            <v>info@jm123.jp</v>
          </cell>
          <cell r="D8" t="str">
            <v>竹内　義博　様</v>
          </cell>
        </row>
        <row r="9">
          <cell r="A9" t="str">
            <v>ソフトバンク（株）</v>
          </cell>
          <cell r="B9" t="str">
            <v>080-3244-2759</v>
          </cell>
          <cell r="C9" t="str">
            <v>kazuyo.yamaguchi@g.softbank.co.jp</v>
          </cell>
          <cell r="D9" t="str">
            <v>人事総務統括　CSR統括部
地域CSR部　山口　和代　様</v>
          </cell>
        </row>
        <row r="10">
          <cell r="A10" t="str">
            <v>（株）りそな銀行</v>
          </cell>
          <cell r="B10" t="str">
            <v>06-6268-1540
080-4472-1617</v>
          </cell>
          <cell r="C10" t="str">
            <v>Kazuhiro.Ueda@resonabank.co.jp</v>
          </cell>
          <cell r="D10" t="str">
            <v>大阪公務部　上田　和宏　様</v>
          </cell>
        </row>
        <row r="11">
          <cell r="A11" t="str">
            <v>（株）大都</v>
          </cell>
          <cell r="B11" t="str">
            <v>06-6715-1172
050-3649-6044</v>
          </cell>
          <cell r="C11" t="str">
            <v>kurooka_y@daitotools.com</v>
          </cell>
          <cell r="D11" t="str">
            <v>支援チーム　広報　採用担当
黒岡　夕佳里　様</v>
          </cell>
        </row>
        <row r="12">
          <cell r="A12" t="str">
            <v>藤岡　果林</v>
          </cell>
          <cell r="B12" t="str">
            <v>080-5331-7954</v>
          </cell>
          <cell r="C12" t="str">
            <v>k.fujioka1220@gmail.com</v>
          </cell>
          <cell r="D12" t="str">
            <v>藤岡　果林　様</v>
          </cell>
        </row>
        <row r="13">
          <cell r="A13" t="str">
            <v>ロート製薬（株）</v>
          </cell>
          <cell r="B13" t="str">
            <v>06-6758-1211</v>
          </cell>
          <cell r="C13" t="str">
            <v>tokunaga@rohto.co.jp</v>
          </cell>
          <cell r="D13" t="str">
            <v>広報・CSV推進部　徳永　様</v>
          </cell>
        </row>
        <row r="14">
          <cell r="A14" t="str">
            <v>NPO法人　Peer Do</v>
          </cell>
          <cell r="B14" t="str">
            <v>090-3429-2381</v>
          </cell>
          <cell r="C14" t="str">
            <v>y-ume＠tf7.so-net.ne.jp</v>
          </cell>
          <cell r="D14" t="str">
            <v>梅田　康治　様
岡﨑　茂美　様</v>
          </cell>
        </row>
        <row r="15">
          <cell r="A15" t="str">
            <v>（株）ながやＲ</v>
          </cell>
          <cell r="B15" t="str">
            <v>090-7752-4656</v>
          </cell>
          <cell r="C15" t="str">
            <v>ogasawara@nagayar.com</v>
          </cell>
          <cell r="D15" t="str">
            <v>代表取締役船長
小笠原　親秀　様</v>
          </cell>
        </row>
        <row r="16">
          <cell r="A16" t="str">
            <v>（特非）サンフェイス</v>
          </cell>
          <cell r="B16" t="str">
            <v>06-6751-7733</v>
          </cell>
          <cell r="C16" t="str">
            <v>mckeemakimaki@gmail.com</v>
          </cell>
          <cell r="D16" t="str">
            <v>事務局長　大巻　久美　様</v>
          </cell>
        </row>
        <row r="17">
          <cell r="A17" t="str">
            <v>市村　真希</v>
          </cell>
          <cell r="B17" t="str">
            <v>090-2594-0624</v>
          </cell>
          <cell r="C17" t="str">
            <v>maki-is-midwife@nifty.com</v>
          </cell>
          <cell r="D17" t="str">
            <v>市村　真希　様</v>
          </cell>
        </row>
        <row r="18">
          <cell r="A18" t="str">
            <v>ハローワーク大阪東</v>
          </cell>
          <cell r="B18" t="str">
            <v>06-6942-4771</v>
          </cell>
          <cell r="C18" t="str">
            <v>oosakahigashi@mhlw.go.jp</v>
          </cell>
          <cell r="D18" t="str">
            <v>佐古　様</v>
          </cell>
        </row>
        <row r="19">
          <cell r="A19" t="str">
            <v>笑福亭　呂翔</v>
          </cell>
          <cell r="B19" t="str">
            <v>080-6162-5951</v>
          </cell>
          <cell r="C19" t="str">
            <v>shofukutei-rosho-desu@ezweb.ne.jp</v>
          </cell>
          <cell r="D19" t="str">
            <v>笑福亭　呂翔　様
本名　池田　雄偉　様</v>
          </cell>
        </row>
        <row r="20">
          <cell r="A20" t="str">
            <v>吉本興業（株）</v>
          </cell>
          <cell r="B20" t="str">
            <v>080-8340-8341</v>
          </cell>
          <cell r="C20" t="str">
            <v>shimonishi.ryo@yoshimoto.co.jp</v>
          </cell>
          <cell r="D20" t="str">
            <v>下西　涼　様</v>
          </cell>
        </row>
        <row r="21">
          <cell r="A21" t="str">
            <v>（一社）エンドオブライフ
・ケア協会</v>
          </cell>
          <cell r="B21" t="str">
            <v>03-6435-6404</v>
          </cell>
          <cell r="C21" t="str">
            <v>info@endoflifecare.or.jp</v>
          </cell>
          <cell r="D21" t="str">
            <v>山口様　徳山様　堂坂様</v>
          </cell>
        </row>
        <row r="22">
          <cell r="A22" t="str">
            <v>（一社）
ダンス教育振興連盟JDAC</v>
          </cell>
          <cell r="B22" t="str">
            <v>06-6934-4199</v>
          </cell>
          <cell r="C22" t="str">
            <v>dance@jdac.jp</v>
          </cell>
          <cell r="D22" t="str">
            <v>吉田　様</v>
          </cell>
        </row>
        <row r="23">
          <cell r="A23" t="str">
            <v>大阪ガスネットワーク（株）</v>
          </cell>
          <cell r="B23" t="str">
            <v>06-6586-3208
070-2916-8508</v>
          </cell>
          <cell r="C23" t="str">
            <v>n-yano@osakagas.co.jp
sinichi-hyouno@osakagas.co.jp</v>
          </cell>
          <cell r="D23" t="str">
            <v>矢野　様
兵野　様　</v>
          </cell>
        </row>
        <row r="24">
          <cell r="A24" t="str">
            <v>山田　文乃</v>
          </cell>
          <cell r="B24" t="str">
            <v>070-5430-2402</v>
          </cell>
          <cell r="C24" t="str">
            <v>aya-yama@fc.ritsumei.ac.jp</v>
          </cell>
          <cell r="D24" t="str">
            <v>山田　文乃　様</v>
          </cell>
        </row>
        <row r="25">
          <cell r="A25" t="str">
            <v>リーフラス（株）</v>
          </cell>
          <cell r="B25" t="str">
            <v>080-2779ー1392</v>
          </cell>
          <cell r="C25" t="str">
            <v>r-nakajima@leifras.co.jp</v>
          </cell>
          <cell r="D25" t="str">
            <v>中嶋　様</v>
          </cell>
        </row>
        <row r="26">
          <cell r="A26" t="str">
            <v>（一社）育児総合研究協会</v>
          </cell>
          <cell r="B26" t="str">
            <v>03-6722-0105</v>
          </cell>
          <cell r="C26" t="str">
            <v>taniguchi@ikujisoken.com</v>
          </cell>
          <cell r="D26" t="str">
            <v>理事長　谷口　真穂　様</v>
          </cell>
        </row>
        <row r="27">
          <cell r="A27" t="str">
            <v>（株）BBANDSB&amp;CO.</v>
          </cell>
          <cell r="B27" t="str">
            <v>090-3894-6808</v>
          </cell>
          <cell r="C27" t="str">
            <v>okawa@bbandsb.com</v>
          </cell>
          <cell r="D27" t="str">
            <v>代表取締役　大川　慎一　様</v>
          </cell>
        </row>
        <row r="28">
          <cell r="A28" t="str">
            <v>大阪宗教用具商工協同組合</v>
          </cell>
          <cell r="B28" t="str">
            <v>072-363-2160</v>
          </cell>
          <cell r="C28" t="str">
            <v>info@osakabutsudan.com</v>
          </cell>
          <cell r="D28" t="str">
            <v>事務局　小原　葉子　様</v>
          </cell>
        </row>
        <row r="29">
          <cell r="A29" t="str">
            <v>（福）石井記念愛染園附属　愛染橋病院</v>
          </cell>
          <cell r="B29" t="str">
            <v>06-6633-2801</v>
          </cell>
          <cell r="C29" t="str">
            <v>soumu@aizenen.or.jp
m.akinishi@aizenen.or.jp</v>
          </cell>
          <cell r="D29" t="str">
            <v>総務課　穐西　様</v>
          </cell>
        </row>
        <row r="30">
          <cell r="A30" t="str">
            <v>（特非）IKUNO・多文化ふらっと</v>
          </cell>
          <cell r="B30" t="str">
            <v>06-6741-1123</v>
          </cell>
          <cell r="C30" t="str">
            <v>tabunkaflat.kfujii@gmail.com</v>
          </cell>
          <cell r="D30" t="str">
            <v>学習支援事業担当　藤井　和代　様　</v>
          </cell>
        </row>
        <row r="31">
          <cell r="A31" t="str">
            <v>秋本　妙</v>
          </cell>
          <cell r="B31" t="str">
            <v>090-4901-7964</v>
          </cell>
          <cell r="C31" t="str">
            <v>taesakai37@gamail.com</v>
          </cell>
          <cell r="D31" t="str">
            <v>秋本　妙</v>
          </cell>
        </row>
        <row r="32">
          <cell r="A32" t="str">
            <v>NPO法人 AQUA kids safety project</v>
          </cell>
          <cell r="B32" t="str">
            <v>090-1604-6788</v>
          </cell>
          <cell r="C32" t="str">
            <v>aqua.project721＠gmail.com</v>
          </cell>
          <cell r="D32" t="str">
            <v>代表理事　菅原　絵美　様</v>
          </cell>
        </row>
        <row r="33">
          <cell r="A33" t="str">
            <v>（株）大紀アルミニウム工業所</v>
          </cell>
          <cell r="B33" t="str">
            <v>06-6444-2751</v>
          </cell>
          <cell r="C33" t="str">
            <v>ono@dik-net.com</v>
          </cell>
          <cell r="D33" t="str">
            <v>小野　様</v>
          </cell>
        </row>
        <row r="34">
          <cell r="A34" t="str">
            <v>（一社）ワンダラスライフ</v>
          </cell>
          <cell r="B34" t="str">
            <v>080−5631-8211
（078−220−8380）</v>
          </cell>
          <cell r="C34" t="str">
            <v>eitaoffice.kando@gmail.com
（wondrous.life1107＠gmail.com）</v>
          </cell>
          <cell r="D34" t="str">
            <v>代表理事　瀬川　映太　様</v>
          </cell>
        </row>
        <row r="35">
          <cell r="A35" t="str">
            <v>（株）テラポート</v>
          </cell>
          <cell r="B35" t="str">
            <v>06-6941-5901</v>
          </cell>
          <cell r="C35" t="str">
            <v>sugiyama＠terraport.jp</v>
          </cell>
          <cell r="D35" t="str">
            <v>杉山　由実子　様</v>
          </cell>
        </row>
        <row r="36">
          <cell r="A36" t="str">
            <v>（株）南河内林業</v>
          </cell>
          <cell r="B36" t="str">
            <v>0721-63-6499</v>
          </cell>
          <cell r="C36" t="str">
            <v>yokiringyo@minamikawachi.co.jp</v>
          </cell>
          <cell r="D36" t="str">
            <v>飯田　様</v>
          </cell>
        </row>
        <row r="37">
          <cell r="A37" t="str">
            <v>（一社）
Athlete Support Japan</v>
          </cell>
          <cell r="B37" t="str">
            <v>080-3471-9640</v>
          </cell>
          <cell r="C37" t="str">
            <v>iwata@athletesupport-japan.or.jp</v>
          </cell>
          <cell r="D37" t="str">
            <v>岩田　様</v>
          </cell>
        </row>
        <row r="38">
          <cell r="A38" t="str">
            <v>（株）アメージング</v>
          </cell>
          <cell r="B38" t="str">
            <v>06-6635-0456</v>
          </cell>
          <cell r="C38" t="str">
            <v>hiwatashi@amazing-game.co.jp
muramoto@amazing-game.co.jp</v>
          </cell>
          <cell r="D38" t="str">
            <v>樋渡　あかね　様
村本　シュウイチ　様</v>
          </cell>
        </row>
        <row r="39">
          <cell r="A39" t="str">
            <v>ハウディ日本語学校
大阪校</v>
          </cell>
          <cell r="B39" t="str">
            <v>06-7506-9871</v>
          </cell>
          <cell r="C39" t="str">
            <v>tsukasa.t＠e-howdy.net</v>
          </cell>
          <cell r="D39" t="str">
            <v>鳥居　つかさ　様</v>
          </cell>
        </row>
        <row r="40">
          <cell r="A40" t="str">
            <v>山本　哲史</v>
          </cell>
          <cell r="B40" t="str">
            <v>070-5508-1343</v>
          </cell>
          <cell r="C40" t="str">
            <v>yzrc2011@gmail.com</v>
          </cell>
          <cell r="D40" t="str">
            <v>山本　哲史　様</v>
          </cell>
        </row>
        <row r="41">
          <cell r="A41" t="str">
            <v>（一社）Cocoro Base</v>
          </cell>
          <cell r="B41" t="str">
            <v>090-8231-3616</v>
          </cell>
          <cell r="C41" t="str">
            <v>okamatsu.k＠r4.dion.ne.jp</v>
          </cell>
          <cell r="D41" t="str">
            <v>代表理事　岡田　久美子　様</v>
          </cell>
        </row>
        <row r="42">
          <cell r="A42" t="str">
            <v>久保　恵里</v>
          </cell>
          <cell r="B42" t="str">
            <v>080-1526-5724</v>
          </cell>
          <cell r="C42" t="str">
            <v>k-eri.0224＠outlook.com</v>
          </cell>
          <cell r="D42" t="str">
            <v>久保　恵里　様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F09FA-B577-4B5F-84C2-E97E32139DC4}">
  <dimension ref="A2:T47"/>
  <sheetViews>
    <sheetView tabSelected="1" zoomScaleNormal="100" zoomScaleSheetLayoutView="100" workbookViewId="0">
      <selection activeCell="K44" sqref="K44"/>
    </sheetView>
  </sheetViews>
  <sheetFormatPr defaultColWidth="9" defaultRowHeight="18.75"/>
  <cols>
    <col min="1" max="1" width="15.25" customWidth="1"/>
    <col min="2" max="2" width="5.625" customWidth="1"/>
    <col min="3" max="3" width="4.625" customWidth="1"/>
    <col min="4" max="4" width="3.625" customWidth="1"/>
    <col min="5" max="5" width="4.625" customWidth="1"/>
    <col min="6" max="6" width="3.625" customWidth="1"/>
    <col min="7" max="7" width="4.625" customWidth="1"/>
    <col min="8" max="8" width="3.625" customWidth="1"/>
    <col min="9" max="9" width="5.625" customWidth="1"/>
    <col min="10" max="10" width="4.625" customWidth="1"/>
    <col min="11" max="11" width="3.625" customWidth="1"/>
    <col min="12" max="12" width="4.625" customWidth="1"/>
    <col min="13" max="13" width="3.625" customWidth="1"/>
    <col min="14" max="15" width="4.625" customWidth="1"/>
    <col min="16" max="16" width="3.625" customWidth="1"/>
    <col min="17" max="17" width="4.625" customWidth="1"/>
    <col min="18" max="18" width="3.625" customWidth="1"/>
    <col min="20" max="20" width="15.625" customWidth="1"/>
  </cols>
  <sheetData>
    <row r="2" spans="1:20">
      <c r="M2" s="1" t="s">
        <v>101</v>
      </c>
      <c r="N2" s="1"/>
      <c r="O2" s="1"/>
      <c r="P2" s="1"/>
      <c r="Q2" s="1"/>
      <c r="R2" s="1"/>
    </row>
    <row r="4" spans="1:20" ht="36" customHeight="1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6" spans="1:20">
      <c r="A6" t="s">
        <v>1</v>
      </c>
    </row>
    <row r="8" spans="1:20">
      <c r="A8" t="s">
        <v>2</v>
      </c>
    </row>
    <row r="9" spans="1:20">
      <c r="A9" s="3" t="s">
        <v>3</v>
      </c>
      <c r="B9" s="3"/>
      <c r="C9" s="3"/>
      <c r="D9" s="3"/>
    </row>
    <row r="10" spans="1:20">
      <c r="A10" s="3"/>
      <c r="B10" s="3"/>
      <c r="C10" s="3"/>
      <c r="D10" s="3"/>
    </row>
    <row r="11" spans="1:20" ht="50.1" customHeight="1">
      <c r="A11" s="4" t="s">
        <v>4</v>
      </c>
      <c r="B11" s="5"/>
      <c r="C11" s="6"/>
      <c r="D11" s="6"/>
      <c r="E11" s="6"/>
      <c r="F11" s="6"/>
      <c r="G11" s="6"/>
      <c r="H11" s="6"/>
      <c r="I11" s="7"/>
      <c r="J11" s="8" t="s">
        <v>5</v>
      </c>
      <c r="K11" s="9"/>
      <c r="L11" s="10" t="str">
        <f>IF(B11="","",VLOOKUP(B11,[1]学校リスト!A3:F24,6,FALSE))</f>
        <v/>
      </c>
      <c r="M11" s="11"/>
      <c r="N11" s="11"/>
      <c r="O11" s="11"/>
      <c r="P11" s="11"/>
      <c r="Q11" s="11"/>
      <c r="R11" s="12"/>
    </row>
    <row r="12" spans="1:20" ht="37.5" customHeight="1">
      <c r="A12" s="13" t="s">
        <v>6</v>
      </c>
      <c r="B12" s="14" t="s">
        <v>7</v>
      </c>
      <c r="C12" s="14"/>
      <c r="D12" s="10"/>
      <c r="E12" s="11"/>
      <c r="F12" s="11"/>
      <c r="G12" s="11"/>
      <c r="H12" s="11"/>
      <c r="I12" s="12"/>
      <c r="J12" s="13" t="s">
        <v>8</v>
      </c>
      <c r="K12" s="13"/>
      <c r="L12" s="15" t="str">
        <f>IF(B11="","",VLOOKUP(B11,[1]学校リスト!A3:F24,3,FALSE))</f>
        <v/>
      </c>
      <c r="M12" s="15"/>
      <c r="N12" s="15"/>
      <c r="O12" s="15"/>
      <c r="P12" s="15"/>
      <c r="Q12" s="15"/>
      <c r="R12" s="15"/>
    </row>
    <row r="13" spans="1:20" ht="37.5" customHeight="1">
      <c r="A13" s="13"/>
      <c r="B13" s="14" t="s">
        <v>9</v>
      </c>
      <c r="C13" s="14"/>
      <c r="D13" s="16" t="str">
        <f>IF(B11="","",VLOOKUP(B11,[1]学校リスト!A3:F24,5,FALSE))</f>
        <v/>
      </c>
      <c r="E13" s="17"/>
      <c r="F13" s="17"/>
      <c r="G13" s="17"/>
      <c r="H13" s="17"/>
      <c r="I13" s="18"/>
      <c r="J13" s="19" t="s">
        <v>10</v>
      </c>
      <c r="K13" s="19"/>
      <c r="L13" s="15" t="str">
        <f>IF(B11="","",VLOOKUP(B11,[1]学校リスト!A3:F24,4,FALSE))</f>
        <v/>
      </c>
      <c r="M13" s="15"/>
      <c r="N13" s="15"/>
      <c r="O13" s="15"/>
      <c r="P13" s="15"/>
      <c r="Q13" s="15"/>
      <c r="R13" s="15"/>
    </row>
    <row r="14" spans="1:20" ht="50.1" customHeight="1">
      <c r="A14" s="20" t="s">
        <v>11</v>
      </c>
      <c r="B14" s="21" t="s">
        <v>12</v>
      </c>
      <c r="C14" s="22"/>
      <c r="D14" s="23" t="s">
        <v>13</v>
      </c>
      <c r="E14" s="22"/>
      <c r="F14" s="23" t="s">
        <v>14</v>
      </c>
      <c r="G14" s="24"/>
      <c r="H14" s="23" t="s">
        <v>15</v>
      </c>
      <c r="I14" s="23" t="s">
        <v>102</v>
      </c>
      <c r="J14" s="25"/>
      <c r="K14" s="23" t="s">
        <v>16</v>
      </c>
      <c r="L14" s="24"/>
      <c r="M14" s="23" t="s">
        <v>17</v>
      </c>
      <c r="N14" s="23" t="s">
        <v>18</v>
      </c>
      <c r="O14" s="24"/>
      <c r="P14" s="23" t="s">
        <v>16</v>
      </c>
      <c r="Q14" s="24"/>
      <c r="R14" s="26" t="s">
        <v>17</v>
      </c>
      <c r="T14" s="27">
        <f>DATE(2018+C14,E14,G14)</f>
        <v>43069</v>
      </c>
    </row>
    <row r="15" spans="1:20">
      <c r="A15" s="28" t="s">
        <v>19</v>
      </c>
      <c r="B15" s="29" t="s">
        <v>20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1"/>
    </row>
    <row r="16" spans="1:20" ht="30" customHeight="1">
      <c r="A16" s="32"/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5"/>
    </row>
    <row r="17" spans="1:18" ht="24.95" customHeight="1">
      <c r="A17" s="36" t="s">
        <v>21</v>
      </c>
      <c r="B17" s="37"/>
      <c r="C17" s="38"/>
      <c r="D17" s="38"/>
      <c r="E17" s="38"/>
      <c r="F17" s="38"/>
      <c r="G17" s="38"/>
      <c r="H17" s="38"/>
      <c r="I17" s="38"/>
      <c r="J17" s="39"/>
      <c r="K17" s="40" t="s">
        <v>22</v>
      </c>
      <c r="L17" s="41"/>
      <c r="M17" s="42"/>
      <c r="N17" s="43"/>
      <c r="O17" s="44"/>
      <c r="P17" s="44"/>
      <c r="Q17" s="44"/>
      <c r="R17" s="45"/>
    </row>
    <row r="18" spans="1:18" ht="24.95" customHeight="1">
      <c r="A18" s="46"/>
      <c r="B18" s="47"/>
      <c r="C18" s="48"/>
      <c r="D18" s="48"/>
      <c r="E18" s="48"/>
      <c r="F18" s="48"/>
      <c r="G18" s="48"/>
      <c r="H18" s="48"/>
      <c r="I18" s="48"/>
      <c r="J18" s="49"/>
      <c r="K18" s="50"/>
      <c r="L18" s="51"/>
      <c r="M18" s="52"/>
      <c r="N18" s="33"/>
      <c r="O18" s="34"/>
      <c r="P18" s="34"/>
      <c r="Q18" s="34"/>
      <c r="R18" s="35"/>
    </row>
    <row r="19" spans="1:18" ht="50.1" customHeight="1">
      <c r="A19" s="53" t="s">
        <v>23</v>
      </c>
      <c r="B19" s="54"/>
      <c r="C19" s="55" t="s">
        <v>24</v>
      </c>
      <c r="D19" s="56"/>
      <c r="E19" s="57" t="s">
        <v>25</v>
      </c>
      <c r="F19" s="58"/>
      <c r="G19" s="54"/>
      <c r="H19" s="34" t="s">
        <v>26</v>
      </c>
      <c r="I19" s="34"/>
      <c r="J19" s="35"/>
      <c r="K19" s="57" t="s">
        <v>27</v>
      </c>
      <c r="L19" s="59"/>
      <c r="M19" s="58"/>
      <c r="N19" s="60"/>
      <c r="O19" s="61"/>
      <c r="P19" s="61"/>
      <c r="Q19" s="34" t="s">
        <v>28</v>
      </c>
      <c r="R19" s="35"/>
    </row>
    <row r="20" spans="1:18">
      <c r="A20" s="28" t="s">
        <v>29</v>
      </c>
      <c r="B20" s="29" t="s">
        <v>30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1"/>
    </row>
    <row r="21" spans="1:18" ht="98.25" customHeight="1">
      <c r="A21" s="32"/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4"/>
    </row>
    <row r="22" spans="1:18" ht="112.5" customHeight="1">
      <c r="A22" s="20" t="s">
        <v>31</v>
      </c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7"/>
    </row>
    <row r="24" spans="1:18">
      <c r="A24" s="3" t="s">
        <v>32</v>
      </c>
      <c r="B24" s="3"/>
      <c r="C24" s="3"/>
      <c r="D24" s="3"/>
    </row>
    <row r="25" spans="1:18">
      <c r="A25" s="3" t="s">
        <v>33</v>
      </c>
      <c r="B25" s="3"/>
      <c r="C25" s="3"/>
      <c r="D25" s="3"/>
    </row>
    <row r="26" spans="1:18">
      <c r="A26" s="3" t="s">
        <v>34</v>
      </c>
      <c r="B26" s="3"/>
      <c r="C26" s="3"/>
      <c r="D26" s="3"/>
    </row>
    <row r="27" spans="1:18">
      <c r="A27" s="3" t="s">
        <v>35</v>
      </c>
    </row>
    <row r="28" spans="1:18" ht="24">
      <c r="A28" s="68" t="s">
        <v>36</v>
      </c>
    </row>
    <row r="29" spans="1:18">
      <c r="M29" s="1" t="s">
        <v>101</v>
      </c>
      <c r="N29" s="1"/>
      <c r="O29" s="1"/>
      <c r="P29" s="1"/>
      <c r="Q29" s="1"/>
      <c r="R29" s="1"/>
    </row>
    <row r="31" spans="1:18" ht="36" customHeight="1">
      <c r="A31" s="2" t="s">
        <v>37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>
      <c r="A32" s="3"/>
      <c r="B32" s="3"/>
      <c r="C32" s="3"/>
      <c r="D32" s="3"/>
    </row>
    <row r="33" spans="1:18" ht="90" customHeight="1">
      <c r="A33" s="69" t="s">
        <v>38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</row>
    <row r="34" spans="1:18" ht="37.5" customHeight="1">
      <c r="A34" s="70" t="s">
        <v>39</v>
      </c>
      <c r="B34" s="71"/>
      <c r="C34" s="72"/>
      <c r="D34" s="73"/>
      <c r="E34" s="71" t="s">
        <v>40</v>
      </c>
      <c r="F34" s="72"/>
      <c r="G34" s="73"/>
      <c r="H34" s="8"/>
      <c r="I34" s="74"/>
      <c r="J34" s="74"/>
      <c r="K34" s="9"/>
      <c r="L34" s="8" t="s">
        <v>41</v>
      </c>
      <c r="M34" s="74"/>
      <c r="N34" s="9"/>
      <c r="O34" s="75"/>
      <c r="P34" s="76"/>
      <c r="Q34" s="76"/>
      <c r="R34" s="77"/>
    </row>
    <row r="35" spans="1:18" ht="15" customHeight="1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</row>
    <row r="36" spans="1:18" ht="112.5" customHeight="1">
      <c r="A36" s="81" t="s">
        <v>42</v>
      </c>
      <c r="B36" s="65" t="str">
        <f>IF(B22="","",VLOOKUP(B22,講師派遣申込書!B22,1,FALSE))</f>
        <v/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</row>
    <row r="37" spans="1:18">
      <c r="A37" s="82" t="s">
        <v>43</v>
      </c>
      <c r="B37" s="29" t="s">
        <v>44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1"/>
    </row>
    <row r="38" spans="1:18" ht="98.25" customHeight="1">
      <c r="A38" s="83"/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4"/>
    </row>
    <row r="39" spans="1:18" ht="112.5" customHeight="1">
      <c r="A39" s="81" t="s">
        <v>45</v>
      </c>
      <c r="B39" s="65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7"/>
    </row>
    <row r="40" spans="1:18" ht="50.1" customHeight="1">
      <c r="A40" s="84" t="s">
        <v>46</v>
      </c>
      <c r="B40" s="65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7"/>
    </row>
    <row r="41" spans="1:18" ht="50.1" customHeight="1">
      <c r="A41" s="84" t="s">
        <v>47</v>
      </c>
      <c r="B41" s="65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7"/>
    </row>
    <row r="42" spans="1:18" ht="50.1" customHeight="1">
      <c r="A42" s="84" t="s">
        <v>48</v>
      </c>
      <c r="B42" s="65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7"/>
    </row>
    <row r="43" spans="1:18" ht="37.5" customHeight="1">
      <c r="A43" s="70" t="s">
        <v>49</v>
      </c>
      <c r="B43" s="71"/>
      <c r="C43" s="72"/>
      <c r="D43" s="72"/>
      <c r="E43" s="72"/>
      <c r="F43" s="73"/>
      <c r="G43" s="8" t="s">
        <v>50</v>
      </c>
      <c r="H43" s="74"/>
      <c r="I43" s="74"/>
      <c r="J43" s="9"/>
      <c r="K43" s="8"/>
      <c r="L43" s="74"/>
      <c r="M43" s="74"/>
      <c r="N43" s="74"/>
      <c r="O43" s="74"/>
      <c r="P43" s="74"/>
      <c r="Q43" s="74"/>
      <c r="R43" s="9"/>
    </row>
    <row r="45" spans="1:18">
      <c r="A45" s="3"/>
      <c r="B45" s="3"/>
      <c r="C45" s="3"/>
      <c r="D45" s="3"/>
    </row>
    <row r="46" spans="1:18">
      <c r="A46" s="3"/>
      <c r="B46" s="3"/>
      <c r="C46" s="3"/>
      <c r="D46" s="3"/>
    </row>
    <row r="47" spans="1:18">
      <c r="A47" s="3"/>
      <c r="B47" s="3"/>
      <c r="C47" s="3"/>
      <c r="D47" s="3"/>
    </row>
  </sheetData>
  <mergeCells count="52">
    <mergeCell ref="B40:R40"/>
    <mergeCell ref="B41:R41"/>
    <mergeCell ref="B42:R42"/>
    <mergeCell ref="B43:F43"/>
    <mergeCell ref="G43:J43"/>
    <mergeCell ref="K43:N43"/>
    <mergeCell ref="O43:R43"/>
    <mergeCell ref="A35:R35"/>
    <mergeCell ref="B36:R36"/>
    <mergeCell ref="A37:A38"/>
    <mergeCell ref="B37:R37"/>
    <mergeCell ref="B38:R38"/>
    <mergeCell ref="B39:R39"/>
    <mergeCell ref="A33:R33"/>
    <mergeCell ref="B34:D34"/>
    <mergeCell ref="E34:G34"/>
    <mergeCell ref="H34:K34"/>
    <mergeCell ref="L34:N34"/>
    <mergeCell ref="O34:R34"/>
    <mergeCell ref="A20:A21"/>
    <mergeCell ref="B20:R20"/>
    <mergeCell ref="B21:R21"/>
    <mergeCell ref="B22:R22"/>
    <mergeCell ref="M29:R29"/>
    <mergeCell ref="A31:R31"/>
    <mergeCell ref="A17:A18"/>
    <mergeCell ref="B17:J18"/>
    <mergeCell ref="K17:M18"/>
    <mergeCell ref="N17:R18"/>
    <mergeCell ref="C19:D19"/>
    <mergeCell ref="E19:F19"/>
    <mergeCell ref="H19:J19"/>
    <mergeCell ref="K19:M19"/>
    <mergeCell ref="N19:P19"/>
    <mergeCell ref="Q19:R19"/>
    <mergeCell ref="B13:C13"/>
    <mergeCell ref="D13:I13"/>
    <mergeCell ref="J13:K13"/>
    <mergeCell ref="L13:R13"/>
    <mergeCell ref="A15:A16"/>
    <mergeCell ref="B15:R15"/>
    <mergeCell ref="B16:R16"/>
    <mergeCell ref="M2:R2"/>
    <mergeCell ref="A4:R4"/>
    <mergeCell ref="B11:I11"/>
    <mergeCell ref="J11:K11"/>
    <mergeCell ref="L11:R11"/>
    <mergeCell ref="A12:A13"/>
    <mergeCell ref="B12:C12"/>
    <mergeCell ref="D12:I12"/>
    <mergeCell ref="J12:K12"/>
    <mergeCell ref="L12:R12"/>
  </mergeCells>
  <phoneticPr fontId="1"/>
  <dataValidations count="3">
    <dataValidation imeMode="fullAlpha" allowBlank="1" showInputMessage="1" showErrorMessage="1" sqref="B19 G19 N19:P19" xr:uid="{FDFB1986-4CD2-4BC4-AAE4-4B3DB2BA8B1F}"/>
    <dataValidation imeMode="halfAlpha" allowBlank="1" showInputMessage="1" showErrorMessage="1" sqref="L12:R13" xr:uid="{66894E00-8EE6-4377-B6A9-64C4E8E0AE59}"/>
    <dataValidation imeMode="fullAlpha" allowBlank="1" showInputMessage="1" showErrorMessage="1" errorTitle="全角入力のみ" error="全角で入力してください。" sqref="C14 E14 G14 J14 Q14 O14 L14" xr:uid="{D347F277-1821-4028-B9ED-32CA433B5060}"/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87" fitToWidth="0" fitToHeight="0" orientation="portrait" r:id="rId1"/>
  <rowBreaks count="1" manualBreakCount="1">
    <brk id="27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37E85-22F0-4565-8782-3887E3D17607}">
  <dimension ref="A1:U28"/>
  <sheetViews>
    <sheetView view="pageBreakPreview" topLeftCell="A6" zoomScaleNormal="100" zoomScaleSheetLayoutView="100" workbookViewId="0">
      <selection activeCell="B19" sqref="B19:R20"/>
    </sheetView>
  </sheetViews>
  <sheetFormatPr defaultColWidth="9" defaultRowHeight="18.75"/>
  <cols>
    <col min="1" max="1" width="15.125" customWidth="1"/>
    <col min="2" max="2" width="5.625" customWidth="1"/>
    <col min="3" max="3" width="4.625" customWidth="1"/>
    <col min="4" max="4" width="3.625" customWidth="1"/>
    <col min="5" max="5" width="4.625" customWidth="1"/>
    <col min="6" max="6" width="3.625" customWidth="1"/>
    <col min="7" max="7" width="4.625" customWidth="1"/>
    <col min="8" max="8" width="3.625" customWidth="1"/>
    <col min="9" max="9" width="5.625" customWidth="1"/>
    <col min="10" max="10" width="4.625" customWidth="1"/>
    <col min="11" max="11" width="3.625" customWidth="1"/>
    <col min="12" max="12" width="4.625" customWidth="1"/>
    <col min="13" max="13" width="3.625" customWidth="1"/>
    <col min="14" max="15" width="4.625" customWidth="1"/>
    <col min="16" max="16" width="3.625" customWidth="1"/>
    <col min="17" max="17" width="4.625" customWidth="1"/>
    <col min="18" max="18" width="3.625" customWidth="1"/>
    <col min="20" max="20" width="15.625" customWidth="1"/>
  </cols>
  <sheetData>
    <row r="1" spans="1:21">
      <c r="M1" s="85"/>
      <c r="N1" s="85"/>
      <c r="O1" s="85"/>
      <c r="P1" s="85"/>
    </row>
    <row r="2" spans="1:21">
      <c r="M2" s="1" t="s">
        <v>51</v>
      </c>
      <c r="N2" s="1"/>
      <c r="O2" s="1"/>
      <c r="P2" s="1"/>
      <c r="Q2" s="1"/>
      <c r="R2" s="1"/>
    </row>
    <row r="3" spans="1:21">
      <c r="M3" s="86"/>
      <c r="N3" s="86"/>
      <c r="O3" s="86"/>
      <c r="P3" s="86"/>
      <c r="Q3" s="86"/>
      <c r="R3" s="86"/>
    </row>
    <row r="4" spans="1:21">
      <c r="M4" s="86"/>
      <c r="N4" s="86"/>
      <c r="O4" s="86"/>
      <c r="P4" s="86"/>
      <c r="Q4" s="86"/>
      <c r="R4" s="86"/>
    </row>
    <row r="5" spans="1:21" ht="25.5">
      <c r="A5" s="2" t="s">
        <v>52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7" spans="1:21">
      <c r="C7" s="87"/>
      <c r="D7" s="87"/>
    </row>
    <row r="8" spans="1:21">
      <c r="A8" s="87" t="str">
        <f>IF(講師派遣申込書!B11="","",講師派遣申込書!B11)</f>
        <v/>
      </c>
      <c r="B8" t="s">
        <v>53</v>
      </c>
    </row>
    <row r="9" spans="1:21">
      <c r="A9" s="87"/>
    </row>
    <row r="10" spans="1:21">
      <c r="A10" s="87"/>
    </row>
    <row r="11" spans="1:21">
      <c r="F11" s="88"/>
      <c r="O11" s="88"/>
      <c r="R11" s="88" t="s">
        <v>54</v>
      </c>
      <c r="U11" s="87"/>
    </row>
    <row r="12" spans="1:21">
      <c r="F12" s="88"/>
      <c r="O12" s="88"/>
      <c r="Q12" s="87"/>
      <c r="R12" s="87"/>
      <c r="U12" s="87"/>
    </row>
    <row r="14" spans="1:21" ht="18.75" customHeight="1">
      <c r="A14" s="89" t="str">
        <f>IF(講師派遣申込書!M2="","",講師派遣申込書!M2)</f>
        <v>令和　年　月　日</v>
      </c>
      <c r="B14" s="90" t="s">
        <v>55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</row>
    <row r="15" spans="1:21" ht="18.75" customHeight="1">
      <c r="A15" s="90" t="s">
        <v>56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</row>
    <row r="16" spans="1:21">
      <c r="A16" s="90" t="s">
        <v>57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</row>
    <row r="17" spans="1:20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</row>
    <row r="18" spans="1:20" ht="50.1" customHeight="1">
      <c r="A18" s="92" t="s">
        <v>58</v>
      </c>
      <c r="B18" s="21" t="s">
        <v>12</v>
      </c>
      <c r="C18" s="22" t="str">
        <f>IF(講師派遣申込書!C14="","",講師派遣申込書!C14)</f>
        <v/>
      </c>
      <c r="D18" s="23" t="s">
        <v>13</v>
      </c>
      <c r="E18" s="22" t="str">
        <f>IF(講師派遣申込書!E14="","",講師派遣申込書!E14)</f>
        <v/>
      </c>
      <c r="F18" s="23" t="s">
        <v>14</v>
      </c>
      <c r="G18" s="22" t="str">
        <f>IF(講師派遣申込書!G14="","",講師派遣申込書!G14)</f>
        <v/>
      </c>
      <c r="H18" s="23" t="s">
        <v>15</v>
      </c>
      <c r="I18" s="23" t="s">
        <v>102</v>
      </c>
      <c r="J18" s="22" t="str">
        <f>IF(講師派遣申込書!J14="","",講師派遣申込書!J14)</f>
        <v/>
      </c>
      <c r="K18" s="23" t="s">
        <v>16</v>
      </c>
      <c r="L18" s="22" t="str">
        <f>IF(講師派遣申込書!L14="","",講師派遣申込書!L14)</f>
        <v/>
      </c>
      <c r="M18" s="23" t="s">
        <v>17</v>
      </c>
      <c r="N18" s="23" t="s">
        <v>18</v>
      </c>
      <c r="O18" s="22" t="str">
        <f>IF(講師派遣申込書!O14="","",講師派遣申込書!O14)</f>
        <v/>
      </c>
      <c r="P18" s="23" t="s">
        <v>16</v>
      </c>
      <c r="Q18" s="24" t="str">
        <f>IF(講師派遣申込書!Q14="","",講師派遣申込書!Q14)</f>
        <v/>
      </c>
      <c r="R18" s="26" t="s">
        <v>17</v>
      </c>
      <c r="T18" s="27">
        <f>DATE(2018+講師派遣申込書!C14,講師派遣申込書!E14,講師派遣申込書!G14)</f>
        <v>43069</v>
      </c>
    </row>
    <row r="19" spans="1:20" ht="19.5" customHeight="1">
      <c r="A19" s="14" t="s">
        <v>59</v>
      </c>
      <c r="B19" s="93" t="str">
        <f>IF(講師派遣申込書!B17="","",講師派遣申込書!B17)</f>
        <v/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5"/>
    </row>
    <row r="20" spans="1:20" ht="32.25" customHeight="1">
      <c r="A20" s="14"/>
      <c r="B20" s="96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55"/>
      <c r="N20" s="55"/>
      <c r="O20" s="55"/>
      <c r="P20" s="55"/>
      <c r="Q20" s="55"/>
      <c r="R20" s="56"/>
    </row>
    <row r="21" spans="1:20" ht="24.95" customHeight="1">
      <c r="A21" s="93" t="s">
        <v>22</v>
      </c>
      <c r="B21" s="93" t="str">
        <f>IF(講師派遣申込書!N17="","",講師派遣申込書!N17)</f>
        <v/>
      </c>
      <c r="C21" s="94"/>
      <c r="D21" s="94"/>
      <c r="E21" s="94"/>
      <c r="F21" s="94"/>
      <c r="G21" s="94"/>
      <c r="H21" s="94"/>
      <c r="I21" s="94"/>
      <c r="J21" s="95"/>
      <c r="K21" s="93" t="s">
        <v>6</v>
      </c>
      <c r="L21" s="95"/>
      <c r="M21" s="94" t="str">
        <f>IF(講師派遣申込書!N17="","",VLOOKUP("*"&amp;講師派遣申込書!N17&amp;"*",[1]講師リスト!A2:D42,2,FALSE))</f>
        <v/>
      </c>
      <c r="N21" s="94"/>
      <c r="O21" s="94"/>
      <c r="P21" s="94"/>
      <c r="Q21" s="94"/>
      <c r="R21" s="95"/>
    </row>
    <row r="22" spans="1:20" ht="24.95" customHeight="1">
      <c r="A22" s="98"/>
      <c r="B22" s="98"/>
      <c r="C22" s="55"/>
      <c r="D22" s="55"/>
      <c r="E22" s="55"/>
      <c r="F22" s="55"/>
      <c r="G22" s="55"/>
      <c r="H22" s="55"/>
      <c r="I22" s="55"/>
      <c r="J22" s="56"/>
      <c r="K22" s="98"/>
      <c r="L22" s="56"/>
      <c r="M22" s="55"/>
      <c r="N22" s="55"/>
      <c r="O22" s="55"/>
      <c r="P22" s="55"/>
      <c r="Q22" s="55"/>
      <c r="R22" s="56"/>
    </row>
    <row r="23" spans="1:20" ht="50.1" customHeight="1">
      <c r="A23" s="92" t="s">
        <v>60</v>
      </c>
      <c r="B23" s="99" t="str">
        <f>IF(講師派遣申込書!B16="","",講師派遣申込書!B16)</f>
        <v/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1"/>
    </row>
    <row r="24" spans="1:20" ht="50.1" customHeight="1">
      <c r="A24" s="102" t="s">
        <v>61</v>
      </c>
      <c r="B24" s="103" t="str">
        <f>IF(講師派遣申込書!B19="","",講師派遣申込書!B19)</f>
        <v/>
      </c>
      <c r="C24" s="100" t="s">
        <v>24</v>
      </c>
      <c r="D24" s="101"/>
      <c r="E24" s="8" t="s">
        <v>25</v>
      </c>
      <c r="F24" s="9"/>
      <c r="G24" s="103" t="str">
        <f>IF(講師派遣申込書!G19="","",講師派遣申込書!G19)</f>
        <v/>
      </c>
      <c r="H24" s="104" t="s">
        <v>26</v>
      </c>
      <c r="I24" s="104"/>
      <c r="J24" s="105"/>
      <c r="K24" s="8" t="s">
        <v>27</v>
      </c>
      <c r="L24" s="74"/>
      <c r="M24" s="9"/>
      <c r="N24" s="5" t="str">
        <f>IF(講師派遣申込書!N19="","",講師派遣申込書!N19)</f>
        <v/>
      </c>
      <c r="O24" s="6"/>
      <c r="P24" s="6"/>
      <c r="Q24" s="104" t="s">
        <v>28</v>
      </c>
      <c r="R24" s="105"/>
    </row>
    <row r="25" spans="1:20" ht="50.1" customHeight="1">
      <c r="A25" s="92" t="s">
        <v>62</v>
      </c>
      <c r="B25" s="99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1"/>
    </row>
    <row r="27" spans="1:20">
      <c r="A27" s="3" t="s">
        <v>63</v>
      </c>
    </row>
    <row r="28" spans="1:20">
      <c r="A28" s="3" t="s">
        <v>64</v>
      </c>
    </row>
  </sheetData>
  <mergeCells count="19">
    <mergeCell ref="Q24:R24"/>
    <mergeCell ref="B25:R25"/>
    <mergeCell ref="A21:A22"/>
    <mergeCell ref="B21:J22"/>
    <mergeCell ref="K21:L22"/>
    <mergeCell ref="M21:R22"/>
    <mergeCell ref="B23:R23"/>
    <mergeCell ref="C24:D24"/>
    <mergeCell ref="E24:F24"/>
    <mergeCell ref="H24:J24"/>
    <mergeCell ref="K24:M24"/>
    <mergeCell ref="N24:P24"/>
    <mergeCell ref="M2:R2"/>
    <mergeCell ref="A5:R5"/>
    <mergeCell ref="B14:R14"/>
    <mergeCell ref="A15:R15"/>
    <mergeCell ref="A16:R16"/>
    <mergeCell ref="A19:A20"/>
    <mergeCell ref="B19:R20"/>
  </mergeCells>
  <phoneticPr fontId="1"/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9BF84-38A5-4B7B-A0BC-7064BBC7DE85}">
  <dimension ref="A2:T25"/>
  <sheetViews>
    <sheetView showZeros="0" view="pageBreakPreview" zoomScaleNormal="100" zoomScaleSheetLayoutView="100" workbookViewId="0">
      <selection activeCell="B17" sqref="B17:R18"/>
    </sheetView>
  </sheetViews>
  <sheetFormatPr defaultColWidth="9" defaultRowHeight="18.75"/>
  <cols>
    <col min="1" max="1" width="15.125" customWidth="1"/>
    <col min="2" max="2" width="5.625" customWidth="1"/>
    <col min="3" max="3" width="4.625" customWidth="1"/>
    <col min="4" max="4" width="3.625" customWidth="1"/>
    <col min="5" max="5" width="4.625" customWidth="1"/>
    <col min="6" max="6" width="3.625" customWidth="1"/>
    <col min="7" max="7" width="4.625" customWidth="1"/>
    <col min="8" max="8" width="3.625" customWidth="1"/>
    <col min="9" max="9" width="5.625" customWidth="1"/>
    <col min="10" max="10" width="4.625" customWidth="1"/>
    <col min="11" max="11" width="3.625" customWidth="1"/>
    <col min="12" max="12" width="4.625" customWidth="1"/>
    <col min="13" max="13" width="3.625" customWidth="1"/>
    <col min="14" max="15" width="4.625" customWidth="1"/>
    <col min="16" max="16" width="3.625" customWidth="1"/>
    <col min="17" max="17" width="4.625" customWidth="1"/>
    <col min="18" max="18" width="3.625" customWidth="1"/>
    <col min="20" max="20" width="15.625" customWidth="1"/>
  </cols>
  <sheetData>
    <row r="2" spans="1:20">
      <c r="O2" s="1" t="s">
        <v>51</v>
      </c>
      <c r="P2" s="1"/>
      <c r="Q2" s="1"/>
      <c r="R2" s="1"/>
    </row>
    <row r="3" spans="1:20">
      <c r="O3" s="86"/>
      <c r="P3" s="86"/>
      <c r="Q3" s="86"/>
      <c r="R3" s="86"/>
    </row>
    <row r="4" spans="1:20">
      <c r="O4" s="86"/>
      <c r="P4" s="86"/>
      <c r="Q4" s="86"/>
      <c r="R4" s="86"/>
    </row>
    <row r="5" spans="1:20" ht="25.5">
      <c r="A5" s="2" t="s">
        <v>65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7" spans="1:20">
      <c r="E7" s="86"/>
    </row>
    <row r="9" spans="1:20">
      <c r="A9" s="182" t="str">
        <f>IF(講師派遣申込書!N17="","",講師派遣申込書!N17)</f>
        <v/>
      </c>
      <c r="B9" s="182"/>
      <c r="C9" s="182"/>
      <c r="D9" s="182"/>
      <c r="E9" s="182"/>
      <c r="F9" s="106"/>
    </row>
    <row r="11" spans="1:20">
      <c r="E11" s="88"/>
      <c r="R11" s="88" t="s">
        <v>66</v>
      </c>
    </row>
    <row r="13" spans="1:20">
      <c r="A13" s="107" t="s">
        <v>67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</row>
    <row r="14" spans="1:20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</row>
    <row r="16" spans="1:20" ht="50.1" customHeight="1">
      <c r="A16" s="92" t="s">
        <v>58</v>
      </c>
      <c r="B16" s="108" t="s">
        <v>12</v>
      </c>
      <c r="C16" s="109" t="str">
        <f>IF(講師派遣申込書!C14="","",講師派遣申込書!C14)</f>
        <v/>
      </c>
      <c r="D16" s="110" t="s">
        <v>13</v>
      </c>
      <c r="E16" s="109" t="str">
        <f>IF(講師派遣申込書!E14="","",講師派遣申込書!E14)</f>
        <v/>
      </c>
      <c r="F16" s="110" t="s">
        <v>14</v>
      </c>
      <c r="G16" s="109" t="str">
        <f>IF(講師派遣申込書!G14="","",講師派遣申込書!G14)</f>
        <v/>
      </c>
      <c r="H16" s="110" t="s">
        <v>15</v>
      </c>
      <c r="I16" s="110" t="s">
        <v>102</v>
      </c>
      <c r="J16" s="109" t="str">
        <f>IF(講師派遣申込書!J14="","",講師派遣申込書!J14)</f>
        <v/>
      </c>
      <c r="K16" s="110" t="s">
        <v>16</v>
      </c>
      <c r="L16" s="111" t="str">
        <f>IF(講師派遣申込書!L14="","",講師派遣申込書!L14)</f>
        <v/>
      </c>
      <c r="M16" s="110" t="s">
        <v>17</v>
      </c>
      <c r="N16" s="110" t="s">
        <v>18</v>
      </c>
      <c r="O16" s="109" t="str">
        <f>IF(講師派遣申込書!O14="","",講師派遣申込書!O14)</f>
        <v/>
      </c>
      <c r="P16" s="110" t="s">
        <v>16</v>
      </c>
      <c r="Q16" s="109" t="str">
        <f>IF(講師派遣申込書!Q14="","",講師派遣申込書!Q14)</f>
        <v/>
      </c>
      <c r="R16" s="112" t="s">
        <v>17</v>
      </c>
      <c r="T16" s="27"/>
    </row>
    <row r="17" spans="1:18" ht="23.25" customHeight="1">
      <c r="A17" s="14" t="s">
        <v>68</v>
      </c>
      <c r="B17" s="93" t="str">
        <f>IF(講師派遣申込書!B17="","",講師派遣申込書!B17)</f>
        <v/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5"/>
    </row>
    <row r="18" spans="1:18" ht="34.5" customHeight="1">
      <c r="A18" s="14"/>
      <c r="B18" s="98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6"/>
    </row>
    <row r="19" spans="1:18" ht="99" customHeight="1">
      <c r="A19" s="92" t="s">
        <v>69</v>
      </c>
      <c r="B19" s="113" t="str">
        <f>IF(講師派遣申込書!B21="","",講師派遣申込書!B21)</f>
        <v/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5"/>
    </row>
    <row r="20" spans="1:18" ht="50.1" customHeight="1">
      <c r="A20" s="102" t="s">
        <v>61</v>
      </c>
      <c r="B20" s="103" t="str">
        <f>IF(講師派遣申込書!B19="","",講師派遣申込書!B19)</f>
        <v/>
      </c>
      <c r="C20" s="100" t="s">
        <v>24</v>
      </c>
      <c r="D20" s="101"/>
      <c r="E20" s="8" t="s">
        <v>25</v>
      </c>
      <c r="F20" s="9"/>
      <c r="G20" s="103" t="str">
        <f>IF(講師派遣申込書!G19="","",講師派遣申込書!G19)</f>
        <v/>
      </c>
      <c r="H20" s="104" t="s">
        <v>26</v>
      </c>
      <c r="I20" s="104"/>
      <c r="J20" s="105"/>
      <c r="K20" s="8" t="s">
        <v>27</v>
      </c>
      <c r="L20" s="74"/>
      <c r="M20" s="9"/>
      <c r="N20" s="5" t="str">
        <f>IF(講師派遣申込書!N19="","",講師派遣申込書!N19)</f>
        <v/>
      </c>
      <c r="O20" s="6"/>
      <c r="P20" s="6"/>
      <c r="Q20" s="104" t="s">
        <v>28</v>
      </c>
      <c r="R20" s="105"/>
    </row>
    <row r="21" spans="1:18" ht="34.5" customHeight="1">
      <c r="A21" s="14" t="s">
        <v>60</v>
      </c>
      <c r="B21" s="116" t="s">
        <v>4</v>
      </c>
      <c r="C21" s="117"/>
      <c r="D21" s="117"/>
      <c r="E21" s="118" t="str">
        <f>IF(講師派遣申込書!B11="","",講師派遣申込書!B11)</f>
        <v/>
      </c>
      <c r="F21" s="118"/>
      <c r="G21" s="118"/>
      <c r="H21" s="118"/>
      <c r="I21" s="118"/>
      <c r="J21" s="118"/>
      <c r="K21" s="118"/>
      <c r="L21" s="14" t="s">
        <v>70</v>
      </c>
      <c r="M21" s="14"/>
      <c r="N21" s="14" t="str">
        <f>IF(講師派遣申込書!B16="","",講師派遣申込書!B16)</f>
        <v/>
      </c>
      <c r="O21" s="14"/>
      <c r="P21" s="14"/>
      <c r="Q21" s="14"/>
      <c r="R21" s="14"/>
    </row>
    <row r="22" spans="1:18" ht="34.5" customHeight="1">
      <c r="A22" s="14"/>
      <c r="B22" s="99" t="s">
        <v>71</v>
      </c>
      <c r="C22" s="100"/>
      <c r="D22" s="100"/>
      <c r="E22" s="14" t="str">
        <f>IF(E21="","",VLOOKUP(E21,[1]学校リスト!A3:B24,2,FALSE))</f>
        <v/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34.5" customHeight="1">
      <c r="A23" s="14" t="s">
        <v>6</v>
      </c>
      <c r="B23" s="99" t="s">
        <v>72</v>
      </c>
      <c r="C23" s="100"/>
      <c r="D23" s="100"/>
      <c r="E23" s="14" t="str">
        <f>IF(講師派遣申込書!D12="","",講師派遣申込書!D12)</f>
        <v/>
      </c>
      <c r="F23" s="14"/>
      <c r="G23" s="14"/>
      <c r="H23" s="14"/>
      <c r="I23" s="14"/>
      <c r="J23" s="14"/>
      <c r="K23" s="14"/>
      <c r="L23" s="14" t="s">
        <v>73</v>
      </c>
      <c r="M23" s="14"/>
      <c r="N23" s="14" t="str">
        <f>IF(E21="","",VLOOKUP(E21,[1]学校リスト!A3:E24,3,FALSE))</f>
        <v/>
      </c>
      <c r="O23" s="14"/>
      <c r="P23" s="14"/>
      <c r="Q23" s="14"/>
      <c r="R23" s="14"/>
    </row>
    <row r="24" spans="1:18" ht="34.5" customHeight="1">
      <c r="A24" s="14"/>
      <c r="B24" s="99" t="s">
        <v>9</v>
      </c>
      <c r="C24" s="100"/>
      <c r="D24" s="100"/>
      <c r="E24" s="14" t="str">
        <f>IF(E21="","",VLOOKUP(E21,[1]学校リスト!A3:E24,5,FALSE))</f>
        <v/>
      </c>
      <c r="F24" s="14"/>
      <c r="G24" s="14"/>
      <c r="H24" s="14"/>
      <c r="I24" s="14"/>
      <c r="J24" s="14"/>
      <c r="K24" s="14"/>
      <c r="L24" s="14" t="s">
        <v>10</v>
      </c>
      <c r="M24" s="14"/>
      <c r="N24" s="14" t="str">
        <f>IF(E21="","",VLOOKUP(E21,[1]学校リスト!A3:E24,4,FALSE))</f>
        <v/>
      </c>
      <c r="O24" s="14"/>
      <c r="P24" s="14"/>
      <c r="Q24" s="14"/>
      <c r="R24" s="14"/>
    </row>
    <row r="25" spans="1:18" ht="50.1" customHeight="1">
      <c r="A25" s="92" t="s">
        <v>62</v>
      </c>
      <c r="B25" s="119" t="s">
        <v>74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1"/>
    </row>
  </sheetData>
  <mergeCells count="30">
    <mergeCell ref="B25:R25"/>
    <mergeCell ref="A23:A24"/>
    <mergeCell ref="B23:D23"/>
    <mergeCell ref="E23:K23"/>
    <mergeCell ref="L23:M23"/>
    <mergeCell ref="N23:R23"/>
    <mergeCell ref="B24:D24"/>
    <mergeCell ref="E24:K24"/>
    <mergeCell ref="L24:M24"/>
    <mergeCell ref="N24:R24"/>
    <mergeCell ref="A21:A22"/>
    <mergeCell ref="B21:D21"/>
    <mergeCell ref="E21:K21"/>
    <mergeCell ref="L21:M21"/>
    <mergeCell ref="N21:R21"/>
    <mergeCell ref="B22:D22"/>
    <mergeCell ref="E22:R22"/>
    <mergeCell ref="B19:R19"/>
    <mergeCell ref="C20:D20"/>
    <mergeCell ref="E20:F20"/>
    <mergeCell ref="H20:J20"/>
    <mergeCell ref="K20:M20"/>
    <mergeCell ref="N20:P20"/>
    <mergeCell ref="Q20:R20"/>
    <mergeCell ref="O2:R2"/>
    <mergeCell ref="A5:R5"/>
    <mergeCell ref="A9:E9"/>
    <mergeCell ref="A13:R14"/>
    <mergeCell ref="A17:A18"/>
    <mergeCell ref="B17:R18"/>
  </mergeCells>
  <phoneticPr fontId="1"/>
  <dataValidations count="1">
    <dataValidation imeMode="fullAlpha" allowBlank="1" showInputMessage="1" showErrorMessage="1" errorTitle="全角入力のみ" error="全角で入力してください。" sqref="C16 O16 E16 G16 J16 Q16 L16" xr:uid="{FE771C30-8F30-4DCF-AD39-C9CF5B39DD3F}"/>
  </dataValidations>
  <pageMargins left="0.7" right="0.7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9E93E-3A2C-427F-AC95-B891658E8060}">
  <dimension ref="A1:X32"/>
  <sheetViews>
    <sheetView view="pageBreakPreview" zoomScaleNormal="100" zoomScaleSheetLayoutView="100" workbookViewId="0">
      <selection activeCell="H19" sqref="H19:J20"/>
    </sheetView>
  </sheetViews>
  <sheetFormatPr defaultColWidth="9" defaultRowHeight="18.75"/>
  <cols>
    <col min="1" max="1" width="15" customWidth="1"/>
    <col min="2" max="2" width="5.625" customWidth="1"/>
    <col min="3" max="3" width="4.625" customWidth="1"/>
    <col min="4" max="4" width="3.625" customWidth="1"/>
    <col min="5" max="5" width="4.625" customWidth="1"/>
    <col min="6" max="6" width="3.625" customWidth="1"/>
    <col min="7" max="7" width="4.625" customWidth="1"/>
    <col min="8" max="8" width="3.625" customWidth="1"/>
    <col min="9" max="9" width="5.625" customWidth="1"/>
    <col min="10" max="12" width="4.625" customWidth="1"/>
    <col min="13" max="14" width="3.625" customWidth="1"/>
    <col min="15" max="15" width="4.625" customWidth="1"/>
    <col min="16" max="16" width="3.625" customWidth="1"/>
    <col min="17" max="17" width="4.625" customWidth="1"/>
    <col min="18" max="18" width="3.625" customWidth="1"/>
    <col min="20" max="20" width="9" customWidth="1"/>
  </cols>
  <sheetData>
    <row r="1" spans="1:19">
      <c r="A1" s="120"/>
      <c r="B1" s="121"/>
      <c r="C1" s="121"/>
      <c r="D1" s="121"/>
      <c r="E1" s="121"/>
      <c r="F1" s="121"/>
    </row>
    <row r="2" spans="1:19">
      <c r="A2" s="120"/>
      <c r="B2" s="121"/>
      <c r="C2" s="121"/>
      <c r="D2" s="121"/>
      <c r="E2" s="121"/>
      <c r="F2" s="121"/>
    </row>
    <row r="3" spans="1:19" ht="18.75" customHeight="1">
      <c r="A3" s="122" t="s">
        <v>75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4" spans="1:19" ht="18.75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</row>
    <row r="5" spans="1:19">
      <c r="A5" s="123"/>
      <c r="B5" s="123"/>
      <c r="C5" s="123"/>
      <c r="D5" s="123"/>
      <c r="E5" s="123"/>
      <c r="F5" s="123"/>
    </row>
    <row r="6" spans="1:19">
      <c r="A6" s="124"/>
      <c r="B6" s="121"/>
      <c r="C6" s="121"/>
      <c r="D6" s="121"/>
      <c r="E6" s="125"/>
      <c r="F6" s="125"/>
      <c r="M6" s="126" t="s">
        <v>51</v>
      </c>
      <c r="N6" s="126"/>
      <c r="O6" s="126"/>
      <c r="P6" s="126"/>
      <c r="Q6" s="126"/>
      <c r="R6" s="126"/>
      <c r="S6" s="127"/>
    </row>
    <row r="7" spans="1:19">
      <c r="A7" s="124"/>
      <c r="B7" s="121"/>
      <c r="C7" s="121"/>
      <c r="D7" s="121"/>
      <c r="E7" s="128"/>
      <c r="F7" s="128"/>
    </row>
    <row r="8" spans="1:19">
      <c r="A8" s="129" t="s">
        <v>76</v>
      </c>
      <c r="B8" s="121"/>
      <c r="C8" s="121"/>
      <c r="D8" s="121"/>
      <c r="E8" s="121"/>
      <c r="F8" s="121"/>
    </row>
    <row r="9" spans="1:19">
      <c r="A9" s="120"/>
      <c r="B9" s="121"/>
      <c r="C9" s="121"/>
      <c r="D9" s="121"/>
      <c r="E9" s="121"/>
      <c r="F9" s="121"/>
    </row>
    <row r="10" spans="1:19">
      <c r="A10" s="130"/>
      <c r="B10" s="121"/>
      <c r="C10" s="121"/>
      <c r="D10" s="121"/>
      <c r="E10" s="131"/>
      <c r="F10" s="131"/>
      <c r="J10" s="132" t="s">
        <v>77</v>
      </c>
      <c r="K10" s="132"/>
      <c r="L10" s="132"/>
      <c r="M10" s="133" t="str">
        <f>IF(講師派遣申込書!B11="","",講師派遣申込書!B11)</f>
        <v/>
      </c>
      <c r="N10" s="133"/>
      <c r="O10" s="133"/>
      <c r="P10" s="133"/>
      <c r="Q10" s="133"/>
      <c r="R10" s="133"/>
    </row>
    <row r="11" spans="1:19">
      <c r="A11" s="120"/>
      <c r="B11" s="121"/>
      <c r="C11" s="121"/>
      <c r="D11" s="121"/>
      <c r="E11" s="131"/>
      <c r="F11" s="131"/>
      <c r="J11" s="132"/>
      <c r="K11" s="132"/>
      <c r="L11" s="132"/>
      <c r="M11" s="48"/>
      <c r="N11" s="48"/>
      <c r="O11" s="48"/>
      <c r="P11" s="48"/>
      <c r="Q11" s="48"/>
      <c r="R11" s="48"/>
    </row>
    <row r="12" spans="1:19">
      <c r="A12" s="130"/>
      <c r="B12" s="121"/>
      <c r="C12" s="121"/>
      <c r="D12" s="131"/>
      <c r="E12" s="121"/>
      <c r="F12" s="121"/>
      <c r="J12" s="132" t="s">
        <v>78</v>
      </c>
      <c r="K12" s="132"/>
      <c r="L12" s="132"/>
      <c r="M12" s="94" t="str">
        <f>IF(M10="","",VLOOKUP(M10,[1]学校リスト!A3:H24,6,FALSE))</f>
        <v/>
      </c>
      <c r="N12" s="94"/>
      <c r="O12" s="94"/>
      <c r="P12" s="94"/>
      <c r="Q12" s="94"/>
      <c r="R12" s="94"/>
    </row>
    <row r="13" spans="1:19">
      <c r="A13" s="120"/>
      <c r="B13" s="121"/>
      <c r="C13" s="121"/>
      <c r="D13" s="131"/>
      <c r="E13" s="121"/>
      <c r="F13" s="121"/>
      <c r="J13" s="132"/>
      <c r="K13" s="132"/>
      <c r="L13" s="132"/>
      <c r="M13" s="55"/>
      <c r="N13" s="55"/>
      <c r="O13" s="55"/>
      <c r="P13" s="55"/>
      <c r="Q13" s="55"/>
      <c r="R13" s="55"/>
    </row>
    <row r="14" spans="1:19">
      <c r="A14" s="120"/>
      <c r="B14" s="121"/>
      <c r="C14" s="121"/>
      <c r="D14" s="134"/>
      <c r="E14" s="135"/>
      <c r="F14" s="135"/>
    </row>
    <row r="15" spans="1:19">
      <c r="A15" s="136" t="s">
        <v>79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</row>
    <row r="16" spans="1:19">
      <c r="A16" s="129" t="s">
        <v>80</v>
      </c>
      <c r="B16" s="123"/>
      <c r="C16" s="123"/>
      <c r="D16" s="123"/>
      <c r="E16" s="123"/>
      <c r="F16" s="123"/>
    </row>
    <row r="17" spans="1:24" ht="50.1" customHeight="1">
      <c r="A17" s="137" t="s">
        <v>81</v>
      </c>
      <c r="B17" s="138" t="str">
        <f>IF(講師派遣申込書!B17="","",講師派遣申込書!B17)</f>
        <v/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40"/>
    </row>
    <row r="18" spans="1:24" ht="50.1" customHeight="1">
      <c r="A18" s="141" t="s">
        <v>82</v>
      </c>
      <c r="B18" s="21" t="s">
        <v>12</v>
      </c>
      <c r="C18" s="22" t="str">
        <f>IF(講師派遣申込書!C14="","",講師派遣申込書!C14)</f>
        <v/>
      </c>
      <c r="D18" s="23" t="s">
        <v>13</v>
      </c>
      <c r="E18" s="22" t="str">
        <f>IF(講師派遣申込書!E14="","",講師派遣申込書!E14)</f>
        <v/>
      </c>
      <c r="F18" s="23" t="s">
        <v>14</v>
      </c>
      <c r="G18" s="22" t="str">
        <f>IF(講師派遣申込書!G14="","",講師派遣申込書!G14)</f>
        <v/>
      </c>
      <c r="H18" s="23" t="s">
        <v>15</v>
      </c>
      <c r="I18" s="23" t="s">
        <v>102</v>
      </c>
      <c r="J18" s="22" t="str">
        <f>IF(講師派遣申込書!J14="","",講師派遣申込書!J14)</f>
        <v/>
      </c>
      <c r="K18" s="23" t="s">
        <v>16</v>
      </c>
      <c r="L18" s="22" t="str">
        <f>IF(講師派遣申込書!L14="","",講師派遣申込書!L14)</f>
        <v/>
      </c>
      <c r="M18" s="23" t="s">
        <v>17</v>
      </c>
      <c r="N18" s="23" t="s">
        <v>18</v>
      </c>
      <c r="O18" s="22" t="str">
        <f>IF(講師派遣申込書!O14="","",講師派遣申込書!O14)</f>
        <v/>
      </c>
      <c r="P18" s="23" t="s">
        <v>16</v>
      </c>
      <c r="Q18" s="22" t="str">
        <f>IF(講師派遣申込書!Q14="","",講師派遣申込書!Q14)</f>
        <v/>
      </c>
      <c r="R18" s="26" t="s">
        <v>17</v>
      </c>
      <c r="T18" s="27">
        <f>DATE(2018+講師派遣申込書!C14,講師派遣申込書!E14,講師派遣申込書!G14)</f>
        <v>43069</v>
      </c>
    </row>
    <row r="19" spans="1:24" ht="18.75" customHeight="1">
      <c r="A19" s="141" t="s">
        <v>83</v>
      </c>
      <c r="B19" s="142" t="str">
        <f>IF(講師派遣申込書!B19="","",講師派遣申込書!B19)</f>
        <v/>
      </c>
      <c r="C19" s="94" t="s">
        <v>24</v>
      </c>
      <c r="D19" s="95"/>
      <c r="E19" s="143" t="s">
        <v>25</v>
      </c>
      <c r="F19" s="144"/>
      <c r="G19" s="142" t="str">
        <f>IF(講師派遣申込書!G19="","",講師派遣申込書!G19)</f>
        <v/>
      </c>
      <c r="H19" s="44" t="s">
        <v>26</v>
      </c>
      <c r="I19" s="44"/>
      <c r="J19" s="45"/>
      <c r="K19" s="143" t="s">
        <v>84</v>
      </c>
      <c r="L19" s="145"/>
      <c r="M19" s="144"/>
      <c r="N19" s="146" t="str">
        <f>IF(講師派遣申込書!N19="","",講師派遣申込書!N19)</f>
        <v/>
      </c>
      <c r="O19" s="147"/>
      <c r="P19" s="147"/>
      <c r="Q19" s="44" t="s">
        <v>28</v>
      </c>
      <c r="R19" s="45"/>
    </row>
    <row r="20" spans="1:24" ht="19.5" customHeight="1">
      <c r="A20" s="148" t="s">
        <v>85</v>
      </c>
      <c r="B20" s="149"/>
      <c r="C20" s="55"/>
      <c r="D20" s="56"/>
      <c r="E20" s="57"/>
      <c r="F20" s="58"/>
      <c r="G20" s="149"/>
      <c r="H20" s="34"/>
      <c r="I20" s="34"/>
      <c r="J20" s="35"/>
      <c r="K20" s="57"/>
      <c r="L20" s="59"/>
      <c r="M20" s="58"/>
      <c r="N20" s="60"/>
      <c r="O20" s="61"/>
      <c r="P20" s="61"/>
      <c r="Q20" s="34"/>
      <c r="R20" s="35"/>
    </row>
    <row r="21" spans="1:24" ht="18.75" customHeight="1">
      <c r="A21" s="150" t="s">
        <v>86</v>
      </c>
      <c r="B21" s="151" t="str">
        <f>IF(講師派遣申込書!N17="","",講師派遣申込書!N17)</f>
        <v/>
      </c>
      <c r="C21" s="152"/>
      <c r="D21" s="152"/>
      <c r="E21" s="152"/>
      <c r="F21" s="152"/>
      <c r="G21" s="152"/>
      <c r="H21" s="152"/>
      <c r="I21" s="152"/>
      <c r="J21" s="153"/>
      <c r="K21" s="154" t="s">
        <v>87</v>
      </c>
      <c r="L21" s="155"/>
      <c r="M21" s="156"/>
      <c r="N21" s="151" t="str">
        <f>IF(講師派遣申込書!K43="","",講師派遣申込書!K43)</f>
        <v/>
      </c>
      <c r="O21" s="152"/>
      <c r="P21" s="152"/>
      <c r="Q21" s="152"/>
      <c r="R21" s="153"/>
    </row>
    <row r="22" spans="1:24" ht="18.75" customHeight="1">
      <c r="A22" s="157"/>
      <c r="B22" s="158"/>
      <c r="C22" s="159"/>
      <c r="D22" s="159"/>
      <c r="E22" s="159"/>
      <c r="F22" s="159"/>
      <c r="G22" s="159"/>
      <c r="H22" s="159"/>
      <c r="I22" s="159"/>
      <c r="J22" s="160"/>
      <c r="K22" s="161"/>
      <c r="L22" s="162"/>
      <c r="M22" s="163"/>
      <c r="N22" s="158"/>
      <c r="O22" s="159"/>
      <c r="P22" s="159"/>
      <c r="Q22" s="159"/>
      <c r="R22" s="160"/>
    </row>
    <row r="23" spans="1:24">
      <c r="A23" s="164" t="s">
        <v>88</v>
      </c>
      <c r="B23" s="151"/>
      <c r="C23" s="152"/>
      <c r="D23" s="152"/>
      <c r="E23" s="152"/>
      <c r="F23" s="152"/>
      <c r="G23" s="152"/>
      <c r="H23" s="152"/>
      <c r="I23" s="152"/>
      <c r="J23" s="153"/>
      <c r="K23" s="154" t="s">
        <v>89</v>
      </c>
      <c r="L23" s="155"/>
      <c r="M23" s="156"/>
      <c r="N23" s="151" t="str">
        <f>IF(講師派遣申込書!O43="","",講師派遣申込書!O43)</f>
        <v/>
      </c>
      <c r="O23" s="152"/>
      <c r="P23" s="152"/>
      <c r="Q23" s="152"/>
      <c r="R23" s="153"/>
    </row>
    <row r="24" spans="1:24">
      <c r="A24" s="164"/>
      <c r="B24" s="158"/>
      <c r="C24" s="159"/>
      <c r="D24" s="159"/>
      <c r="E24" s="159"/>
      <c r="F24" s="159"/>
      <c r="G24" s="159"/>
      <c r="H24" s="159"/>
      <c r="I24" s="159"/>
      <c r="J24" s="160"/>
      <c r="K24" s="161"/>
      <c r="L24" s="162"/>
      <c r="M24" s="163"/>
      <c r="N24" s="158"/>
      <c r="O24" s="159"/>
      <c r="P24" s="159"/>
      <c r="Q24" s="159"/>
      <c r="R24" s="160"/>
    </row>
    <row r="25" spans="1:24" ht="80.099999999999994" customHeight="1">
      <c r="A25" s="137" t="s">
        <v>90</v>
      </c>
      <c r="B25" s="165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7"/>
    </row>
    <row r="26" spans="1:24" ht="15" customHeight="1">
      <c r="A26" s="164" t="s">
        <v>91</v>
      </c>
      <c r="B26" s="151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3"/>
    </row>
    <row r="27" spans="1:24" ht="39.950000000000003" customHeight="1">
      <c r="A27" s="164"/>
      <c r="B27" s="158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60"/>
    </row>
    <row r="28" spans="1:24" s="172" customFormat="1" ht="15" customHeight="1">
      <c r="A28" s="168" t="s">
        <v>92</v>
      </c>
      <c r="B28" s="169" t="s">
        <v>93</v>
      </c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1"/>
    </row>
    <row r="29" spans="1:24" ht="69.95" customHeight="1">
      <c r="A29" s="173"/>
      <c r="B29" s="174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6"/>
    </row>
    <row r="30" spans="1:24" s="172" customFormat="1" ht="15" customHeight="1">
      <c r="A30" s="173"/>
      <c r="B30" s="169" t="s">
        <v>94</v>
      </c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1"/>
    </row>
    <row r="31" spans="1:24" ht="69.95" customHeight="1">
      <c r="A31" s="177"/>
      <c r="B31" s="178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80"/>
    </row>
    <row r="32" spans="1:24" ht="31.5" customHeight="1">
      <c r="A32" s="181" t="s">
        <v>95</v>
      </c>
      <c r="B32" s="99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1"/>
      <c r="T32" t="s">
        <v>96</v>
      </c>
      <c r="U32" t="s">
        <v>97</v>
      </c>
      <c r="V32" t="s">
        <v>98</v>
      </c>
      <c r="W32" t="s">
        <v>99</v>
      </c>
      <c r="X32" t="s">
        <v>100</v>
      </c>
    </row>
  </sheetData>
  <mergeCells count="34">
    <mergeCell ref="B32:R32"/>
    <mergeCell ref="B25:R25"/>
    <mergeCell ref="A26:A27"/>
    <mergeCell ref="B26:R27"/>
    <mergeCell ref="A28:A31"/>
    <mergeCell ref="B28:R28"/>
    <mergeCell ref="B29:R29"/>
    <mergeCell ref="B30:R30"/>
    <mergeCell ref="B31:R31"/>
    <mergeCell ref="A21:A22"/>
    <mergeCell ref="B21:J22"/>
    <mergeCell ref="K21:M22"/>
    <mergeCell ref="N21:R22"/>
    <mergeCell ref="A23:A24"/>
    <mergeCell ref="B23:J24"/>
    <mergeCell ref="K23:M24"/>
    <mergeCell ref="N23:R24"/>
    <mergeCell ref="A15:R15"/>
    <mergeCell ref="B17:R17"/>
    <mergeCell ref="B19:B20"/>
    <mergeCell ref="C19:D20"/>
    <mergeCell ref="E19:F20"/>
    <mergeCell ref="G19:G20"/>
    <mergeCell ref="H19:J20"/>
    <mergeCell ref="K19:M20"/>
    <mergeCell ref="N19:P20"/>
    <mergeCell ref="Q19:R20"/>
    <mergeCell ref="A3:R4"/>
    <mergeCell ref="E6:F6"/>
    <mergeCell ref="M6:R6"/>
    <mergeCell ref="J10:L11"/>
    <mergeCell ref="M10:R11"/>
    <mergeCell ref="J12:L13"/>
    <mergeCell ref="M12:R13"/>
  </mergeCells>
  <phoneticPr fontId="1"/>
  <dataValidations count="3">
    <dataValidation type="list" allowBlank="1" showInputMessage="1" showErrorMessage="1" sqref="B32:R32" xr:uid="{5DC4984E-6E38-48AA-8507-9DA82A86A5A8}">
      <formula1>$S$32:$X$32</formula1>
    </dataValidation>
    <dataValidation imeMode="fullAlpha" allowBlank="1" showInputMessage="1" showErrorMessage="1" sqref="N19 B19 G19" xr:uid="{47A8B052-6709-422B-9B4A-49FC2F66A592}"/>
    <dataValidation imeMode="fullAlpha" allowBlank="1" showInputMessage="1" showErrorMessage="1" errorTitle="全角入力のみ" error="全角で入力してください。" sqref="C18 O18 E18 G18 J18 L18 Q18" xr:uid="{859BCFB1-C0A3-4BF9-9570-128E728D2CF8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講師派遣申込書</vt:lpstr>
      <vt:lpstr>講師派遣通知書（学校あて）</vt:lpstr>
      <vt:lpstr>講師派遣通知書（サポーターあて） </vt:lpstr>
      <vt:lpstr>結果報告書</vt:lpstr>
      <vt:lpstr>結果報告書!Print_Area</vt:lpstr>
      <vt:lpstr>講師派遣申込書!Print_Area</vt:lpstr>
      <vt:lpstr>'講師派遣通知書（サポーターあて） '!Print_Area</vt:lpstr>
      <vt:lpstr>'講師派遣通知書（学校あて）'!Print_Area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2026-01-16T00:20:46Z</dcterms:created>
  <dcterms:modified xsi:type="dcterms:W3CDTF">2026-01-16T00:25:10Z</dcterms:modified>
</cp:coreProperties>
</file>