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X:\ユーザ作業用フォルダ\区民企画担当フォルダ\業務\地域活動協議会\新たな地域コミュニティ支援事業関係\R1年度\31年度\期末評価\期末評価会議\報告\区役所編綴分\"/>
    </mc:Choice>
  </mc:AlternateContent>
  <bookViews>
    <workbookView xWindow="0" yWindow="0" windowWidth="20490" windowHeight="7530"/>
  </bookViews>
  <sheets>
    <sheet name="Ⅱ集計表" sheetId="1" r:id="rId1"/>
  </sheets>
  <externalReferences>
    <externalReference r:id="rId2"/>
  </externalReferences>
  <definedNames>
    <definedName name="_xlnm.Print_Area" localSheetId="0">Ⅱ集計表!$B$2:$S$91</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J87" i="1" l="1"/>
  <c r="H87" i="1"/>
  <c r="F87" i="1"/>
  <c r="D87" i="1"/>
  <c r="P79" i="1"/>
  <c r="P78" i="1"/>
  <c r="P77" i="1"/>
  <c r="Q77" i="1" s="1"/>
  <c r="P76" i="1"/>
  <c r="P75" i="1"/>
  <c r="P74" i="1"/>
  <c r="P73" i="1"/>
  <c r="Q73" i="1" s="1"/>
  <c r="P72" i="1"/>
  <c r="P71" i="1"/>
  <c r="P70" i="1"/>
  <c r="P69" i="1"/>
  <c r="Q69" i="1" s="1"/>
  <c r="P68" i="1"/>
  <c r="P67" i="1"/>
  <c r="L59" i="1"/>
  <c r="J59" i="1"/>
  <c r="H59" i="1"/>
  <c r="F59" i="1"/>
  <c r="D59" i="1"/>
  <c r="L51" i="1"/>
  <c r="J51" i="1"/>
  <c r="H51" i="1"/>
  <c r="F51" i="1"/>
  <c r="D51" i="1"/>
  <c r="P44" i="1"/>
  <c r="N44" i="1"/>
  <c r="L44" i="1"/>
  <c r="J44" i="1"/>
  <c r="H44" i="1"/>
  <c r="F44" i="1"/>
  <c r="P43" i="1"/>
  <c r="N43" i="1"/>
  <c r="L43" i="1"/>
  <c r="J43" i="1"/>
  <c r="H43" i="1"/>
  <c r="F43" i="1"/>
  <c r="P42" i="1"/>
  <c r="N42" i="1"/>
  <c r="L42" i="1"/>
  <c r="J42" i="1"/>
  <c r="H42" i="1"/>
  <c r="F42" i="1"/>
  <c r="P41" i="1"/>
  <c r="N41" i="1"/>
  <c r="L41" i="1"/>
  <c r="J41" i="1"/>
  <c r="H41" i="1"/>
  <c r="F41" i="1"/>
  <c r="P40" i="1"/>
  <c r="N40" i="1"/>
  <c r="L40" i="1"/>
  <c r="J40" i="1"/>
  <c r="H40" i="1"/>
  <c r="F40" i="1"/>
  <c r="P39" i="1"/>
  <c r="N39" i="1"/>
  <c r="L39" i="1"/>
  <c r="J39" i="1"/>
  <c r="H39" i="1"/>
  <c r="F39" i="1"/>
  <c r="P38" i="1"/>
  <c r="N38" i="1"/>
  <c r="L38" i="1"/>
  <c r="J38" i="1"/>
  <c r="H38" i="1"/>
  <c r="F38" i="1"/>
  <c r="P37" i="1"/>
  <c r="N37" i="1"/>
  <c r="L37" i="1"/>
  <c r="J37" i="1"/>
  <c r="H37" i="1"/>
  <c r="F37" i="1"/>
  <c r="P36" i="1"/>
  <c r="N36" i="1"/>
  <c r="L36" i="1"/>
  <c r="J36" i="1"/>
  <c r="H36" i="1"/>
  <c r="F36" i="1"/>
  <c r="P35" i="1"/>
  <c r="N35" i="1"/>
  <c r="L35" i="1"/>
  <c r="J35" i="1"/>
  <c r="H35" i="1"/>
  <c r="F35" i="1"/>
  <c r="P34" i="1"/>
  <c r="N34" i="1"/>
  <c r="L34" i="1"/>
  <c r="J34" i="1"/>
  <c r="H34" i="1"/>
  <c r="F34" i="1"/>
  <c r="P33" i="1"/>
  <c r="N33" i="1"/>
  <c r="L33" i="1"/>
  <c r="J33" i="1"/>
  <c r="H33" i="1"/>
  <c r="F33" i="1"/>
  <c r="P32" i="1"/>
  <c r="N32" i="1"/>
  <c r="L32" i="1"/>
  <c r="J32" i="1"/>
  <c r="H32" i="1"/>
  <c r="F32" i="1"/>
  <c r="P31" i="1"/>
  <c r="N31" i="1"/>
  <c r="L31" i="1"/>
  <c r="J31" i="1"/>
  <c r="H31" i="1"/>
  <c r="F31" i="1"/>
  <c r="N20" i="1"/>
  <c r="M20" i="1" s="1"/>
  <c r="L20" i="1"/>
  <c r="J20" i="1"/>
  <c r="H20" i="1"/>
  <c r="I20" i="1" s="1"/>
  <c r="F20" i="1"/>
  <c r="D20" i="1"/>
  <c r="E20" i="1" s="1"/>
  <c r="N13" i="1"/>
  <c r="I13" i="1" s="1"/>
  <c r="N12" i="1"/>
  <c r="N11" i="1"/>
  <c r="R31" i="1" l="1"/>
  <c r="K31" i="1" s="1"/>
  <c r="R37" i="1"/>
  <c r="K37" i="1" s="1"/>
  <c r="R41" i="1"/>
  <c r="Q41" i="1" s="1"/>
  <c r="K20" i="1"/>
  <c r="O20" i="1" s="1"/>
  <c r="R33" i="1"/>
  <c r="K33" i="1" s="1"/>
  <c r="R35" i="1"/>
  <c r="K35" i="1" s="1"/>
  <c r="R39" i="1"/>
  <c r="K39" i="1" s="1"/>
  <c r="R43" i="1"/>
  <c r="Q43" i="1" s="1"/>
  <c r="G20" i="1"/>
  <c r="Q38" i="1"/>
  <c r="O31" i="1"/>
  <c r="O35" i="1"/>
  <c r="M39" i="1"/>
  <c r="I39" i="1"/>
  <c r="O41" i="1"/>
  <c r="I36" i="1"/>
  <c r="O33" i="1"/>
  <c r="O37" i="1"/>
  <c r="I41" i="1"/>
  <c r="K41" i="1"/>
  <c r="K43" i="1"/>
  <c r="Q35" i="1"/>
  <c r="E51" i="1"/>
  <c r="N51" i="1"/>
  <c r="M51" i="1" s="1"/>
  <c r="G31" i="1"/>
  <c r="M31" i="1"/>
  <c r="G33" i="1"/>
  <c r="M33" i="1"/>
  <c r="G35" i="1"/>
  <c r="M35" i="1"/>
  <c r="G37" i="1"/>
  <c r="M37" i="1"/>
  <c r="Q78" i="1"/>
  <c r="Q76" i="1"/>
  <c r="Q74" i="1"/>
  <c r="Q72" i="1"/>
  <c r="Q70" i="1"/>
  <c r="Q68" i="1"/>
  <c r="N59" i="1"/>
  <c r="I59" i="1" s="1"/>
  <c r="M59" i="1"/>
  <c r="I37" i="1"/>
  <c r="I51" i="1"/>
  <c r="Q67" i="1"/>
  <c r="P80" i="1"/>
  <c r="Q80" i="1" s="1"/>
  <c r="Q71" i="1"/>
  <c r="Q75" i="1"/>
  <c r="Q79" i="1"/>
  <c r="Q31" i="1"/>
  <c r="Q33" i="1"/>
  <c r="Q37" i="1"/>
  <c r="I31" i="1"/>
  <c r="I33" i="1"/>
  <c r="I35" i="1"/>
  <c r="D7" i="1"/>
  <c r="R40" i="1"/>
  <c r="R42" i="1"/>
  <c r="Q42" i="1" s="1"/>
  <c r="R44" i="1"/>
  <c r="L87" i="1"/>
  <c r="E87" i="1" s="1"/>
  <c r="R32" i="1"/>
  <c r="M32" i="1" s="1"/>
  <c r="R34" i="1"/>
  <c r="M34" i="1" s="1"/>
  <c r="R36" i="1"/>
  <c r="M36" i="1" s="1"/>
  <c r="R38" i="1"/>
  <c r="M38" i="1" s="1"/>
  <c r="G34" i="1" l="1"/>
  <c r="I43" i="1"/>
  <c r="K36" i="1"/>
  <c r="E59" i="1"/>
  <c r="G41" i="1"/>
  <c r="O36" i="1"/>
  <c r="M43" i="1"/>
  <c r="M41" i="1"/>
  <c r="O39" i="1"/>
  <c r="Q39" i="1"/>
  <c r="Q36" i="1"/>
  <c r="G43" i="1"/>
  <c r="S43" i="1" s="1"/>
  <c r="O34" i="1"/>
  <c r="G36" i="1"/>
  <c r="G39" i="1"/>
  <c r="O43" i="1"/>
  <c r="I38" i="1"/>
  <c r="O44" i="1"/>
  <c r="K44" i="1"/>
  <c r="G44" i="1"/>
  <c r="M44" i="1"/>
  <c r="K32" i="1"/>
  <c r="S37" i="1"/>
  <c r="O42" i="1"/>
  <c r="K42" i="1"/>
  <c r="G42" i="1"/>
  <c r="M42" i="1"/>
  <c r="S39" i="1"/>
  <c r="I42" i="1"/>
  <c r="O40" i="1"/>
  <c r="K40" i="1"/>
  <c r="G40" i="1"/>
  <c r="M40" i="1"/>
  <c r="G32" i="1"/>
  <c r="K34" i="1"/>
  <c r="O38" i="1"/>
  <c r="S33" i="1"/>
  <c r="Q44" i="1"/>
  <c r="Q40" i="1"/>
  <c r="I34" i="1"/>
  <c r="Q34" i="1"/>
  <c r="K87" i="1"/>
  <c r="G87" i="1"/>
  <c r="M87" i="1" s="1"/>
  <c r="S34" i="1"/>
  <c r="I87" i="1"/>
  <c r="S31" i="1"/>
  <c r="G38" i="1"/>
  <c r="K38" i="1"/>
  <c r="K59" i="1"/>
  <c r="G59" i="1"/>
  <c r="S35" i="1"/>
  <c r="O32" i="1"/>
  <c r="K51" i="1"/>
  <c r="G51" i="1"/>
  <c r="O51" i="1" s="1"/>
  <c r="I44" i="1"/>
  <c r="I40" i="1"/>
  <c r="I32" i="1"/>
  <c r="Q32" i="1"/>
  <c r="S42" i="1" l="1"/>
  <c r="S36" i="1"/>
  <c r="S44" i="1"/>
  <c r="O59" i="1"/>
  <c r="S41" i="1"/>
  <c r="S32" i="1"/>
  <c r="S40" i="1"/>
  <c r="S38" i="1"/>
  <c r="C4" i="1" l="1"/>
</calcChain>
</file>

<file path=xl/sharedStrings.xml><?xml version="1.0" encoding="utf-8"?>
<sst xmlns="http://schemas.openxmlformats.org/spreadsheetml/2006/main" count="148" uniqueCount="74">
  <si>
    <t>Ⅱ　まちづくりセンター等の運営の参考とするためのアンケート</t>
    <rPh sb="11" eb="12">
      <t>トウ</t>
    </rPh>
    <rPh sb="13" eb="15">
      <t>ウンエイ</t>
    </rPh>
    <rPh sb="16" eb="18">
      <t>サンコウ</t>
    </rPh>
    <phoneticPr fontId="3"/>
  </si>
  <si>
    <t>区</t>
    <rPh sb="0" eb="1">
      <t>ク</t>
    </rPh>
    <phoneticPr fontId="3"/>
  </si>
  <si>
    <t>目標</t>
    <rPh sb="0" eb="2">
      <t>モクヒョウ</t>
    </rPh>
    <phoneticPr fontId="3"/>
  </si>
  <si>
    <t>まちづくりセンター等の支援を受けた団体が、支援に満足している割合</t>
    <rPh sb="9" eb="10">
      <t>トウ</t>
    </rPh>
    <rPh sb="11" eb="13">
      <t>シエン</t>
    </rPh>
    <rPh sb="14" eb="15">
      <t>ウ</t>
    </rPh>
    <rPh sb="17" eb="19">
      <t>ダンタイ</t>
    </rPh>
    <rPh sb="21" eb="23">
      <t>シエン</t>
    </rPh>
    <rPh sb="24" eb="26">
      <t>マンゾク</t>
    </rPh>
    <rPh sb="30" eb="32">
      <t>ワリアイ</t>
    </rPh>
    <phoneticPr fontId="3"/>
  </si>
  <si>
    <t>割合</t>
    <rPh sb="0" eb="2">
      <t>ワリアイ</t>
    </rPh>
    <phoneticPr fontId="3"/>
  </si>
  <si>
    <t>※割合を算出するにあたり、無回答数は回答数から除いています。</t>
    <rPh sb="1" eb="3">
      <t>ワリアイ</t>
    </rPh>
    <rPh sb="4" eb="6">
      <t>サンシュツ</t>
    </rPh>
    <rPh sb="13" eb="16">
      <t>ムカイトウ</t>
    </rPh>
    <rPh sb="16" eb="17">
      <t>スウ</t>
    </rPh>
    <rPh sb="18" eb="20">
      <t>カイトウ</t>
    </rPh>
    <rPh sb="20" eb="21">
      <t>スウ</t>
    </rPh>
    <rPh sb="23" eb="24">
      <t>ノゾ</t>
    </rPh>
    <phoneticPr fontId="3"/>
  </si>
  <si>
    <t>構成団体数</t>
    <phoneticPr fontId="3"/>
  </si>
  <si>
    <t>回答団体数</t>
    <phoneticPr fontId="3"/>
  </si>
  <si>
    <t>回答率</t>
    <rPh sb="2" eb="3">
      <t>リツ</t>
    </rPh>
    <phoneticPr fontId="3"/>
  </si>
  <si>
    <t>問１　（全般的に）まちづくりセンター等の支援について満足していますか。（○印は１つ）</t>
    <rPh sb="18" eb="19">
      <t>トウ</t>
    </rPh>
    <rPh sb="26" eb="28">
      <t>マンゾク</t>
    </rPh>
    <phoneticPr fontId="3"/>
  </si>
  <si>
    <t>①満足している</t>
    <rPh sb="1" eb="3">
      <t>マンゾク</t>
    </rPh>
    <phoneticPr fontId="3"/>
  </si>
  <si>
    <t>②ある程度満足している</t>
    <rPh sb="3" eb="5">
      <t>テイド</t>
    </rPh>
    <rPh sb="5" eb="7">
      <t>マンゾク</t>
    </rPh>
    <phoneticPr fontId="3"/>
  </si>
  <si>
    <t>③あまり満足していない</t>
    <rPh sb="4" eb="6">
      <t>マンゾク</t>
    </rPh>
    <phoneticPr fontId="3"/>
  </si>
  <si>
    <t>④満足していない</t>
    <rPh sb="1" eb="3">
      <t>マンゾク</t>
    </rPh>
    <phoneticPr fontId="3"/>
  </si>
  <si>
    <t>無回答</t>
    <rPh sb="0" eb="3">
      <t>ムカイトウ</t>
    </rPh>
    <phoneticPr fontId="3"/>
  </si>
  <si>
    <t>合計</t>
    <rPh sb="0" eb="2">
      <t>ゴウケイ</t>
    </rPh>
    <phoneticPr fontId="3"/>
  </si>
  <si>
    <t>回答数</t>
    <rPh sb="0" eb="3">
      <t>カイトウスウ</t>
    </rPh>
    <phoneticPr fontId="3"/>
  </si>
  <si>
    <t>割合（％）</t>
    <rPh sb="0" eb="2">
      <t>ワリアイ</t>
    </rPh>
    <phoneticPr fontId="3"/>
  </si>
  <si>
    <t>割合(％)</t>
    <rPh sb="0" eb="2">
      <t>ワリアイ</t>
    </rPh>
    <phoneticPr fontId="3"/>
  </si>
  <si>
    <t>回答</t>
    <rPh sb="0" eb="2">
      <t>カイトウ</t>
    </rPh>
    <phoneticPr fontId="3"/>
  </si>
  <si>
    <t>問２　（個別に）まちづくりセンター等からの次の支援は地域の皆さんの活動に役立ちましたか。</t>
    <rPh sb="17" eb="18">
      <t>トウ</t>
    </rPh>
    <phoneticPr fontId="3"/>
  </si>
  <si>
    <t>（○印はそれぞれの項目で１つずつ）</t>
    <phoneticPr fontId="3"/>
  </si>
  <si>
    <t>また今後、まちづくりセンター等に対して、どのような支援を期待されていますか。</t>
    <rPh sb="14" eb="15">
      <t>トウ</t>
    </rPh>
    <phoneticPr fontId="3"/>
  </si>
  <si>
    <t>（○印はいくつの項目でも）</t>
    <phoneticPr fontId="3"/>
  </si>
  <si>
    <t>役に立ちましたか</t>
    <phoneticPr fontId="3"/>
  </si>
  <si>
    <t>期待している</t>
    <rPh sb="0" eb="2">
      <t>キタイ</t>
    </rPh>
    <phoneticPr fontId="3"/>
  </si>
  <si>
    <t>役に立つ</t>
    <phoneticPr fontId="3"/>
  </si>
  <si>
    <t>支援の内容</t>
    <rPh sb="0" eb="2">
      <t>シエン</t>
    </rPh>
    <rPh sb="3" eb="5">
      <t>ナイヨウ</t>
    </rPh>
    <phoneticPr fontId="3"/>
  </si>
  <si>
    <t>①そう思う</t>
    <phoneticPr fontId="3"/>
  </si>
  <si>
    <t>②ややそう思う</t>
    <rPh sb="5" eb="6">
      <t>オモ</t>
    </rPh>
    <phoneticPr fontId="3"/>
  </si>
  <si>
    <t>③あまりそう思わない</t>
    <rPh sb="6" eb="7">
      <t>オモ</t>
    </rPh>
    <phoneticPr fontId="3"/>
  </si>
  <si>
    <t>④思わない</t>
    <rPh sb="1" eb="2">
      <t>オモ</t>
    </rPh>
    <phoneticPr fontId="3"/>
  </si>
  <si>
    <t>○印</t>
    <rPh sb="1" eb="2">
      <t>シルシ</t>
    </rPh>
    <phoneticPr fontId="3"/>
  </si>
  <si>
    <t>回答数</t>
    <phoneticPr fontId="3"/>
  </si>
  <si>
    <t>実数</t>
    <rPh sb="0" eb="2">
      <t>ジッスウ</t>
    </rPh>
    <phoneticPr fontId="3"/>
  </si>
  <si>
    <t>１　地域活動協議会の形成に向けた支援</t>
    <phoneticPr fontId="3"/>
  </si>
  <si>
    <t>２　地域活動協議会の意義の理解に向けた支援</t>
    <phoneticPr fontId="3"/>
  </si>
  <si>
    <t>３　地域の課題やニーズの把握や共有に向けた支援</t>
    <phoneticPr fontId="3"/>
  </si>
  <si>
    <t>４　地域課題やニーズに対応した活動の実施に向けた支援</t>
    <phoneticPr fontId="3"/>
  </si>
  <si>
    <t>５　地域資源(ヒト、モノ、カネ、情報)の有効な活用の支援</t>
    <phoneticPr fontId="3"/>
  </si>
  <si>
    <t>６　法人格の取得に向けた支援</t>
    <phoneticPr fontId="3"/>
  </si>
  <si>
    <t>７　地域活動に関わりが薄かった住民などの活動への参加を促すための支援</t>
    <phoneticPr fontId="3"/>
  </si>
  <si>
    <t>８　地域活動協議会の構成団体同士の連携・協働の支援</t>
    <phoneticPr fontId="3"/>
  </si>
  <si>
    <t>９　地域活動の担い手の拡大に向けた支援</t>
    <phoneticPr fontId="3"/>
  </si>
  <si>
    <t>10　地域活動協議会以外の他の活動主体との連携・協働に向けた支援</t>
    <rPh sb="27" eb="28">
      <t>ム</t>
    </rPh>
    <phoneticPr fontId="3"/>
  </si>
  <si>
    <t>11　地域公共人材の活用に向けた支援</t>
    <phoneticPr fontId="3"/>
  </si>
  <si>
    <t>12　適正な運営に向けた支援</t>
    <phoneticPr fontId="3"/>
  </si>
  <si>
    <t>13　会計事務の適正な執行に向けた支援</t>
    <phoneticPr fontId="3"/>
  </si>
  <si>
    <t>14　広報の支援</t>
    <phoneticPr fontId="3"/>
  </si>
  <si>
    <t xml:space="preserve">問３　まちづくりセンターの支援により、さまざまな市民活動団体が集まって、地域の活動や地域課題について話し合うことが活発になっていると思いますか。（○印は１つ）
</t>
    <phoneticPr fontId="3"/>
  </si>
  <si>
    <t>②ややそう思う</t>
    <phoneticPr fontId="3"/>
  </si>
  <si>
    <t>③あまりそう思わない</t>
    <phoneticPr fontId="3"/>
  </si>
  <si>
    <t>④思わない</t>
    <phoneticPr fontId="3"/>
  </si>
  <si>
    <t>問４　皆さんの地域において、自律的な地域運営に取り組めるようになっていると思いますか。（○印は１つ）</t>
    <rPh sb="37" eb="38">
      <t>オモ</t>
    </rPh>
    <phoneticPr fontId="3"/>
  </si>
  <si>
    <t>　（問４で「①そう思う」「②ややそう思う」と答えられた方へ）</t>
    <rPh sb="27" eb="28">
      <t>カタ</t>
    </rPh>
    <phoneticPr fontId="3"/>
  </si>
  <si>
    <t>問５　どのような点から、自律的な地域運営に取り組めていると思いますか（○印はいくつでも）</t>
    <phoneticPr fontId="3"/>
  </si>
  <si>
    <t>１　地域の課題やニーズの把握や共有ができている。</t>
    <phoneticPr fontId="3"/>
  </si>
  <si>
    <t>２　地域課題ニーズに対応した活動が実施できている。</t>
    <phoneticPr fontId="3"/>
  </si>
  <si>
    <t>３　地域資源(ヒト、モノ、カネ、情報)を有効に活用して、地域課題の解決が図られている。</t>
    <phoneticPr fontId="3"/>
  </si>
  <si>
    <t>４　法人格の取得に向けた取組ができている。</t>
    <phoneticPr fontId="3"/>
  </si>
  <si>
    <t>５　これまで地域活動に関わりの薄かった住民などの活動への参加が促進されている。</t>
    <phoneticPr fontId="3"/>
  </si>
  <si>
    <t>６　地域活動協議会の構成団体同士の連携・協働ができている。</t>
    <phoneticPr fontId="3"/>
  </si>
  <si>
    <t>７　地域活動の担い手が拡大している。</t>
    <phoneticPr fontId="3"/>
  </si>
  <si>
    <t>８　地域活動協議会以外の他の活動主体（企業やＮＰＯなど）との連携・協働ができている。</t>
    <phoneticPr fontId="3"/>
  </si>
  <si>
    <t>９　地域公共人材の活用ができている。</t>
    <phoneticPr fontId="3"/>
  </si>
  <si>
    <t>10　議決機関（総会・運営委員会等）の運営など、適正な運営ができている。</t>
    <phoneticPr fontId="3"/>
  </si>
  <si>
    <t>11　会計事務の適正な執行ができている。</t>
    <phoneticPr fontId="3"/>
  </si>
  <si>
    <t>12　多様な媒体による広報活動ができている。</t>
    <phoneticPr fontId="3"/>
  </si>
  <si>
    <t>13　その他</t>
    <phoneticPr fontId="3"/>
  </si>
  <si>
    <t>全回答数</t>
    <rPh sb="0" eb="1">
      <t>ゼン</t>
    </rPh>
    <rPh sb="1" eb="4">
      <t>カイトウスウ</t>
    </rPh>
    <phoneticPr fontId="3"/>
  </si>
  <si>
    <t>問６　今後も、まちづくりセンターのような総合的・全般的な支援窓口（そこに行けば何でも相談できる窓口）が必要だと思いますか。（○印は１つ）
　　　問2の支援内容などについて</t>
    <rPh sb="3" eb="5">
      <t>コンゴ</t>
    </rPh>
    <rPh sb="20" eb="22">
      <t>ソウゴウ</t>
    </rPh>
    <rPh sb="22" eb="23">
      <t>テキ</t>
    </rPh>
    <rPh sb="24" eb="26">
      <t>ゼンパン</t>
    </rPh>
    <rPh sb="26" eb="27">
      <t>テキ</t>
    </rPh>
    <rPh sb="28" eb="30">
      <t>シエン</t>
    </rPh>
    <rPh sb="30" eb="32">
      <t>マドグチ</t>
    </rPh>
    <rPh sb="36" eb="37">
      <t>イ</t>
    </rPh>
    <rPh sb="39" eb="40">
      <t>ナン</t>
    </rPh>
    <rPh sb="42" eb="44">
      <t>ソウダン</t>
    </rPh>
    <rPh sb="47" eb="49">
      <t>マドグチ</t>
    </rPh>
    <rPh sb="51" eb="53">
      <t>ヒツヨウ</t>
    </rPh>
    <rPh sb="55" eb="56">
      <t>オモ</t>
    </rPh>
    <rPh sb="72" eb="73">
      <t>トイ</t>
    </rPh>
    <rPh sb="75" eb="77">
      <t>シエン</t>
    </rPh>
    <rPh sb="77" eb="79">
      <t>ナイヨウ</t>
    </rPh>
    <phoneticPr fontId="3"/>
  </si>
  <si>
    <t>①必要</t>
    <rPh sb="1" eb="3">
      <t>ヒツヨウ</t>
    </rPh>
    <phoneticPr fontId="3"/>
  </si>
  <si>
    <t>②支援窓口があればよい</t>
    <rPh sb="1" eb="3">
      <t>シエン</t>
    </rPh>
    <rPh sb="3" eb="5">
      <t>マドグチ</t>
    </rPh>
    <phoneticPr fontId="3"/>
  </si>
  <si>
    <t>③必要無い</t>
    <rPh sb="1" eb="3">
      <t>ヒツヨウ</t>
    </rPh>
    <rPh sb="3" eb="4">
      <t>ナ</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</si>
</sst>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6" formatCode="0.0%"/>
    <numFmt numFmtId="177" formatCode="0.0_ "/>
    <numFmt numFmtId="178" formatCode="0_);[Red]\(0\)"/>
  </numFmts>
  <fonts count="15" x14ac:knownFonts="1">
    <font>
      <sz val="11"/>
      <color theme="1"/>
      <name val="游ゴシック"/>
      <family val="2"/>
      <charset val="128"/>
      <scheme val="minor"/>
    </font>
    <font>
      <sz val="11"/>
      <color theme="1"/>
      <name val="游ゴシック"/>
      <family val="2"/>
      <charset val="128"/>
      <scheme val="minor"/>
    </font>
    <font>
      <sz val="12"/>
      <color theme="1"/>
      <name val="ＭＳ Ｐ明朝"/>
      <family val="1"/>
      <charset val="128"/>
    </font>
    <font>
      <sz val="6"/>
      <name val="游ゴシック"/>
      <family val="2"/>
      <charset val="128"/>
      <scheme val="minor"/>
    </font>
    <font>
      <sz val="11"/>
      <color theme="1"/>
      <name val="ＭＳ Ｐ明朝"/>
      <family val="1"/>
      <charset val="128"/>
    </font>
    <font>
      <u/>
      <sz val="11"/>
      <color theme="1"/>
      <name val="ＭＳ Ｐ明朝"/>
      <family val="1"/>
      <charset val="128"/>
    </font>
    <font>
      <sz val="10"/>
      <color theme="1"/>
      <name val="游ゴシック"/>
      <family val="3"/>
      <charset val="128"/>
      <scheme val="minor"/>
    </font>
    <font>
      <b/>
      <sz val="11"/>
      <color rgb="FFFF0000"/>
      <name val="游ゴシック"/>
      <family val="3"/>
      <charset val="128"/>
      <scheme val="minor"/>
    </font>
    <font>
      <sz val="10"/>
      <name val="游ゴシック"/>
      <family val="3"/>
      <charset val="128"/>
      <scheme val="minor"/>
    </font>
    <font>
      <sz val="10"/>
      <color theme="1"/>
      <name val="ＭＳ Ｐ明朝"/>
      <family val="1"/>
      <charset val="128"/>
    </font>
    <font>
      <sz val="10"/>
      <color theme="1"/>
      <name val="游ゴシック"/>
      <family val="2"/>
      <charset val="128"/>
      <scheme val="minor"/>
    </font>
    <font>
      <sz val="9"/>
      <color theme="1"/>
      <name val="ＭＳ Ｐ明朝"/>
      <family val="1"/>
      <charset val="128"/>
    </font>
    <font>
      <sz val="9"/>
      <color theme="1"/>
      <name val="游ゴシック"/>
      <family val="2"/>
      <charset val="128"/>
      <scheme val="minor"/>
    </font>
    <font>
      <sz val="8"/>
      <color theme="1"/>
      <name val="ＭＳ Ｐ明朝"/>
      <family val="1"/>
      <charset val="128"/>
    </font>
    <font>
      <sz val="7"/>
      <color theme="1"/>
      <name val="ＭＳ Ｐ明朝"/>
      <family val="1"/>
      <charset val="128"/>
    </font>
  </fonts>
  <fills count="5">
    <fill>
      <patternFill patternType="none"/>
    </fill>
    <fill>
      <patternFill patternType="gray125"/>
    </fill>
    <fill>
      <patternFill patternType="solid">
        <fgColor rgb="FFFFFF00"/>
        <bgColor indexed="64"/>
      </patternFill>
    </fill>
    <fill>
      <patternFill patternType="solid">
        <fgColor theme="0"/>
        <bgColor indexed="64"/>
      </patternFill>
    </fill>
    <fill>
      <patternFill patternType="solid">
        <fgColor theme="8" tint="0.59996337778862885"/>
        <bgColor indexed="64"/>
      </patternFill>
    </fill>
  </fills>
  <borders count="65">
    <border>
      <left/>
      <right/>
      <top/>
      <bottom/>
      <diagonal/>
    </border>
    <border>
      <left style="thin">
        <color indexed="64"/>
      </left>
      <right style="thin">
        <color indexed="64"/>
      </right>
      <top style="thin">
        <color indexed="64"/>
      </top>
      <bottom style="thin">
        <color indexed="64"/>
      </bottom>
      <diagonal/>
    </border>
    <border>
      <left style="thin">
        <color auto="1"/>
      </left>
      <right/>
      <top style="thin">
        <color auto="1"/>
      </top>
      <bottom style="thin">
        <color auto="1"/>
      </bottom>
      <diagonal/>
    </border>
    <border>
      <left/>
      <right/>
      <top style="thin">
        <color auto="1"/>
      </top>
      <bottom style="thin">
        <color indexed="64"/>
      </bottom>
      <diagonal/>
    </border>
    <border>
      <left/>
      <right style="thin">
        <color auto="1"/>
      </right>
      <top style="thin">
        <color auto="1"/>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style="thin">
        <color auto="1"/>
      </right>
      <top style="thin">
        <color auto="1"/>
      </top>
      <bottom/>
      <diagonal/>
    </border>
    <border>
      <left/>
      <right style="hair">
        <color auto="1"/>
      </right>
      <top style="thin">
        <color auto="1"/>
      </top>
      <bottom style="thin">
        <color auto="1"/>
      </bottom>
      <diagonal/>
    </border>
    <border>
      <left style="hair">
        <color auto="1"/>
      </left>
      <right/>
      <top style="thin">
        <color auto="1"/>
      </top>
      <bottom style="thin">
        <color auto="1"/>
      </bottom>
      <diagonal/>
    </border>
    <border>
      <left style="double">
        <color auto="1"/>
      </left>
      <right/>
      <top style="thin">
        <color auto="1"/>
      </top>
      <bottom style="thin">
        <color auto="1"/>
      </bottom>
      <diagonal/>
    </border>
    <border>
      <left style="thin">
        <color auto="1"/>
      </left>
      <right style="thin">
        <color auto="1"/>
      </right>
      <top/>
      <bottom style="thin">
        <color auto="1"/>
      </bottom>
      <diagonal/>
    </border>
    <border>
      <left/>
      <right style="hair">
        <color auto="1"/>
      </right>
      <top style="hair">
        <color auto="1"/>
      </top>
      <bottom style="thin">
        <color auto="1"/>
      </bottom>
      <diagonal/>
    </border>
    <border>
      <left style="hair">
        <color auto="1"/>
      </left>
      <right style="hair">
        <color auto="1"/>
      </right>
      <top style="hair">
        <color auto="1"/>
      </top>
      <bottom style="thin">
        <color auto="1"/>
      </bottom>
      <diagonal/>
    </border>
    <border>
      <left style="double">
        <color auto="1"/>
      </left>
      <right style="hair">
        <color auto="1"/>
      </right>
      <top style="hair">
        <color auto="1"/>
      </top>
      <bottom style="thin">
        <color auto="1"/>
      </bottom>
      <diagonal/>
    </border>
    <border>
      <left style="hair">
        <color auto="1"/>
      </left>
      <right style="thin">
        <color auto="1"/>
      </right>
      <top style="thin">
        <color auto="1"/>
      </top>
      <bottom style="thin">
        <color auto="1"/>
      </bottom>
      <diagonal/>
    </border>
    <border>
      <left style="thin">
        <color auto="1"/>
      </left>
      <right style="thin">
        <color auto="1"/>
      </right>
      <top style="hair">
        <color auto="1"/>
      </top>
      <bottom style="thin">
        <color auto="1"/>
      </bottom>
      <diagonal/>
    </border>
    <border>
      <left style="thin">
        <color auto="1"/>
      </left>
      <right style="hair">
        <color auto="1"/>
      </right>
      <top style="thin">
        <color auto="1"/>
      </top>
      <bottom style="thin">
        <color auto="1"/>
      </bottom>
      <diagonal/>
    </border>
    <border>
      <left style="hair">
        <color auto="1"/>
      </left>
      <right style="hair">
        <color auto="1"/>
      </right>
      <top style="thin">
        <color auto="1"/>
      </top>
      <bottom style="thin">
        <color auto="1"/>
      </bottom>
      <diagonal/>
    </border>
    <border>
      <left style="thin">
        <color auto="1"/>
      </left>
      <right/>
      <top/>
      <bottom/>
      <diagonal/>
    </border>
    <border>
      <left/>
      <right style="thin">
        <color auto="1"/>
      </right>
      <top/>
      <bottom/>
      <diagonal/>
    </border>
    <border>
      <left style="hair">
        <color auto="1"/>
      </left>
      <right/>
      <top style="thin">
        <color indexed="64"/>
      </top>
      <bottom/>
      <diagonal/>
    </border>
    <border>
      <left/>
      <right style="hair">
        <color auto="1"/>
      </right>
      <top style="thin">
        <color indexed="64"/>
      </top>
      <bottom/>
      <diagonal/>
    </border>
    <border>
      <left/>
      <right style="double">
        <color auto="1"/>
      </right>
      <top style="thin">
        <color auto="1"/>
      </top>
      <bottom style="thin">
        <color auto="1"/>
      </bottom>
      <diagonal/>
    </border>
    <border>
      <left style="thin">
        <color auto="1"/>
      </left>
      <right/>
      <top/>
      <bottom style="thin">
        <color auto="1"/>
      </bottom>
      <diagonal/>
    </border>
    <border>
      <left/>
      <right/>
      <top/>
      <bottom style="thin">
        <color auto="1"/>
      </bottom>
      <diagonal/>
    </border>
    <border>
      <left style="thin">
        <color auto="1"/>
      </left>
      <right style="hair">
        <color auto="1"/>
      </right>
      <top/>
      <bottom style="thin">
        <color auto="1"/>
      </bottom>
      <diagonal/>
    </border>
    <border>
      <left style="hair">
        <color auto="1"/>
      </left>
      <right style="hair">
        <color auto="1"/>
      </right>
      <top/>
      <bottom style="thin">
        <color auto="1"/>
      </bottom>
      <diagonal/>
    </border>
    <border>
      <left style="hair">
        <color auto="1"/>
      </left>
      <right style="double">
        <color auto="1"/>
      </right>
      <top/>
      <bottom style="thin">
        <color auto="1"/>
      </bottom>
      <diagonal/>
    </border>
    <border>
      <left/>
      <right style="hair">
        <color auto="1"/>
      </right>
      <top/>
      <bottom style="thin">
        <color auto="1"/>
      </bottom>
      <diagonal/>
    </border>
    <border>
      <left style="hair">
        <color auto="1"/>
      </left>
      <right style="thin">
        <color auto="1"/>
      </right>
      <top/>
      <bottom style="thin">
        <color auto="1"/>
      </bottom>
      <diagonal/>
    </border>
    <border>
      <left style="thin">
        <color auto="1"/>
      </left>
      <right/>
      <top style="thin">
        <color auto="1"/>
      </top>
      <bottom style="hair">
        <color auto="1"/>
      </bottom>
      <diagonal/>
    </border>
    <border>
      <left/>
      <right/>
      <top style="thin">
        <color auto="1"/>
      </top>
      <bottom style="hair">
        <color auto="1"/>
      </bottom>
      <diagonal/>
    </border>
    <border>
      <left/>
      <right style="thin">
        <color auto="1"/>
      </right>
      <top style="thin">
        <color auto="1"/>
      </top>
      <bottom style="hair">
        <color auto="1"/>
      </bottom>
      <diagonal/>
    </border>
    <border>
      <left style="thin">
        <color auto="1"/>
      </left>
      <right style="hair">
        <color auto="1"/>
      </right>
      <top style="thin">
        <color auto="1"/>
      </top>
      <bottom style="hair">
        <color auto="1"/>
      </bottom>
      <diagonal/>
    </border>
    <border>
      <left style="hair">
        <color auto="1"/>
      </left>
      <right style="hair">
        <color auto="1"/>
      </right>
      <top style="thin">
        <color auto="1"/>
      </top>
      <bottom style="hair">
        <color auto="1"/>
      </bottom>
      <diagonal/>
    </border>
    <border>
      <left style="hair">
        <color auto="1"/>
      </left>
      <right style="double">
        <color auto="1"/>
      </right>
      <top style="thin">
        <color auto="1"/>
      </top>
      <bottom style="hair">
        <color auto="1"/>
      </bottom>
      <diagonal/>
    </border>
    <border>
      <left/>
      <right style="hair">
        <color auto="1"/>
      </right>
      <top style="thin">
        <color auto="1"/>
      </top>
      <bottom style="hair">
        <color auto="1"/>
      </bottom>
      <diagonal/>
    </border>
    <border>
      <left style="hair">
        <color auto="1"/>
      </left>
      <right style="thin">
        <color auto="1"/>
      </right>
      <top style="thin">
        <color auto="1"/>
      </top>
      <bottom/>
      <diagonal/>
    </border>
    <border>
      <left style="hair">
        <color auto="1"/>
      </left>
      <right style="thin">
        <color auto="1"/>
      </right>
      <top style="thin">
        <color auto="1"/>
      </top>
      <bottom style="hair">
        <color auto="1"/>
      </bottom>
      <diagonal/>
    </border>
    <border>
      <left style="thin">
        <color auto="1"/>
      </left>
      <right/>
      <top style="hair">
        <color auto="1"/>
      </top>
      <bottom style="hair">
        <color auto="1"/>
      </bottom>
      <diagonal/>
    </border>
    <border>
      <left/>
      <right/>
      <top style="hair">
        <color auto="1"/>
      </top>
      <bottom style="hair">
        <color auto="1"/>
      </bottom>
      <diagonal/>
    </border>
    <border>
      <left/>
      <right style="thin">
        <color auto="1"/>
      </right>
      <top style="hair">
        <color auto="1"/>
      </top>
      <bottom style="hair">
        <color auto="1"/>
      </bottom>
      <diagonal/>
    </border>
    <border>
      <left style="thin">
        <color auto="1"/>
      </left>
      <right style="hair">
        <color auto="1"/>
      </right>
      <top/>
      <bottom style="hair">
        <color auto="1"/>
      </bottom>
      <diagonal/>
    </border>
    <border>
      <left style="hair">
        <color auto="1"/>
      </left>
      <right style="hair">
        <color auto="1"/>
      </right>
      <top/>
      <bottom style="hair">
        <color auto="1"/>
      </bottom>
      <diagonal/>
    </border>
    <border>
      <left style="hair">
        <color auto="1"/>
      </left>
      <right style="hair">
        <color auto="1"/>
      </right>
      <top style="hair">
        <color auto="1"/>
      </top>
      <bottom style="hair">
        <color auto="1"/>
      </bottom>
      <diagonal/>
    </border>
    <border>
      <left/>
      <right/>
      <top/>
      <bottom style="hair">
        <color auto="1"/>
      </bottom>
      <diagonal/>
    </border>
    <border>
      <left style="hair">
        <color auto="1"/>
      </left>
      <right style="double">
        <color auto="1"/>
      </right>
      <top/>
      <bottom style="hair">
        <color auto="1"/>
      </bottom>
      <diagonal/>
    </border>
    <border>
      <left/>
      <right style="hair">
        <color auto="1"/>
      </right>
      <top/>
      <bottom style="hair">
        <color auto="1"/>
      </bottom>
      <diagonal/>
    </border>
    <border>
      <left style="hair">
        <color auto="1"/>
      </left>
      <right style="thin">
        <color auto="1"/>
      </right>
      <top style="hair">
        <color auto="1"/>
      </top>
      <bottom style="hair">
        <color auto="1"/>
      </bottom>
      <diagonal/>
    </border>
    <border>
      <left style="hair">
        <color auto="1"/>
      </left>
      <right style="thin">
        <color auto="1"/>
      </right>
      <top/>
      <bottom style="hair">
        <color auto="1"/>
      </bottom>
      <diagonal/>
    </border>
    <border>
      <left style="thin">
        <color auto="1"/>
      </left>
      <right/>
      <top style="hair">
        <color auto="1"/>
      </top>
      <bottom style="thin">
        <color auto="1"/>
      </bottom>
      <diagonal/>
    </border>
    <border>
      <left/>
      <right/>
      <top style="hair">
        <color auto="1"/>
      </top>
      <bottom style="thin">
        <color auto="1"/>
      </bottom>
      <diagonal/>
    </border>
    <border>
      <left/>
      <right style="thin">
        <color auto="1"/>
      </right>
      <top style="hair">
        <color auto="1"/>
      </top>
      <bottom style="thin">
        <color auto="1"/>
      </bottom>
      <diagonal/>
    </border>
    <border>
      <left style="thin">
        <color auto="1"/>
      </left>
      <right style="hair">
        <color auto="1"/>
      </right>
      <top style="hair">
        <color auto="1"/>
      </top>
      <bottom style="thin">
        <color auto="1"/>
      </bottom>
      <diagonal/>
    </border>
    <border>
      <left style="hair">
        <color auto="1"/>
      </left>
      <right style="double">
        <color auto="1"/>
      </right>
      <top style="hair">
        <color auto="1"/>
      </top>
      <bottom style="thin">
        <color auto="1"/>
      </bottom>
      <diagonal/>
    </border>
    <border>
      <left style="hair">
        <color auto="1"/>
      </left>
      <right style="thin">
        <color auto="1"/>
      </right>
      <top style="hair">
        <color auto="1"/>
      </top>
      <bottom style="thin">
        <color auto="1"/>
      </bottom>
      <diagonal/>
    </border>
    <border>
      <left style="double">
        <color auto="1"/>
      </left>
      <right style="hair">
        <color auto="1"/>
      </right>
      <top style="thin">
        <color auto="1"/>
      </top>
      <bottom style="thin">
        <color auto="1"/>
      </bottom>
      <diagonal/>
    </border>
    <border>
      <left style="double">
        <color auto="1"/>
      </left>
      <right style="thin">
        <color auto="1"/>
      </right>
      <top style="thin">
        <color auto="1"/>
      </top>
      <bottom style="thin">
        <color auto="1"/>
      </bottom>
      <diagonal/>
    </border>
    <border>
      <left style="double">
        <color auto="1"/>
      </left>
      <right style="thin">
        <color auto="1"/>
      </right>
      <top/>
      <bottom style="thin">
        <color auto="1"/>
      </bottom>
      <diagonal/>
    </border>
    <border>
      <left/>
      <right style="thin">
        <color auto="1"/>
      </right>
      <top/>
      <bottom style="thin">
        <color auto="1"/>
      </bottom>
      <diagonal/>
    </border>
    <border>
      <left style="thin">
        <color indexed="64"/>
      </left>
      <right style="double">
        <color indexed="64"/>
      </right>
      <top style="thin">
        <color indexed="64"/>
      </top>
      <bottom style="thin">
        <color auto="1"/>
      </bottom>
      <diagonal/>
    </border>
    <border>
      <left style="thin">
        <color auto="1"/>
      </left>
      <right style="hair">
        <color auto="1"/>
      </right>
      <top style="hair">
        <color auto="1"/>
      </top>
      <bottom style="hair">
        <color auto="1"/>
      </bottom>
      <diagonal/>
    </border>
    <border>
      <left style="hair">
        <color auto="1"/>
      </left>
      <right/>
      <top style="hair">
        <color auto="1"/>
      </top>
      <bottom style="thin">
        <color auto="1"/>
      </bottom>
      <diagonal/>
    </border>
  </borders>
  <cellStyleXfs count="2">
    <xf numFmtId="0" fontId="0" fillId="0" borderId="0">
      <alignment vertical="center"/>
    </xf>
    <xf numFmtId="9" fontId="1" fillId="0" borderId="0" applyFont="0" applyFill="0" applyBorder="0" applyAlignment="0" applyProtection="0">
      <alignment vertical="center"/>
    </xf>
  </cellStyleXfs>
  <cellXfs count="190">
    <xf numFmtId="0" fontId="0" fillId="0" borderId="0" xfId="0">
      <alignment vertical="center"/>
    </xf>
    <xf numFmtId="0" fontId="4" fillId="0" borderId="0" xfId="0" applyFont="1">
      <alignment vertical="center"/>
    </xf>
    <xf numFmtId="0" fontId="4" fillId="0" borderId="0" xfId="0" applyFont="1" applyAlignment="1">
      <alignment horizontal="right" vertical="center"/>
    </xf>
    <xf numFmtId="0" fontId="4" fillId="2" borderId="0" xfId="0" applyFont="1" applyFill="1" applyAlignment="1">
      <alignment horizontal="center" vertical="center"/>
    </xf>
    <xf numFmtId="0" fontId="4" fillId="0" borderId="1" xfId="0" applyFont="1" applyBorder="1">
      <alignment vertical="center"/>
    </xf>
    <xf numFmtId="0" fontId="5" fillId="0" borderId="0" xfId="0" applyFont="1" applyBorder="1">
      <alignment vertical="center"/>
    </xf>
    <xf numFmtId="176" fontId="4" fillId="0" borderId="0" xfId="0" applyNumberFormat="1" applyFont="1" applyBorder="1" applyAlignment="1">
      <alignment vertical="center"/>
    </xf>
    <xf numFmtId="176" fontId="0" fillId="0" borderId="0" xfId="0" applyNumberFormat="1" applyBorder="1" applyAlignment="1">
      <alignment vertical="center"/>
    </xf>
    <xf numFmtId="0" fontId="6" fillId="0" borderId="0" xfId="0" applyFont="1" applyBorder="1" applyAlignment="1" applyProtection="1">
      <alignment vertical="center" wrapText="1"/>
    </xf>
    <xf numFmtId="0" fontId="0" fillId="0" borderId="5" xfId="0" applyBorder="1" applyAlignment="1">
      <alignment vertical="center" wrapText="1"/>
    </xf>
    <xf numFmtId="0" fontId="0" fillId="3" borderId="6" xfId="0" applyFill="1" applyBorder="1" applyAlignment="1" applyProtection="1">
      <alignment vertical="center" wrapText="1"/>
    </xf>
    <xf numFmtId="0" fontId="4" fillId="3" borderId="6" xfId="0" applyFont="1" applyFill="1" applyBorder="1">
      <alignment vertical="center"/>
    </xf>
    <xf numFmtId="0" fontId="0" fillId="0" borderId="2" xfId="0" applyBorder="1" applyAlignment="1">
      <alignment vertical="center" wrapText="1"/>
    </xf>
    <xf numFmtId="0" fontId="4" fillId="3" borderId="3" xfId="0" applyFont="1" applyFill="1" applyBorder="1">
      <alignment vertical="center"/>
    </xf>
    <xf numFmtId="49" fontId="4" fillId="0" borderId="8" xfId="0" applyNumberFormat="1" applyFont="1" applyBorder="1">
      <alignment vertical="center"/>
    </xf>
    <xf numFmtId="0" fontId="4" fillId="0" borderId="12" xfId="0" applyFont="1" applyBorder="1">
      <alignment vertical="center"/>
    </xf>
    <xf numFmtId="0" fontId="13" fillId="0" borderId="13" xfId="0" applyFont="1" applyBorder="1" applyAlignment="1">
      <alignment horizontal="center" vertical="center" shrinkToFit="1"/>
    </xf>
    <xf numFmtId="0" fontId="13" fillId="0" borderId="14" xfId="0" applyFont="1" applyBorder="1" applyAlignment="1">
      <alignment horizontal="center" vertical="center" shrinkToFit="1"/>
    </xf>
    <xf numFmtId="0" fontId="13" fillId="0" borderId="10" xfId="0" applyFont="1" applyBorder="1" applyAlignment="1">
      <alignment horizontal="center" vertical="center" shrinkToFit="1"/>
    </xf>
    <xf numFmtId="0" fontId="13" fillId="0" borderId="15" xfId="0" applyFont="1" applyBorder="1" applyAlignment="1">
      <alignment horizontal="center" vertical="center" shrinkToFit="1"/>
    </xf>
    <xf numFmtId="0" fontId="13" fillId="0" borderId="16" xfId="0" applyFont="1" applyBorder="1" applyAlignment="1">
      <alignment horizontal="center" vertical="center" shrinkToFit="1"/>
    </xf>
    <xf numFmtId="0" fontId="9" fillId="0" borderId="0" xfId="0" applyFont="1" applyBorder="1" applyAlignment="1">
      <alignment horizontal="center" vertical="center" shrinkToFit="1"/>
    </xf>
    <xf numFmtId="0" fontId="13" fillId="0" borderId="0" xfId="0" applyFont="1" applyBorder="1" applyAlignment="1">
      <alignment horizontal="center" vertical="center" shrinkToFit="1"/>
    </xf>
    <xf numFmtId="49" fontId="4" fillId="0" borderId="17" xfId="0" applyNumberFormat="1" applyFont="1" applyBorder="1">
      <alignment vertical="center"/>
    </xf>
    <xf numFmtId="0" fontId="4" fillId="0" borderId="18" xfId="0" applyFont="1" applyBorder="1" applyAlignment="1">
      <alignment vertical="center" shrinkToFit="1"/>
    </xf>
    <xf numFmtId="176" fontId="4" fillId="0" borderId="19" xfId="0" applyNumberFormat="1" applyFont="1" applyBorder="1" applyAlignment="1">
      <alignment vertical="center" shrinkToFit="1"/>
    </xf>
    <xf numFmtId="0" fontId="4" fillId="0" borderId="19" xfId="0" applyFont="1" applyBorder="1" applyAlignment="1">
      <alignment vertical="center" shrinkToFit="1"/>
    </xf>
    <xf numFmtId="176" fontId="4" fillId="0" borderId="10" xfId="0" applyNumberFormat="1" applyFont="1" applyBorder="1" applyAlignment="1">
      <alignment vertical="center" shrinkToFit="1"/>
    </xf>
    <xf numFmtId="0" fontId="4" fillId="0" borderId="11" xfId="0" applyFont="1" applyBorder="1" applyAlignment="1">
      <alignment vertical="center" shrinkToFit="1"/>
    </xf>
    <xf numFmtId="176" fontId="4" fillId="0" borderId="16" xfId="0" applyNumberFormat="1" applyFont="1" applyBorder="1" applyAlignment="1">
      <alignment vertical="center" shrinkToFit="1"/>
    </xf>
    <xf numFmtId="0" fontId="4" fillId="0" borderId="0" xfId="0" applyFont="1" applyBorder="1" applyAlignment="1">
      <alignment vertical="center" shrinkToFit="1"/>
    </xf>
    <xf numFmtId="9" fontId="4" fillId="0" borderId="0" xfId="0" applyNumberFormat="1" applyFont="1" applyBorder="1" applyAlignment="1">
      <alignment vertical="center" shrinkToFit="1"/>
    </xf>
    <xf numFmtId="0" fontId="4" fillId="0" borderId="0" xfId="0" applyFont="1" applyAlignment="1">
      <alignment vertical="center" wrapText="1"/>
    </xf>
    <xf numFmtId="0" fontId="4" fillId="0" borderId="5" xfId="0" applyFont="1" applyBorder="1">
      <alignment vertical="center"/>
    </xf>
    <xf numFmtId="0" fontId="4" fillId="0" borderId="6" xfId="0" applyFont="1" applyBorder="1">
      <alignment vertical="center"/>
    </xf>
    <xf numFmtId="0" fontId="4" fillId="0" borderId="25" xfId="0" applyFont="1" applyBorder="1">
      <alignment vertical="center"/>
    </xf>
    <xf numFmtId="0" fontId="13" fillId="0" borderId="26" xfId="0" applyFont="1" applyBorder="1" applyAlignment="1">
      <alignment horizontal="center" vertical="center"/>
    </xf>
    <xf numFmtId="0" fontId="13" fillId="0" borderId="27" xfId="0" applyFont="1" applyBorder="1" applyAlignment="1">
      <alignment horizontal="center" vertical="center" shrinkToFit="1"/>
    </xf>
    <xf numFmtId="0" fontId="13" fillId="0" borderId="28" xfId="0" applyFont="1" applyBorder="1" applyAlignment="1">
      <alignment horizontal="center" vertical="center" shrinkToFit="1"/>
    </xf>
    <xf numFmtId="0" fontId="13" fillId="0" borderId="19" xfId="0" applyFont="1" applyBorder="1" applyAlignment="1">
      <alignment horizontal="center" vertical="center" shrinkToFit="1"/>
    </xf>
    <xf numFmtId="0" fontId="13" fillId="0" borderId="29" xfId="0" applyFont="1" applyBorder="1" applyAlignment="1">
      <alignment horizontal="center" vertical="center" shrinkToFit="1"/>
    </xf>
    <xf numFmtId="0" fontId="13" fillId="0" borderId="30" xfId="0" applyFont="1" applyBorder="1" applyAlignment="1">
      <alignment horizontal="center" vertical="center" shrinkToFit="1"/>
    </xf>
    <xf numFmtId="0" fontId="13" fillId="0" borderId="31" xfId="0" applyFont="1" applyBorder="1" applyAlignment="1">
      <alignment horizontal="center" vertical="center" shrinkToFit="1"/>
    </xf>
    <xf numFmtId="0" fontId="9" fillId="0" borderId="30" xfId="0" applyFont="1" applyBorder="1" applyAlignment="1">
      <alignment horizontal="center" vertical="center" shrinkToFit="1"/>
    </xf>
    <xf numFmtId="0" fontId="4" fillId="0" borderId="35" xfId="0" applyFont="1" applyBorder="1" applyAlignment="1">
      <alignment vertical="center" shrinkToFit="1"/>
    </xf>
    <xf numFmtId="176" fontId="4" fillId="0" borderId="36" xfId="0" applyNumberFormat="1" applyFont="1" applyBorder="1" applyAlignment="1">
      <alignment vertical="center" shrinkToFit="1"/>
    </xf>
    <xf numFmtId="0" fontId="4" fillId="0" borderId="36" xfId="0" applyFont="1" applyBorder="1" applyAlignment="1">
      <alignment vertical="center" shrinkToFit="1"/>
    </xf>
    <xf numFmtId="0" fontId="4" fillId="0" borderId="33" xfId="0" applyNumberFormat="1" applyFont="1" applyBorder="1" applyAlignment="1">
      <alignment vertical="center" shrinkToFit="1"/>
    </xf>
    <xf numFmtId="176" fontId="4" fillId="0" borderId="37" xfId="0" applyNumberFormat="1" applyFont="1" applyBorder="1" applyAlignment="1">
      <alignment vertical="center" shrinkToFit="1"/>
    </xf>
    <xf numFmtId="0" fontId="4" fillId="0" borderId="38" xfId="0" applyFont="1" applyBorder="1" applyAlignment="1">
      <alignment vertical="center" shrinkToFit="1"/>
    </xf>
    <xf numFmtId="176" fontId="4" fillId="0" borderId="39" xfId="0" applyNumberFormat="1" applyFont="1" applyBorder="1" applyAlignment="1">
      <alignment vertical="center" shrinkToFit="1"/>
    </xf>
    <xf numFmtId="178" fontId="4" fillId="0" borderId="38" xfId="0" applyNumberFormat="1" applyFont="1" applyBorder="1" applyAlignment="1">
      <alignment vertical="center" shrinkToFit="1"/>
    </xf>
    <xf numFmtId="9" fontId="4" fillId="0" borderId="40" xfId="0" applyNumberFormat="1" applyFont="1" applyBorder="1" applyAlignment="1">
      <alignment vertical="center" shrinkToFit="1"/>
    </xf>
    <xf numFmtId="0" fontId="4" fillId="0" borderId="44" xfId="0" applyFont="1" applyBorder="1" applyAlignment="1">
      <alignment vertical="center" shrinkToFit="1"/>
    </xf>
    <xf numFmtId="176" fontId="4" fillId="0" borderId="45" xfId="0" applyNumberFormat="1" applyFont="1" applyBorder="1" applyAlignment="1">
      <alignment vertical="center" shrinkToFit="1"/>
    </xf>
    <xf numFmtId="0" fontId="4" fillId="0" borderId="45" xfId="0" applyFont="1" applyBorder="1" applyAlignment="1">
      <alignment vertical="center" shrinkToFit="1"/>
    </xf>
    <xf numFmtId="0" fontId="4" fillId="0" borderId="46" xfId="0" applyFont="1" applyBorder="1">
      <alignment vertical="center"/>
    </xf>
    <xf numFmtId="176" fontId="4" fillId="0" borderId="46" xfId="0" applyNumberFormat="1" applyFont="1" applyBorder="1" applyAlignment="1">
      <alignment vertical="center" shrinkToFit="1"/>
    </xf>
    <xf numFmtId="0" fontId="4" fillId="0" borderId="47" xfId="1" applyNumberFormat="1" applyFont="1" applyBorder="1" applyAlignment="1">
      <alignment vertical="center" shrinkToFit="1"/>
    </xf>
    <xf numFmtId="176" fontId="4" fillId="0" borderId="48" xfId="0" applyNumberFormat="1" applyFont="1" applyBorder="1" applyAlignment="1">
      <alignment vertical="center" shrinkToFit="1"/>
    </xf>
    <xf numFmtId="0" fontId="4" fillId="0" borderId="49" xfId="0" applyFont="1" applyBorder="1" applyAlignment="1">
      <alignment vertical="center" shrinkToFit="1"/>
    </xf>
    <xf numFmtId="176" fontId="4" fillId="0" borderId="50" xfId="0" applyNumberFormat="1" applyFont="1" applyBorder="1" applyAlignment="1">
      <alignment vertical="center" shrinkToFit="1"/>
    </xf>
    <xf numFmtId="178" fontId="4" fillId="0" borderId="49" xfId="0" applyNumberFormat="1" applyFont="1" applyBorder="1" applyAlignment="1">
      <alignment vertical="center" shrinkToFit="1"/>
    </xf>
    <xf numFmtId="9" fontId="4" fillId="0" borderId="51" xfId="0" applyNumberFormat="1" applyFont="1" applyBorder="1" applyAlignment="1">
      <alignment vertical="center" shrinkToFit="1"/>
    </xf>
    <xf numFmtId="0" fontId="4" fillId="0" borderId="47" xfId="0" applyNumberFormat="1" applyFont="1" applyBorder="1" applyAlignment="1">
      <alignment vertical="center" shrinkToFit="1"/>
    </xf>
    <xf numFmtId="0" fontId="4" fillId="0" borderId="55" xfId="0" applyFont="1" applyBorder="1" applyAlignment="1">
      <alignment vertical="center" shrinkToFit="1"/>
    </xf>
    <xf numFmtId="176" fontId="4" fillId="0" borderId="14" xfId="0" applyNumberFormat="1" applyFont="1" applyBorder="1" applyAlignment="1">
      <alignment vertical="center" shrinkToFit="1"/>
    </xf>
    <xf numFmtId="0" fontId="4" fillId="0" borderId="14" xfId="0" applyFont="1" applyBorder="1" applyAlignment="1">
      <alignment vertical="center" shrinkToFit="1"/>
    </xf>
    <xf numFmtId="0" fontId="4" fillId="0" borderId="14" xfId="0" applyFont="1" applyBorder="1">
      <alignment vertical="center"/>
    </xf>
    <xf numFmtId="0" fontId="4" fillId="0" borderId="53" xfId="0" applyNumberFormat="1" applyFont="1" applyBorder="1" applyAlignment="1">
      <alignment vertical="center" shrinkToFit="1"/>
    </xf>
    <xf numFmtId="176" fontId="4" fillId="0" borderId="56" xfId="0" applyNumberFormat="1" applyFont="1" applyBorder="1" applyAlignment="1">
      <alignment vertical="center" shrinkToFit="1"/>
    </xf>
    <xf numFmtId="0" fontId="4" fillId="0" borderId="13" xfId="0" applyFont="1" applyBorder="1" applyAlignment="1">
      <alignment vertical="center" shrinkToFit="1"/>
    </xf>
    <xf numFmtId="176" fontId="4" fillId="0" borderId="57" xfId="0" applyNumberFormat="1" applyFont="1" applyBorder="1" applyAlignment="1">
      <alignment vertical="center" shrinkToFit="1"/>
    </xf>
    <xf numFmtId="178" fontId="4" fillId="0" borderId="13" xfId="0" applyNumberFormat="1" applyFont="1" applyBorder="1" applyAlignment="1">
      <alignment vertical="center" shrinkToFit="1"/>
    </xf>
    <xf numFmtId="9" fontId="4" fillId="0" borderId="57" xfId="0" applyNumberFormat="1" applyFont="1" applyBorder="1" applyAlignment="1">
      <alignment vertical="center" shrinkToFit="1"/>
    </xf>
    <xf numFmtId="178" fontId="4" fillId="0" borderId="0" xfId="0" applyNumberFormat="1" applyFont="1" applyBorder="1">
      <alignment vertical="center"/>
    </xf>
    <xf numFmtId="0" fontId="9" fillId="0" borderId="59" xfId="0" applyFont="1" applyBorder="1" applyAlignment="1">
      <alignment horizontal="center" vertical="center" shrinkToFit="1"/>
    </xf>
    <xf numFmtId="0" fontId="13" fillId="0" borderId="4" xfId="0" applyFont="1" applyBorder="1" applyAlignment="1">
      <alignment horizontal="center" vertical="center" shrinkToFit="1"/>
    </xf>
    <xf numFmtId="0" fontId="4" fillId="0" borderId="60" xfId="0" applyFont="1" applyBorder="1" applyAlignment="1">
      <alignment vertical="center" shrinkToFit="1"/>
    </xf>
    <xf numFmtId="9" fontId="4" fillId="0" borderId="61" xfId="0" applyNumberFormat="1" applyFont="1" applyBorder="1" applyAlignment="1">
      <alignment vertical="center" shrinkToFit="1"/>
    </xf>
    <xf numFmtId="0" fontId="13" fillId="0" borderId="1" xfId="0" applyFont="1" applyBorder="1" applyAlignment="1">
      <alignment horizontal="center" vertical="center" shrinkToFit="1"/>
    </xf>
    <xf numFmtId="0" fontId="13" fillId="0" borderId="62" xfId="0" applyFont="1" applyBorder="1" applyAlignment="1">
      <alignment horizontal="center" vertical="center" shrinkToFit="1"/>
    </xf>
    <xf numFmtId="0" fontId="9" fillId="0" borderId="4" xfId="0" applyFont="1" applyBorder="1" applyAlignment="1">
      <alignment horizontal="center" vertical="center" shrinkToFit="1"/>
    </xf>
    <xf numFmtId="0" fontId="9" fillId="0" borderId="20" xfId="0" applyFont="1" applyBorder="1" applyAlignment="1">
      <alignment horizontal="center" vertical="center" shrinkToFit="1"/>
    </xf>
    <xf numFmtId="0" fontId="4" fillId="0" borderId="1" xfId="0" applyNumberFormat="1" applyFont="1" applyBorder="1" applyAlignment="1">
      <alignment vertical="center" shrinkToFit="1"/>
    </xf>
    <xf numFmtId="176" fontId="4" fillId="0" borderId="62" xfId="0" applyNumberFormat="1" applyFont="1" applyBorder="1" applyAlignment="1">
      <alignment vertical="center" shrinkToFit="1"/>
    </xf>
    <xf numFmtId="0" fontId="4" fillId="0" borderId="61" xfId="0" applyFont="1" applyBorder="1" applyAlignment="1">
      <alignment vertical="center" shrinkToFit="1"/>
    </xf>
    <xf numFmtId="0" fontId="4" fillId="0" borderId="20" xfId="0" applyFont="1" applyBorder="1" applyAlignment="1">
      <alignment vertical="center" shrinkToFit="1"/>
    </xf>
    <xf numFmtId="49" fontId="4" fillId="0" borderId="0" xfId="0" applyNumberFormat="1" applyFont="1" applyBorder="1">
      <alignment vertical="center"/>
    </xf>
    <xf numFmtId="0" fontId="4" fillId="0" borderId="0" xfId="0" applyFont="1" applyBorder="1">
      <alignment vertical="center"/>
    </xf>
    <xf numFmtId="176" fontId="4" fillId="0" borderId="0" xfId="0" applyNumberFormat="1" applyFont="1" applyBorder="1">
      <alignment vertical="center"/>
    </xf>
    <xf numFmtId="0" fontId="13" fillId="0" borderId="55" xfId="0" applyFont="1" applyBorder="1" applyAlignment="1">
      <alignment horizontal="center" vertical="center" shrinkToFit="1"/>
    </xf>
    <xf numFmtId="0" fontId="13" fillId="0" borderId="57" xfId="0" applyFont="1" applyBorder="1" applyAlignment="1">
      <alignment horizontal="center" vertical="center" shrinkToFit="1"/>
    </xf>
    <xf numFmtId="0" fontId="4" fillId="0" borderId="63" xfId="0" applyFont="1" applyBorder="1" applyAlignment="1">
      <alignment vertical="center" shrinkToFit="1"/>
    </xf>
    <xf numFmtId="0" fontId="4" fillId="0" borderId="2" xfId="0" applyFont="1" applyBorder="1" applyAlignment="1">
      <alignment vertical="center" shrinkToFit="1"/>
    </xf>
    <xf numFmtId="9" fontId="4" fillId="0" borderId="4" xfId="0" applyNumberFormat="1" applyFont="1" applyBorder="1" applyAlignment="1">
      <alignment vertical="center" shrinkToFit="1"/>
    </xf>
    <xf numFmtId="0" fontId="4" fillId="0" borderId="0" xfId="0" applyFont="1" applyBorder="1" applyAlignment="1">
      <alignment horizontal="center" vertical="center"/>
    </xf>
    <xf numFmtId="0" fontId="13" fillId="0" borderId="64" xfId="0" applyFont="1" applyBorder="1" applyAlignment="1">
      <alignment horizontal="center" vertical="center" shrinkToFit="1"/>
    </xf>
    <xf numFmtId="0" fontId="14" fillId="0" borderId="4" xfId="0" applyFont="1" applyBorder="1" applyAlignment="1">
      <alignment horizontal="center" vertical="center" shrinkToFit="1"/>
    </xf>
    <xf numFmtId="0" fontId="14" fillId="0" borderId="0" xfId="0" applyFont="1" applyBorder="1" applyAlignment="1">
      <alignment horizontal="center" vertical="center" shrinkToFit="1"/>
    </xf>
    <xf numFmtId="0" fontId="4" fillId="0" borderId="0" xfId="0" applyFont="1" applyBorder="1" applyAlignment="1">
      <alignment horizontal="left" vertical="center" wrapText="1"/>
    </xf>
    <xf numFmtId="0" fontId="4" fillId="0" borderId="20" xfId="0" applyFont="1" applyBorder="1" applyAlignment="1">
      <alignment horizontal="center" vertical="center" wrapText="1"/>
    </xf>
    <xf numFmtId="0" fontId="0" fillId="0" borderId="0" xfId="0" applyBorder="1" applyAlignment="1">
      <alignment horizontal="center" vertical="center" wrapText="1"/>
    </xf>
    <xf numFmtId="0" fontId="4" fillId="0" borderId="41" xfId="0" applyFont="1" applyBorder="1" applyAlignment="1">
      <alignment vertical="center" wrapText="1"/>
    </xf>
    <xf numFmtId="0" fontId="4" fillId="0" borderId="42" xfId="0" applyFont="1" applyBorder="1" applyAlignment="1">
      <alignment vertical="center" wrapText="1"/>
    </xf>
    <xf numFmtId="0" fontId="4" fillId="0" borderId="43" xfId="0" applyFont="1" applyBorder="1" applyAlignment="1">
      <alignment vertical="center" wrapText="1"/>
    </xf>
    <xf numFmtId="0" fontId="4" fillId="0" borderId="52" xfId="0" applyFont="1" applyBorder="1" applyAlignment="1">
      <alignment vertical="center" wrapText="1"/>
    </xf>
    <xf numFmtId="0" fontId="4" fillId="0" borderId="53" xfId="0" applyFont="1" applyBorder="1" applyAlignment="1">
      <alignment vertical="center" wrapText="1"/>
    </xf>
    <xf numFmtId="0" fontId="4" fillId="0" borderId="54" xfId="0" applyFont="1" applyBorder="1" applyAlignment="1">
      <alignment vertical="center" wrapText="1"/>
    </xf>
    <xf numFmtId="0" fontId="4" fillId="0" borderId="2" xfId="0" applyFont="1" applyBorder="1" applyAlignment="1">
      <alignment horizontal="right" vertical="center"/>
    </xf>
    <xf numFmtId="0" fontId="4" fillId="0" borderId="3" xfId="0" applyFont="1" applyBorder="1" applyAlignment="1">
      <alignment horizontal="right" vertical="center"/>
    </xf>
    <xf numFmtId="0" fontId="4" fillId="0" borderId="4" xfId="0" applyFont="1" applyBorder="1" applyAlignment="1">
      <alignment horizontal="right" vertical="center"/>
    </xf>
    <xf numFmtId="0" fontId="4" fillId="0" borderId="21" xfId="0" applyFont="1" applyBorder="1" applyAlignment="1">
      <alignment vertical="center" wrapText="1"/>
    </xf>
    <xf numFmtId="0" fontId="0" fillId="0" borderId="0" xfId="0" applyAlignment="1">
      <alignment vertical="center" wrapText="1"/>
    </xf>
    <xf numFmtId="49" fontId="4" fillId="0" borderId="2" xfId="0" applyNumberFormat="1" applyFont="1" applyBorder="1" applyAlignment="1">
      <alignment horizontal="center" vertical="center" wrapText="1"/>
    </xf>
    <xf numFmtId="0" fontId="0" fillId="0" borderId="9" xfId="0" applyBorder="1" applyAlignment="1">
      <alignment horizontal="center" vertical="center" wrapText="1"/>
    </xf>
    <xf numFmtId="49" fontId="4" fillId="0" borderId="10" xfId="0" applyNumberFormat="1" applyFont="1" applyBorder="1" applyAlignment="1">
      <alignment horizontal="center" vertical="center" wrapText="1"/>
    </xf>
    <xf numFmtId="0" fontId="0" fillId="0" borderId="3" xfId="0" applyBorder="1" applyAlignment="1">
      <alignment horizontal="center" vertical="center" wrapText="1"/>
    </xf>
    <xf numFmtId="0" fontId="4" fillId="0" borderId="58" xfId="0" applyFont="1" applyBorder="1" applyAlignment="1">
      <alignment horizontal="center" vertical="center" wrapText="1"/>
    </xf>
    <xf numFmtId="0" fontId="0" fillId="0" borderId="16" xfId="0" applyBorder="1" applyAlignment="1">
      <alignment horizontal="center" vertical="center" wrapText="1"/>
    </xf>
    <xf numFmtId="0" fontId="4" fillId="0" borderId="5" xfId="0" applyFont="1" applyBorder="1" applyAlignment="1">
      <alignment horizontal="center" vertical="center"/>
    </xf>
    <xf numFmtId="0" fontId="4" fillId="0" borderId="6" xfId="0" applyFont="1" applyBorder="1" applyAlignment="1">
      <alignment horizontal="center" vertical="center"/>
    </xf>
    <xf numFmtId="0" fontId="4" fillId="0" borderId="7" xfId="0" applyFont="1" applyBorder="1" applyAlignment="1">
      <alignment horizontal="center" vertical="center"/>
    </xf>
    <xf numFmtId="0" fontId="4" fillId="0" borderId="25" xfId="0" applyFont="1" applyBorder="1" applyAlignment="1">
      <alignment horizontal="center" vertical="center"/>
    </xf>
    <xf numFmtId="0" fontId="4" fillId="0" borderId="26" xfId="0" applyFont="1" applyBorder="1" applyAlignment="1">
      <alignment horizontal="center" vertical="center"/>
    </xf>
    <xf numFmtId="0" fontId="4" fillId="0" borderId="61" xfId="0" applyFont="1" applyBorder="1" applyAlignment="1">
      <alignment horizontal="center" vertical="center"/>
    </xf>
    <xf numFmtId="0" fontId="4" fillId="0" borderId="32" xfId="0" applyFont="1" applyBorder="1" applyAlignment="1">
      <alignment horizontal="center" vertical="center" wrapText="1"/>
    </xf>
    <xf numFmtId="0" fontId="0" fillId="0" borderId="34" xfId="0" applyBorder="1" applyAlignment="1">
      <alignment horizontal="center" vertical="center" wrapText="1"/>
    </xf>
    <xf numFmtId="0" fontId="4" fillId="0" borderId="32" xfId="0" applyFont="1" applyBorder="1" applyAlignment="1">
      <alignment vertical="center" wrapText="1"/>
    </xf>
    <xf numFmtId="0" fontId="4" fillId="0" borderId="33" xfId="0" applyFont="1" applyBorder="1" applyAlignment="1">
      <alignment vertical="center" wrapText="1"/>
    </xf>
    <xf numFmtId="0" fontId="4" fillId="0" borderId="34" xfId="0" applyFont="1" applyBorder="1" applyAlignment="1">
      <alignment vertical="center" wrapText="1"/>
    </xf>
    <xf numFmtId="0" fontId="4" fillId="0" borderId="0" xfId="0" applyFont="1" applyBorder="1" applyAlignment="1">
      <alignment horizontal="center" vertical="center" wrapText="1"/>
    </xf>
    <xf numFmtId="0" fontId="4" fillId="0" borderId="1" xfId="0" applyFont="1" applyBorder="1" applyAlignment="1">
      <alignment horizontal="center" vertical="center"/>
    </xf>
    <xf numFmtId="0" fontId="4" fillId="0" borderId="62" xfId="0" applyFont="1" applyBorder="1" applyAlignment="1">
      <alignment horizontal="center" vertical="center"/>
    </xf>
    <xf numFmtId="0" fontId="4" fillId="0" borderId="9" xfId="0" applyFont="1" applyBorder="1" applyAlignment="1">
      <alignment horizontal="center" vertical="center" wrapText="1"/>
    </xf>
    <xf numFmtId="0" fontId="4" fillId="0" borderId="41" xfId="0" applyFont="1" applyBorder="1" applyAlignment="1">
      <alignment horizontal="left" vertical="center" wrapText="1"/>
    </xf>
    <xf numFmtId="0" fontId="4" fillId="0" borderId="42" xfId="0" applyFont="1" applyBorder="1" applyAlignment="1">
      <alignment horizontal="left" vertical="center" wrapText="1"/>
    </xf>
    <xf numFmtId="0" fontId="4" fillId="0" borderId="43" xfId="0" applyFont="1" applyBorder="1" applyAlignment="1">
      <alignment horizontal="left" vertical="center" wrapText="1"/>
    </xf>
    <xf numFmtId="0" fontId="4" fillId="0" borderId="52" xfId="0" applyFont="1" applyBorder="1" applyAlignment="1">
      <alignment horizontal="left" vertical="center" wrapText="1"/>
    </xf>
    <xf numFmtId="0" fontId="4" fillId="0" borderId="53" xfId="0" applyFont="1" applyBorder="1" applyAlignment="1">
      <alignment horizontal="left" vertical="center" wrapText="1"/>
    </xf>
    <xf numFmtId="0" fontId="4" fillId="0" borderId="54" xfId="0" applyFont="1" applyBorder="1" applyAlignment="1">
      <alignment horizontal="left" vertical="center" wrapText="1"/>
    </xf>
    <xf numFmtId="0" fontId="4" fillId="0" borderId="0" xfId="0" applyFont="1" applyBorder="1" applyAlignment="1">
      <alignment horizontal="left" vertical="top" wrapText="1"/>
    </xf>
    <xf numFmtId="0" fontId="4" fillId="0" borderId="0" xfId="0" applyFont="1" applyAlignment="1">
      <alignment vertical="center" wrapText="1"/>
    </xf>
    <xf numFmtId="0" fontId="4" fillId="0" borderId="32" xfId="0" applyFont="1" applyBorder="1" applyAlignment="1">
      <alignment horizontal="left" vertical="center" wrapText="1"/>
    </xf>
    <xf numFmtId="0" fontId="4" fillId="0" borderId="33" xfId="0" applyFont="1" applyBorder="1" applyAlignment="1">
      <alignment horizontal="left" vertical="center" wrapText="1"/>
    </xf>
    <xf numFmtId="0" fontId="4" fillId="0" borderId="34" xfId="0" applyFont="1" applyBorder="1" applyAlignment="1">
      <alignment horizontal="left" vertical="center" wrapText="1"/>
    </xf>
    <xf numFmtId="49" fontId="4" fillId="0" borderId="41" xfId="0" applyNumberFormat="1" applyFont="1" applyBorder="1" applyAlignment="1">
      <alignment horizontal="left" vertical="center" wrapText="1"/>
    </xf>
    <xf numFmtId="49" fontId="4" fillId="0" borderId="42" xfId="0" applyNumberFormat="1" applyFont="1" applyBorder="1" applyAlignment="1">
      <alignment horizontal="left" vertical="center" wrapText="1"/>
    </xf>
    <xf numFmtId="49" fontId="4" fillId="0" borderId="43" xfId="0" applyNumberFormat="1" applyFont="1" applyBorder="1" applyAlignment="1">
      <alignment horizontal="left" vertical="center" wrapText="1"/>
    </xf>
    <xf numFmtId="0" fontId="4" fillId="0" borderId="2" xfId="0" applyFont="1" applyBorder="1" applyAlignment="1">
      <alignment horizontal="center" vertical="center"/>
    </xf>
    <xf numFmtId="0" fontId="4" fillId="0" borderId="4" xfId="0" applyFont="1" applyBorder="1" applyAlignment="1">
      <alignment horizontal="center" vertical="center"/>
    </xf>
    <xf numFmtId="0" fontId="4" fillId="0" borderId="20" xfId="0" applyFont="1" applyBorder="1" applyAlignment="1">
      <alignment horizontal="center" vertical="center"/>
    </xf>
    <xf numFmtId="0" fontId="0" fillId="0" borderId="0" xfId="0" applyAlignment="1">
      <alignment horizontal="center" vertical="center"/>
    </xf>
    <xf numFmtId="0" fontId="0" fillId="0" borderId="21" xfId="0" applyBorder="1" applyAlignment="1">
      <alignment horizontal="center" vertical="center"/>
    </xf>
    <xf numFmtId="49" fontId="4" fillId="0" borderId="9" xfId="0" applyNumberFormat="1" applyFont="1" applyBorder="1" applyAlignment="1">
      <alignment horizontal="center" vertical="center" wrapText="1"/>
    </xf>
    <xf numFmtId="0" fontId="4" fillId="0" borderId="22" xfId="0" applyFont="1" applyBorder="1" applyAlignment="1">
      <alignment vertical="center"/>
    </xf>
    <xf numFmtId="0" fontId="0" fillId="0" borderId="23" xfId="0" applyBorder="1" applyAlignment="1">
      <alignment vertical="center"/>
    </xf>
    <xf numFmtId="0" fontId="4" fillId="0" borderId="10" xfId="0" applyFont="1" applyBorder="1" applyAlignment="1">
      <alignment horizontal="center" vertical="center"/>
    </xf>
    <xf numFmtId="0" fontId="4" fillId="0" borderId="24" xfId="0" applyFont="1" applyBorder="1" applyAlignment="1">
      <alignment horizontal="center" vertical="center"/>
    </xf>
    <xf numFmtId="49" fontId="4" fillId="0" borderId="11" xfId="0" applyNumberFormat="1" applyFont="1" applyBorder="1" applyAlignment="1">
      <alignment horizontal="center" vertical="center" wrapText="1"/>
    </xf>
    <xf numFmtId="0" fontId="0" fillId="0" borderId="4" xfId="0" applyBorder="1" applyAlignment="1">
      <alignment horizontal="center" vertical="center" wrapText="1"/>
    </xf>
    <xf numFmtId="0" fontId="4" fillId="0" borderId="2" xfId="0" applyFont="1" applyBorder="1" applyAlignment="1">
      <alignment horizontal="center" vertical="center" wrapText="1"/>
    </xf>
    <xf numFmtId="0" fontId="4" fillId="0" borderId="4" xfId="0" applyFont="1" applyBorder="1" applyAlignment="1">
      <alignment horizontal="center" vertical="center" wrapText="1"/>
    </xf>
    <xf numFmtId="0" fontId="9" fillId="0" borderId="0" xfId="0" applyFont="1" applyBorder="1" applyAlignment="1">
      <alignment horizontal="center" vertical="center" wrapText="1"/>
    </xf>
    <xf numFmtId="0" fontId="10" fillId="0" borderId="0" xfId="0" applyFont="1" applyBorder="1" applyAlignment="1">
      <alignment horizontal="center" vertical="center" wrapText="1"/>
    </xf>
    <xf numFmtId="0" fontId="4" fillId="0" borderId="0" xfId="0" applyFont="1" applyAlignment="1">
      <alignment horizontal="right" vertical="center" wrapText="1"/>
    </xf>
    <xf numFmtId="49" fontId="4" fillId="0" borderId="0" xfId="0" applyNumberFormat="1" applyFont="1" applyAlignment="1">
      <alignment vertical="center" wrapText="1"/>
    </xf>
    <xf numFmtId="49" fontId="4" fillId="0" borderId="0" xfId="0" applyNumberFormat="1" applyFont="1" applyAlignment="1">
      <alignment horizontal="right" vertical="center" wrapText="1"/>
    </xf>
    <xf numFmtId="0" fontId="4" fillId="0" borderId="3" xfId="0" applyFont="1" applyBorder="1" applyAlignment="1">
      <alignment horizontal="center" vertical="center"/>
    </xf>
    <xf numFmtId="0" fontId="0" fillId="0" borderId="3" xfId="0" applyBorder="1" applyAlignment="1">
      <alignment vertical="center"/>
    </xf>
    <xf numFmtId="0" fontId="0" fillId="0" borderId="4" xfId="0" applyBorder="1" applyAlignment="1">
      <alignment vertical="center"/>
    </xf>
    <xf numFmtId="0" fontId="9" fillId="0" borderId="11" xfId="0" applyFont="1" applyBorder="1" applyAlignment="1">
      <alignment horizontal="center" vertical="center"/>
    </xf>
    <xf numFmtId="0" fontId="10" fillId="0" borderId="4" xfId="0" applyFont="1" applyBorder="1" applyAlignment="1">
      <alignment horizontal="center" vertical="center"/>
    </xf>
    <xf numFmtId="49" fontId="9" fillId="0" borderId="2" xfId="0" applyNumberFormat="1" applyFont="1" applyBorder="1" applyAlignment="1">
      <alignment horizontal="center" vertical="center" wrapText="1"/>
    </xf>
    <xf numFmtId="0" fontId="10" fillId="0" borderId="9" xfId="0" applyFont="1" applyBorder="1" applyAlignment="1">
      <alignment horizontal="center" vertical="center" wrapText="1"/>
    </xf>
    <xf numFmtId="49" fontId="11" fillId="0" borderId="10" xfId="0" applyNumberFormat="1" applyFont="1" applyBorder="1" applyAlignment="1">
      <alignment horizontal="center" vertical="center" wrapText="1"/>
    </xf>
    <xf numFmtId="0" fontId="12" fillId="0" borderId="9" xfId="0" applyFont="1" applyBorder="1" applyAlignment="1">
      <alignment horizontal="center" vertical="center" wrapText="1"/>
    </xf>
    <xf numFmtId="49" fontId="9" fillId="0" borderId="10" xfId="0" applyNumberFormat="1" applyFont="1" applyBorder="1" applyAlignment="1">
      <alignment horizontal="center" vertical="center" wrapText="1"/>
    </xf>
    <xf numFmtId="0" fontId="10" fillId="0" borderId="3" xfId="0" applyFont="1" applyBorder="1" applyAlignment="1">
      <alignment horizontal="center" vertical="center" wrapText="1"/>
    </xf>
    <xf numFmtId="0" fontId="9" fillId="0" borderId="4" xfId="0" applyFont="1" applyBorder="1" applyAlignment="1">
      <alignment horizontal="center" vertical="center"/>
    </xf>
    <xf numFmtId="0" fontId="2" fillId="0" borderId="0" xfId="0" applyFont="1" applyAlignment="1">
      <alignment horizontal="center" vertical="center"/>
    </xf>
    <xf numFmtId="0" fontId="4" fillId="0" borderId="2" xfId="0" applyFont="1" applyBorder="1" applyAlignment="1">
      <alignment vertical="center" wrapText="1"/>
    </xf>
    <xf numFmtId="0" fontId="0" fillId="0" borderId="3" xfId="0" applyBorder="1" applyAlignment="1">
      <alignment vertical="center" wrapText="1"/>
    </xf>
    <xf numFmtId="176" fontId="4" fillId="0" borderId="2" xfId="0" applyNumberFormat="1" applyFont="1" applyBorder="1" applyAlignment="1">
      <alignment vertical="center"/>
    </xf>
    <xf numFmtId="176" fontId="0" fillId="0" borderId="3" xfId="0" applyNumberFormat="1" applyBorder="1" applyAlignment="1">
      <alignment vertical="center"/>
    </xf>
    <xf numFmtId="176" fontId="0" fillId="0" borderId="4" xfId="0" applyNumberFormat="1" applyBorder="1" applyAlignment="1">
      <alignment vertical="center"/>
    </xf>
    <xf numFmtId="0" fontId="6" fillId="4" borderId="5" xfId="0" applyFont="1" applyFill="1" applyBorder="1" applyAlignment="1" applyProtection="1">
      <alignment vertical="center"/>
      <protection locked="0"/>
    </xf>
    <xf numFmtId="0" fontId="0" fillId="0" borderId="7" xfId="0" applyBorder="1" applyAlignment="1">
      <alignment vertical="center"/>
    </xf>
    <xf numFmtId="0" fontId="7" fillId="0" borderId="3" xfId="0" applyFont="1" applyBorder="1" applyAlignment="1">
      <alignment horizontal="right" vertical="center" wrapText="1"/>
    </xf>
    <xf numFmtId="177" fontId="8" fillId="4" borderId="2" xfId="0" applyNumberFormat="1" applyFont="1" applyFill="1" applyBorder="1" applyAlignment="1" applyProtection="1">
      <alignment vertical="center"/>
    </xf>
  </cellXfs>
  <cellStyles count="2">
    <cellStyle name="パーセント" xfId="1" builtinId="5"/>
    <cellStyle name="標準" xfId="0" builtinId="0"/>
  </cellStyles>
  <dxfs count="2">
    <dxf>
      <font>
        <color rgb="FFFF0000"/>
      </font>
      <fill>
        <patternFill>
          <bgColor rgb="FFFFFF00"/>
        </patternFill>
      </fill>
    </dxf>
    <dxf>
      <font>
        <color rgb="FFFF0000"/>
      </font>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12518;&#12540;&#12470;&#20316;&#26989;&#29992;&#12501;&#12457;&#12523;&#12480;/&#21306;&#27665;&#20225;&#30011;&#25285;&#24403;&#12501;&#12457;&#12523;&#12480;/&#26989;&#21209;/&#22320;&#22495;&#27963;&#21205;&#21332;&#35696;&#20250;/&#26032;&#12383;&#12394;&#22320;&#22495;&#12467;&#12511;&#12517;&#12491;&#12486;&#12451;&#25903;&#25588;&#20107;&#26989;&#38306;&#20418;/R1&#24180;&#24230;/31&#24180;&#24230;/&#26399;&#26411;&#35413;&#20385;/&#21306;&#27665;&#12450;&#12531;&#12465;&#12540;&#12488;&#12296;&#24066;&#27665;&#23616;&#23455;&#26045;&#12297;/17&#12450;&#12531;&#12465;&#12540;&#12488;&#38598;&#35336;&#34920;&#12304;&#22478;&#26481;&#21306;&#12305;&#26368;&#32066;&#29256;&#22238;&#3157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地域毎集計表"/>
      <sheetName val="意見の内容"/>
      <sheetName val="Ⅰ　集計表"/>
      <sheetName val="Ⅱ集計表"/>
    </sheetNames>
    <sheetDataSet>
      <sheetData sheetId="0">
        <row r="4">
          <cell r="L4">
            <v>658</v>
          </cell>
        </row>
        <row r="5">
          <cell r="L5">
            <v>443</v>
          </cell>
        </row>
        <row r="6">
          <cell r="L6">
            <v>67.325227963525833</v>
          </cell>
        </row>
        <row r="52">
          <cell r="BI52">
            <v>118</v>
          </cell>
          <cell r="BJ52">
            <v>193</v>
          </cell>
          <cell r="BK52">
            <v>72</v>
          </cell>
          <cell r="BL52">
            <v>24</v>
          </cell>
          <cell r="BM52">
            <v>36</v>
          </cell>
          <cell r="BN52">
            <v>443</v>
          </cell>
          <cell r="BO52">
            <v>0</v>
          </cell>
          <cell r="BP52">
            <v>0</v>
          </cell>
          <cell r="BQ52">
            <v>0</v>
          </cell>
          <cell r="BR52">
            <v>0</v>
          </cell>
          <cell r="BS52">
            <v>0</v>
          </cell>
          <cell r="BU52">
            <v>0</v>
          </cell>
          <cell r="BV52">
            <v>131</v>
          </cell>
          <cell r="BW52">
            <v>186</v>
          </cell>
          <cell r="BX52">
            <v>66</v>
          </cell>
          <cell r="BY52">
            <v>17</v>
          </cell>
          <cell r="BZ52">
            <v>43</v>
          </cell>
          <cell r="CB52">
            <v>170</v>
          </cell>
          <cell r="CC52">
            <v>145</v>
          </cell>
          <cell r="CD52">
            <v>178</v>
          </cell>
          <cell r="CE52">
            <v>64</v>
          </cell>
          <cell r="CF52">
            <v>16</v>
          </cell>
          <cell r="CG52">
            <v>40</v>
          </cell>
          <cell r="CI52">
            <v>186</v>
          </cell>
          <cell r="CJ52">
            <v>130</v>
          </cell>
          <cell r="CK52">
            <v>185</v>
          </cell>
          <cell r="CL52">
            <v>63</v>
          </cell>
          <cell r="CM52">
            <v>18</v>
          </cell>
          <cell r="CN52">
            <v>47</v>
          </cell>
          <cell r="CP52">
            <v>149</v>
          </cell>
          <cell r="CQ52">
            <v>79</v>
          </cell>
          <cell r="CR52">
            <v>195</v>
          </cell>
          <cell r="CS52">
            <v>93</v>
          </cell>
          <cell r="CT52">
            <v>24</v>
          </cell>
          <cell r="CU52">
            <v>52</v>
          </cell>
          <cell r="CW52">
            <v>144</v>
          </cell>
          <cell r="CX52">
            <v>24</v>
          </cell>
          <cell r="CY52">
            <v>100</v>
          </cell>
          <cell r="CZ52">
            <v>161</v>
          </cell>
          <cell r="DA52">
            <v>47</v>
          </cell>
          <cell r="DB52">
            <v>111</v>
          </cell>
          <cell r="DD52">
            <v>22</v>
          </cell>
          <cell r="DE52">
            <v>69</v>
          </cell>
          <cell r="DF52">
            <v>204</v>
          </cell>
          <cell r="DG52">
            <v>89</v>
          </cell>
          <cell r="DH52">
            <v>33</v>
          </cell>
          <cell r="DI52">
            <v>48</v>
          </cell>
          <cell r="DK52">
            <v>214</v>
          </cell>
          <cell r="DL52">
            <v>83</v>
          </cell>
          <cell r="DM52">
            <v>171</v>
          </cell>
          <cell r="DN52">
            <v>105</v>
          </cell>
          <cell r="DO52">
            <v>31</v>
          </cell>
          <cell r="DP52">
            <v>53</v>
          </cell>
          <cell r="DR52">
            <v>75</v>
          </cell>
          <cell r="DS52">
            <v>56</v>
          </cell>
          <cell r="DT52">
            <v>175</v>
          </cell>
          <cell r="DU52">
            <v>119</v>
          </cell>
          <cell r="DV52">
            <v>38</v>
          </cell>
          <cell r="DW52">
            <v>55</v>
          </cell>
          <cell r="DY52">
            <v>210</v>
          </cell>
          <cell r="DZ52">
            <v>54</v>
          </cell>
          <cell r="EA52">
            <v>142</v>
          </cell>
          <cell r="EB52">
            <v>145</v>
          </cell>
          <cell r="EC52">
            <v>33</v>
          </cell>
          <cell r="ED52">
            <v>69</v>
          </cell>
          <cell r="EF52">
            <v>51</v>
          </cell>
          <cell r="EG52">
            <v>50</v>
          </cell>
          <cell r="EH52">
            <v>132</v>
          </cell>
          <cell r="EI52">
            <v>140</v>
          </cell>
          <cell r="EJ52">
            <v>40</v>
          </cell>
          <cell r="EK52">
            <v>81</v>
          </cell>
          <cell r="EM52">
            <v>40</v>
          </cell>
          <cell r="EN52">
            <v>117</v>
          </cell>
          <cell r="EO52">
            <v>176</v>
          </cell>
          <cell r="EP52">
            <v>60</v>
          </cell>
          <cell r="EQ52">
            <v>22</v>
          </cell>
          <cell r="ER52">
            <v>68</v>
          </cell>
          <cell r="ET52">
            <v>124</v>
          </cell>
          <cell r="EU52">
            <v>152</v>
          </cell>
          <cell r="EV52">
            <v>161</v>
          </cell>
          <cell r="EW52">
            <v>51</v>
          </cell>
          <cell r="EX52">
            <v>15</v>
          </cell>
          <cell r="EY52">
            <v>64</v>
          </cell>
          <cell r="FA52">
            <v>135</v>
          </cell>
          <cell r="FB52">
            <v>104</v>
          </cell>
          <cell r="FC52">
            <v>200</v>
          </cell>
          <cell r="FD52">
            <v>64</v>
          </cell>
          <cell r="FE52">
            <v>17</v>
          </cell>
          <cell r="FF52">
            <v>58</v>
          </cell>
          <cell r="FH52">
            <v>128</v>
          </cell>
          <cell r="FJ52">
            <v>70</v>
          </cell>
          <cell r="FK52">
            <v>161</v>
          </cell>
          <cell r="FL52">
            <v>134</v>
          </cell>
          <cell r="FM52">
            <v>34</v>
          </cell>
          <cell r="FN52">
            <v>44</v>
          </cell>
          <cell r="FP52">
            <v>86</v>
          </cell>
          <cell r="FQ52">
            <v>196</v>
          </cell>
          <cell r="FR52">
            <v>97</v>
          </cell>
          <cell r="FS52">
            <v>23</v>
          </cell>
          <cell r="FT52">
            <v>41</v>
          </cell>
          <cell r="FV52">
            <v>146</v>
          </cell>
          <cell r="FW52">
            <v>143</v>
          </cell>
          <cell r="FX52">
            <v>69</v>
          </cell>
          <cell r="FY52">
            <v>7</v>
          </cell>
          <cell r="FZ52">
            <v>71</v>
          </cell>
          <cell r="GA52">
            <v>103</v>
          </cell>
          <cell r="GB52">
            <v>24</v>
          </cell>
          <cell r="GC52">
            <v>19</v>
          </cell>
          <cell r="GD52">
            <v>29</v>
          </cell>
          <cell r="GE52">
            <v>114</v>
          </cell>
          <cell r="GF52">
            <v>142</v>
          </cell>
          <cell r="GG52">
            <v>87</v>
          </cell>
          <cell r="GH52">
            <v>24</v>
          </cell>
          <cell r="GI52">
            <v>241</v>
          </cell>
          <cell r="GJ52">
            <v>108</v>
          </cell>
          <cell r="GK52">
            <v>11</v>
          </cell>
          <cell r="GL52">
            <v>83</v>
          </cell>
        </row>
        <row r="54">
          <cell r="E54" t="str">
            <v>城東</v>
          </cell>
        </row>
      </sheetData>
      <sheetData sheetId="1"/>
      <sheetData sheetId="2"/>
      <sheetData sheetId="3"/>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B2:S90"/>
  <sheetViews>
    <sheetView tabSelected="1" zoomScaleNormal="100" zoomScaleSheetLayoutView="100" zoomScalePageLayoutView="85" workbookViewId="0">
      <selection activeCell="C13" sqref="C13"/>
    </sheetView>
  </sheetViews>
  <sheetFormatPr defaultRowHeight="13.5" x14ac:dyDescent="0.4"/>
  <cols>
    <col min="1" max="1" width="3.625" style="1" customWidth="1"/>
    <col min="2" max="2" width="2.625" style="1" customWidth="1"/>
    <col min="3" max="3" width="22.875" style="1" customWidth="1"/>
    <col min="4" max="4" width="4.625" style="1" customWidth="1"/>
    <col min="5" max="5" width="5.625" style="1" customWidth="1"/>
    <col min="6" max="6" width="4.625" style="1" customWidth="1"/>
    <col min="7" max="7" width="5.625" style="1" customWidth="1"/>
    <col min="8" max="8" width="4.625" style="1" customWidth="1"/>
    <col min="9" max="9" width="5.625" style="1" customWidth="1"/>
    <col min="10" max="10" width="4.625" style="1" customWidth="1"/>
    <col min="11" max="11" width="5.625" style="1" customWidth="1"/>
    <col min="12" max="12" width="4.625" style="1" customWidth="1"/>
    <col min="13" max="15" width="5.625" style="1" customWidth="1"/>
    <col min="16" max="16" width="4.625" style="1" customWidth="1"/>
    <col min="17" max="17" width="5.625" style="1" customWidth="1"/>
    <col min="18" max="18" width="4.625" style="1" customWidth="1"/>
    <col min="19" max="19" width="6.625" style="1" customWidth="1"/>
    <col min="20" max="16384" width="9" style="1"/>
  </cols>
  <sheetData>
    <row r="2" spans="2:17" ht="14.25" x14ac:dyDescent="0.4">
      <c r="B2" s="180" t="s">
        <v>0</v>
      </c>
      <c r="C2" s="180"/>
      <c r="D2" s="180"/>
      <c r="E2" s="180"/>
      <c r="F2" s="180"/>
      <c r="G2" s="180"/>
      <c r="H2" s="180"/>
      <c r="I2" s="180"/>
      <c r="J2" s="180"/>
      <c r="K2" s="180"/>
      <c r="L2" s="180"/>
      <c r="M2" s="180"/>
      <c r="N2" s="180"/>
      <c r="O2" s="180"/>
      <c r="P2" s="180"/>
      <c r="Q2" s="180"/>
    </row>
    <row r="3" spans="2:17" x14ac:dyDescent="0.4">
      <c r="P3" s="2"/>
      <c r="Q3" s="2"/>
    </row>
    <row r="4" spans="2:17" x14ac:dyDescent="0.4">
      <c r="C4" s="3" t="str">
        <f>[1]地域毎集計表!E54</f>
        <v>城東</v>
      </c>
      <c r="D4" s="1" t="s">
        <v>1</v>
      </c>
    </row>
    <row r="6" spans="2:17" ht="30" customHeight="1" x14ac:dyDescent="0.4">
      <c r="C6" s="4" t="s">
        <v>2</v>
      </c>
      <c r="D6" s="181" t="s">
        <v>3</v>
      </c>
      <c r="E6" s="182"/>
      <c r="F6" s="182"/>
      <c r="G6" s="182"/>
      <c r="H6" s="182"/>
      <c r="I6" s="182"/>
      <c r="J6" s="182"/>
      <c r="K6" s="170"/>
    </row>
    <row r="7" spans="2:17" ht="30" customHeight="1" x14ac:dyDescent="0.4">
      <c r="C7" s="4" t="s">
        <v>4</v>
      </c>
      <c r="D7" s="183">
        <f>(D20+F20)/(D20+F20+H20+J20)</f>
        <v>0.76412776412776418</v>
      </c>
      <c r="E7" s="184"/>
      <c r="F7" s="184"/>
      <c r="G7" s="184"/>
      <c r="H7" s="184"/>
      <c r="I7" s="184"/>
      <c r="J7" s="184"/>
      <c r="K7" s="185"/>
    </row>
    <row r="8" spans="2:17" ht="30" customHeight="1" x14ac:dyDescent="0.4">
      <c r="C8" s="5" t="s">
        <v>5</v>
      </c>
      <c r="D8" s="6"/>
      <c r="E8" s="7"/>
      <c r="F8" s="7"/>
      <c r="G8" s="7"/>
      <c r="H8" s="7"/>
      <c r="I8" s="7"/>
      <c r="J8" s="7"/>
      <c r="K8" s="7"/>
    </row>
    <row r="11" spans="2:17" ht="22.5" customHeight="1" x14ac:dyDescent="0.4">
      <c r="B11" s="8"/>
      <c r="C11" s="9" t="s">
        <v>6</v>
      </c>
      <c r="D11" s="10"/>
      <c r="E11" s="11"/>
      <c r="F11" s="11"/>
      <c r="G11" s="11"/>
      <c r="H11" s="11"/>
      <c r="I11" s="11"/>
      <c r="J11" s="11"/>
      <c r="K11" s="11"/>
      <c r="L11" s="11"/>
      <c r="M11" s="11"/>
      <c r="N11" s="186">
        <f>[1]地域毎集計表!L4</f>
        <v>658</v>
      </c>
      <c r="O11" s="187"/>
    </row>
    <row r="12" spans="2:17" ht="22.5" customHeight="1" x14ac:dyDescent="0.4">
      <c r="B12" s="8"/>
      <c r="C12" s="9" t="s">
        <v>7</v>
      </c>
      <c r="D12" s="10"/>
      <c r="E12" s="11"/>
      <c r="F12" s="11"/>
      <c r="G12" s="11"/>
      <c r="H12" s="11"/>
      <c r="I12" s="11"/>
      <c r="J12" s="11"/>
      <c r="K12" s="11"/>
      <c r="L12" s="11"/>
      <c r="M12" s="11"/>
      <c r="N12" s="186">
        <f>[1]地域毎集計表!L5</f>
        <v>443</v>
      </c>
      <c r="O12" s="187"/>
    </row>
    <row r="13" spans="2:17" ht="22.5" customHeight="1" x14ac:dyDescent="0.4">
      <c r="B13" s="8"/>
      <c r="C13" s="12" t="s">
        <v>8</v>
      </c>
      <c r="D13" s="13"/>
      <c r="E13" s="13"/>
      <c r="F13" s="13"/>
      <c r="G13" s="13"/>
      <c r="H13" s="13"/>
      <c r="I13" s="188" t="str">
        <f>IF(N13&lt;60,"回答率を確認してください","")</f>
        <v/>
      </c>
      <c r="J13" s="169"/>
      <c r="K13" s="169"/>
      <c r="L13" s="169"/>
      <c r="M13" s="169"/>
      <c r="N13" s="189">
        <f>[1]地域毎集計表!L6</f>
        <v>67.325227963525833</v>
      </c>
      <c r="O13" s="170"/>
    </row>
    <row r="16" spans="2:17" ht="15" customHeight="1" x14ac:dyDescent="0.4">
      <c r="B16" s="1" t="s">
        <v>9</v>
      </c>
    </row>
    <row r="17" spans="2:19" ht="6" customHeight="1" x14ac:dyDescent="0.4"/>
    <row r="18" spans="2:19" ht="30" customHeight="1" x14ac:dyDescent="0.4">
      <c r="C18" s="14"/>
      <c r="D18" s="173" t="s">
        <v>10</v>
      </c>
      <c r="E18" s="174"/>
      <c r="F18" s="175" t="s">
        <v>11</v>
      </c>
      <c r="G18" s="176"/>
      <c r="H18" s="175" t="s">
        <v>12</v>
      </c>
      <c r="I18" s="176"/>
      <c r="J18" s="177" t="s">
        <v>13</v>
      </c>
      <c r="K18" s="174"/>
      <c r="L18" s="177" t="s">
        <v>14</v>
      </c>
      <c r="M18" s="178"/>
      <c r="N18" s="171" t="s">
        <v>15</v>
      </c>
      <c r="O18" s="179"/>
      <c r="P18" s="163"/>
      <c r="Q18" s="164"/>
    </row>
    <row r="19" spans="2:19" ht="15" customHeight="1" x14ac:dyDescent="0.4">
      <c r="C19" s="15"/>
      <c r="D19" s="16" t="s">
        <v>16</v>
      </c>
      <c r="E19" s="17" t="s">
        <v>17</v>
      </c>
      <c r="F19" s="17" t="s">
        <v>16</v>
      </c>
      <c r="G19" s="17" t="s">
        <v>17</v>
      </c>
      <c r="H19" s="17" t="s">
        <v>16</v>
      </c>
      <c r="I19" s="17" t="s">
        <v>17</v>
      </c>
      <c r="J19" s="17" t="s">
        <v>16</v>
      </c>
      <c r="K19" s="17" t="s">
        <v>17</v>
      </c>
      <c r="L19" s="17" t="s">
        <v>16</v>
      </c>
      <c r="M19" s="18" t="s">
        <v>18</v>
      </c>
      <c r="N19" s="19" t="s">
        <v>16</v>
      </c>
      <c r="O19" s="20" t="s">
        <v>18</v>
      </c>
      <c r="P19" s="21"/>
      <c r="Q19" s="22"/>
    </row>
    <row r="20" spans="2:19" ht="15" customHeight="1" x14ac:dyDescent="0.4">
      <c r="C20" s="23" t="s">
        <v>19</v>
      </c>
      <c r="D20" s="24">
        <f>[1]地域毎集計表!BI52</f>
        <v>118</v>
      </c>
      <c r="E20" s="25">
        <f>D20/N20</f>
        <v>0.26636568848758463</v>
      </c>
      <c r="F20" s="26">
        <f>[1]地域毎集計表!BJ52</f>
        <v>193</v>
      </c>
      <c r="G20" s="25">
        <f>F20/N20</f>
        <v>0.43566591422121898</v>
      </c>
      <c r="H20" s="26">
        <f>[1]地域毎集計表!BK52</f>
        <v>72</v>
      </c>
      <c r="I20" s="25">
        <f>H20/N20</f>
        <v>0.16252821670428894</v>
      </c>
      <c r="J20" s="26">
        <f>[1]地域毎集計表!BL52</f>
        <v>24</v>
      </c>
      <c r="K20" s="25">
        <f>J20/N20</f>
        <v>5.4176072234762979E-2</v>
      </c>
      <c r="L20" s="26">
        <f>[1]地域毎集計表!BM52</f>
        <v>36</v>
      </c>
      <c r="M20" s="27">
        <f>L20/N20</f>
        <v>8.1264108352144468E-2</v>
      </c>
      <c r="N20" s="28">
        <f>[1]地域毎集計表!BN52</f>
        <v>443</v>
      </c>
      <c r="O20" s="29">
        <f>E20+G20+I20+K20+M20</f>
        <v>1</v>
      </c>
      <c r="P20" s="30"/>
      <c r="Q20" s="31"/>
    </row>
    <row r="23" spans="2:19" ht="15" customHeight="1" x14ac:dyDescent="0.4">
      <c r="B23" s="142" t="s">
        <v>20</v>
      </c>
      <c r="C23" s="142"/>
      <c r="D23" s="142"/>
      <c r="E23" s="142"/>
      <c r="F23" s="142"/>
      <c r="G23" s="142"/>
      <c r="H23" s="142"/>
      <c r="I23" s="142"/>
      <c r="J23" s="142"/>
      <c r="K23" s="142"/>
      <c r="L23" s="142"/>
      <c r="M23" s="142"/>
      <c r="N23" s="142"/>
      <c r="O23" s="142"/>
      <c r="P23" s="142"/>
      <c r="Q23" s="142"/>
    </row>
    <row r="24" spans="2:19" ht="15" customHeight="1" x14ac:dyDescent="0.4">
      <c r="B24" s="32"/>
      <c r="C24" s="165" t="s">
        <v>21</v>
      </c>
      <c r="D24" s="165"/>
      <c r="E24" s="165"/>
      <c r="F24" s="165"/>
      <c r="G24" s="165"/>
      <c r="H24" s="165"/>
      <c r="I24" s="165"/>
      <c r="J24" s="165"/>
      <c r="K24" s="165"/>
      <c r="L24" s="165"/>
      <c r="M24" s="165"/>
      <c r="N24" s="165"/>
      <c r="O24" s="165"/>
      <c r="P24" s="165"/>
      <c r="Q24" s="165"/>
    </row>
    <row r="25" spans="2:19" ht="15" customHeight="1" x14ac:dyDescent="0.4">
      <c r="B25" s="32"/>
      <c r="C25" s="166" t="s">
        <v>22</v>
      </c>
      <c r="D25" s="166"/>
      <c r="E25" s="166"/>
      <c r="F25" s="166"/>
      <c r="G25" s="166"/>
      <c r="H25" s="166"/>
      <c r="I25" s="166"/>
      <c r="J25" s="166"/>
      <c r="K25" s="166"/>
      <c r="L25" s="166"/>
      <c r="M25" s="166"/>
      <c r="N25" s="166"/>
      <c r="O25" s="166"/>
      <c r="P25" s="166"/>
      <c r="Q25" s="166"/>
    </row>
    <row r="26" spans="2:19" ht="15" customHeight="1" x14ac:dyDescent="0.4">
      <c r="B26" s="32"/>
      <c r="C26" s="167" t="s">
        <v>23</v>
      </c>
      <c r="D26" s="167"/>
      <c r="E26" s="167"/>
      <c r="F26" s="167"/>
      <c r="G26" s="167"/>
      <c r="H26" s="167"/>
      <c r="I26" s="167"/>
      <c r="J26" s="167"/>
      <c r="K26" s="167"/>
      <c r="L26" s="167"/>
      <c r="M26" s="167"/>
      <c r="N26" s="167"/>
      <c r="O26" s="167"/>
      <c r="P26" s="167"/>
      <c r="Q26" s="167"/>
    </row>
    <row r="27" spans="2:19" ht="6" customHeight="1" x14ac:dyDescent="0.4"/>
    <row r="28" spans="2:19" ht="18.75" x14ac:dyDescent="0.4">
      <c r="C28" s="33"/>
      <c r="D28" s="34"/>
      <c r="E28" s="34"/>
      <c r="F28" s="149" t="s">
        <v>24</v>
      </c>
      <c r="G28" s="168"/>
      <c r="H28" s="168"/>
      <c r="I28" s="168"/>
      <c r="J28" s="168"/>
      <c r="K28" s="168"/>
      <c r="L28" s="168"/>
      <c r="M28" s="168"/>
      <c r="N28" s="169"/>
      <c r="O28" s="170"/>
      <c r="P28" s="171" t="s">
        <v>25</v>
      </c>
      <c r="Q28" s="172"/>
      <c r="R28" s="149" t="s">
        <v>26</v>
      </c>
      <c r="S28" s="150"/>
    </row>
    <row r="29" spans="2:19" ht="30" customHeight="1" x14ac:dyDescent="0.4">
      <c r="C29" s="151" t="s">
        <v>27</v>
      </c>
      <c r="D29" s="152"/>
      <c r="E29" s="153"/>
      <c r="F29" s="114" t="s">
        <v>28</v>
      </c>
      <c r="G29" s="154"/>
      <c r="H29" s="116" t="s">
        <v>29</v>
      </c>
      <c r="I29" s="154"/>
      <c r="J29" s="116" t="s">
        <v>30</v>
      </c>
      <c r="K29" s="154"/>
      <c r="L29" s="155" t="s">
        <v>31</v>
      </c>
      <c r="M29" s="156"/>
      <c r="N29" s="157" t="s">
        <v>14</v>
      </c>
      <c r="O29" s="158"/>
      <c r="P29" s="159" t="s">
        <v>32</v>
      </c>
      <c r="Q29" s="160"/>
      <c r="R29" s="161" t="s">
        <v>15</v>
      </c>
      <c r="S29" s="162"/>
    </row>
    <row r="30" spans="2:19" x14ac:dyDescent="0.4">
      <c r="C30" s="35"/>
      <c r="D30" s="36"/>
      <c r="E30" s="36"/>
      <c r="F30" s="37" t="s">
        <v>33</v>
      </c>
      <c r="G30" s="38" t="s">
        <v>17</v>
      </c>
      <c r="H30" s="38" t="s">
        <v>33</v>
      </c>
      <c r="I30" s="38" t="s">
        <v>17</v>
      </c>
      <c r="J30" s="38" t="s">
        <v>33</v>
      </c>
      <c r="K30" s="38" t="s">
        <v>17</v>
      </c>
      <c r="L30" s="39" t="s">
        <v>33</v>
      </c>
      <c r="M30" s="39" t="s">
        <v>17</v>
      </c>
      <c r="N30" s="38" t="s">
        <v>33</v>
      </c>
      <c r="O30" s="40" t="s">
        <v>17</v>
      </c>
      <c r="P30" s="41" t="s">
        <v>33</v>
      </c>
      <c r="Q30" s="42" t="s">
        <v>18</v>
      </c>
      <c r="R30" s="43" t="s">
        <v>34</v>
      </c>
      <c r="S30" s="42" t="s">
        <v>17</v>
      </c>
    </row>
    <row r="31" spans="2:19" ht="30" customHeight="1" x14ac:dyDescent="0.4">
      <c r="C31" s="143" t="s">
        <v>35</v>
      </c>
      <c r="D31" s="144"/>
      <c r="E31" s="145"/>
      <c r="F31" s="44">
        <f>[1]地域毎集計表!BO52</f>
        <v>0</v>
      </c>
      <c r="G31" s="45" t="e">
        <f t="shared" ref="G31:G44" si="0">F31/R31</f>
        <v>#DIV/0!</v>
      </c>
      <c r="H31" s="46">
        <f>[1]地域毎集計表!BP52</f>
        <v>0</v>
      </c>
      <c r="I31" s="45" t="e">
        <f>H31/R31</f>
        <v>#DIV/0!</v>
      </c>
      <c r="J31" s="46">
        <f>[1]地域毎集計表!BQ52</f>
        <v>0</v>
      </c>
      <c r="K31" s="45" t="e">
        <f t="shared" ref="K31:K44" si="1">J31/R31</f>
        <v>#DIV/0!</v>
      </c>
      <c r="L31" s="1">
        <f>[1]地域毎集計表!BR52</f>
        <v>0</v>
      </c>
      <c r="M31" s="45" t="e">
        <f>L31/R31</f>
        <v>#DIV/0!</v>
      </c>
      <c r="N31" s="47">
        <f>[1]地域毎集計表!BS52</f>
        <v>0</v>
      </c>
      <c r="O31" s="48" t="e">
        <f t="shared" ref="O31:O44" si="2">N31/R31</f>
        <v>#DIV/0!</v>
      </c>
      <c r="P31" s="49">
        <f>[1]地域毎集計表!BU52</f>
        <v>0</v>
      </c>
      <c r="Q31" s="50" t="e">
        <f>P31/R31</f>
        <v>#DIV/0!</v>
      </c>
      <c r="R31" s="51">
        <f>F31+H31+J31+L31+N31</f>
        <v>0</v>
      </c>
      <c r="S31" s="52" t="e">
        <f>G31+I31+K31+O31+M31</f>
        <v>#DIV/0!</v>
      </c>
    </row>
    <row r="32" spans="2:19" ht="30" customHeight="1" x14ac:dyDescent="0.4">
      <c r="C32" s="146" t="s">
        <v>36</v>
      </c>
      <c r="D32" s="147"/>
      <c r="E32" s="148"/>
      <c r="F32" s="53">
        <f>[1]地域毎集計表!BV52</f>
        <v>131</v>
      </c>
      <c r="G32" s="54">
        <f t="shared" si="0"/>
        <v>0.29571106094808125</v>
      </c>
      <c r="H32" s="55">
        <f>[1]地域毎集計表!BW52</f>
        <v>186</v>
      </c>
      <c r="I32" s="54">
        <f t="shared" ref="I32:I44" si="3">H32/R32</f>
        <v>0.41986455981941312</v>
      </c>
      <c r="J32" s="55">
        <f>[1]地域毎集計表!BX52</f>
        <v>66</v>
      </c>
      <c r="K32" s="54">
        <f t="shared" si="1"/>
        <v>0.1489841986455982</v>
      </c>
      <c r="L32" s="56">
        <f>[1]地域毎集計表!BY52</f>
        <v>17</v>
      </c>
      <c r="M32" s="57">
        <f>L32/R32</f>
        <v>3.8374717832957109E-2</v>
      </c>
      <c r="N32" s="58">
        <f>[1]地域毎集計表!BZ52</f>
        <v>43</v>
      </c>
      <c r="O32" s="59">
        <f t="shared" si="2"/>
        <v>9.7065462753950338E-2</v>
      </c>
      <c r="P32" s="60">
        <f>[1]地域毎集計表!CB52</f>
        <v>170</v>
      </c>
      <c r="Q32" s="61">
        <f t="shared" ref="Q32:Q44" si="4">P32/R32</f>
        <v>0.38374717832957111</v>
      </c>
      <c r="R32" s="62">
        <f t="shared" ref="R32:R44" si="5">F32+H32+J32+L32+N32</f>
        <v>443</v>
      </c>
      <c r="S32" s="63">
        <f t="shared" ref="S32:S44" si="6">G32+I32+K32+O32+M32</f>
        <v>1</v>
      </c>
    </row>
    <row r="33" spans="2:19" ht="30" customHeight="1" x14ac:dyDescent="0.4">
      <c r="C33" s="135" t="s">
        <v>37</v>
      </c>
      <c r="D33" s="136"/>
      <c r="E33" s="137"/>
      <c r="F33" s="53">
        <f>[1]地域毎集計表!CC52</f>
        <v>145</v>
      </c>
      <c r="G33" s="54">
        <f t="shared" si="0"/>
        <v>0.32731376975169302</v>
      </c>
      <c r="H33" s="55">
        <f>[1]地域毎集計表!CD52</f>
        <v>178</v>
      </c>
      <c r="I33" s="54">
        <f t="shared" si="3"/>
        <v>0.40180586907449212</v>
      </c>
      <c r="J33" s="55">
        <f>[1]地域毎集計表!CE52</f>
        <v>64</v>
      </c>
      <c r="K33" s="54">
        <f t="shared" si="1"/>
        <v>0.14446952595936793</v>
      </c>
      <c r="L33" s="56">
        <f>[1]地域毎集計表!CF52</f>
        <v>16</v>
      </c>
      <c r="M33" s="57">
        <f>L33/R33</f>
        <v>3.6117381489841983E-2</v>
      </c>
      <c r="N33" s="64">
        <f>[1]地域毎集計表!CG52</f>
        <v>40</v>
      </c>
      <c r="O33" s="59">
        <f t="shared" si="2"/>
        <v>9.0293453724604969E-2</v>
      </c>
      <c r="P33" s="60">
        <f>[1]地域毎集計表!CI52</f>
        <v>186</v>
      </c>
      <c r="Q33" s="61">
        <f t="shared" si="4"/>
        <v>0.41986455981941312</v>
      </c>
      <c r="R33" s="62">
        <f t="shared" si="5"/>
        <v>443</v>
      </c>
      <c r="S33" s="63">
        <f t="shared" si="6"/>
        <v>1</v>
      </c>
    </row>
    <row r="34" spans="2:19" ht="30" customHeight="1" x14ac:dyDescent="0.4">
      <c r="C34" s="135" t="s">
        <v>38</v>
      </c>
      <c r="D34" s="136"/>
      <c r="E34" s="137"/>
      <c r="F34" s="53">
        <f>[1]地域毎集計表!CJ52</f>
        <v>130</v>
      </c>
      <c r="G34" s="54">
        <f t="shared" si="0"/>
        <v>0.29345372460496616</v>
      </c>
      <c r="H34" s="55">
        <f>[1]地域毎集計表!CK52</f>
        <v>185</v>
      </c>
      <c r="I34" s="54">
        <f t="shared" si="3"/>
        <v>0.41760722347629797</v>
      </c>
      <c r="J34" s="55">
        <f>[1]地域毎集計表!CL52</f>
        <v>63</v>
      </c>
      <c r="K34" s="54">
        <f t="shared" si="1"/>
        <v>0.14221218961625282</v>
      </c>
      <c r="L34" s="56">
        <f>[1]地域毎集計表!CM52</f>
        <v>18</v>
      </c>
      <c r="M34" s="57">
        <f t="shared" ref="M34:M44" si="7">L34/R34</f>
        <v>4.0632054176072234E-2</v>
      </c>
      <c r="N34" s="64">
        <f>[1]地域毎集計表!CN52</f>
        <v>47</v>
      </c>
      <c r="O34" s="59">
        <f t="shared" si="2"/>
        <v>0.10609480812641084</v>
      </c>
      <c r="P34" s="60">
        <f>[1]地域毎集計表!CP52</f>
        <v>149</v>
      </c>
      <c r="Q34" s="61">
        <f t="shared" si="4"/>
        <v>0.33634311512415349</v>
      </c>
      <c r="R34" s="62">
        <f t="shared" si="5"/>
        <v>443</v>
      </c>
      <c r="S34" s="63">
        <f t="shared" si="6"/>
        <v>1</v>
      </c>
    </row>
    <row r="35" spans="2:19" ht="30" customHeight="1" x14ac:dyDescent="0.4">
      <c r="C35" s="135" t="s">
        <v>39</v>
      </c>
      <c r="D35" s="136"/>
      <c r="E35" s="137"/>
      <c r="F35" s="53">
        <f>[1]地域毎集計表!CQ52</f>
        <v>79</v>
      </c>
      <c r="G35" s="54">
        <f t="shared" si="0"/>
        <v>0.17832957110609482</v>
      </c>
      <c r="H35" s="55">
        <f>[1]地域毎集計表!CR52</f>
        <v>195</v>
      </c>
      <c r="I35" s="54">
        <f t="shared" si="3"/>
        <v>0.44018058690744921</v>
      </c>
      <c r="J35" s="55">
        <f>[1]地域毎集計表!CS52</f>
        <v>93</v>
      </c>
      <c r="K35" s="54">
        <f t="shared" si="1"/>
        <v>0.20993227990970656</v>
      </c>
      <c r="L35" s="56">
        <f>[1]地域毎集計表!CT52</f>
        <v>24</v>
      </c>
      <c r="M35" s="57">
        <f t="shared" si="7"/>
        <v>5.4176072234762979E-2</v>
      </c>
      <c r="N35" s="64">
        <f>[1]地域毎集計表!CU52</f>
        <v>52</v>
      </c>
      <c r="O35" s="59">
        <f t="shared" si="2"/>
        <v>0.11738148984198646</v>
      </c>
      <c r="P35" s="60">
        <f>[1]地域毎集計表!CW52</f>
        <v>144</v>
      </c>
      <c r="Q35" s="61">
        <f t="shared" si="4"/>
        <v>0.32505643340857787</v>
      </c>
      <c r="R35" s="62">
        <f t="shared" si="5"/>
        <v>443</v>
      </c>
      <c r="S35" s="63">
        <f t="shared" si="6"/>
        <v>1</v>
      </c>
    </row>
    <row r="36" spans="2:19" ht="30" customHeight="1" x14ac:dyDescent="0.4">
      <c r="C36" s="135" t="s">
        <v>40</v>
      </c>
      <c r="D36" s="136"/>
      <c r="E36" s="137"/>
      <c r="F36" s="53">
        <f>[1]地域毎集計表!CX52</f>
        <v>24</v>
      </c>
      <c r="G36" s="54">
        <f t="shared" si="0"/>
        <v>5.4176072234762979E-2</v>
      </c>
      <c r="H36" s="55">
        <f>[1]地域毎集計表!CY52</f>
        <v>100</v>
      </c>
      <c r="I36" s="54">
        <f t="shared" si="3"/>
        <v>0.22573363431151242</v>
      </c>
      <c r="J36" s="55">
        <f>[1]地域毎集計表!CZ52</f>
        <v>161</v>
      </c>
      <c r="K36" s="54">
        <f t="shared" si="1"/>
        <v>0.36343115124153497</v>
      </c>
      <c r="L36" s="56">
        <f>[1]地域毎集計表!DA52</f>
        <v>47</v>
      </c>
      <c r="M36" s="57">
        <f t="shared" si="7"/>
        <v>0.10609480812641084</v>
      </c>
      <c r="N36" s="64">
        <f>[1]地域毎集計表!DB52</f>
        <v>111</v>
      </c>
      <c r="O36" s="59">
        <f t="shared" si="2"/>
        <v>0.25056433408577877</v>
      </c>
      <c r="P36" s="60">
        <f>[1]地域毎集計表!DD52</f>
        <v>22</v>
      </c>
      <c r="Q36" s="61">
        <f t="shared" si="4"/>
        <v>4.9661399548532728E-2</v>
      </c>
      <c r="R36" s="62">
        <f t="shared" si="5"/>
        <v>443</v>
      </c>
      <c r="S36" s="63">
        <f t="shared" si="6"/>
        <v>1</v>
      </c>
    </row>
    <row r="37" spans="2:19" ht="44.25" customHeight="1" x14ac:dyDescent="0.4">
      <c r="C37" s="135" t="s">
        <v>41</v>
      </c>
      <c r="D37" s="136"/>
      <c r="E37" s="137"/>
      <c r="F37" s="53">
        <f>[1]地域毎集計表!DE52</f>
        <v>69</v>
      </c>
      <c r="G37" s="54">
        <f t="shared" si="0"/>
        <v>0.15575620767494355</v>
      </c>
      <c r="H37" s="55">
        <f>[1]地域毎集計表!DF52</f>
        <v>204</v>
      </c>
      <c r="I37" s="54">
        <f t="shared" si="3"/>
        <v>0.4604966139954853</v>
      </c>
      <c r="J37" s="55">
        <f>[1]地域毎集計表!DG52</f>
        <v>89</v>
      </c>
      <c r="K37" s="54">
        <f t="shared" si="1"/>
        <v>0.20090293453724606</v>
      </c>
      <c r="L37" s="56">
        <f>[1]地域毎集計表!DH52</f>
        <v>33</v>
      </c>
      <c r="M37" s="57">
        <f t="shared" si="7"/>
        <v>7.4492099322799099E-2</v>
      </c>
      <c r="N37" s="64">
        <f>[1]地域毎集計表!DI52</f>
        <v>48</v>
      </c>
      <c r="O37" s="59">
        <f t="shared" si="2"/>
        <v>0.10835214446952596</v>
      </c>
      <c r="P37" s="60">
        <f>[1]地域毎集計表!DK52</f>
        <v>214</v>
      </c>
      <c r="Q37" s="61">
        <f t="shared" si="4"/>
        <v>0.48306997742663654</v>
      </c>
      <c r="R37" s="62">
        <f t="shared" si="5"/>
        <v>443</v>
      </c>
      <c r="S37" s="63">
        <f t="shared" si="6"/>
        <v>1</v>
      </c>
    </row>
    <row r="38" spans="2:19" ht="30" customHeight="1" x14ac:dyDescent="0.4">
      <c r="C38" s="135" t="s">
        <v>42</v>
      </c>
      <c r="D38" s="136"/>
      <c r="E38" s="137"/>
      <c r="F38" s="53">
        <f>[1]地域毎集計表!DL52</f>
        <v>83</v>
      </c>
      <c r="G38" s="54">
        <f t="shared" si="0"/>
        <v>0.18735891647855529</v>
      </c>
      <c r="H38" s="55">
        <f>[1]地域毎集計表!DM52</f>
        <v>171</v>
      </c>
      <c r="I38" s="54">
        <f t="shared" si="3"/>
        <v>0.38600451467268621</v>
      </c>
      <c r="J38" s="55">
        <f>[1]地域毎集計表!DN52</f>
        <v>105</v>
      </c>
      <c r="K38" s="54">
        <f t="shared" si="1"/>
        <v>0.23702031602708803</v>
      </c>
      <c r="L38" s="56">
        <f>[1]地域毎集計表!DO52</f>
        <v>31</v>
      </c>
      <c r="M38" s="57">
        <f t="shared" si="7"/>
        <v>6.9977426636568849E-2</v>
      </c>
      <c r="N38" s="64">
        <f>[1]地域毎集計表!DP52</f>
        <v>53</v>
      </c>
      <c r="O38" s="59">
        <f t="shared" si="2"/>
        <v>0.11963882618510158</v>
      </c>
      <c r="P38" s="60">
        <f>[1]地域毎集計表!DR52</f>
        <v>75</v>
      </c>
      <c r="Q38" s="61">
        <f t="shared" si="4"/>
        <v>0.16930022573363432</v>
      </c>
      <c r="R38" s="62">
        <f t="shared" si="5"/>
        <v>443</v>
      </c>
      <c r="S38" s="63">
        <f t="shared" si="6"/>
        <v>0.99999999999999989</v>
      </c>
    </row>
    <row r="39" spans="2:19" ht="30" customHeight="1" x14ac:dyDescent="0.4">
      <c r="C39" s="135" t="s">
        <v>43</v>
      </c>
      <c r="D39" s="136"/>
      <c r="E39" s="137"/>
      <c r="F39" s="53">
        <f>[1]地域毎集計表!DS52</f>
        <v>56</v>
      </c>
      <c r="G39" s="54">
        <f t="shared" si="0"/>
        <v>0.12641083521444696</v>
      </c>
      <c r="H39" s="55">
        <f>[1]地域毎集計表!DT52</f>
        <v>175</v>
      </c>
      <c r="I39" s="54">
        <f t="shared" si="3"/>
        <v>0.39503386004514673</v>
      </c>
      <c r="J39" s="55">
        <f>[1]地域毎集計表!DU52</f>
        <v>119</v>
      </c>
      <c r="K39" s="54">
        <f t="shared" si="1"/>
        <v>0.26862302483069977</v>
      </c>
      <c r="L39" s="56">
        <f>[1]地域毎集計表!DV52</f>
        <v>38</v>
      </c>
      <c r="M39" s="57">
        <f t="shared" si="7"/>
        <v>8.5778781038374718E-2</v>
      </c>
      <c r="N39" s="64">
        <f>[1]地域毎集計表!DW52</f>
        <v>55</v>
      </c>
      <c r="O39" s="59">
        <f t="shared" si="2"/>
        <v>0.12415349887133183</v>
      </c>
      <c r="P39" s="60">
        <f>[1]地域毎集計表!DY52</f>
        <v>210</v>
      </c>
      <c r="Q39" s="61">
        <f t="shared" si="4"/>
        <v>0.47404063205417607</v>
      </c>
      <c r="R39" s="62">
        <f t="shared" si="5"/>
        <v>443</v>
      </c>
      <c r="S39" s="63">
        <f t="shared" si="6"/>
        <v>1</v>
      </c>
    </row>
    <row r="40" spans="2:19" ht="30" customHeight="1" x14ac:dyDescent="0.4">
      <c r="C40" s="135" t="s">
        <v>44</v>
      </c>
      <c r="D40" s="136"/>
      <c r="E40" s="137"/>
      <c r="F40" s="53">
        <f>[1]地域毎集計表!DZ52</f>
        <v>54</v>
      </c>
      <c r="G40" s="54">
        <f t="shared" si="0"/>
        <v>0.12189616252821671</v>
      </c>
      <c r="H40" s="55">
        <f>[1]地域毎集計表!EA52</f>
        <v>142</v>
      </c>
      <c r="I40" s="54">
        <f t="shared" si="3"/>
        <v>0.32054176072234764</v>
      </c>
      <c r="J40" s="55">
        <f>[1]地域毎集計表!EB52</f>
        <v>145</v>
      </c>
      <c r="K40" s="54">
        <f t="shared" si="1"/>
        <v>0.32731376975169302</v>
      </c>
      <c r="L40" s="56">
        <f>[1]地域毎集計表!EC52</f>
        <v>33</v>
      </c>
      <c r="M40" s="57">
        <f t="shared" si="7"/>
        <v>7.4492099322799099E-2</v>
      </c>
      <c r="N40" s="64">
        <f>[1]地域毎集計表!ED52</f>
        <v>69</v>
      </c>
      <c r="O40" s="59">
        <f t="shared" si="2"/>
        <v>0.15575620767494355</v>
      </c>
      <c r="P40" s="60">
        <f>[1]地域毎集計表!EF52</f>
        <v>51</v>
      </c>
      <c r="Q40" s="61">
        <f t="shared" si="4"/>
        <v>0.11512415349887133</v>
      </c>
      <c r="R40" s="62">
        <f t="shared" si="5"/>
        <v>443</v>
      </c>
      <c r="S40" s="63">
        <f t="shared" si="6"/>
        <v>1</v>
      </c>
    </row>
    <row r="41" spans="2:19" ht="30" customHeight="1" x14ac:dyDescent="0.4">
      <c r="C41" s="135" t="s">
        <v>45</v>
      </c>
      <c r="D41" s="136"/>
      <c r="E41" s="137"/>
      <c r="F41" s="53">
        <f>[1]地域毎集計表!EG52</f>
        <v>50</v>
      </c>
      <c r="G41" s="54">
        <f t="shared" si="0"/>
        <v>0.11286681715575621</v>
      </c>
      <c r="H41" s="55">
        <f>[1]地域毎集計表!EH52</f>
        <v>132</v>
      </c>
      <c r="I41" s="54">
        <f t="shared" si="3"/>
        <v>0.2979683972911964</v>
      </c>
      <c r="J41" s="55">
        <f>[1]地域毎集計表!EI52</f>
        <v>140</v>
      </c>
      <c r="K41" s="54">
        <f t="shared" si="1"/>
        <v>0.3160270880361174</v>
      </c>
      <c r="L41" s="56">
        <f>[1]地域毎集計表!EJ52</f>
        <v>40</v>
      </c>
      <c r="M41" s="57">
        <f t="shared" si="7"/>
        <v>9.0293453724604969E-2</v>
      </c>
      <c r="N41" s="64">
        <f>[1]地域毎集計表!EK52</f>
        <v>81</v>
      </c>
      <c r="O41" s="59">
        <f t="shared" si="2"/>
        <v>0.18284424379232506</v>
      </c>
      <c r="P41" s="60">
        <f>[1]地域毎集計表!EM52</f>
        <v>40</v>
      </c>
      <c r="Q41" s="61">
        <f t="shared" si="4"/>
        <v>9.0293453724604969E-2</v>
      </c>
      <c r="R41" s="62">
        <f t="shared" si="5"/>
        <v>443</v>
      </c>
      <c r="S41" s="63">
        <f t="shared" si="6"/>
        <v>1</v>
      </c>
    </row>
    <row r="42" spans="2:19" ht="30" customHeight="1" x14ac:dyDescent="0.4">
      <c r="C42" s="135" t="s">
        <v>46</v>
      </c>
      <c r="D42" s="136"/>
      <c r="E42" s="137"/>
      <c r="F42" s="53">
        <f>[1]地域毎集計表!EN52</f>
        <v>117</v>
      </c>
      <c r="G42" s="54">
        <f t="shared" si="0"/>
        <v>0.26410835214446954</v>
      </c>
      <c r="H42" s="55">
        <f>[1]地域毎集計表!EO52</f>
        <v>176</v>
      </c>
      <c r="I42" s="54">
        <f t="shared" si="3"/>
        <v>0.39729119638826182</v>
      </c>
      <c r="J42" s="55">
        <f>[1]地域毎集計表!EP52</f>
        <v>60</v>
      </c>
      <c r="K42" s="54">
        <f t="shared" si="1"/>
        <v>0.13544018058690746</v>
      </c>
      <c r="L42" s="56">
        <f>[1]地域毎集計表!EQ52</f>
        <v>22</v>
      </c>
      <c r="M42" s="57">
        <f t="shared" si="7"/>
        <v>4.9661399548532728E-2</v>
      </c>
      <c r="N42" s="64">
        <f>[1]地域毎集計表!ER52</f>
        <v>68</v>
      </c>
      <c r="O42" s="59">
        <f t="shared" si="2"/>
        <v>0.15349887133182843</v>
      </c>
      <c r="P42" s="60">
        <f>[1]地域毎集計表!ET52</f>
        <v>124</v>
      </c>
      <c r="Q42" s="61">
        <f t="shared" si="4"/>
        <v>0.27990970654627539</v>
      </c>
      <c r="R42" s="62">
        <f t="shared" si="5"/>
        <v>443</v>
      </c>
      <c r="S42" s="63">
        <f t="shared" si="6"/>
        <v>0.99999999999999989</v>
      </c>
    </row>
    <row r="43" spans="2:19" ht="30" customHeight="1" x14ac:dyDescent="0.4">
      <c r="C43" s="135" t="s">
        <v>47</v>
      </c>
      <c r="D43" s="136"/>
      <c r="E43" s="137"/>
      <c r="F43" s="53">
        <f>[1]地域毎集計表!EU52</f>
        <v>152</v>
      </c>
      <c r="G43" s="54">
        <f t="shared" si="0"/>
        <v>0.34311512415349887</v>
      </c>
      <c r="H43" s="55">
        <f>[1]地域毎集計表!EV52</f>
        <v>161</v>
      </c>
      <c r="I43" s="54">
        <f t="shared" si="3"/>
        <v>0.36343115124153497</v>
      </c>
      <c r="J43" s="55">
        <f>[1]地域毎集計表!EW52</f>
        <v>51</v>
      </c>
      <c r="K43" s="54">
        <f t="shared" si="1"/>
        <v>0.11512415349887133</v>
      </c>
      <c r="L43" s="56">
        <f>[1]地域毎集計表!EX52</f>
        <v>15</v>
      </c>
      <c r="M43" s="57">
        <f t="shared" si="7"/>
        <v>3.3860045146726865E-2</v>
      </c>
      <c r="N43" s="64">
        <f>[1]地域毎集計表!EY52</f>
        <v>64</v>
      </c>
      <c r="O43" s="59">
        <f t="shared" si="2"/>
        <v>0.14446952595936793</v>
      </c>
      <c r="P43" s="60">
        <f>[1]地域毎集計表!FA52</f>
        <v>135</v>
      </c>
      <c r="Q43" s="61">
        <f t="shared" si="4"/>
        <v>0.30474040632054178</v>
      </c>
      <c r="R43" s="62">
        <f t="shared" si="5"/>
        <v>443</v>
      </c>
      <c r="S43" s="63">
        <f t="shared" si="6"/>
        <v>0.99999999999999989</v>
      </c>
    </row>
    <row r="44" spans="2:19" ht="30" customHeight="1" x14ac:dyDescent="0.4">
      <c r="C44" s="138" t="s">
        <v>48</v>
      </c>
      <c r="D44" s="139"/>
      <c r="E44" s="140"/>
      <c r="F44" s="65">
        <f>[1]地域毎集計表!FB52</f>
        <v>104</v>
      </c>
      <c r="G44" s="66">
        <f t="shared" si="0"/>
        <v>0.23476297968397292</v>
      </c>
      <c r="H44" s="67">
        <f>[1]地域毎集計表!FC52</f>
        <v>200</v>
      </c>
      <c r="I44" s="66">
        <f t="shared" si="3"/>
        <v>0.45146726862302483</v>
      </c>
      <c r="J44" s="67">
        <f>[1]地域毎集計表!FD52</f>
        <v>64</v>
      </c>
      <c r="K44" s="66">
        <f t="shared" si="1"/>
        <v>0.14446952595936793</v>
      </c>
      <c r="L44" s="68">
        <f>[1]地域毎集計表!FE52</f>
        <v>17</v>
      </c>
      <c r="M44" s="66">
        <f t="shared" si="7"/>
        <v>3.8374717832957109E-2</v>
      </c>
      <c r="N44" s="69">
        <f>[1]地域毎集計表!FF52</f>
        <v>58</v>
      </c>
      <c r="O44" s="70">
        <f t="shared" si="2"/>
        <v>0.1309255079006772</v>
      </c>
      <c r="P44" s="71">
        <f>[1]地域毎集計表!FH52</f>
        <v>128</v>
      </c>
      <c r="Q44" s="72">
        <f t="shared" si="4"/>
        <v>0.28893905191873587</v>
      </c>
      <c r="R44" s="73">
        <f t="shared" si="5"/>
        <v>443</v>
      </c>
      <c r="S44" s="74">
        <f t="shared" si="6"/>
        <v>0.99999999999999989</v>
      </c>
    </row>
    <row r="45" spans="2:19" ht="15" customHeight="1" x14ac:dyDescent="0.4">
      <c r="C45" s="141"/>
      <c r="D45" s="141"/>
      <c r="E45" s="141"/>
      <c r="F45" s="141"/>
      <c r="G45" s="141"/>
      <c r="H45" s="141"/>
      <c r="I45" s="141"/>
      <c r="J45" s="141"/>
      <c r="K45" s="141"/>
      <c r="L45" s="141"/>
      <c r="M45" s="141"/>
      <c r="N45" s="141"/>
      <c r="O45" s="141"/>
      <c r="P45" s="141"/>
      <c r="Q45" s="141"/>
      <c r="R45" s="75"/>
    </row>
    <row r="47" spans="2:19" ht="48" customHeight="1" x14ac:dyDescent="0.4">
      <c r="B47" s="142" t="s">
        <v>49</v>
      </c>
      <c r="C47" s="113"/>
      <c r="D47" s="113"/>
      <c r="E47" s="113"/>
      <c r="F47" s="113"/>
      <c r="G47" s="113"/>
      <c r="H47" s="113"/>
      <c r="I47" s="113"/>
      <c r="J47" s="113"/>
      <c r="K47" s="113"/>
      <c r="L47" s="113"/>
      <c r="M47" s="113"/>
      <c r="N47" s="113"/>
      <c r="O47" s="113"/>
      <c r="P47" s="113"/>
      <c r="Q47" s="113"/>
    </row>
    <row r="48" spans="2:19" ht="6" customHeight="1" x14ac:dyDescent="0.4"/>
    <row r="49" spans="2:19" ht="30" customHeight="1" x14ac:dyDescent="0.4">
      <c r="C49" s="14"/>
      <c r="D49" s="114" t="s">
        <v>28</v>
      </c>
      <c r="E49" s="115"/>
      <c r="F49" s="116" t="s">
        <v>50</v>
      </c>
      <c r="G49" s="115"/>
      <c r="H49" s="116" t="s">
        <v>51</v>
      </c>
      <c r="I49" s="115"/>
      <c r="J49" s="116" t="s">
        <v>52</v>
      </c>
      <c r="K49" s="115"/>
      <c r="L49" s="116" t="s">
        <v>14</v>
      </c>
      <c r="M49" s="117"/>
      <c r="N49" s="118" t="s">
        <v>15</v>
      </c>
      <c r="O49" s="119"/>
      <c r="P49" s="131"/>
      <c r="Q49" s="102"/>
    </row>
    <row r="50" spans="2:19" ht="15" customHeight="1" x14ac:dyDescent="0.4">
      <c r="C50" s="15"/>
      <c r="D50" s="16" t="s">
        <v>16</v>
      </c>
      <c r="E50" s="17" t="s">
        <v>17</v>
      </c>
      <c r="F50" s="17" t="s">
        <v>16</v>
      </c>
      <c r="G50" s="17" t="s">
        <v>17</v>
      </c>
      <c r="H50" s="17" t="s">
        <v>16</v>
      </c>
      <c r="I50" s="17" t="s">
        <v>17</v>
      </c>
      <c r="J50" s="17" t="s">
        <v>16</v>
      </c>
      <c r="K50" s="17" t="s">
        <v>17</v>
      </c>
      <c r="L50" s="17" t="s">
        <v>16</v>
      </c>
      <c r="M50" s="18" t="s">
        <v>18</v>
      </c>
      <c r="N50" s="76" t="s">
        <v>34</v>
      </c>
      <c r="O50" s="77" t="s">
        <v>17</v>
      </c>
      <c r="P50" s="21"/>
      <c r="Q50" s="22"/>
    </row>
    <row r="51" spans="2:19" ht="15" customHeight="1" x14ac:dyDescent="0.4">
      <c r="C51" s="23" t="s">
        <v>19</v>
      </c>
      <c r="D51" s="24">
        <f>[1]地域毎集計表!FJ52</f>
        <v>70</v>
      </c>
      <c r="E51" s="25">
        <f>D51/N51</f>
        <v>0.1580135440180587</v>
      </c>
      <c r="F51" s="26">
        <f>[1]地域毎集計表!FK52</f>
        <v>161</v>
      </c>
      <c r="G51" s="25">
        <f>F51/N51</f>
        <v>0.36343115124153497</v>
      </c>
      <c r="H51" s="26">
        <f>[1]地域毎集計表!FL52</f>
        <v>134</v>
      </c>
      <c r="I51" s="25">
        <f>H51/N51</f>
        <v>0.30248306997742663</v>
      </c>
      <c r="J51" s="26">
        <f>[1]地域毎集計表!FM52</f>
        <v>34</v>
      </c>
      <c r="K51" s="25">
        <f>J51/N51</f>
        <v>7.6749435665914217E-2</v>
      </c>
      <c r="L51" s="26">
        <f>[1]地域毎集計表!FN52</f>
        <v>44</v>
      </c>
      <c r="M51" s="27">
        <f>L51/N51</f>
        <v>9.9322799097065456E-2</v>
      </c>
      <c r="N51" s="78">
        <f>B51+D51+F51+H51+J51+L51</f>
        <v>443</v>
      </c>
      <c r="O51" s="79">
        <f>E51+G51+I51+K51+M51</f>
        <v>0.99999999999999989</v>
      </c>
      <c r="P51" s="30"/>
      <c r="Q51" s="31"/>
    </row>
    <row r="54" spans="2:19" ht="15" customHeight="1" x14ac:dyDescent="0.4">
      <c r="B54" s="112" t="s">
        <v>53</v>
      </c>
      <c r="C54" s="113"/>
      <c r="D54" s="113"/>
      <c r="E54" s="113"/>
      <c r="F54" s="113"/>
      <c r="G54" s="113"/>
      <c r="H54" s="113"/>
      <c r="I54" s="113"/>
      <c r="J54" s="113"/>
      <c r="K54" s="113"/>
      <c r="L54" s="113"/>
      <c r="M54" s="113"/>
      <c r="N54" s="113"/>
      <c r="O54" s="113"/>
      <c r="P54" s="113"/>
      <c r="Q54" s="113"/>
    </row>
    <row r="55" spans="2:19" ht="15" customHeight="1" x14ac:dyDescent="0.4">
      <c r="B55" s="113"/>
      <c r="C55" s="113"/>
      <c r="D55" s="113"/>
      <c r="E55" s="113"/>
      <c r="F55" s="113"/>
      <c r="G55" s="113"/>
      <c r="H55" s="113"/>
      <c r="I55" s="113"/>
      <c r="J55" s="113"/>
      <c r="K55" s="113"/>
      <c r="L55" s="113"/>
      <c r="M55" s="113"/>
      <c r="N55" s="113"/>
      <c r="O55" s="113"/>
      <c r="P55" s="113"/>
      <c r="Q55" s="113"/>
    </row>
    <row r="56" spans="2:19" ht="6" customHeight="1" x14ac:dyDescent="0.4"/>
    <row r="57" spans="2:19" ht="30" customHeight="1" x14ac:dyDescent="0.4">
      <c r="C57" s="14"/>
      <c r="D57" s="114" t="s">
        <v>28</v>
      </c>
      <c r="E57" s="115"/>
      <c r="F57" s="116" t="s">
        <v>50</v>
      </c>
      <c r="G57" s="115"/>
      <c r="H57" s="116" t="s">
        <v>51</v>
      </c>
      <c r="I57" s="115"/>
      <c r="J57" s="116" t="s">
        <v>52</v>
      </c>
      <c r="K57" s="115"/>
      <c r="L57" s="132" t="s">
        <v>14</v>
      </c>
      <c r="M57" s="133"/>
      <c r="N57" s="134" t="s">
        <v>15</v>
      </c>
      <c r="O57" s="119"/>
      <c r="P57" s="101"/>
      <c r="Q57" s="102"/>
    </row>
    <row r="58" spans="2:19" ht="15" customHeight="1" x14ac:dyDescent="0.4">
      <c r="C58" s="15"/>
      <c r="D58" s="16" t="s">
        <v>16</v>
      </c>
      <c r="E58" s="17" t="s">
        <v>17</v>
      </c>
      <c r="F58" s="17" t="s">
        <v>16</v>
      </c>
      <c r="G58" s="17" t="s">
        <v>17</v>
      </c>
      <c r="H58" s="17" t="s">
        <v>16</v>
      </c>
      <c r="I58" s="17" t="s">
        <v>17</v>
      </c>
      <c r="J58" s="17" t="s">
        <v>16</v>
      </c>
      <c r="K58" s="17" t="s">
        <v>17</v>
      </c>
      <c r="L58" s="80" t="s">
        <v>33</v>
      </c>
      <c r="M58" s="81" t="s">
        <v>17</v>
      </c>
      <c r="N58" s="82" t="s">
        <v>34</v>
      </c>
      <c r="O58" s="77" t="s">
        <v>17</v>
      </c>
      <c r="P58" s="83"/>
      <c r="Q58" s="22"/>
    </row>
    <row r="59" spans="2:19" ht="15" customHeight="1" x14ac:dyDescent="0.4">
      <c r="C59" s="23" t="s">
        <v>19</v>
      </c>
      <c r="D59" s="24">
        <f>[1]地域毎集計表!FP52</f>
        <v>86</v>
      </c>
      <c r="E59" s="25">
        <f>D59/N59</f>
        <v>0.19413092550790068</v>
      </c>
      <c r="F59" s="26">
        <f>[1]地域毎集計表!FQ52</f>
        <v>196</v>
      </c>
      <c r="G59" s="25">
        <f>F59/N59</f>
        <v>0.44243792325056436</v>
      </c>
      <c r="H59" s="26">
        <f>[1]地域毎集計表!FR52</f>
        <v>97</v>
      </c>
      <c r="I59" s="25">
        <f>H59/N59</f>
        <v>0.21896162528216703</v>
      </c>
      <c r="J59" s="26">
        <f>[1]地域毎集計表!FS52</f>
        <v>23</v>
      </c>
      <c r="K59" s="25">
        <f>J59/N59</f>
        <v>5.1918735891647853E-2</v>
      </c>
      <c r="L59" s="84">
        <f>[1]地域毎集計表!FT52</f>
        <v>41</v>
      </c>
      <c r="M59" s="85">
        <f>L59/N59</f>
        <v>9.2550790067720087E-2</v>
      </c>
      <c r="N59" s="86">
        <f>D59+F59+H59+J59+L59</f>
        <v>443</v>
      </c>
      <c r="O59" s="79">
        <f>E59+G59+I59+K59+M59</f>
        <v>1</v>
      </c>
      <c r="P59" s="87"/>
      <c r="Q59" s="31"/>
    </row>
    <row r="60" spans="2:19" ht="15" customHeight="1" x14ac:dyDescent="0.4">
      <c r="C60" s="88"/>
      <c r="D60" s="89"/>
      <c r="E60" s="90"/>
      <c r="F60" s="89"/>
      <c r="G60" s="90"/>
      <c r="H60" s="89"/>
      <c r="I60" s="90"/>
      <c r="J60" s="89"/>
      <c r="K60" s="90"/>
      <c r="L60" s="89"/>
      <c r="M60" s="90"/>
      <c r="N60" s="90"/>
      <c r="O60" s="90"/>
      <c r="P60" s="89"/>
      <c r="Q60" s="90"/>
      <c r="R60" s="89"/>
      <c r="S60" s="90"/>
    </row>
    <row r="62" spans="2:19" x14ac:dyDescent="0.4">
      <c r="B62" s="1" t="s">
        <v>54</v>
      </c>
    </row>
    <row r="63" spans="2:19" ht="15" customHeight="1" x14ac:dyDescent="0.4">
      <c r="B63" s="1" t="s">
        <v>55</v>
      </c>
    </row>
    <row r="64" spans="2:19" ht="6" customHeight="1" x14ac:dyDescent="0.4"/>
    <row r="65" spans="3:17" ht="15" customHeight="1" x14ac:dyDescent="0.4">
      <c r="C65" s="120"/>
      <c r="D65" s="121"/>
      <c r="E65" s="121"/>
      <c r="F65" s="121"/>
      <c r="G65" s="121"/>
      <c r="H65" s="121"/>
      <c r="I65" s="121"/>
      <c r="J65" s="121"/>
      <c r="K65" s="121"/>
      <c r="L65" s="121"/>
      <c r="M65" s="121"/>
      <c r="N65" s="121"/>
      <c r="O65" s="122"/>
      <c r="P65" s="126" t="s">
        <v>32</v>
      </c>
      <c r="Q65" s="127"/>
    </row>
    <row r="66" spans="3:17" ht="15" customHeight="1" x14ac:dyDescent="0.4">
      <c r="C66" s="123"/>
      <c r="D66" s="124"/>
      <c r="E66" s="124"/>
      <c r="F66" s="124"/>
      <c r="G66" s="124"/>
      <c r="H66" s="124"/>
      <c r="I66" s="124"/>
      <c r="J66" s="124"/>
      <c r="K66" s="124"/>
      <c r="L66" s="124"/>
      <c r="M66" s="124"/>
      <c r="N66" s="124"/>
      <c r="O66" s="125"/>
      <c r="P66" s="91" t="s">
        <v>16</v>
      </c>
      <c r="Q66" s="92" t="s">
        <v>18</v>
      </c>
    </row>
    <row r="67" spans="3:17" ht="12.75" customHeight="1" x14ac:dyDescent="0.4">
      <c r="C67" s="128" t="s">
        <v>56</v>
      </c>
      <c r="D67" s="129"/>
      <c r="E67" s="129"/>
      <c r="F67" s="129"/>
      <c r="G67" s="129"/>
      <c r="H67" s="129"/>
      <c r="I67" s="129"/>
      <c r="J67" s="129"/>
      <c r="K67" s="129"/>
      <c r="L67" s="129"/>
      <c r="M67" s="129"/>
      <c r="N67" s="129"/>
      <c r="O67" s="130"/>
      <c r="P67" s="44">
        <f>[1]地域毎集計表!FV52</f>
        <v>146</v>
      </c>
      <c r="Q67" s="50">
        <f>P67/($D$59+$F$59)</f>
        <v>0.51773049645390068</v>
      </c>
    </row>
    <row r="68" spans="3:17" ht="12.75" customHeight="1" x14ac:dyDescent="0.4">
      <c r="C68" s="103" t="s">
        <v>57</v>
      </c>
      <c r="D68" s="104"/>
      <c r="E68" s="104"/>
      <c r="F68" s="104"/>
      <c r="G68" s="104"/>
      <c r="H68" s="104"/>
      <c r="I68" s="104"/>
      <c r="J68" s="104"/>
      <c r="K68" s="104"/>
      <c r="L68" s="104"/>
      <c r="M68" s="104"/>
      <c r="N68" s="104"/>
      <c r="O68" s="105"/>
      <c r="P68" s="93">
        <f>[1]地域毎集計表!FW52</f>
        <v>143</v>
      </c>
      <c r="Q68" s="61">
        <f>P68/($D$59+$F$59)</f>
        <v>0.50709219858156029</v>
      </c>
    </row>
    <row r="69" spans="3:17" ht="12.75" customHeight="1" x14ac:dyDescent="0.4">
      <c r="C69" s="103" t="s">
        <v>58</v>
      </c>
      <c r="D69" s="104"/>
      <c r="E69" s="104"/>
      <c r="F69" s="104"/>
      <c r="G69" s="104"/>
      <c r="H69" s="104"/>
      <c r="I69" s="104"/>
      <c r="J69" s="104"/>
      <c r="K69" s="104"/>
      <c r="L69" s="104"/>
      <c r="M69" s="104"/>
      <c r="N69" s="104"/>
      <c r="O69" s="105"/>
      <c r="P69" s="93">
        <f>[1]地域毎集計表!FX52</f>
        <v>69</v>
      </c>
      <c r="Q69" s="61">
        <f t="shared" ref="Q69:Q80" si="8">P69/($D$59+$F$59)</f>
        <v>0.24468085106382978</v>
      </c>
    </row>
    <row r="70" spans="3:17" ht="12.75" customHeight="1" x14ac:dyDescent="0.4">
      <c r="C70" s="103" t="s">
        <v>59</v>
      </c>
      <c r="D70" s="104"/>
      <c r="E70" s="104"/>
      <c r="F70" s="104"/>
      <c r="G70" s="104"/>
      <c r="H70" s="104"/>
      <c r="I70" s="104"/>
      <c r="J70" s="104"/>
      <c r="K70" s="104"/>
      <c r="L70" s="104"/>
      <c r="M70" s="104"/>
      <c r="N70" s="104"/>
      <c r="O70" s="105"/>
      <c r="P70" s="93">
        <f>[1]地域毎集計表!FY52</f>
        <v>7</v>
      </c>
      <c r="Q70" s="61">
        <f t="shared" si="8"/>
        <v>2.4822695035460994E-2</v>
      </c>
    </row>
    <row r="71" spans="3:17" ht="12.75" customHeight="1" x14ac:dyDescent="0.4">
      <c r="C71" s="103" t="s">
        <v>60</v>
      </c>
      <c r="D71" s="104"/>
      <c r="E71" s="104"/>
      <c r="F71" s="104"/>
      <c r="G71" s="104"/>
      <c r="H71" s="104"/>
      <c r="I71" s="104"/>
      <c r="J71" s="104"/>
      <c r="K71" s="104"/>
      <c r="L71" s="104"/>
      <c r="M71" s="104"/>
      <c r="N71" s="104"/>
      <c r="O71" s="105"/>
      <c r="P71" s="93">
        <f>[1]地域毎集計表!FZ52</f>
        <v>71</v>
      </c>
      <c r="Q71" s="61">
        <f t="shared" si="8"/>
        <v>0.25177304964539005</v>
      </c>
    </row>
    <row r="72" spans="3:17" ht="12.75" customHeight="1" x14ac:dyDescent="0.4">
      <c r="C72" s="103" t="s">
        <v>61</v>
      </c>
      <c r="D72" s="104"/>
      <c r="E72" s="104"/>
      <c r="F72" s="104"/>
      <c r="G72" s="104"/>
      <c r="H72" s="104"/>
      <c r="I72" s="104"/>
      <c r="J72" s="104"/>
      <c r="K72" s="104"/>
      <c r="L72" s="104"/>
      <c r="M72" s="104"/>
      <c r="N72" s="104"/>
      <c r="O72" s="105"/>
      <c r="P72" s="93">
        <f>[1]地域毎集計表!GA52</f>
        <v>103</v>
      </c>
      <c r="Q72" s="61">
        <f t="shared" si="8"/>
        <v>0.36524822695035464</v>
      </c>
    </row>
    <row r="73" spans="3:17" ht="12.75" customHeight="1" x14ac:dyDescent="0.4">
      <c r="C73" s="103" t="s">
        <v>62</v>
      </c>
      <c r="D73" s="104"/>
      <c r="E73" s="104"/>
      <c r="F73" s="104"/>
      <c r="G73" s="104"/>
      <c r="H73" s="104"/>
      <c r="I73" s="104"/>
      <c r="J73" s="104"/>
      <c r="K73" s="104"/>
      <c r="L73" s="104"/>
      <c r="M73" s="104"/>
      <c r="N73" s="104"/>
      <c r="O73" s="105"/>
      <c r="P73" s="93">
        <f>[1]地域毎集計表!GB52</f>
        <v>24</v>
      </c>
      <c r="Q73" s="61">
        <f t="shared" si="8"/>
        <v>8.5106382978723402E-2</v>
      </c>
    </row>
    <row r="74" spans="3:17" ht="12.75" customHeight="1" x14ac:dyDescent="0.4">
      <c r="C74" s="103" t="s">
        <v>63</v>
      </c>
      <c r="D74" s="104"/>
      <c r="E74" s="104"/>
      <c r="F74" s="104"/>
      <c r="G74" s="104"/>
      <c r="H74" s="104"/>
      <c r="I74" s="104"/>
      <c r="J74" s="104"/>
      <c r="K74" s="104"/>
      <c r="L74" s="104"/>
      <c r="M74" s="104"/>
      <c r="N74" s="104"/>
      <c r="O74" s="105"/>
      <c r="P74" s="93">
        <f>[1]地域毎集計表!GC52</f>
        <v>19</v>
      </c>
      <c r="Q74" s="61">
        <f t="shared" si="8"/>
        <v>6.7375886524822695E-2</v>
      </c>
    </row>
    <row r="75" spans="3:17" ht="12.75" customHeight="1" x14ac:dyDescent="0.4">
      <c r="C75" s="103" t="s">
        <v>64</v>
      </c>
      <c r="D75" s="104"/>
      <c r="E75" s="104"/>
      <c r="F75" s="104"/>
      <c r="G75" s="104"/>
      <c r="H75" s="104"/>
      <c r="I75" s="104"/>
      <c r="J75" s="104"/>
      <c r="K75" s="104"/>
      <c r="L75" s="104"/>
      <c r="M75" s="104"/>
      <c r="N75" s="104"/>
      <c r="O75" s="105"/>
      <c r="P75" s="93">
        <f>[1]地域毎集計表!GD52</f>
        <v>29</v>
      </c>
      <c r="Q75" s="61">
        <f t="shared" si="8"/>
        <v>0.10283687943262411</v>
      </c>
    </row>
    <row r="76" spans="3:17" ht="12.75" customHeight="1" x14ac:dyDescent="0.4">
      <c r="C76" s="103" t="s">
        <v>65</v>
      </c>
      <c r="D76" s="104"/>
      <c r="E76" s="104"/>
      <c r="F76" s="104"/>
      <c r="G76" s="104"/>
      <c r="H76" s="104"/>
      <c r="I76" s="104"/>
      <c r="J76" s="104"/>
      <c r="K76" s="104"/>
      <c r="L76" s="104"/>
      <c r="M76" s="104"/>
      <c r="N76" s="104"/>
      <c r="O76" s="105"/>
      <c r="P76" s="93">
        <f>[1]地域毎集計表!GE52</f>
        <v>114</v>
      </c>
      <c r="Q76" s="61">
        <f t="shared" si="8"/>
        <v>0.40425531914893614</v>
      </c>
    </row>
    <row r="77" spans="3:17" ht="12.75" customHeight="1" x14ac:dyDescent="0.4">
      <c r="C77" s="103" t="s">
        <v>66</v>
      </c>
      <c r="D77" s="104"/>
      <c r="E77" s="104"/>
      <c r="F77" s="104"/>
      <c r="G77" s="104"/>
      <c r="H77" s="104"/>
      <c r="I77" s="104"/>
      <c r="J77" s="104"/>
      <c r="K77" s="104"/>
      <c r="L77" s="104"/>
      <c r="M77" s="104"/>
      <c r="N77" s="104"/>
      <c r="O77" s="105"/>
      <c r="P77" s="93">
        <f>[1]地域毎集計表!GF52</f>
        <v>142</v>
      </c>
      <c r="Q77" s="61">
        <f t="shared" si="8"/>
        <v>0.50354609929078009</v>
      </c>
    </row>
    <row r="78" spans="3:17" ht="12.75" customHeight="1" x14ac:dyDescent="0.4">
      <c r="C78" s="103" t="s">
        <v>67</v>
      </c>
      <c r="D78" s="104"/>
      <c r="E78" s="104"/>
      <c r="F78" s="104"/>
      <c r="G78" s="104"/>
      <c r="H78" s="104"/>
      <c r="I78" s="104"/>
      <c r="J78" s="104"/>
      <c r="K78" s="104"/>
      <c r="L78" s="104"/>
      <c r="M78" s="104"/>
      <c r="N78" s="104"/>
      <c r="O78" s="105"/>
      <c r="P78" s="93">
        <f>[1]地域毎集計表!GG52</f>
        <v>87</v>
      </c>
      <c r="Q78" s="61">
        <f t="shared" si="8"/>
        <v>0.30851063829787234</v>
      </c>
    </row>
    <row r="79" spans="3:17" ht="12.75" customHeight="1" x14ac:dyDescent="0.4">
      <c r="C79" s="106" t="s">
        <v>68</v>
      </c>
      <c r="D79" s="107"/>
      <c r="E79" s="107"/>
      <c r="F79" s="107"/>
      <c r="G79" s="107"/>
      <c r="H79" s="107"/>
      <c r="I79" s="107"/>
      <c r="J79" s="107"/>
      <c r="K79" s="107"/>
      <c r="L79" s="107"/>
      <c r="M79" s="107"/>
      <c r="N79" s="107"/>
      <c r="O79" s="108"/>
      <c r="P79" s="65">
        <f>[1]地域毎集計表!GH52</f>
        <v>24</v>
      </c>
      <c r="Q79" s="61">
        <f t="shared" si="8"/>
        <v>8.5106382978723402E-2</v>
      </c>
    </row>
    <row r="80" spans="3:17" ht="15" customHeight="1" x14ac:dyDescent="0.4">
      <c r="C80" s="109" t="s">
        <v>69</v>
      </c>
      <c r="D80" s="110"/>
      <c r="E80" s="110"/>
      <c r="F80" s="110"/>
      <c r="G80" s="110"/>
      <c r="H80" s="110"/>
      <c r="I80" s="110"/>
      <c r="J80" s="110"/>
      <c r="K80" s="110"/>
      <c r="L80" s="110"/>
      <c r="M80" s="110"/>
      <c r="N80" s="110"/>
      <c r="O80" s="111"/>
      <c r="P80" s="94">
        <f>SUM(P67:P79)</f>
        <v>978</v>
      </c>
      <c r="Q80" s="95">
        <f t="shared" si="8"/>
        <v>3.4680851063829787</v>
      </c>
    </row>
    <row r="81" spans="2:19" x14ac:dyDescent="0.4">
      <c r="C81" s="96"/>
      <c r="D81" s="96"/>
      <c r="E81" s="96"/>
      <c r="F81" s="96"/>
      <c r="G81" s="96"/>
      <c r="H81" s="96"/>
      <c r="I81" s="96"/>
      <c r="J81" s="96"/>
      <c r="K81" s="96"/>
      <c r="L81" s="96"/>
      <c r="M81" s="96"/>
      <c r="N81" s="96"/>
      <c r="O81" s="96"/>
      <c r="P81" s="96"/>
      <c r="Q81" s="96"/>
    </row>
    <row r="82" spans="2:19" ht="15" customHeight="1" x14ac:dyDescent="0.4">
      <c r="B82" s="112" t="s">
        <v>70</v>
      </c>
      <c r="C82" s="113"/>
      <c r="D82" s="113"/>
      <c r="E82" s="113"/>
      <c r="F82" s="113"/>
      <c r="G82" s="113"/>
      <c r="H82" s="113"/>
      <c r="I82" s="113"/>
      <c r="J82" s="113"/>
      <c r="K82" s="113"/>
      <c r="L82" s="113"/>
      <c r="M82" s="113"/>
      <c r="N82" s="113"/>
      <c r="O82" s="113"/>
      <c r="P82" s="113"/>
      <c r="Q82" s="113"/>
    </row>
    <row r="83" spans="2:19" ht="30.75" customHeight="1" x14ac:dyDescent="0.4">
      <c r="B83" s="113"/>
      <c r="C83" s="113"/>
      <c r="D83" s="113"/>
      <c r="E83" s="113"/>
      <c r="F83" s="113"/>
      <c r="G83" s="113"/>
      <c r="H83" s="113"/>
      <c r="I83" s="113"/>
      <c r="J83" s="113"/>
      <c r="K83" s="113"/>
      <c r="L83" s="113"/>
      <c r="M83" s="113"/>
      <c r="N83" s="113"/>
      <c r="O83" s="113"/>
      <c r="P83" s="113"/>
      <c r="Q83" s="113"/>
    </row>
    <row r="84" spans="2:19" ht="6" customHeight="1" x14ac:dyDescent="0.4"/>
    <row r="85" spans="2:19" ht="46.5" customHeight="1" x14ac:dyDescent="0.4">
      <c r="C85" s="14"/>
      <c r="D85" s="114" t="s">
        <v>71</v>
      </c>
      <c r="E85" s="115"/>
      <c r="F85" s="116" t="s">
        <v>72</v>
      </c>
      <c r="G85" s="115"/>
      <c r="H85" s="116" t="s">
        <v>73</v>
      </c>
      <c r="I85" s="115"/>
      <c r="J85" s="116" t="s">
        <v>14</v>
      </c>
      <c r="K85" s="117"/>
      <c r="L85" s="118" t="s">
        <v>15</v>
      </c>
      <c r="M85" s="119"/>
      <c r="N85" s="101"/>
      <c r="O85" s="102"/>
    </row>
    <row r="86" spans="2:19" ht="15" customHeight="1" x14ac:dyDescent="0.4">
      <c r="C86" s="15"/>
      <c r="D86" s="16" t="s">
        <v>16</v>
      </c>
      <c r="E86" s="17" t="s">
        <v>17</v>
      </c>
      <c r="F86" s="17" t="s">
        <v>16</v>
      </c>
      <c r="G86" s="17" t="s">
        <v>17</v>
      </c>
      <c r="H86" s="17" t="s">
        <v>16</v>
      </c>
      <c r="I86" s="17" t="s">
        <v>17</v>
      </c>
      <c r="J86" s="17" t="s">
        <v>16</v>
      </c>
      <c r="K86" s="97" t="s">
        <v>17</v>
      </c>
      <c r="L86" s="76" t="s">
        <v>34</v>
      </c>
      <c r="M86" s="98" t="s">
        <v>17</v>
      </c>
      <c r="N86" s="83"/>
      <c r="O86" s="99"/>
    </row>
    <row r="87" spans="2:19" ht="15" customHeight="1" x14ac:dyDescent="0.4">
      <c r="C87" s="23" t="s">
        <v>19</v>
      </c>
      <c r="D87" s="24">
        <f>[1]地域毎集計表!GI52</f>
        <v>241</v>
      </c>
      <c r="E87" s="25">
        <f>D87/L87</f>
        <v>0.54401805869074493</v>
      </c>
      <c r="F87" s="26">
        <f>[1]地域毎集計表!GJ52</f>
        <v>108</v>
      </c>
      <c r="G87" s="25">
        <f>F87/L87</f>
        <v>0.24379232505643342</v>
      </c>
      <c r="H87" s="26">
        <f>[1]地域毎集計表!GK52</f>
        <v>11</v>
      </c>
      <c r="I87" s="25">
        <f>H87/L87</f>
        <v>2.4830699774266364E-2</v>
      </c>
      <c r="J87" s="26">
        <f>[1]地域毎集計表!GL52</f>
        <v>83</v>
      </c>
      <c r="K87" s="27">
        <f>J87/L87</f>
        <v>0.18735891647855529</v>
      </c>
      <c r="L87" s="78">
        <f>B87+D87+F87+H87+J87</f>
        <v>443</v>
      </c>
      <c r="M87" s="79">
        <f>E87+G87+I87+K87</f>
        <v>1</v>
      </c>
      <c r="N87" s="87"/>
      <c r="O87" s="31"/>
    </row>
    <row r="88" spans="2:19" ht="15" customHeight="1" x14ac:dyDescent="0.4">
      <c r="C88" s="88"/>
      <c r="D88" s="89"/>
      <c r="E88" s="90"/>
      <c r="F88" s="89"/>
      <c r="G88" s="90"/>
      <c r="H88" s="89"/>
      <c r="I88" s="90"/>
      <c r="J88" s="89"/>
      <c r="K88" s="90"/>
      <c r="L88" s="89"/>
      <c r="M88" s="90"/>
      <c r="N88" s="90"/>
      <c r="O88" s="90"/>
      <c r="P88" s="89"/>
      <c r="Q88" s="90"/>
      <c r="R88" s="89"/>
      <c r="S88" s="90"/>
    </row>
    <row r="90" spans="2:19" ht="15" customHeight="1" x14ac:dyDescent="0.4">
      <c r="C90" s="100"/>
      <c r="D90" s="100"/>
      <c r="E90" s="100"/>
      <c r="F90" s="100"/>
      <c r="G90" s="100"/>
      <c r="H90" s="100"/>
      <c r="I90" s="100"/>
      <c r="J90" s="100"/>
      <c r="K90" s="100"/>
      <c r="L90" s="100"/>
      <c r="M90" s="100"/>
      <c r="N90" s="100"/>
      <c r="O90" s="100"/>
      <c r="P90" s="100"/>
      <c r="Q90" s="100"/>
    </row>
  </sheetData>
  <mergeCells count="83">
    <mergeCell ref="I13:M13"/>
    <mergeCell ref="N13:O13"/>
    <mergeCell ref="B2:Q2"/>
    <mergeCell ref="D6:K6"/>
    <mergeCell ref="D7:K7"/>
    <mergeCell ref="N11:O11"/>
    <mergeCell ref="N12:O12"/>
    <mergeCell ref="P18:Q18"/>
    <mergeCell ref="B23:Q23"/>
    <mergeCell ref="C24:Q24"/>
    <mergeCell ref="C25:Q25"/>
    <mergeCell ref="C26:Q26"/>
    <mergeCell ref="D18:E18"/>
    <mergeCell ref="F18:G18"/>
    <mergeCell ref="H18:I18"/>
    <mergeCell ref="J18:K18"/>
    <mergeCell ref="L18:M18"/>
    <mergeCell ref="N18:O18"/>
    <mergeCell ref="R28:S28"/>
    <mergeCell ref="C29:E29"/>
    <mergeCell ref="F29:G29"/>
    <mergeCell ref="H29:I29"/>
    <mergeCell ref="J29:K29"/>
    <mergeCell ref="L29:M29"/>
    <mergeCell ref="N29:O29"/>
    <mergeCell ref="P29:Q29"/>
    <mergeCell ref="R29:S29"/>
    <mergeCell ref="F28:O28"/>
    <mergeCell ref="P28:Q28"/>
    <mergeCell ref="C42:E42"/>
    <mergeCell ref="C31:E31"/>
    <mergeCell ref="C32:E32"/>
    <mergeCell ref="C33:E33"/>
    <mergeCell ref="C34:E34"/>
    <mergeCell ref="C35:E35"/>
    <mergeCell ref="C36:E36"/>
    <mergeCell ref="C37:E37"/>
    <mergeCell ref="C38:E38"/>
    <mergeCell ref="C39:E39"/>
    <mergeCell ref="C40:E40"/>
    <mergeCell ref="C41:E41"/>
    <mergeCell ref="C43:E43"/>
    <mergeCell ref="C44:E44"/>
    <mergeCell ref="C45:Q45"/>
    <mergeCell ref="B47:Q47"/>
    <mergeCell ref="D49:E49"/>
    <mergeCell ref="F49:G49"/>
    <mergeCell ref="H49:I49"/>
    <mergeCell ref="J49:K49"/>
    <mergeCell ref="L49:M49"/>
    <mergeCell ref="N49:O49"/>
    <mergeCell ref="P49:Q49"/>
    <mergeCell ref="B54:Q55"/>
    <mergeCell ref="D57:E57"/>
    <mergeCell ref="F57:G57"/>
    <mergeCell ref="H57:I57"/>
    <mergeCell ref="J57:K57"/>
    <mergeCell ref="L57:M57"/>
    <mergeCell ref="N57:O57"/>
    <mergeCell ref="P57:Q57"/>
    <mergeCell ref="C76:O76"/>
    <mergeCell ref="C65:O66"/>
    <mergeCell ref="P65:Q65"/>
    <mergeCell ref="C67:O67"/>
    <mergeCell ref="C68:O68"/>
    <mergeCell ref="C69:O69"/>
    <mergeCell ref="C70:O70"/>
    <mergeCell ref="C71:O71"/>
    <mergeCell ref="C72:O72"/>
    <mergeCell ref="C73:O73"/>
    <mergeCell ref="C74:O74"/>
    <mergeCell ref="C75:O75"/>
    <mergeCell ref="N85:O85"/>
    <mergeCell ref="C77:O77"/>
    <mergeCell ref="C78:O78"/>
    <mergeCell ref="C79:O79"/>
    <mergeCell ref="C80:O80"/>
    <mergeCell ref="B82:Q83"/>
    <mergeCell ref="D85:E85"/>
    <mergeCell ref="F85:G85"/>
    <mergeCell ref="H85:I85"/>
    <mergeCell ref="J85:K85"/>
    <mergeCell ref="L85:M85"/>
  </mergeCells>
  <phoneticPr fontId="3"/>
  <conditionalFormatting sqref="N13">
    <cfRule type="cellIs" dxfId="1" priority="1" operator="lessThan">
      <formula>70</formula>
    </cfRule>
    <cfRule type="cellIs" dxfId="0" priority="2" operator="lessThan">
      <formula>70</formula>
    </cfRule>
  </conditionalFormatting>
  <pageMargins left="0.59055118110236227" right="0.39370078740157483" top="0.39370078740157483" bottom="0.39370078740157483" header="0.39370078740157483" footer="0.31496062992125984"/>
  <pageSetup paperSize="9" scale="78" orientation="portrait" r:id="rId1"/>
  <headerFooter>
    <oddHeader>&amp;R&amp;"ＭＳ Ｐ明朝,標準"&amp;10［様式４］</oddHeader>
  </headerFooter>
  <rowBreaks count="1" manualBreakCount="1">
    <brk id="45" min="1" max="18"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Ⅱ集計表</vt:lpstr>
      <vt:lpstr>Ⅱ集計表!Print_Area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樫本　雅昭</dc:creator>
  <cp:lastModifiedBy>樫本　雅昭</cp:lastModifiedBy>
  <cp:lastPrinted>2020-02-18T06:04:31Z</cp:lastPrinted>
  <dcterms:created xsi:type="dcterms:W3CDTF">2020-02-18T05:34:30Z</dcterms:created>
  <dcterms:modified xsi:type="dcterms:W3CDTF">2020-02-18T06:05:03Z</dcterms:modified>
</cp:coreProperties>
</file>