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AECE5C64-4F39-4081-AF23-850DFBB2ABB0}" xr6:coauthVersionLast="47" xr6:coauthVersionMax="47" xr10:uidLastSave="{00000000-0000-0000-0000-000000000000}"/>
  <bookViews>
    <workbookView xWindow="-108" yWindow="-108" windowWidth="23256" windowHeight="12456" tabRatio="774" xr2:uid="{00000000-000D-0000-FFFF-FFFF00000000}"/>
  </bookViews>
  <sheets>
    <sheet name="中表紙" sheetId="12" r:id="rId1"/>
    <sheet name="2-1(グラフ）" sheetId="16" r:id="rId2"/>
    <sheet name="2-1 ごみ等収集・処理処分状況" sheetId="14" r:id="rId3"/>
  </sheets>
  <definedNames>
    <definedName name="_xlnm.Print_Area" localSheetId="2">'2-1 ごみ等収集・処理処分状況'!$A$1:$R$45</definedName>
    <definedName name="_xlnm.Print_Area" localSheetId="1">'2-1(グラフ）'!$A$1:$J$70</definedName>
    <definedName name="_xlnm.Print_Area" localSheetId="0">中表紙!$A$1:$J$66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R42" i="14"/>
  <c r="R36" i="14" l="1"/>
  <c r="P45" i="14"/>
  <c r="Q36" i="14"/>
  <c r="P36" i="14"/>
  <c r="O36" i="14"/>
  <c r="N36" i="14"/>
  <c r="H27" i="14"/>
  <c r="H32" i="14" s="1"/>
  <c r="G27" i="14"/>
  <c r="G32" i="14" s="1"/>
  <c r="F27" i="14"/>
  <c r="F32" i="14" s="1"/>
  <c r="E27" i="14"/>
  <c r="E32" i="14" s="1"/>
  <c r="D27" i="14"/>
  <c r="D32" i="14" s="1"/>
  <c r="P18" i="14"/>
  <c r="O18" i="14"/>
  <c r="N18" i="14"/>
  <c r="I17" i="14"/>
  <c r="H17" i="14"/>
  <c r="G17" i="14"/>
  <c r="F17" i="14"/>
  <c r="E17" i="14"/>
  <c r="I14" i="14"/>
  <c r="H14" i="14"/>
  <c r="G14" i="14"/>
  <c r="F14" i="14"/>
  <c r="E14" i="14"/>
  <c r="D14" i="14"/>
  <c r="P13" i="14"/>
  <c r="O13" i="14"/>
  <c r="N13" i="14"/>
  <c r="I10" i="14"/>
  <c r="H10" i="14"/>
  <c r="G10" i="14"/>
  <c r="F10" i="14"/>
  <c r="E10" i="14"/>
  <c r="D10" i="14"/>
  <c r="N5" i="14"/>
  <c r="I5" i="14"/>
  <c r="H5" i="14"/>
  <c r="G5" i="14"/>
  <c r="F5" i="14"/>
  <c r="E5" i="14"/>
  <c r="D5" i="14"/>
  <c r="D24" i="14" l="1"/>
  <c r="E24" i="14"/>
  <c r="E34" i="14" s="1"/>
  <c r="G24" i="14"/>
  <c r="G34" i="14" s="1"/>
  <c r="I24" i="14"/>
  <c r="D34" i="14"/>
  <c r="F24" i="14"/>
  <c r="F34" i="14" s="1"/>
  <c r="H24" i="14"/>
  <c r="H34" i="14" s="1"/>
</calcChain>
</file>

<file path=xl/sharedStrings.xml><?xml version="1.0" encoding="utf-8"?>
<sst xmlns="http://schemas.openxmlformats.org/spreadsheetml/2006/main" count="116" uniqueCount="84">
  <si>
    <t>第２章　ごみ処理事業統計</t>
    <rPh sb="0" eb="1">
      <t>ダイ</t>
    </rPh>
    <rPh sb="2" eb="3">
      <t>ショウ</t>
    </rPh>
    <rPh sb="6" eb="8">
      <t>ショリ</t>
    </rPh>
    <rPh sb="8" eb="10">
      <t>ジギョウ</t>
    </rPh>
    <rPh sb="10" eb="12">
      <t>トウケイ</t>
    </rPh>
    <phoneticPr fontId="1"/>
  </si>
  <si>
    <t>第２章　ごみ処理事業統計</t>
    <rPh sb="0" eb="1">
      <t>ダイ</t>
    </rPh>
    <rPh sb="2" eb="3">
      <t>ショウ</t>
    </rPh>
    <phoneticPr fontId="1"/>
  </si>
  <si>
    <t>（全月分）</t>
  </si>
  <si>
    <t>（１）　収集状況</t>
  </si>
  <si>
    <t>処理・処分状況</t>
  </si>
  <si>
    <t>（単位：kg）</t>
  </si>
  <si>
    <t>区分</t>
  </si>
  <si>
    <t>収集量</t>
  </si>
  <si>
    <t>焼却工場</t>
  </si>
  <si>
    <t>破砕施設</t>
  </si>
  <si>
    <t>中継地等</t>
  </si>
  <si>
    <t>中継施設</t>
  </si>
  <si>
    <t>民間資源化施設</t>
  </si>
  <si>
    <t>搬入量</t>
  </si>
  <si>
    <t>処理量</t>
  </si>
  <si>
    <t>直営及び委託収集</t>
    <rPh sb="1" eb="2">
      <t>イトナ</t>
    </rPh>
    <rPh sb="2" eb="3">
      <t>オヨ</t>
    </rPh>
    <rPh sb="4" eb="5">
      <t>イ</t>
    </rPh>
    <rPh sb="5" eb="6">
      <t>コトヅケ</t>
    </rPh>
    <rPh sb="6" eb="7">
      <t>オサム</t>
    </rPh>
    <rPh sb="7" eb="8">
      <t>シュウ</t>
    </rPh>
    <phoneticPr fontId="1"/>
  </si>
  <si>
    <t>普通ごみ</t>
  </si>
  <si>
    <t>舞洲破砕</t>
  </si>
  <si>
    <t>内訳</t>
    <rPh sb="0" eb="2">
      <t>ウチワケ</t>
    </rPh>
    <phoneticPr fontId="1"/>
  </si>
  <si>
    <t>焼却</t>
  </si>
  <si>
    <t>金属回収</t>
  </si>
  <si>
    <t>粗大ごみ</t>
  </si>
  <si>
    <t>臨時搬出</t>
  </si>
  <si>
    <t>資源化量</t>
  </si>
  <si>
    <t>焼却量</t>
  </si>
  <si>
    <t>資源ごみ</t>
  </si>
  <si>
    <t>直営</t>
  </si>
  <si>
    <t>中継地</t>
  </si>
  <si>
    <t>業者</t>
  </si>
  <si>
    <t>拠点回収</t>
  </si>
  <si>
    <t>コンテナ分</t>
  </si>
  <si>
    <t>容器包装プラスチック</t>
  </si>
  <si>
    <t>計</t>
  </si>
  <si>
    <t>古紙・衣類</t>
  </si>
  <si>
    <t>古紙</t>
  </si>
  <si>
    <t>衣類</t>
  </si>
  <si>
    <t>環境ごみ</t>
  </si>
  <si>
    <t>不法投棄</t>
  </si>
  <si>
    <t>市民協力</t>
  </si>
  <si>
    <t>道路清掃</t>
  </si>
  <si>
    <t>散乱ごみ(BRP隊)</t>
  </si>
  <si>
    <t>水面清掃</t>
  </si>
  <si>
    <t>施設ごみ</t>
  </si>
  <si>
    <t>業者等</t>
  </si>
  <si>
    <t>業者収集</t>
  </si>
  <si>
    <t>一般廃棄物</t>
  </si>
  <si>
    <t>直接搬入</t>
  </si>
  <si>
    <t>破砕施設残渣</t>
  </si>
  <si>
    <t>中継地等残渣</t>
  </si>
  <si>
    <t>中継施設残渣</t>
  </si>
  <si>
    <t>住之江</t>
  </si>
  <si>
    <t>西淀</t>
  </si>
  <si>
    <t>一般搬入</t>
  </si>
  <si>
    <t>鶴見</t>
  </si>
  <si>
    <t>八尾</t>
  </si>
  <si>
    <t>平野</t>
  </si>
  <si>
    <t>合　　　　計</t>
  </si>
  <si>
    <t>東淀</t>
  </si>
  <si>
    <t>舞洲</t>
  </si>
  <si>
    <t>八尾市</t>
  </si>
  <si>
    <t>（２）　資源化の状況</t>
  </si>
  <si>
    <t>松原市</t>
  </si>
  <si>
    <t>資源化等（大阪市）</t>
  </si>
  <si>
    <t>中継施設</t>
    <rPh sb="0" eb="2">
      <t>チュウケイ</t>
    </rPh>
    <rPh sb="2" eb="4">
      <t>シセツ</t>
    </rPh>
    <phoneticPr fontId="2"/>
  </si>
  <si>
    <t>守口市</t>
  </si>
  <si>
    <t>拠点回収</t>
    <rPh sb="0" eb="2">
      <t>キョテン</t>
    </rPh>
    <rPh sb="2" eb="4">
      <t>カイシュウ</t>
    </rPh>
    <phoneticPr fontId="2"/>
  </si>
  <si>
    <t>焼却総量</t>
  </si>
  <si>
    <t>民間資源化施設</t>
    <rPh sb="0" eb="2">
      <t>ミンカン</t>
    </rPh>
    <rPh sb="2" eb="5">
      <t>シゲンカ</t>
    </rPh>
    <rPh sb="5" eb="7">
      <t>シセツ</t>
    </rPh>
    <phoneticPr fontId="2"/>
  </si>
  <si>
    <t>資源化（その他）</t>
  </si>
  <si>
    <t>資源集団回収</t>
    <rPh sb="0" eb="2">
      <t>シゲン</t>
    </rPh>
    <phoneticPr fontId="1"/>
  </si>
  <si>
    <t>業者収集古紙</t>
    <rPh sb="0" eb="2">
      <t>ギョウシャ</t>
    </rPh>
    <rPh sb="2" eb="4">
      <t>シュウシュウ</t>
    </rPh>
    <rPh sb="4" eb="6">
      <t>コシ</t>
    </rPh>
    <phoneticPr fontId="2"/>
  </si>
  <si>
    <t>埋立量</t>
  </si>
  <si>
    <t>北港</t>
  </si>
  <si>
    <t>フェニックス</t>
  </si>
  <si>
    <t>◎資源集団回収にはコミュニティ回収を含む。</t>
    <rPh sb="1" eb="3">
      <t>シゲン</t>
    </rPh>
    <rPh sb="3" eb="5">
      <t>シュウダン</t>
    </rPh>
    <rPh sb="5" eb="7">
      <t>カイシュウ</t>
    </rPh>
    <rPh sb="15" eb="17">
      <t>カイシュウ</t>
    </rPh>
    <rPh sb="18" eb="19">
      <t>フク</t>
    </rPh>
    <phoneticPr fontId="1"/>
  </si>
  <si>
    <t>焼却残渣</t>
  </si>
  <si>
    <t>真空式輸送</t>
    <rPh sb="0" eb="3">
      <t>シンクウシキ</t>
    </rPh>
    <phoneticPr fontId="1"/>
  </si>
  <si>
    <t>◎拠点回収は乾電池・蛍光灯管・水銀体温計・水銀血圧計・水銀温度計・マタニティウェア・ベビー服・子ども服・インクカートリッジ・小型家電・絵本・リチウムイオン電池の合計を計上している。</t>
    <rPh sb="13" eb="14">
      <t>カン</t>
    </rPh>
    <rPh sb="15" eb="20">
      <t>スイギンタイオンケイ</t>
    </rPh>
    <rPh sb="21" eb="26">
      <t>スイギンケツアツケイ</t>
    </rPh>
    <rPh sb="27" eb="32">
      <t>スイギンオンドケイ</t>
    </rPh>
    <rPh sb="67" eb="69">
      <t>エホン</t>
    </rPh>
    <rPh sb="77" eb="79">
      <t>デンチ</t>
    </rPh>
    <phoneticPr fontId="1"/>
  </si>
  <si>
    <t>図－２　令和６年度ごみ等処分状況</t>
    <rPh sb="0" eb="1">
      <t>ズ</t>
    </rPh>
    <rPh sb="4" eb="6">
      <t>レイワ</t>
    </rPh>
    <rPh sb="7" eb="9">
      <t>ネンド</t>
    </rPh>
    <rPh sb="11" eb="12">
      <t>トウ</t>
    </rPh>
    <rPh sb="12" eb="14">
      <t>ショブン</t>
    </rPh>
    <rPh sb="14" eb="16">
      <t>ジョウキョウ</t>
    </rPh>
    <phoneticPr fontId="1"/>
  </si>
  <si>
    <t>図－１　令和６年度ごみ等収集状況</t>
    <rPh sb="0" eb="1">
      <t>ズ</t>
    </rPh>
    <rPh sb="4" eb="6">
      <t>レイワ</t>
    </rPh>
    <rPh sb="7" eb="9">
      <t>ネンド</t>
    </rPh>
    <rPh sb="11" eb="12">
      <t>トウ</t>
    </rPh>
    <rPh sb="12" eb="14">
      <t>シュウシュウ</t>
    </rPh>
    <rPh sb="14" eb="16">
      <t>ジョウキョウ</t>
    </rPh>
    <phoneticPr fontId="1"/>
  </si>
  <si>
    <t>１　令和６年度　ごみ等収集・処理処分状況</t>
    <rPh sb="2" eb="4">
      <t>レイワ</t>
    </rPh>
    <phoneticPr fontId="1"/>
  </si>
  <si>
    <t>門真市</t>
    <rPh sb="0" eb="3">
      <t>カドマシ</t>
    </rPh>
    <phoneticPr fontId="1"/>
  </si>
  <si>
    <t>災害廃棄物</t>
    <rPh sb="0" eb="2">
      <t>サイガイ</t>
    </rPh>
    <rPh sb="2" eb="5">
      <t>ハイキブツ</t>
    </rPh>
    <phoneticPr fontId="1"/>
  </si>
  <si>
    <t>◎ｔ単位で公表している数値は四捨五入している関係で、合計値と若干異なる場合がある。</t>
    <rPh sb="5" eb="7">
      <t>コウヒョウ</t>
    </rPh>
    <rPh sb="11" eb="13">
      <t>スウチ</t>
    </rPh>
    <rPh sb="14" eb="18">
      <t>シシャゴニュウ</t>
    </rPh>
    <rPh sb="22" eb="24">
      <t>カンケイ</t>
    </rPh>
    <rPh sb="26" eb="28">
      <t>ゴウケイ</t>
    </rPh>
    <rPh sb="28" eb="29">
      <t>アタイ</t>
    </rPh>
    <rPh sb="30" eb="32">
      <t>ジャッカン</t>
    </rPh>
    <rPh sb="32" eb="33">
      <t>コト</t>
    </rPh>
    <rPh sb="35" eb="3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</si>
</sst>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\t"/>
    <numFmt numFmtId="178" formatCode="#,##0_ 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8">
    <xf numFmtId="0" fontId="0" fillId="0" borderId="0" xfId="0"/>
    <xf numFmtId="0" fontId="2" fillId="0" borderId="0" xfId="7">
      <alignment vertical="center"/>
    </xf>
    <xf numFmtId="0" fontId="2" fillId="0" borderId="0" xfId="7" applyFont="1">
      <alignment vertical="center"/>
    </xf>
    <xf numFmtId="0" fontId="3" fillId="0" borderId="0" xfId="7" applyFont="1" applyAlignment="1">
      <alignment vertical="center"/>
    </xf>
    <xf numFmtId="0" fontId="2" fillId="0" borderId="0" xfId="7" applyAlignment="1">
      <alignment vertical="center"/>
    </xf>
    <xf numFmtId="0" fontId="0" fillId="0" borderId="0" xfId="7" applyFont="1">
      <alignment vertical="center"/>
    </xf>
    <xf numFmtId="0" fontId="5" fillId="0" borderId="0" xfId="5" applyFont="1">
      <alignment vertical="center"/>
    </xf>
    <xf numFmtId="0" fontId="6" fillId="0" borderId="0" xfId="5" applyFont="1">
      <alignment vertical="center"/>
    </xf>
    <xf numFmtId="0" fontId="7" fillId="0" borderId="0" xfId="5" applyFo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7" fontId="6" fillId="0" borderId="0" xfId="1" applyNumberFormat="1" applyFont="1">
      <alignment vertical="center"/>
    </xf>
    <xf numFmtId="9" fontId="6" fillId="0" borderId="0" xfId="6" applyFont="1">
      <alignment vertical="center"/>
    </xf>
    <xf numFmtId="0" fontId="6" fillId="0" borderId="0" xfId="5" applyFont="1" applyAlignment="1">
      <alignment horizontal="center" vertical="center"/>
    </xf>
    <xf numFmtId="176" fontId="6" fillId="0" borderId="0" xfId="6" applyNumberFormat="1" applyFo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vertical="center"/>
    </xf>
    <xf numFmtId="178" fontId="6" fillId="0" borderId="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8" fontId="6" fillId="0" borderId="40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vertical="center"/>
    </xf>
    <xf numFmtId="178" fontId="6" fillId="0" borderId="34" xfId="0" applyNumberFormat="1" applyFont="1" applyBorder="1" applyAlignment="1">
      <alignment vertical="center"/>
    </xf>
    <xf numFmtId="178" fontId="6" fillId="0" borderId="46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vertical="center" shrinkToFit="1"/>
    </xf>
    <xf numFmtId="178" fontId="6" fillId="0" borderId="48" xfId="0" applyNumberFormat="1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50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left" vertical="center"/>
    </xf>
    <xf numFmtId="179" fontId="6" fillId="0" borderId="39" xfId="0" applyNumberFormat="1" applyFont="1" applyBorder="1" applyAlignment="1">
      <alignment horizontal="center" vertical="center"/>
    </xf>
    <xf numFmtId="179" fontId="10" fillId="0" borderId="15" xfId="0" applyNumberFormat="1" applyFont="1" applyBorder="1" applyAlignment="1">
      <alignment horizontal="center" vertical="center" wrapText="1"/>
    </xf>
    <xf numFmtId="179" fontId="6" fillId="0" borderId="20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right" vertical="center"/>
    </xf>
    <xf numFmtId="178" fontId="11" fillId="0" borderId="19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179" fontId="6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78" fontId="13" fillId="0" borderId="11" xfId="0" applyNumberFormat="1" applyFont="1" applyBorder="1" applyAlignment="1">
      <alignment horizontal="center" vertical="center"/>
    </xf>
    <xf numFmtId="178" fontId="13" fillId="0" borderId="26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8" fontId="6" fillId="0" borderId="33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6" fillId="0" borderId="3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8" fontId="6" fillId="0" borderId="46" xfId="0" applyNumberFormat="1" applyFont="1" applyBorder="1" applyAlignment="1">
      <alignment horizontal="center" vertical="center"/>
    </xf>
    <xf numFmtId="178" fontId="6" fillId="0" borderId="48" xfId="0" applyNumberFormat="1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3" fillId="0" borderId="20" xfId="0" applyNumberFormat="1" applyFont="1" applyFill="1" applyBorder="1" applyAlignment="1">
      <alignment horizontal="center" vertical="center"/>
    </xf>
    <xf numFmtId="178" fontId="13" fillId="0" borderId="11" xfId="0" applyNumberFormat="1" applyFont="1" applyBorder="1" applyAlignment="1">
      <alignment horizontal="right" vertical="center"/>
    </xf>
    <xf numFmtId="178" fontId="13" fillId="0" borderId="40" xfId="0" applyNumberFormat="1" applyFont="1" applyBorder="1" applyAlignment="1">
      <alignment horizontal="right" vertical="center"/>
    </xf>
    <xf numFmtId="178" fontId="13" fillId="0" borderId="20" xfId="0" applyNumberFormat="1" applyFont="1" applyBorder="1" applyAlignment="1">
      <alignment horizontal="right" vertical="center"/>
    </xf>
    <xf numFmtId="178" fontId="13" fillId="0" borderId="21" xfId="0" applyNumberFormat="1" applyFont="1" applyBorder="1" applyAlignment="1">
      <alignment horizontal="right" vertical="center"/>
    </xf>
    <xf numFmtId="178" fontId="13" fillId="0" borderId="22" xfId="0" applyNumberFormat="1" applyFont="1" applyBorder="1" applyAlignment="1">
      <alignment horizontal="right" vertical="center"/>
    </xf>
    <xf numFmtId="178" fontId="15" fillId="0" borderId="20" xfId="0" applyNumberFormat="1" applyFont="1" applyBorder="1" applyAlignment="1">
      <alignment horizontal="right" vertical="center"/>
    </xf>
    <xf numFmtId="178" fontId="13" fillId="0" borderId="19" xfId="0" applyNumberFormat="1" applyFont="1" applyBorder="1" applyAlignment="1">
      <alignment horizontal="right" vertical="center"/>
    </xf>
    <xf numFmtId="178" fontId="13" fillId="0" borderId="5" xfId="0" applyNumberFormat="1" applyFont="1" applyBorder="1" applyAlignment="1">
      <alignment horizontal="right" vertical="center"/>
    </xf>
    <xf numFmtId="178" fontId="13" fillId="0" borderId="34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4" xfId="0" applyNumberFormat="1" applyFont="1" applyBorder="1" applyAlignment="1">
      <alignment horizontal="right" vertical="center"/>
    </xf>
    <xf numFmtId="178" fontId="13" fillId="0" borderId="13" xfId="0" applyNumberFormat="1" applyFont="1" applyBorder="1" applyAlignment="1">
      <alignment horizontal="right" vertical="center"/>
    </xf>
    <xf numFmtId="178" fontId="13" fillId="0" borderId="27" xfId="0" applyNumberFormat="1" applyFont="1" applyBorder="1" applyAlignment="1">
      <alignment horizontal="right" vertical="center"/>
    </xf>
    <xf numFmtId="178" fontId="13" fillId="0" borderId="26" xfId="0" applyNumberFormat="1" applyFont="1" applyBorder="1" applyAlignment="1">
      <alignment horizontal="right" vertical="center"/>
    </xf>
    <xf numFmtId="178" fontId="13" fillId="0" borderId="39" xfId="0" applyNumberFormat="1" applyFont="1" applyBorder="1" applyAlignment="1">
      <alignment horizontal="right" vertical="center"/>
    </xf>
    <xf numFmtId="3" fontId="13" fillId="0" borderId="11" xfId="1" applyNumberFormat="1" applyFont="1" applyFill="1" applyBorder="1" applyAlignment="1">
      <alignment horizontal="right" vertical="center"/>
    </xf>
    <xf numFmtId="3" fontId="13" fillId="0" borderId="20" xfId="1" applyNumberFormat="1" applyFont="1" applyFill="1" applyBorder="1" applyAlignment="1">
      <alignment horizontal="right" vertical="center"/>
    </xf>
    <xf numFmtId="3" fontId="13" fillId="0" borderId="19" xfId="1" applyNumberFormat="1" applyFont="1" applyFill="1" applyBorder="1" applyAlignment="1">
      <alignment horizontal="right" vertical="center"/>
    </xf>
    <xf numFmtId="179" fontId="13" fillId="0" borderId="31" xfId="0" applyNumberFormat="1" applyFont="1" applyBorder="1" applyAlignment="1">
      <alignment horizontal="right" vertical="center"/>
    </xf>
    <xf numFmtId="179" fontId="13" fillId="0" borderId="34" xfId="0" applyNumberFormat="1" applyFont="1" applyBorder="1" applyAlignment="1">
      <alignment horizontal="right" vertical="center"/>
    </xf>
    <xf numFmtId="179" fontId="13" fillId="0" borderId="51" xfId="0" applyNumberFormat="1" applyFont="1" applyBorder="1" applyAlignment="1">
      <alignment horizontal="right" vertical="center"/>
    </xf>
    <xf numFmtId="179" fontId="13" fillId="0" borderId="4" xfId="0" applyNumberFormat="1" applyFont="1" applyBorder="1" applyAlignment="1">
      <alignment vertical="center"/>
    </xf>
    <xf numFmtId="179" fontId="13" fillId="0" borderId="39" xfId="0" applyNumberFormat="1" applyFont="1" applyBorder="1" applyAlignment="1">
      <alignment horizontal="right" vertical="center"/>
    </xf>
    <xf numFmtId="179" fontId="13" fillId="0" borderId="20" xfId="0" applyNumberFormat="1" applyFont="1" applyBorder="1" applyAlignment="1">
      <alignment horizontal="right" vertical="center"/>
    </xf>
    <xf numFmtId="179" fontId="13" fillId="0" borderId="5" xfId="0" applyNumberFormat="1" applyFont="1" applyBorder="1" applyAlignment="1">
      <alignment horizontal="right" vertical="center"/>
    </xf>
    <xf numFmtId="179" fontId="13" fillId="0" borderId="3" xfId="0" applyNumberFormat="1" applyFont="1" applyBorder="1" applyAlignment="1">
      <alignment horizontal="right" vertical="center"/>
    </xf>
    <xf numFmtId="0" fontId="12" fillId="0" borderId="0" xfId="5" applyFont="1">
      <alignment vertical="center"/>
    </xf>
    <xf numFmtId="178" fontId="6" fillId="0" borderId="0" xfId="0" applyNumberFormat="1" applyFont="1" applyAlignment="1">
      <alignment vertical="center"/>
    </xf>
    <xf numFmtId="178" fontId="13" fillId="0" borderId="22" xfId="0" applyNumberFormat="1" applyFont="1" applyFill="1" applyBorder="1" applyAlignment="1">
      <alignment horizontal="right" vertical="center"/>
    </xf>
    <xf numFmtId="178" fontId="13" fillId="0" borderId="37" xfId="0" applyNumberFormat="1" applyFont="1" applyFill="1" applyBorder="1" applyAlignment="1">
      <alignment horizontal="right" vertical="center"/>
    </xf>
    <xf numFmtId="178" fontId="13" fillId="0" borderId="32" xfId="0" applyNumberFormat="1" applyFont="1" applyFill="1" applyBorder="1" applyAlignment="1">
      <alignment horizontal="center" vertical="center"/>
    </xf>
    <xf numFmtId="178" fontId="13" fillId="0" borderId="17" xfId="0" applyNumberFormat="1" applyFont="1" applyFill="1" applyBorder="1" applyAlignment="1">
      <alignment horizontal="center" vertical="center"/>
    </xf>
    <xf numFmtId="178" fontId="13" fillId="0" borderId="20" xfId="0" applyNumberFormat="1" applyFont="1" applyBorder="1" applyAlignment="1">
      <alignment horizontal="right" vertical="center"/>
    </xf>
    <xf numFmtId="177" fontId="8" fillId="0" borderId="0" xfId="5" applyNumberFormat="1" applyFont="1">
      <alignment vertical="center"/>
    </xf>
    <xf numFmtId="0" fontId="3" fillId="0" borderId="0" xfId="7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/>
    </xf>
    <xf numFmtId="0" fontId="7" fillId="0" borderId="0" xfId="5" applyFont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8" fontId="6" fillId="0" borderId="53" xfId="0" applyNumberFormat="1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left" vertical="center" shrinkToFit="1"/>
    </xf>
    <xf numFmtId="178" fontId="6" fillId="0" borderId="54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8" fontId="6" fillId="0" borderId="3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0" fillId="0" borderId="16" xfId="0" applyNumberFormat="1" applyFont="1" applyBorder="1" applyAlignment="1">
      <alignment horizontal="right" vertical="center"/>
    </xf>
    <xf numFmtId="179" fontId="0" fillId="0" borderId="18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left" vertical="center"/>
    </xf>
    <xf numFmtId="178" fontId="6" fillId="0" borderId="44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45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78" fontId="6" fillId="0" borderId="46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48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center" vertical="center"/>
    </xf>
    <xf numFmtId="178" fontId="13" fillId="0" borderId="16" xfId="0" applyNumberFormat="1" applyFont="1" applyBorder="1" applyAlignment="1">
      <alignment horizontal="right" vertical="center"/>
    </xf>
    <xf numFmtId="178" fontId="13" fillId="0" borderId="25" xfId="0" applyNumberFormat="1" applyFont="1" applyBorder="1" applyAlignment="1">
      <alignment horizontal="right" vertical="center"/>
    </xf>
    <xf numFmtId="178" fontId="13" fillId="0" borderId="31" xfId="0" applyNumberFormat="1" applyFont="1" applyBorder="1" applyAlignment="1">
      <alignment horizontal="right" vertical="center"/>
    </xf>
    <xf numFmtId="178" fontId="13" fillId="0" borderId="49" xfId="0" applyNumberFormat="1" applyFont="1" applyBorder="1" applyAlignment="1">
      <alignment horizontal="right" vertical="center"/>
    </xf>
    <xf numFmtId="178" fontId="13" fillId="0" borderId="46" xfId="0" applyNumberFormat="1" applyFont="1" applyFill="1" applyBorder="1" applyAlignment="1">
      <alignment vertical="center" wrapText="1"/>
    </xf>
    <xf numFmtId="178" fontId="6" fillId="0" borderId="8" xfId="0" applyNumberFormat="1" applyFont="1" applyBorder="1" applyAlignment="1">
      <alignment horizontal="center" vertical="center" textRotation="255"/>
    </xf>
    <xf numFmtId="178" fontId="6" fillId="0" borderId="17" xfId="0" applyNumberFormat="1" applyFont="1" applyBorder="1" applyAlignment="1">
      <alignment horizontal="center" vertical="center" textRotation="255"/>
    </xf>
    <xf numFmtId="178" fontId="6" fillId="0" borderId="41" xfId="0" applyNumberFormat="1" applyFont="1" applyBorder="1" applyAlignment="1">
      <alignment horizontal="center" vertical="center" textRotation="255"/>
    </xf>
    <xf numFmtId="178" fontId="6" fillId="0" borderId="47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42" xfId="0" applyNumberFormat="1" applyFont="1" applyBorder="1" applyAlignment="1">
      <alignment horizontal="center" vertical="center"/>
    </xf>
    <xf numFmtId="178" fontId="6" fillId="0" borderId="43" xfId="0" applyNumberFormat="1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right" vertical="center"/>
    </xf>
    <xf numFmtId="178" fontId="13" fillId="0" borderId="37" xfId="0" applyNumberFormat="1" applyFont="1" applyBorder="1" applyAlignment="1">
      <alignment horizontal="right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8" fontId="13" fillId="0" borderId="34" xfId="0" applyNumberFormat="1" applyFont="1" applyBorder="1" applyAlignment="1">
      <alignment horizontal="right" vertical="center"/>
    </xf>
    <xf numFmtId="178" fontId="13" fillId="0" borderId="13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13" fillId="0" borderId="20" xfId="0" applyNumberFormat="1" applyFont="1" applyBorder="1" applyAlignment="1">
      <alignment horizontal="right" vertical="center"/>
    </xf>
    <xf numFmtId="178" fontId="13" fillId="0" borderId="28" xfId="0" applyNumberFormat="1" applyFont="1" applyBorder="1" applyAlignment="1">
      <alignment horizontal="right" vertical="center"/>
    </xf>
    <xf numFmtId="178" fontId="13" fillId="0" borderId="16" xfId="0" applyNumberFormat="1" applyFont="1" applyBorder="1" applyAlignment="1">
      <alignment horizontal="center" vertical="center"/>
    </xf>
    <xf numFmtId="178" fontId="13" fillId="0" borderId="25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8" fontId="14" fillId="0" borderId="0" xfId="0" applyNumberFormat="1" applyFont="1" applyAlignment="1">
      <alignment horizontal="left" vertical="center"/>
    </xf>
    <xf numFmtId="178" fontId="7" fillId="0" borderId="0" xfId="0" applyNumberFormat="1" applyFont="1" applyAlignment="1">
      <alignment horizontal="left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8">
    <cellStyle name="パーセント" xfId="6" builtinId="5"/>
    <cellStyle name="桁区切り" xfId="1" builtinId="6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  <cellStyle name="標準 3 2" xfId="5" xr:uid="{00000000-0005-0000-0000-000006000000}"/>
    <cellStyle name="標準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48300" y="342900"/>
          <a:ext cx="3524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34050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86475" y="342900"/>
          <a:ext cx="4381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6</xdr:col>
      <xdr:colOff>666750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19850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24650" y="342900"/>
          <a:ext cx="4286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10</xdr:col>
      <xdr:colOff>190500</xdr:colOff>
      <xdr:row>2</xdr:row>
      <xdr:rowOff>0</xdr:rowOff>
    </xdr:from>
    <xdr:to>
      <xdr:col>10</xdr:col>
      <xdr:colOff>428625</xdr:colOff>
      <xdr:row>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981950" y="342900"/>
          <a:ext cx="2381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2.2%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638925" y="342900"/>
          <a:ext cx="4095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991225" y="342900"/>
          <a:ext cx="2228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619875" y="342900"/>
          <a:ext cx="9048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200025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153275" y="342900"/>
          <a:ext cx="8382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5,053t   0.3%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010275" y="342900"/>
          <a:ext cx="6953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2</xdr:col>
      <xdr:colOff>47625</xdr:colOff>
      <xdr:row>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95400" y="342900"/>
          <a:ext cx="5238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74,518t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1</xdr:col>
      <xdr:colOff>657225</xdr:colOff>
      <xdr:row>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95400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4.9%</a:t>
          </a:r>
        </a:p>
      </xdr:txBody>
    </xdr:sp>
    <xdr:clientData/>
  </xdr:twoCellAnchor>
  <xdr:twoCellAnchor>
    <xdr:from>
      <xdr:col>1</xdr:col>
      <xdr:colOff>180975</xdr:colOff>
      <xdr:row>2</xdr:row>
      <xdr:rowOff>0</xdr:rowOff>
    </xdr:from>
    <xdr:to>
      <xdr:col>2</xdr:col>
      <xdr:colOff>66675</xdr:colOff>
      <xdr:row>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0150" y="342900"/>
          <a:ext cx="638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859,478t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56.7%</a:t>
          </a:r>
        </a:p>
      </xdr:txBody>
    </xdr:sp>
    <xdr:clientData/>
  </xdr:twoCellAnchor>
  <xdr:twoCellAnchor>
    <xdr:from>
      <xdr:col>4</xdr:col>
      <xdr:colOff>28575</xdr:colOff>
      <xdr:row>2</xdr:row>
      <xdr:rowOff>0</xdr:rowOff>
    </xdr:from>
    <xdr:to>
      <xdr:col>4</xdr:col>
      <xdr:colOff>514350</xdr:colOff>
      <xdr:row>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305175" y="34290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582,776t</a:t>
          </a:r>
        </a:p>
      </xdr:txBody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466725</xdr:colOff>
      <xdr:row>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381375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4</xdr:col>
      <xdr:colOff>542925</xdr:colOff>
      <xdr:row>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486150" y="34290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266950" y="342900"/>
          <a:ext cx="647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048000" y="342900"/>
          <a:ext cx="4286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5</xdr:col>
      <xdr:colOff>666750</xdr:colOff>
      <xdr:row>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448175" y="342900"/>
          <a:ext cx="2476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5</xdr:col>
      <xdr:colOff>523875</xdr:colOff>
      <xdr:row>2</xdr:row>
      <xdr:rowOff>0</xdr:rowOff>
    </xdr:from>
    <xdr:to>
      <xdr:col>6</xdr:col>
      <xdr:colOff>114300</xdr:colOff>
      <xdr:row>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552950" y="342900"/>
          <a:ext cx="3429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457200</xdr:colOff>
      <xdr:row>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21957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6</xdr:col>
      <xdr:colOff>57150</xdr:colOff>
      <xdr:row>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448175" y="342900"/>
          <a:ext cx="3905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115050" y="342900"/>
          <a:ext cx="400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057900" y="342900"/>
          <a:ext cx="581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650F644-DE6A-4F48-9F6B-E6DBA1B6D4B8}"/>
            </a:ext>
          </a:extLst>
        </xdr:cNvPr>
        <xdr:cNvSpPr txBox="1">
          <a:spLocks noChangeArrowheads="1"/>
        </xdr:cNvSpPr>
      </xdr:nvSpPr>
      <xdr:spPr bwMode="auto">
        <a:xfrm>
          <a:off x="4640580" y="434340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DFD30CD5-B901-44A7-A3B7-13C5A19DD3CA}"/>
            </a:ext>
          </a:extLst>
        </xdr:cNvPr>
        <xdr:cNvSpPr txBox="1">
          <a:spLocks noChangeArrowheads="1"/>
        </xdr:cNvSpPr>
      </xdr:nvSpPr>
      <xdr:spPr bwMode="auto">
        <a:xfrm>
          <a:off x="4840605" y="43434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6C37E1F3-338F-4A4F-B1B1-78A22BC93673}"/>
            </a:ext>
          </a:extLst>
        </xdr:cNvPr>
        <xdr:cNvSpPr txBox="1">
          <a:spLocks noChangeArrowheads="1"/>
        </xdr:cNvSpPr>
      </xdr:nvSpPr>
      <xdr:spPr bwMode="auto">
        <a:xfrm>
          <a:off x="5193030" y="434340"/>
          <a:ext cx="34861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95747AC9-29B7-4CAD-9A94-B5485D2D7A4C}"/>
            </a:ext>
          </a:extLst>
        </xdr:cNvPr>
        <xdr:cNvSpPr txBox="1">
          <a:spLocks noChangeArrowheads="1"/>
        </xdr:cNvSpPr>
      </xdr:nvSpPr>
      <xdr:spPr bwMode="auto">
        <a:xfrm>
          <a:off x="4640580" y="434340"/>
          <a:ext cx="276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676B0910-7100-4E50-8CA1-ADE9BB06204D}"/>
            </a:ext>
          </a:extLst>
        </xdr:cNvPr>
        <xdr:cNvSpPr txBox="1">
          <a:spLocks noChangeArrowheads="1"/>
        </xdr:cNvSpPr>
      </xdr:nvSpPr>
      <xdr:spPr bwMode="auto">
        <a:xfrm>
          <a:off x="4859655" y="43434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B793556B-A40E-48BE-8BDF-D1C2441D9F2B}"/>
            </a:ext>
          </a:extLst>
        </xdr:cNvPr>
        <xdr:cNvSpPr txBox="1">
          <a:spLocks noChangeArrowheads="1"/>
        </xdr:cNvSpPr>
      </xdr:nvSpPr>
      <xdr:spPr bwMode="auto">
        <a:xfrm>
          <a:off x="5436870" y="43434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BD622029-6C5A-4673-8125-CCD3F070845E}"/>
            </a:ext>
          </a:extLst>
        </xdr:cNvPr>
        <xdr:cNvSpPr txBox="1">
          <a:spLocks noChangeArrowheads="1"/>
        </xdr:cNvSpPr>
      </xdr:nvSpPr>
      <xdr:spPr bwMode="auto">
        <a:xfrm>
          <a:off x="5741670" y="434340"/>
          <a:ext cx="33909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73E465F0-B83C-4809-A472-6AFB51670AA7}"/>
            </a:ext>
          </a:extLst>
        </xdr:cNvPr>
        <xdr:cNvSpPr txBox="1">
          <a:spLocks noChangeArrowheads="1"/>
        </xdr:cNvSpPr>
      </xdr:nvSpPr>
      <xdr:spPr bwMode="auto">
        <a:xfrm>
          <a:off x="5894070" y="434340"/>
          <a:ext cx="29146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7674E333-99BE-45F8-A183-E4C612864A59}"/>
            </a:ext>
          </a:extLst>
        </xdr:cNvPr>
        <xdr:cNvSpPr txBox="1">
          <a:spLocks noChangeArrowheads="1"/>
        </xdr:cNvSpPr>
      </xdr:nvSpPr>
      <xdr:spPr bwMode="auto">
        <a:xfrm>
          <a:off x="5655945" y="434340"/>
          <a:ext cx="32004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1" name="Text Box 23">
          <a:extLst>
            <a:ext uri="{FF2B5EF4-FFF2-40B4-BE49-F238E27FC236}">
              <a16:creationId xmlns:a16="http://schemas.microsoft.com/office/drawing/2014/main" id="{91C498D5-1D9C-42BA-BFF3-CAD1A391A7AA}"/>
            </a:ext>
          </a:extLst>
        </xdr:cNvPr>
        <xdr:cNvSpPr txBox="1">
          <a:spLocks noChangeArrowheads="1"/>
        </xdr:cNvSpPr>
      </xdr:nvSpPr>
      <xdr:spPr bwMode="auto">
        <a:xfrm>
          <a:off x="5097780" y="434340"/>
          <a:ext cx="211836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2" name="Text Box 24">
          <a:extLst>
            <a:ext uri="{FF2B5EF4-FFF2-40B4-BE49-F238E27FC236}">
              <a16:creationId xmlns:a16="http://schemas.microsoft.com/office/drawing/2014/main" id="{70D8CF3A-FB2F-4786-B921-3F45BF714BA1}"/>
            </a:ext>
          </a:extLst>
        </xdr:cNvPr>
        <xdr:cNvSpPr txBox="1">
          <a:spLocks noChangeArrowheads="1"/>
        </xdr:cNvSpPr>
      </xdr:nvSpPr>
      <xdr:spPr bwMode="auto">
        <a:xfrm>
          <a:off x="5636895" y="434340"/>
          <a:ext cx="81534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3" name="Text Box 26">
          <a:extLst>
            <a:ext uri="{FF2B5EF4-FFF2-40B4-BE49-F238E27FC236}">
              <a16:creationId xmlns:a16="http://schemas.microsoft.com/office/drawing/2014/main" id="{42FE5643-D688-4B91-A14C-3DDB29585C11}"/>
            </a:ext>
          </a:extLst>
        </xdr:cNvPr>
        <xdr:cNvSpPr txBox="1">
          <a:spLocks noChangeArrowheads="1"/>
        </xdr:cNvSpPr>
      </xdr:nvSpPr>
      <xdr:spPr bwMode="auto">
        <a:xfrm>
          <a:off x="5116830" y="434340"/>
          <a:ext cx="60579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5</xdr:col>
      <xdr:colOff>28575</xdr:colOff>
      <xdr:row>2</xdr:row>
      <xdr:rowOff>0</xdr:rowOff>
    </xdr:from>
    <xdr:to>
      <xdr:col>5</xdr:col>
      <xdr:colOff>514350</xdr:colOff>
      <xdr:row>2</xdr:row>
      <xdr:rowOff>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199FE7DC-A5F7-4F12-8DC6-18B9960F7C18}"/>
            </a:ext>
          </a:extLst>
        </xdr:cNvPr>
        <xdr:cNvSpPr txBox="1">
          <a:spLocks noChangeArrowheads="1"/>
        </xdr:cNvSpPr>
      </xdr:nvSpPr>
      <xdr:spPr bwMode="auto">
        <a:xfrm>
          <a:off x="3343275" y="43434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582,776t</a:t>
          </a:r>
        </a:p>
      </xdr:txBody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466725</xdr:colOff>
      <xdr:row>2</xdr:row>
      <xdr:rowOff>0</xdr:rowOff>
    </xdr:to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79225D89-646C-4532-9689-965036B008BC}"/>
            </a:ext>
          </a:extLst>
        </xdr:cNvPr>
        <xdr:cNvSpPr txBox="1">
          <a:spLocks noChangeArrowheads="1"/>
        </xdr:cNvSpPr>
      </xdr:nvSpPr>
      <xdr:spPr bwMode="auto">
        <a:xfrm>
          <a:off x="3419475" y="43434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5</xdr:col>
      <xdr:colOff>209550</xdr:colOff>
      <xdr:row>2</xdr:row>
      <xdr:rowOff>0</xdr:rowOff>
    </xdr:from>
    <xdr:to>
      <xdr:col>5</xdr:col>
      <xdr:colOff>542925</xdr:colOff>
      <xdr:row>2</xdr:row>
      <xdr:rowOff>0</xdr:rowOff>
    </xdr:to>
    <xdr:sp macro="" textlink="">
      <xdr:nvSpPr>
        <xdr:cNvPr id="16" name="Text Box 33">
          <a:extLst>
            <a:ext uri="{FF2B5EF4-FFF2-40B4-BE49-F238E27FC236}">
              <a16:creationId xmlns:a16="http://schemas.microsoft.com/office/drawing/2014/main" id="{6821BD6C-DCE6-44B9-858B-73DD4413ECF9}"/>
            </a:ext>
          </a:extLst>
        </xdr:cNvPr>
        <xdr:cNvSpPr txBox="1">
          <a:spLocks noChangeArrowheads="1"/>
        </xdr:cNvSpPr>
      </xdr:nvSpPr>
      <xdr:spPr bwMode="auto">
        <a:xfrm>
          <a:off x="3524250" y="43434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17" name="Text Box 34">
          <a:extLst>
            <a:ext uri="{FF2B5EF4-FFF2-40B4-BE49-F238E27FC236}">
              <a16:creationId xmlns:a16="http://schemas.microsoft.com/office/drawing/2014/main" id="{0A596E46-1835-4420-A9D7-A2E6654953EA}"/>
            </a:ext>
          </a:extLst>
        </xdr:cNvPr>
        <xdr:cNvSpPr txBox="1">
          <a:spLocks noChangeArrowheads="1"/>
        </xdr:cNvSpPr>
      </xdr:nvSpPr>
      <xdr:spPr bwMode="auto">
        <a:xfrm>
          <a:off x="1821180" y="434340"/>
          <a:ext cx="55816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5</xdr:col>
      <xdr:colOff>200025</xdr:colOff>
      <xdr:row>2</xdr:row>
      <xdr:rowOff>0</xdr:rowOff>
    </xdr:to>
    <xdr:sp macro="" textlink="">
      <xdr:nvSpPr>
        <xdr:cNvPr id="18" name="Text Box 35">
          <a:extLst>
            <a:ext uri="{FF2B5EF4-FFF2-40B4-BE49-F238E27FC236}">
              <a16:creationId xmlns:a16="http://schemas.microsoft.com/office/drawing/2014/main" id="{A0A23C15-AA62-4417-AA79-13A3C454D90D}"/>
            </a:ext>
          </a:extLst>
        </xdr:cNvPr>
        <xdr:cNvSpPr txBox="1">
          <a:spLocks noChangeArrowheads="1"/>
        </xdr:cNvSpPr>
      </xdr:nvSpPr>
      <xdr:spPr bwMode="auto">
        <a:xfrm>
          <a:off x="2512695" y="434340"/>
          <a:ext cx="100203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6</xdr:col>
      <xdr:colOff>419100</xdr:colOff>
      <xdr:row>2</xdr:row>
      <xdr:rowOff>0</xdr:rowOff>
    </xdr:from>
    <xdr:to>
      <xdr:col>6</xdr:col>
      <xdr:colOff>666750</xdr:colOff>
      <xdr:row>2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90E9A1E6-AF20-4D6B-8D7C-DF6F78DD466D}"/>
            </a:ext>
          </a:extLst>
        </xdr:cNvPr>
        <xdr:cNvSpPr txBox="1">
          <a:spLocks noChangeArrowheads="1"/>
        </xdr:cNvSpPr>
      </xdr:nvSpPr>
      <xdr:spPr bwMode="auto">
        <a:xfrm>
          <a:off x="4396740" y="434340"/>
          <a:ext cx="24003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6</xdr:col>
      <xdr:colOff>523875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Text Box 37">
          <a:extLst>
            <a:ext uri="{FF2B5EF4-FFF2-40B4-BE49-F238E27FC236}">
              <a16:creationId xmlns:a16="http://schemas.microsoft.com/office/drawing/2014/main" id="{04613273-2C10-4768-A216-2043D7C47A0A}"/>
            </a:ext>
          </a:extLst>
        </xdr:cNvPr>
        <xdr:cNvSpPr txBox="1">
          <a:spLocks noChangeArrowheads="1"/>
        </xdr:cNvSpPr>
      </xdr:nvSpPr>
      <xdr:spPr bwMode="auto">
        <a:xfrm>
          <a:off x="4501515" y="434340"/>
          <a:ext cx="13906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6</xdr:col>
      <xdr:colOff>190500</xdr:colOff>
      <xdr:row>2</xdr:row>
      <xdr:rowOff>0</xdr:rowOff>
    </xdr:from>
    <xdr:to>
      <xdr:col>6</xdr:col>
      <xdr:colOff>457200</xdr:colOff>
      <xdr:row>2</xdr:row>
      <xdr:rowOff>0</xdr:rowOff>
    </xdr:to>
    <xdr:sp macro="" textlink="">
      <xdr:nvSpPr>
        <xdr:cNvPr id="21" name="Text Box 38">
          <a:extLst>
            <a:ext uri="{FF2B5EF4-FFF2-40B4-BE49-F238E27FC236}">
              <a16:creationId xmlns:a16="http://schemas.microsoft.com/office/drawing/2014/main" id="{11E12DCA-2A59-446B-AC2A-B9EE06E9F79F}"/>
            </a:ext>
          </a:extLst>
        </xdr:cNvPr>
        <xdr:cNvSpPr txBox="1">
          <a:spLocks noChangeArrowheads="1"/>
        </xdr:cNvSpPr>
      </xdr:nvSpPr>
      <xdr:spPr bwMode="auto">
        <a:xfrm>
          <a:off x="4168140" y="43434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6</xdr:col>
      <xdr:colOff>419100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7F4442DD-D153-4626-90B6-469C71F7CEBA}"/>
            </a:ext>
          </a:extLst>
        </xdr:cNvPr>
        <xdr:cNvSpPr txBox="1">
          <a:spLocks noChangeArrowheads="1"/>
        </xdr:cNvSpPr>
      </xdr:nvSpPr>
      <xdr:spPr bwMode="auto">
        <a:xfrm>
          <a:off x="4396740" y="434340"/>
          <a:ext cx="24384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EC8AAF44-9D53-4B70-BF3A-922A5DAB0BA7}"/>
            </a:ext>
          </a:extLst>
        </xdr:cNvPr>
        <xdr:cNvSpPr txBox="1">
          <a:spLocks noChangeArrowheads="1"/>
        </xdr:cNvSpPr>
      </xdr:nvSpPr>
      <xdr:spPr bwMode="auto">
        <a:xfrm>
          <a:off x="5221605" y="434340"/>
          <a:ext cx="31051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4" name="Text Box 41">
          <a:extLst>
            <a:ext uri="{FF2B5EF4-FFF2-40B4-BE49-F238E27FC236}">
              <a16:creationId xmlns:a16="http://schemas.microsoft.com/office/drawing/2014/main" id="{F4FA7C4C-1221-4FB7-98AF-02B5D4AB8B6F}"/>
            </a:ext>
          </a:extLst>
        </xdr:cNvPr>
        <xdr:cNvSpPr txBox="1">
          <a:spLocks noChangeArrowheads="1"/>
        </xdr:cNvSpPr>
      </xdr:nvSpPr>
      <xdr:spPr bwMode="auto">
        <a:xfrm>
          <a:off x="5164455" y="434340"/>
          <a:ext cx="49149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 editAs="oneCell">
    <xdr:from>
      <xdr:col>0</xdr:col>
      <xdr:colOff>653143</xdr:colOff>
      <xdr:row>36</xdr:row>
      <xdr:rowOff>152401</xdr:rowOff>
    </xdr:from>
    <xdr:to>
      <xdr:col>9</xdr:col>
      <xdr:colOff>555172</xdr:colOff>
      <xdr:row>66</xdr:row>
      <xdr:rowOff>32657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2825C4C-AA7C-4FD0-AF15-C8C77CA93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113" r="10946"/>
        <a:stretch/>
      </xdr:blipFill>
      <xdr:spPr>
        <a:xfrm>
          <a:off x="653143" y="6515101"/>
          <a:ext cx="5868489" cy="4909456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566057</xdr:colOff>
      <xdr:row>3</xdr:row>
      <xdr:rowOff>152401</xdr:rowOff>
    </xdr:from>
    <xdr:to>
      <xdr:col>9</xdr:col>
      <xdr:colOff>587829</xdr:colOff>
      <xdr:row>28</xdr:row>
      <xdr:rowOff>152401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F059442-678D-4BC0-8CF4-95AA7423E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57" t="5691" r="3739" b="3037"/>
        <a:stretch/>
      </xdr:blipFill>
      <xdr:spPr>
        <a:xfrm>
          <a:off x="566057" y="861061"/>
          <a:ext cx="5988232" cy="429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0"/>
  <sheetViews>
    <sheetView tabSelected="1" view="pageBreakPreview" zoomScale="70" zoomScaleNormal="70" zoomScaleSheetLayoutView="70" workbookViewId="0">
      <selection activeCell="J51" sqref="J51"/>
    </sheetView>
  </sheetViews>
  <sheetFormatPr defaultColWidth="9.6640625" defaultRowHeight="13.2" x14ac:dyDescent="0.2"/>
  <cols>
    <col min="1" max="1" width="13.33203125" style="1" customWidth="1"/>
    <col min="2" max="10" width="9.88671875" style="1" customWidth="1"/>
    <col min="11" max="18" width="5.6640625" style="1" customWidth="1"/>
    <col min="19" max="16384" width="9.6640625" style="1"/>
  </cols>
  <sheetData>
    <row r="1" spans="1:17" x14ac:dyDescent="0.2">
      <c r="B1" s="2"/>
    </row>
    <row r="5" spans="1:17" x14ac:dyDescent="0.2">
      <c r="D5" s="5"/>
      <c r="E5" s="5"/>
      <c r="F5" s="5"/>
      <c r="G5" s="5"/>
      <c r="H5" s="5"/>
      <c r="I5" s="5"/>
      <c r="N5" s="5"/>
      <c r="O5" s="5"/>
      <c r="P5" s="5"/>
      <c r="Q5" s="5"/>
    </row>
    <row r="6" spans="1:17" x14ac:dyDescent="0.2">
      <c r="D6" s="5"/>
      <c r="E6" s="5"/>
      <c r="F6" s="5"/>
      <c r="G6" s="5"/>
      <c r="H6" s="5"/>
      <c r="I6" s="5"/>
      <c r="N6" s="5"/>
      <c r="O6" s="5"/>
      <c r="P6" s="5"/>
      <c r="Q6" s="5"/>
    </row>
    <row r="7" spans="1:17" x14ac:dyDescent="0.2">
      <c r="D7" s="5"/>
      <c r="E7" s="5"/>
      <c r="F7" s="5"/>
      <c r="G7" s="5"/>
      <c r="H7" s="5"/>
      <c r="I7" s="5"/>
      <c r="N7" s="5"/>
      <c r="O7" s="5"/>
      <c r="P7" s="5"/>
      <c r="Q7" s="5"/>
    </row>
    <row r="8" spans="1:17" x14ac:dyDescent="0.2">
      <c r="D8" s="5"/>
      <c r="E8" s="5"/>
      <c r="F8" s="5"/>
      <c r="G8" s="5"/>
      <c r="H8" s="5"/>
      <c r="I8" s="5"/>
      <c r="N8" s="5"/>
      <c r="O8" s="5"/>
      <c r="P8" s="5"/>
      <c r="Q8" s="5"/>
    </row>
    <row r="9" spans="1:17" x14ac:dyDescent="0.2">
      <c r="D9" s="5"/>
      <c r="E9" s="5"/>
      <c r="F9" s="5"/>
      <c r="G9" s="5"/>
      <c r="H9" s="5"/>
      <c r="I9" s="5"/>
      <c r="N9" s="5"/>
      <c r="O9" s="5"/>
      <c r="P9" s="5"/>
      <c r="Q9" s="5"/>
    </row>
    <row r="10" spans="1:17" x14ac:dyDescent="0.2">
      <c r="D10" s="5"/>
      <c r="E10" s="5"/>
      <c r="F10" s="5"/>
      <c r="G10" s="5"/>
      <c r="H10" s="5"/>
      <c r="I10" s="5"/>
      <c r="N10" s="5"/>
      <c r="O10" s="5"/>
      <c r="P10" s="5"/>
      <c r="Q10" s="5"/>
    </row>
    <row r="11" spans="1:17" ht="13.5" customHeight="1" x14ac:dyDescent="0.2">
      <c r="A11" s="109" t="s">
        <v>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3"/>
      <c r="L11" s="3"/>
      <c r="N11" s="5"/>
      <c r="O11" s="5"/>
      <c r="P11" s="5"/>
      <c r="Q11" s="5"/>
    </row>
    <row r="12" spans="1:17" ht="13.5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3"/>
      <c r="L12" s="3"/>
      <c r="N12" s="5"/>
      <c r="O12" s="5"/>
      <c r="P12" s="5"/>
      <c r="Q12" s="5"/>
    </row>
    <row r="13" spans="1:17" ht="13.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3"/>
      <c r="L13" s="3"/>
      <c r="N13" s="5"/>
      <c r="O13" s="5"/>
      <c r="P13" s="5"/>
      <c r="Q13" s="5"/>
    </row>
    <row r="14" spans="1:17" x14ac:dyDescent="0.2">
      <c r="D14" s="5"/>
      <c r="E14" s="5"/>
      <c r="F14" s="5"/>
      <c r="G14" s="5"/>
      <c r="H14" s="5"/>
      <c r="I14" s="5"/>
      <c r="N14" s="5"/>
      <c r="O14" s="5"/>
      <c r="P14" s="5"/>
      <c r="Q14" s="5"/>
    </row>
    <row r="15" spans="1:17" x14ac:dyDescent="0.2">
      <c r="D15" s="5"/>
      <c r="E15" s="5"/>
      <c r="F15" s="5"/>
      <c r="G15" s="5"/>
      <c r="H15" s="5"/>
      <c r="I15" s="5"/>
      <c r="N15" s="5"/>
      <c r="O15" s="5"/>
      <c r="P15" s="5"/>
      <c r="Q15" s="5"/>
    </row>
    <row r="16" spans="1:17" x14ac:dyDescent="0.2">
      <c r="D16" s="5"/>
      <c r="E16" s="5"/>
      <c r="F16" s="5"/>
      <c r="G16" s="5"/>
      <c r="H16" s="5"/>
      <c r="I16" s="5"/>
      <c r="N16" s="5"/>
      <c r="O16" s="5"/>
      <c r="P16" s="5"/>
      <c r="Q16" s="5"/>
    </row>
    <row r="17" spans="1:18" x14ac:dyDescent="0.2">
      <c r="D17" s="5"/>
      <c r="E17" s="5"/>
      <c r="F17" s="5"/>
      <c r="G17" s="5"/>
      <c r="H17" s="5"/>
      <c r="I17" s="5"/>
      <c r="N17" s="5"/>
      <c r="O17" s="5"/>
      <c r="P17" s="5"/>
      <c r="Q17" s="5"/>
    </row>
    <row r="18" spans="1:18" x14ac:dyDescent="0.2">
      <c r="D18" s="5"/>
      <c r="E18" s="5"/>
      <c r="F18" s="5"/>
      <c r="G18" s="5"/>
      <c r="H18" s="5"/>
      <c r="I18" s="5"/>
      <c r="N18" s="5"/>
      <c r="O18" s="5"/>
      <c r="P18" s="5"/>
      <c r="Q18" s="5"/>
    </row>
    <row r="19" spans="1:18" x14ac:dyDescent="0.2">
      <c r="D19" s="5"/>
      <c r="E19" s="5"/>
      <c r="F19" s="5"/>
      <c r="G19" s="5"/>
      <c r="H19" s="5"/>
      <c r="I19" s="5"/>
      <c r="N19" s="5"/>
      <c r="O19" s="5"/>
      <c r="P19" s="5"/>
      <c r="Q19" s="5"/>
    </row>
    <row r="20" spans="1:18" x14ac:dyDescent="0.2">
      <c r="D20" s="5"/>
      <c r="E20" s="5"/>
      <c r="F20" s="5"/>
      <c r="G20" s="5"/>
      <c r="H20" s="5"/>
      <c r="I20" s="5"/>
      <c r="N20" s="5"/>
      <c r="O20" s="5"/>
      <c r="P20" s="5"/>
      <c r="Q20" s="5"/>
    </row>
    <row r="21" spans="1:18" x14ac:dyDescent="0.2">
      <c r="D21" s="5"/>
      <c r="E21" s="5"/>
      <c r="F21" s="5"/>
      <c r="G21" s="5"/>
      <c r="H21" s="5"/>
      <c r="I21" s="5"/>
      <c r="N21" s="5"/>
      <c r="O21" s="5"/>
      <c r="P21" s="5"/>
      <c r="Q21" s="5"/>
    </row>
    <row r="22" spans="1:18" x14ac:dyDescent="0.2">
      <c r="D22" s="5"/>
      <c r="E22" s="5"/>
      <c r="F22" s="5"/>
      <c r="G22" s="5"/>
      <c r="H22" s="5"/>
      <c r="I22" s="5"/>
      <c r="N22" s="5"/>
      <c r="O22" s="5"/>
      <c r="P22" s="5"/>
      <c r="Q22" s="5"/>
    </row>
    <row r="23" spans="1:18" x14ac:dyDescent="0.2">
      <c r="D23" s="5"/>
      <c r="E23" s="5"/>
      <c r="F23" s="5"/>
      <c r="G23" s="5"/>
      <c r="H23" s="5"/>
      <c r="I23" s="5"/>
      <c r="N23" s="5"/>
      <c r="O23" s="5"/>
      <c r="P23" s="5"/>
      <c r="Q23" s="5"/>
    </row>
    <row r="24" spans="1:18" x14ac:dyDescent="0.2">
      <c r="D24" s="5"/>
      <c r="E24" s="5"/>
      <c r="F24" s="5"/>
      <c r="G24" s="5"/>
      <c r="H24" s="5"/>
      <c r="I24" s="5"/>
      <c r="N24" s="5"/>
      <c r="O24" s="5"/>
      <c r="P24" s="5"/>
      <c r="Q24" s="5"/>
    </row>
    <row r="27" spans="1:18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60" spans="1:12" ht="20.25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4"/>
      <c r="L60" s="4"/>
    </row>
    <row r="61" spans="1:12" ht="10.5" customHeight="1" x14ac:dyDescent="0.2"/>
    <row r="62" spans="1:12" ht="14.25" customHeight="1" x14ac:dyDescent="0.2"/>
    <row r="69" spans="1:11" ht="14.25" customHeight="1" x14ac:dyDescent="0.2"/>
    <row r="70" spans="1:11" ht="12.75" customHeight="1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</sheetData>
  <mergeCells count="3">
    <mergeCell ref="A11:J13"/>
    <mergeCell ref="A60:J60"/>
    <mergeCell ref="A70:K70"/>
  </mergeCells>
  <phoneticPr fontId="1"/>
  <printOptions horizontalCentered="1"/>
  <pageMargins left="0.78740157480314965" right="0.39370078740157483" top="0.78740157480314965" bottom="1.1811023622047245" header="0.51181102362204722" footer="0.31496062992125984"/>
  <pageSetup paperSize="9" scale="85" firstPageNumber="44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2FA7-FADD-44FC-BAC4-AC57D6F6514B}">
  <dimension ref="A1:J82"/>
  <sheetViews>
    <sheetView view="pageBreakPreview" zoomScale="70" zoomScaleNormal="70" zoomScaleSheetLayoutView="70" zoomScalePageLayoutView="70" workbookViewId="0">
      <selection activeCell="A31" sqref="A31:J31"/>
    </sheetView>
  </sheetViews>
  <sheetFormatPr defaultRowHeight="13.2" x14ac:dyDescent="0.2"/>
  <cols>
    <col min="1" max="9" width="9.6640625" style="7" customWidth="1"/>
    <col min="10" max="10" width="18.21875" style="7" customWidth="1"/>
    <col min="11" max="241" width="8.88671875" style="7"/>
    <col min="242" max="252" width="9.6640625" style="7" customWidth="1"/>
    <col min="253" max="497" width="8.88671875" style="7"/>
    <col min="498" max="508" width="9.6640625" style="7" customWidth="1"/>
    <col min="509" max="753" width="8.88671875" style="7"/>
    <col min="754" max="764" width="9.6640625" style="7" customWidth="1"/>
    <col min="765" max="1009" width="8.88671875" style="7"/>
    <col min="1010" max="1020" width="9.6640625" style="7" customWidth="1"/>
    <col min="1021" max="1265" width="8.88671875" style="7"/>
    <col min="1266" max="1276" width="9.6640625" style="7" customWidth="1"/>
    <col min="1277" max="1521" width="8.88671875" style="7"/>
    <col min="1522" max="1532" width="9.6640625" style="7" customWidth="1"/>
    <col min="1533" max="1777" width="8.88671875" style="7"/>
    <col min="1778" max="1788" width="9.6640625" style="7" customWidth="1"/>
    <col min="1789" max="2033" width="8.88671875" style="7"/>
    <col min="2034" max="2044" width="9.6640625" style="7" customWidth="1"/>
    <col min="2045" max="2289" width="8.88671875" style="7"/>
    <col min="2290" max="2300" width="9.6640625" style="7" customWidth="1"/>
    <col min="2301" max="2545" width="8.88671875" style="7"/>
    <col min="2546" max="2556" width="9.6640625" style="7" customWidth="1"/>
    <col min="2557" max="2801" width="8.88671875" style="7"/>
    <col min="2802" max="2812" width="9.6640625" style="7" customWidth="1"/>
    <col min="2813" max="3057" width="8.88671875" style="7"/>
    <col min="3058" max="3068" width="9.6640625" style="7" customWidth="1"/>
    <col min="3069" max="3313" width="8.88671875" style="7"/>
    <col min="3314" max="3324" width="9.6640625" style="7" customWidth="1"/>
    <col min="3325" max="3569" width="8.88671875" style="7"/>
    <col min="3570" max="3580" width="9.6640625" style="7" customWidth="1"/>
    <col min="3581" max="3825" width="8.88671875" style="7"/>
    <col min="3826" max="3836" width="9.6640625" style="7" customWidth="1"/>
    <col min="3837" max="4081" width="8.88671875" style="7"/>
    <col min="4082" max="4092" width="9.6640625" style="7" customWidth="1"/>
    <col min="4093" max="4337" width="8.88671875" style="7"/>
    <col min="4338" max="4348" width="9.6640625" style="7" customWidth="1"/>
    <col min="4349" max="4593" width="8.88671875" style="7"/>
    <col min="4594" max="4604" width="9.6640625" style="7" customWidth="1"/>
    <col min="4605" max="4849" width="8.88671875" style="7"/>
    <col min="4850" max="4860" width="9.6640625" style="7" customWidth="1"/>
    <col min="4861" max="5105" width="8.88671875" style="7"/>
    <col min="5106" max="5116" width="9.6640625" style="7" customWidth="1"/>
    <col min="5117" max="5361" width="8.88671875" style="7"/>
    <col min="5362" max="5372" width="9.6640625" style="7" customWidth="1"/>
    <col min="5373" max="5617" width="8.88671875" style="7"/>
    <col min="5618" max="5628" width="9.6640625" style="7" customWidth="1"/>
    <col min="5629" max="5873" width="8.88671875" style="7"/>
    <col min="5874" max="5884" width="9.6640625" style="7" customWidth="1"/>
    <col min="5885" max="6129" width="8.88671875" style="7"/>
    <col min="6130" max="6140" width="9.6640625" style="7" customWidth="1"/>
    <col min="6141" max="6385" width="8.88671875" style="7"/>
    <col min="6386" max="6396" width="9.6640625" style="7" customWidth="1"/>
    <col min="6397" max="6641" width="8.88671875" style="7"/>
    <col min="6642" max="6652" width="9.6640625" style="7" customWidth="1"/>
    <col min="6653" max="6897" width="8.88671875" style="7"/>
    <col min="6898" max="6908" width="9.6640625" style="7" customWidth="1"/>
    <col min="6909" max="7153" width="8.88671875" style="7"/>
    <col min="7154" max="7164" width="9.6640625" style="7" customWidth="1"/>
    <col min="7165" max="7409" width="8.88671875" style="7"/>
    <col min="7410" max="7420" width="9.6640625" style="7" customWidth="1"/>
    <col min="7421" max="7665" width="8.88671875" style="7"/>
    <col min="7666" max="7676" width="9.6640625" style="7" customWidth="1"/>
    <col min="7677" max="7921" width="8.88671875" style="7"/>
    <col min="7922" max="7932" width="9.6640625" style="7" customWidth="1"/>
    <col min="7933" max="8177" width="8.88671875" style="7"/>
    <col min="8178" max="8188" width="9.6640625" style="7" customWidth="1"/>
    <col min="8189" max="8433" width="8.88671875" style="7"/>
    <col min="8434" max="8444" width="9.6640625" style="7" customWidth="1"/>
    <col min="8445" max="8689" width="8.88671875" style="7"/>
    <col min="8690" max="8700" width="9.6640625" style="7" customWidth="1"/>
    <col min="8701" max="8945" width="8.88671875" style="7"/>
    <col min="8946" max="8956" width="9.6640625" style="7" customWidth="1"/>
    <col min="8957" max="9201" width="8.88671875" style="7"/>
    <col min="9202" max="9212" width="9.6640625" style="7" customWidth="1"/>
    <col min="9213" max="9457" width="8.88671875" style="7"/>
    <col min="9458" max="9468" width="9.6640625" style="7" customWidth="1"/>
    <col min="9469" max="9713" width="8.88671875" style="7"/>
    <col min="9714" max="9724" width="9.6640625" style="7" customWidth="1"/>
    <col min="9725" max="9969" width="8.88671875" style="7"/>
    <col min="9970" max="9980" width="9.6640625" style="7" customWidth="1"/>
    <col min="9981" max="10225" width="8.88671875" style="7"/>
    <col min="10226" max="10236" width="9.6640625" style="7" customWidth="1"/>
    <col min="10237" max="10481" width="8.88671875" style="7"/>
    <col min="10482" max="10492" width="9.6640625" style="7" customWidth="1"/>
    <col min="10493" max="10737" width="8.88671875" style="7"/>
    <col min="10738" max="10748" width="9.6640625" style="7" customWidth="1"/>
    <col min="10749" max="10993" width="8.88671875" style="7"/>
    <col min="10994" max="11004" width="9.6640625" style="7" customWidth="1"/>
    <col min="11005" max="11249" width="8.88671875" style="7"/>
    <col min="11250" max="11260" width="9.6640625" style="7" customWidth="1"/>
    <col min="11261" max="11505" width="8.88671875" style="7"/>
    <col min="11506" max="11516" width="9.6640625" style="7" customWidth="1"/>
    <col min="11517" max="11761" width="8.88671875" style="7"/>
    <col min="11762" max="11772" width="9.6640625" style="7" customWidth="1"/>
    <col min="11773" max="12017" width="8.88671875" style="7"/>
    <col min="12018" max="12028" width="9.6640625" style="7" customWidth="1"/>
    <col min="12029" max="12273" width="8.88671875" style="7"/>
    <col min="12274" max="12284" width="9.6640625" style="7" customWidth="1"/>
    <col min="12285" max="12529" width="8.88671875" style="7"/>
    <col min="12530" max="12540" width="9.6640625" style="7" customWidth="1"/>
    <col min="12541" max="12785" width="8.88671875" style="7"/>
    <col min="12786" max="12796" width="9.6640625" style="7" customWidth="1"/>
    <col min="12797" max="13041" width="8.88671875" style="7"/>
    <col min="13042" max="13052" width="9.6640625" style="7" customWidth="1"/>
    <col min="13053" max="13297" width="8.88671875" style="7"/>
    <col min="13298" max="13308" width="9.6640625" style="7" customWidth="1"/>
    <col min="13309" max="13553" width="8.88671875" style="7"/>
    <col min="13554" max="13564" width="9.6640625" style="7" customWidth="1"/>
    <col min="13565" max="13809" width="8.88671875" style="7"/>
    <col min="13810" max="13820" width="9.6640625" style="7" customWidth="1"/>
    <col min="13821" max="14065" width="8.88671875" style="7"/>
    <col min="14066" max="14076" width="9.6640625" style="7" customWidth="1"/>
    <col min="14077" max="14321" width="8.88671875" style="7"/>
    <col min="14322" max="14332" width="9.6640625" style="7" customWidth="1"/>
    <col min="14333" max="14577" width="8.88671875" style="7"/>
    <col min="14578" max="14588" width="9.6640625" style="7" customWidth="1"/>
    <col min="14589" max="14833" width="8.88671875" style="7"/>
    <col min="14834" max="14844" width="9.6640625" style="7" customWidth="1"/>
    <col min="14845" max="15089" width="8.88671875" style="7"/>
    <col min="15090" max="15100" width="9.6640625" style="7" customWidth="1"/>
    <col min="15101" max="15345" width="8.88671875" style="7"/>
    <col min="15346" max="15356" width="9.6640625" style="7" customWidth="1"/>
    <col min="15357" max="15601" width="8.88671875" style="7"/>
    <col min="15602" max="15612" width="9.6640625" style="7" customWidth="1"/>
    <col min="15613" max="15857" width="8.88671875" style="7"/>
    <col min="15858" max="15868" width="9.6640625" style="7" customWidth="1"/>
    <col min="15869" max="16113" width="8.88671875" style="7"/>
    <col min="16114" max="16124" width="9.6640625" style="7" customWidth="1"/>
    <col min="16125" max="16384" width="8.88671875" style="7"/>
  </cols>
  <sheetData>
    <row r="1" spans="1:8" ht="21" customHeight="1" x14ac:dyDescent="0.2">
      <c r="A1" s="6" t="s">
        <v>0</v>
      </c>
    </row>
    <row r="3" spans="1:8" ht="21.75" customHeight="1" x14ac:dyDescent="0.2">
      <c r="A3" s="101" t="s">
        <v>79</v>
      </c>
    </row>
    <row r="4" spans="1:8" ht="21.75" customHeight="1" x14ac:dyDescent="0.2">
      <c r="A4" s="8"/>
    </row>
    <row r="5" spans="1:8" x14ac:dyDescent="0.2">
      <c r="B5" s="108"/>
      <c r="D5" s="9"/>
      <c r="E5" s="10"/>
      <c r="G5" s="11"/>
      <c r="H5" s="12"/>
    </row>
    <row r="6" spans="1:8" x14ac:dyDescent="0.2">
      <c r="B6" s="108"/>
      <c r="D6" s="9"/>
      <c r="E6" s="10"/>
      <c r="G6" s="11"/>
      <c r="H6" s="12"/>
    </row>
    <row r="7" spans="1:8" x14ac:dyDescent="0.2">
      <c r="B7" s="108"/>
      <c r="D7" s="9"/>
      <c r="E7" s="10"/>
      <c r="G7" s="11"/>
      <c r="H7" s="12"/>
    </row>
    <row r="8" spans="1:8" x14ac:dyDescent="0.2">
      <c r="B8" s="108"/>
      <c r="D8" s="9"/>
      <c r="E8" s="10"/>
      <c r="G8" s="11"/>
      <c r="H8" s="12"/>
    </row>
    <row r="9" spans="1:8" x14ac:dyDescent="0.2">
      <c r="B9" s="108"/>
      <c r="D9" s="9"/>
      <c r="E9" s="10"/>
      <c r="G9" s="11"/>
      <c r="H9" s="12"/>
    </row>
    <row r="10" spans="1:8" x14ac:dyDescent="0.2">
      <c r="B10" s="108"/>
      <c r="D10" s="9"/>
      <c r="E10" s="10"/>
      <c r="G10" s="11"/>
      <c r="H10" s="12"/>
    </row>
    <row r="11" spans="1:8" x14ac:dyDescent="0.2">
      <c r="B11" s="108"/>
      <c r="D11" s="11"/>
      <c r="E11" s="10"/>
      <c r="G11" s="11"/>
    </row>
    <row r="12" spans="1:8" x14ac:dyDescent="0.2">
      <c r="B12" s="108"/>
      <c r="D12" s="11"/>
      <c r="E12" s="10"/>
      <c r="G12" s="11"/>
    </row>
    <row r="13" spans="1:8" x14ac:dyDescent="0.2">
      <c r="A13" s="13"/>
      <c r="B13" s="13"/>
      <c r="E13" s="10"/>
      <c r="F13" s="14"/>
    </row>
    <row r="14" spans="1:8" x14ac:dyDescent="0.2">
      <c r="E14" s="10"/>
    </row>
    <row r="15" spans="1:8" x14ac:dyDescent="0.2">
      <c r="E15" s="10"/>
    </row>
    <row r="16" spans="1:8" x14ac:dyDescent="0.2">
      <c r="E16" s="10"/>
    </row>
    <row r="31" spans="1:10" ht="13.5" customHeight="1" x14ac:dyDescent="0.2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ht="13.5" customHeight="1" x14ac:dyDescent="0.2">
      <c r="A32" s="111"/>
      <c r="B32" s="111"/>
      <c r="C32" s="111"/>
      <c r="D32" s="111"/>
      <c r="E32" s="111"/>
      <c r="F32" s="111"/>
      <c r="G32" s="111"/>
      <c r="H32" s="111"/>
      <c r="I32" s="111"/>
      <c r="J32" s="111"/>
    </row>
    <row r="33" spans="1:10" ht="13.5" customHeight="1" x14ac:dyDescent="0.2">
      <c r="A33" s="111"/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0" ht="13.5" customHeight="1" x14ac:dyDescent="0.2">
      <c r="A34" s="8"/>
      <c r="B34" s="8"/>
      <c r="C34" s="8"/>
      <c r="D34" s="8"/>
      <c r="E34" s="8"/>
      <c r="F34" s="8"/>
      <c r="G34" s="8"/>
      <c r="H34" s="8"/>
      <c r="I34" s="8"/>
    </row>
    <row r="36" spans="1:10" ht="14.4" x14ac:dyDescent="0.2">
      <c r="A36" s="101" t="s">
        <v>78</v>
      </c>
    </row>
    <row r="38" spans="1:10" x14ac:dyDescent="0.2">
      <c r="B38" s="108"/>
      <c r="D38" s="15"/>
      <c r="E38" s="10"/>
      <c r="H38" s="14"/>
    </row>
    <row r="39" spans="1:10" x14ac:dyDescent="0.2">
      <c r="B39" s="108"/>
      <c r="D39" s="15"/>
      <c r="E39" s="10"/>
      <c r="H39" s="14"/>
    </row>
    <row r="40" spans="1:10" x14ac:dyDescent="0.2">
      <c r="B40" s="108"/>
      <c r="D40" s="15"/>
      <c r="E40" s="10"/>
      <c r="H40" s="14"/>
    </row>
    <row r="41" spans="1:10" x14ac:dyDescent="0.2">
      <c r="B41" s="108"/>
      <c r="D41" s="15"/>
      <c r="E41" s="10"/>
      <c r="H41" s="14"/>
    </row>
    <row r="42" spans="1:10" ht="13.5" customHeight="1" x14ac:dyDescent="0.2">
      <c r="B42" s="108"/>
      <c r="D42" s="15"/>
      <c r="E42" s="10"/>
      <c r="H42" s="14"/>
    </row>
    <row r="43" spans="1:10" ht="13.5" customHeight="1" x14ac:dyDescent="0.2">
      <c r="B43" s="108"/>
      <c r="D43" s="15"/>
      <c r="E43" s="10"/>
      <c r="H43" s="14"/>
    </row>
    <row r="44" spans="1:10" ht="13.5" customHeight="1" x14ac:dyDescent="0.2">
      <c r="B44" s="108"/>
      <c r="D44" s="16"/>
      <c r="E44" s="14"/>
    </row>
    <row r="45" spans="1:10" ht="13.5" customHeight="1" x14ac:dyDescent="0.2">
      <c r="B45" s="108"/>
      <c r="D45" s="16"/>
      <c r="E45" s="14"/>
    </row>
    <row r="46" spans="1:10" ht="13.5" customHeight="1" x14ac:dyDescent="0.2">
      <c r="B46" s="108"/>
    </row>
    <row r="47" spans="1:10" ht="13.5" customHeight="1" x14ac:dyDescent="0.2"/>
    <row r="48" spans="1:10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1:10" ht="13.5" customHeight="1" x14ac:dyDescent="0.2">
      <c r="A81" s="112"/>
      <c r="B81" s="112"/>
      <c r="C81" s="112"/>
      <c r="D81" s="112"/>
      <c r="E81" s="112"/>
      <c r="F81" s="112"/>
      <c r="G81" s="112"/>
      <c r="H81" s="112"/>
      <c r="I81" s="112"/>
      <c r="J81" s="112"/>
    </row>
    <row r="82" spans="1:10" ht="14.4" x14ac:dyDescent="0.2">
      <c r="A82" s="113"/>
      <c r="B82" s="113"/>
      <c r="C82" s="113"/>
      <c r="D82" s="113"/>
      <c r="E82" s="113"/>
      <c r="F82" s="113"/>
      <c r="G82" s="113"/>
      <c r="H82" s="113"/>
      <c r="I82" s="113"/>
      <c r="J82" s="113"/>
    </row>
  </sheetData>
  <mergeCells count="5">
    <mergeCell ref="A31:J31"/>
    <mergeCell ref="A32:J32"/>
    <mergeCell ref="A33:J33"/>
    <mergeCell ref="A81:J81"/>
    <mergeCell ref="A82:J82"/>
  </mergeCells>
  <phoneticPr fontId="1"/>
  <printOptions horizontalCentered="1" verticalCentered="1"/>
  <pageMargins left="0.39370078740157483" right="0.39370078740157483" top="0.47244094488188981" bottom="0.55118110236220474" header="0.51181102362204722" footer="0.27559055118110237"/>
  <pageSetup paperSize="9" scale="85" firstPageNumber="46" orientation="portrait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44C2-CC4E-4A8F-B16B-5238D40E29C7}">
  <dimension ref="A1:R54"/>
  <sheetViews>
    <sheetView view="pageBreakPreview" topLeftCell="A19" zoomScale="85" zoomScaleNormal="40" zoomScaleSheetLayoutView="85" zoomScalePageLayoutView="55" workbookViewId="0">
      <selection activeCell="R42" sqref="R42"/>
    </sheetView>
  </sheetViews>
  <sheetFormatPr defaultColWidth="13.6640625" defaultRowHeight="18.75" customHeight="1" x14ac:dyDescent="0.2"/>
  <cols>
    <col min="1" max="1" width="4.6640625" style="19" customWidth="1"/>
    <col min="2" max="2" width="2.44140625" style="19" customWidth="1"/>
    <col min="3" max="3" width="18.6640625" style="19" customWidth="1"/>
    <col min="4" max="5" width="17.77734375" style="19" bestFit="1" customWidth="1"/>
    <col min="6" max="9" width="13.109375" style="19" customWidth="1"/>
    <col min="10" max="10" width="3.44140625" style="19" customWidth="1"/>
    <col min="11" max="11" width="3.88671875" style="19" customWidth="1"/>
    <col min="12" max="12" width="5.6640625" style="19" customWidth="1"/>
    <col min="13" max="13" width="12.6640625" style="19" customWidth="1"/>
    <col min="14" max="14" width="17.77734375" style="19" bestFit="1" customWidth="1"/>
    <col min="15" max="15" width="13.109375" style="19" customWidth="1"/>
    <col min="16" max="16" width="15.44140625" style="19" bestFit="1" customWidth="1"/>
    <col min="17" max="17" width="13.109375" style="19" customWidth="1"/>
    <col min="18" max="18" width="18.21875" style="19" bestFit="1" customWidth="1"/>
    <col min="19" max="16384" width="13.6640625" style="19"/>
  </cols>
  <sheetData>
    <row r="1" spans="1:18" ht="18.75" customHeight="1" x14ac:dyDescent="0.2">
      <c r="A1" s="182" t="s">
        <v>80</v>
      </c>
      <c r="B1" s="182"/>
      <c r="C1" s="182"/>
      <c r="D1" s="182"/>
      <c r="E1" s="182"/>
      <c r="F1" s="17" t="s">
        <v>2</v>
      </c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9.6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8.75" customHeight="1" thickBot="1" x14ac:dyDescent="0.25">
      <c r="A3" s="183" t="s">
        <v>3</v>
      </c>
      <c r="B3" s="183"/>
      <c r="C3" s="183"/>
      <c r="D3" s="65"/>
      <c r="E3" s="65"/>
      <c r="F3" s="65"/>
      <c r="G3" s="65"/>
      <c r="H3" s="65"/>
      <c r="I3" s="65"/>
      <c r="J3" s="65"/>
      <c r="K3" s="65"/>
      <c r="L3" s="65" t="s">
        <v>4</v>
      </c>
      <c r="M3" s="65"/>
      <c r="N3" s="65"/>
      <c r="O3" s="65"/>
      <c r="P3" s="65"/>
      <c r="Q3" s="65"/>
      <c r="R3" s="73" t="s">
        <v>5</v>
      </c>
    </row>
    <row r="4" spans="1:18" ht="18.75" customHeight="1" thickBot="1" x14ac:dyDescent="0.25">
      <c r="A4" s="126" t="s">
        <v>6</v>
      </c>
      <c r="B4" s="127"/>
      <c r="C4" s="127"/>
      <c r="D4" s="59" t="s">
        <v>7</v>
      </c>
      <c r="E4" s="59" t="s">
        <v>8</v>
      </c>
      <c r="F4" s="59" t="s">
        <v>9</v>
      </c>
      <c r="G4" s="20" t="s">
        <v>10</v>
      </c>
      <c r="H4" s="21" t="s">
        <v>11</v>
      </c>
      <c r="I4" s="22" t="s">
        <v>12</v>
      </c>
      <c r="J4" s="65"/>
      <c r="K4" s="23"/>
      <c r="L4" s="126" t="s">
        <v>9</v>
      </c>
      <c r="M4" s="156"/>
      <c r="N4" s="59" t="s">
        <v>13</v>
      </c>
      <c r="O4" s="24"/>
      <c r="P4" s="61" t="s">
        <v>14</v>
      </c>
      <c r="Q4" s="25"/>
    </row>
    <row r="5" spans="1:18" ht="18.75" customHeight="1" x14ac:dyDescent="0.2">
      <c r="A5" s="152" t="s">
        <v>15</v>
      </c>
      <c r="B5" s="184" t="s">
        <v>16</v>
      </c>
      <c r="C5" s="185"/>
      <c r="D5" s="75">
        <f>D6+D7</f>
        <v>284394950</v>
      </c>
      <c r="E5" s="75">
        <f t="shared" ref="E5:I5" si="0">E6+E7</f>
        <v>284394950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6">
        <f t="shared" si="0"/>
        <v>0</v>
      </c>
      <c r="J5" s="65"/>
      <c r="K5" s="26"/>
      <c r="L5" s="141" t="s">
        <v>17</v>
      </c>
      <c r="M5" s="143"/>
      <c r="N5" s="147">
        <f>Q5+Q6</f>
        <v>8597070</v>
      </c>
      <c r="O5" s="177" t="s">
        <v>18</v>
      </c>
      <c r="P5" s="55" t="s">
        <v>19</v>
      </c>
      <c r="Q5" s="86">
        <v>7052760</v>
      </c>
    </row>
    <row r="6" spans="1:18" ht="18.75" customHeight="1" thickBot="1" x14ac:dyDescent="0.25">
      <c r="A6" s="153"/>
      <c r="B6" s="27"/>
      <c r="C6" s="72" t="s">
        <v>16</v>
      </c>
      <c r="D6" s="77">
        <v>282859860</v>
      </c>
      <c r="E6" s="77">
        <v>282859860</v>
      </c>
      <c r="F6" s="77">
        <v>0</v>
      </c>
      <c r="G6" s="77">
        <v>0</v>
      </c>
      <c r="H6" s="78">
        <v>0</v>
      </c>
      <c r="I6" s="79">
        <v>0</v>
      </c>
      <c r="J6" s="65"/>
      <c r="K6" s="26"/>
      <c r="L6" s="144"/>
      <c r="M6" s="146"/>
      <c r="N6" s="148"/>
      <c r="O6" s="178"/>
      <c r="P6" s="56" t="s">
        <v>20</v>
      </c>
      <c r="Q6" s="87">
        <v>1544310</v>
      </c>
    </row>
    <row r="7" spans="1:18" ht="18.75" customHeight="1" x14ac:dyDescent="0.2">
      <c r="A7" s="153"/>
      <c r="B7" s="28"/>
      <c r="C7" s="74" t="s">
        <v>76</v>
      </c>
      <c r="D7" s="77">
        <v>1535090</v>
      </c>
      <c r="E7" s="77">
        <v>1535090</v>
      </c>
      <c r="F7" s="77">
        <v>0</v>
      </c>
      <c r="G7" s="77">
        <v>0</v>
      </c>
      <c r="H7" s="78">
        <v>0</v>
      </c>
      <c r="I7" s="79">
        <v>0</v>
      </c>
      <c r="J7" s="65"/>
      <c r="K7" s="26"/>
      <c r="L7" s="64"/>
      <c r="M7" s="65"/>
      <c r="N7" s="29"/>
      <c r="O7" s="64"/>
      <c r="P7" s="64"/>
      <c r="Q7" s="65"/>
    </row>
    <row r="8" spans="1:18" ht="18.75" customHeight="1" thickBot="1" x14ac:dyDescent="0.25">
      <c r="A8" s="153"/>
      <c r="B8" s="179" t="s">
        <v>21</v>
      </c>
      <c r="C8" s="180"/>
      <c r="D8" s="77">
        <v>17922110</v>
      </c>
      <c r="E8" s="77">
        <v>13738530</v>
      </c>
      <c r="F8" s="77">
        <v>4183580</v>
      </c>
      <c r="G8" s="77">
        <v>0</v>
      </c>
      <c r="H8" s="78">
        <v>0</v>
      </c>
      <c r="I8" s="79">
        <v>0</v>
      </c>
      <c r="J8" s="30"/>
      <c r="K8" s="26"/>
      <c r="L8" s="64"/>
      <c r="M8" s="65"/>
      <c r="N8" s="65"/>
      <c r="O8" s="64"/>
      <c r="P8" s="64"/>
      <c r="Q8" s="65"/>
    </row>
    <row r="9" spans="1:18" ht="18.75" customHeight="1" thickBot="1" x14ac:dyDescent="0.25">
      <c r="A9" s="153"/>
      <c r="B9" s="179" t="s">
        <v>22</v>
      </c>
      <c r="C9" s="181"/>
      <c r="D9" s="77">
        <v>72730</v>
      </c>
      <c r="E9" s="77">
        <v>72300</v>
      </c>
      <c r="F9" s="77">
        <v>430</v>
      </c>
      <c r="G9" s="77">
        <v>0</v>
      </c>
      <c r="H9" s="78">
        <v>0</v>
      </c>
      <c r="I9" s="79">
        <v>0</v>
      </c>
      <c r="J9" s="30"/>
      <c r="K9" s="26"/>
      <c r="L9" s="126" t="s">
        <v>10</v>
      </c>
      <c r="M9" s="127"/>
      <c r="N9" s="59" t="s">
        <v>13</v>
      </c>
      <c r="O9" s="59" t="s">
        <v>23</v>
      </c>
      <c r="P9" s="31" t="s">
        <v>24</v>
      </c>
      <c r="Q9" s="64"/>
    </row>
    <row r="10" spans="1:18" ht="18.75" customHeight="1" x14ac:dyDescent="0.2">
      <c r="A10" s="153"/>
      <c r="B10" s="163" t="s">
        <v>25</v>
      </c>
      <c r="C10" s="164"/>
      <c r="D10" s="77">
        <f>D11+D12</f>
        <v>21928920.840000153</v>
      </c>
      <c r="E10" s="77">
        <f t="shared" ref="E10:I10" si="1">E11+E12</f>
        <v>0</v>
      </c>
      <c r="F10" s="77">
        <f t="shared" si="1"/>
        <v>0</v>
      </c>
      <c r="G10" s="77">
        <f t="shared" si="1"/>
        <v>21928920.840000153</v>
      </c>
      <c r="H10" s="77">
        <f t="shared" si="1"/>
        <v>0</v>
      </c>
      <c r="I10" s="79">
        <f t="shared" si="1"/>
        <v>0</v>
      </c>
      <c r="J10" s="30"/>
      <c r="K10" s="23"/>
      <c r="L10" s="66" t="s">
        <v>26</v>
      </c>
      <c r="M10" s="68" t="s">
        <v>27</v>
      </c>
      <c r="N10" s="77">
        <v>21541670</v>
      </c>
      <c r="O10" s="175">
        <v>17659855</v>
      </c>
      <c r="P10" s="167">
        <v>3960665</v>
      </c>
      <c r="Q10" s="65"/>
    </row>
    <row r="11" spans="1:18" ht="18.75" customHeight="1" x14ac:dyDescent="0.2">
      <c r="A11" s="153"/>
      <c r="B11" s="27"/>
      <c r="C11" s="72" t="s">
        <v>25</v>
      </c>
      <c r="D11" s="77">
        <v>21541670</v>
      </c>
      <c r="E11" s="77">
        <v>0</v>
      </c>
      <c r="F11" s="77">
        <v>0</v>
      </c>
      <c r="G11" s="77">
        <v>21541670</v>
      </c>
      <c r="H11" s="78">
        <v>0</v>
      </c>
      <c r="I11" s="79">
        <v>0</v>
      </c>
      <c r="J11" s="30"/>
      <c r="K11" s="26"/>
      <c r="L11" s="122" t="s">
        <v>28</v>
      </c>
      <c r="M11" s="68" t="s">
        <v>27</v>
      </c>
      <c r="N11" s="77">
        <v>78850</v>
      </c>
      <c r="O11" s="176"/>
      <c r="P11" s="168"/>
      <c r="Q11" s="65"/>
    </row>
    <row r="12" spans="1:18" ht="18.75" customHeight="1" thickBot="1" x14ac:dyDescent="0.25">
      <c r="A12" s="153"/>
      <c r="B12" s="32"/>
      <c r="C12" s="68" t="s">
        <v>29</v>
      </c>
      <c r="D12" s="107">
        <v>387250.84000015259</v>
      </c>
      <c r="E12" s="77">
        <v>0</v>
      </c>
      <c r="F12" s="77">
        <v>0</v>
      </c>
      <c r="G12" s="77">
        <v>387250.84000015259</v>
      </c>
      <c r="H12" s="78">
        <v>0</v>
      </c>
      <c r="I12" s="79">
        <v>0</v>
      </c>
      <c r="J12" s="30"/>
      <c r="K12" s="26"/>
      <c r="L12" s="124"/>
      <c r="M12" s="72" t="s">
        <v>30</v>
      </c>
      <c r="N12" s="81">
        <v>1102690</v>
      </c>
      <c r="O12" s="81">
        <v>1102690</v>
      </c>
      <c r="P12" s="83">
        <v>0</v>
      </c>
      <c r="Q12" s="65"/>
    </row>
    <row r="13" spans="1:18" ht="18.75" customHeight="1" thickBot="1" x14ac:dyDescent="0.25">
      <c r="A13" s="153"/>
      <c r="B13" s="169" t="s">
        <v>31</v>
      </c>
      <c r="C13" s="170"/>
      <c r="D13" s="77">
        <v>18246770</v>
      </c>
      <c r="E13" s="77">
        <v>0</v>
      </c>
      <c r="F13" s="77">
        <v>0</v>
      </c>
      <c r="G13" s="77">
        <v>0</v>
      </c>
      <c r="H13" s="78">
        <v>18246770</v>
      </c>
      <c r="I13" s="79">
        <v>0</v>
      </c>
      <c r="J13" s="30"/>
      <c r="K13" s="26"/>
      <c r="L13" s="126" t="s">
        <v>32</v>
      </c>
      <c r="M13" s="156"/>
      <c r="N13" s="84">
        <f>N10+N11+N12</f>
        <v>22723210</v>
      </c>
      <c r="O13" s="84">
        <f>O10+O12</f>
        <v>18762545</v>
      </c>
      <c r="P13" s="85">
        <f>P10+P12</f>
        <v>3960665</v>
      </c>
      <c r="Q13" s="65"/>
    </row>
    <row r="14" spans="1:18" ht="18.75" customHeight="1" thickBot="1" x14ac:dyDescent="0.25">
      <c r="A14" s="153"/>
      <c r="B14" s="171" t="s">
        <v>33</v>
      </c>
      <c r="C14" s="172"/>
      <c r="D14" s="77">
        <f>D15+D16</f>
        <v>18630898.423055556</v>
      </c>
      <c r="E14" s="77">
        <f t="shared" ref="E14:I14" si="2">E15+E16</f>
        <v>0</v>
      </c>
      <c r="F14" s="77">
        <f t="shared" si="2"/>
        <v>0</v>
      </c>
      <c r="G14" s="77">
        <f t="shared" si="2"/>
        <v>0</v>
      </c>
      <c r="H14" s="78">
        <f t="shared" si="2"/>
        <v>0</v>
      </c>
      <c r="I14" s="79">
        <f t="shared" si="2"/>
        <v>18630898.423055556</v>
      </c>
      <c r="J14" s="30"/>
      <c r="K14" s="26"/>
      <c r="L14" s="173"/>
      <c r="M14" s="174"/>
      <c r="N14" s="65"/>
      <c r="O14" s="65"/>
      <c r="P14" s="65"/>
      <c r="Q14" s="65"/>
    </row>
    <row r="15" spans="1:18" ht="18.75" customHeight="1" thickBot="1" x14ac:dyDescent="0.25">
      <c r="A15" s="153"/>
      <c r="C15" s="33" t="s">
        <v>34</v>
      </c>
      <c r="D15" s="77">
        <v>16415235.623055555</v>
      </c>
      <c r="E15" s="77">
        <v>0</v>
      </c>
      <c r="F15" s="77">
        <v>0</v>
      </c>
      <c r="G15" s="77">
        <v>0</v>
      </c>
      <c r="H15" s="78">
        <v>0</v>
      </c>
      <c r="I15" s="79">
        <v>16415235.623055555</v>
      </c>
      <c r="J15" s="30"/>
      <c r="K15" s="26"/>
      <c r="L15" s="126" t="s">
        <v>11</v>
      </c>
      <c r="M15" s="127"/>
      <c r="N15" s="59" t="s">
        <v>13</v>
      </c>
      <c r="O15" s="59" t="s">
        <v>23</v>
      </c>
      <c r="P15" s="31" t="s">
        <v>24</v>
      </c>
      <c r="Q15" s="65"/>
    </row>
    <row r="16" spans="1:18" ht="18.75" customHeight="1" x14ac:dyDescent="0.2">
      <c r="A16" s="153"/>
      <c r="C16" s="33" t="s">
        <v>35</v>
      </c>
      <c r="D16" s="77">
        <v>2215662.7999999998</v>
      </c>
      <c r="E16" s="77">
        <v>0</v>
      </c>
      <c r="F16" s="77">
        <v>0</v>
      </c>
      <c r="G16" s="80">
        <v>0</v>
      </c>
      <c r="H16" s="78">
        <v>0</v>
      </c>
      <c r="I16" s="79">
        <v>2215662.7999999998</v>
      </c>
      <c r="J16" s="30"/>
      <c r="K16" s="23"/>
      <c r="L16" s="186" t="s">
        <v>26</v>
      </c>
      <c r="M16" s="187"/>
      <c r="N16" s="75">
        <v>18246770</v>
      </c>
      <c r="O16" s="161">
        <v>15664380</v>
      </c>
      <c r="P16" s="162">
        <v>2637930</v>
      </c>
      <c r="Q16" s="64"/>
      <c r="R16" s="65"/>
    </row>
    <row r="17" spans="1:18" ht="18.75" customHeight="1" thickBot="1" x14ac:dyDescent="0.25">
      <c r="A17" s="153"/>
      <c r="B17" s="163" t="s">
        <v>36</v>
      </c>
      <c r="C17" s="164"/>
      <c r="D17" s="77">
        <f>SUM(D18:D22)</f>
        <v>4512180</v>
      </c>
      <c r="E17" s="77">
        <f t="shared" ref="E17:I17" si="3">SUM(E18:E22)</f>
        <v>4448870</v>
      </c>
      <c r="F17" s="77">
        <f t="shared" si="3"/>
        <v>63310</v>
      </c>
      <c r="G17" s="77">
        <f t="shared" si="3"/>
        <v>0</v>
      </c>
      <c r="H17" s="78">
        <f t="shared" si="3"/>
        <v>0</v>
      </c>
      <c r="I17" s="79">
        <f t="shared" si="3"/>
        <v>0</v>
      </c>
      <c r="J17" s="30"/>
      <c r="K17" s="26"/>
      <c r="L17" s="165" t="s">
        <v>28</v>
      </c>
      <c r="M17" s="166"/>
      <c r="N17" s="81">
        <v>55540</v>
      </c>
      <c r="O17" s="161"/>
      <c r="P17" s="162"/>
      <c r="Q17" s="64"/>
      <c r="R17" s="65"/>
    </row>
    <row r="18" spans="1:18" ht="18.75" customHeight="1" thickBot="1" x14ac:dyDescent="0.25">
      <c r="A18" s="153"/>
      <c r="B18" s="27"/>
      <c r="C18" s="72" t="s">
        <v>37</v>
      </c>
      <c r="D18" s="77">
        <v>1922680</v>
      </c>
      <c r="E18" s="77">
        <v>1875970</v>
      </c>
      <c r="F18" s="77">
        <v>46710</v>
      </c>
      <c r="G18" s="77">
        <v>0</v>
      </c>
      <c r="H18" s="78">
        <v>0</v>
      </c>
      <c r="I18" s="79">
        <v>0</v>
      </c>
      <c r="J18" s="65"/>
      <c r="K18" s="26"/>
      <c r="L18" s="126" t="s">
        <v>32</v>
      </c>
      <c r="M18" s="127"/>
      <c r="N18" s="84">
        <f>N16+N17</f>
        <v>18302310</v>
      </c>
      <c r="O18" s="84">
        <f>O16</f>
        <v>15664380</v>
      </c>
      <c r="P18" s="85">
        <f>P16</f>
        <v>2637930</v>
      </c>
      <c r="Q18" s="64"/>
      <c r="R18" s="65"/>
    </row>
    <row r="19" spans="1:18" ht="18.75" customHeight="1" thickBot="1" x14ac:dyDescent="0.25">
      <c r="A19" s="153"/>
      <c r="B19" s="27"/>
      <c r="C19" s="68" t="s">
        <v>38</v>
      </c>
      <c r="D19" s="77">
        <v>714510</v>
      </c>
      <c r="E19" s="77">
        <v>697910</v>
      </c>
      <c r="F19" s="77">
        <v>16600</v>
      </c>
      <c r="G19" s="77">
        <v>0</v>
      </c>
      <c r="H19" s="78">
        <v>0</v>
      </c>
      <c r="I19" s="79">
        <v>0</v>
      </c>
      <c r="J19" s="65"/>
      <c r="K19" s="26"/>
      <c r="L19" s="64"/>
      <c r="M19" s="64"/>
      <c r="N19" s="29"/>
      <c r="O19" s="29"/>
      <c r="P19" s="29"/>
      <c r="Q19" s="64"/>
      <c r="R19" s="65"/>
    </row>
    <row r="20" spans="1:18" ht="18.75" customHeight="1" x14ac:dyDescent="0.2">
      <c r="A20" s="153"/>
      <c r="B20" s="27"/>
      <c r="C20" s="68" t="s">
        <v>39</v>
      </c>
      <c r="D20" s="77">
        <v>1545340</v>
      </c>
      <c r="E20" s="77">
        <v>1545340</v>
      </c>
      <c r="F20" s="77">
        <v>0</v>
      </c>
      <c r="G20" s="77">
        <v>0</v>
      </c>
      <c r="H20" s="78">
        <v>0</v>
      </c>
      <c r="I20" s="79">
        <v>0</v>
      </c>
      <c r="J20" s="65"/>
      <c r="K20" s="26"/>
      <c r="L20" s="141" t="s">
        <v>29</v>
      </c>
      <c r="M20" s="143"/>
      <c r="N20" s="71" t="s">
        <v>13</v>
      </c>
      <c r="O20" s="71" t="s">
        <v>23</v>
      </c>
      <c r="P20" s="34" t="s">
        <v>24</v>
      </c>
      <c r="Q20" s="64"/>
      <c r="R20" s="65"/>
    </row>
    <row r="21" spans="1:18" ht="18.75" customHeight="1" thickBot="1" x14ac:dyDescent="0.25">
      <c r="A21" s="153"/>
      <c r="B21" s="27"/>
      <c r="C21" s="67" t="s">
        <v>40</v>
      </c>
      <c r="D21" s="77">
        <v>200380</v>
      </c>
      <c r="E21" s="77">
        <v>200380</v>
      </c>
      <c r="F21" s="77">
        <v>0</v>
      </c>
      <c r="G21" s="77">
        <v>0</v>
      </c>
      <c r="H21" s="78">
        <v>0</v>
      </c>
      <c r="I21" s="79">
        <v>0</v>
      </c>
      <c r="J21" s="65"/>
      <c r="K21" s="23"/>
      <c r="L21" s="144"/>
      <c r="M21" s="146"/>
      <c r="N21" s="88">
        <v>387250.84000015259</v>
      </c>
      <c r="O21" s="88">
        <v>387250.84000015259</v>
      </c>
      <c r="P21" s="87">
        <v>0</v>
      </c>
      <c r="Q21" s="64"/>
      <c r="R21" s="65"/>
    </row>
    <row r="22" spans="1:18" ht="18.75" customHeight="1" thickBot="1" x14ac:dyDescent="0.25">
      <c r="A22" s="153"/>
      <c r="B22" s="27"/>
      <c r="C22" s="72" t="s">
        <v>41</v>
      </c>
      <c r="D22" s="77">
        <v>129270</v>
      </c>
      <c r="E22" s="77">
        <v>129270</v>
      </c>
      <c r="F22" s="77">
        <v>0</v>
      </c>
      <c r="G22" s="77">
        <v>0</v>
      </c>
      <c r="H22" s="78">
        <v>0</v>
      </c>
      <c r="I22" s="79">
        <v>0</v>
      </c>
      <c r="J22" s="65"/>
      <c r="K22" s="26"/>
      <c r="L22" s="65"/>
      <c r="M22" s="65"/>
      <c r="N22" s="65"/>
      <c r="O22" s="65"/>
      <c r="P22" s="65"/>
      <c r="Q22" s="65"/>
      <c r="R22" s="65"/>
    </row>
    <row r="23" spans="1:18" ht="18.75" customHeight="1" thickBot="1" x14ac:dyDescent="0.25">
      <c r="A23" s="154"/>
      <c r="B23" s="159" t="s">
        <v>42</v>
      </c>
      <c r="C23" s="160"/>
      <c r="D23" s="81">
        <v>17530</v>
      </c>
      <c r="E23" s="81">
        <v>17530</v>
      </c>
      <c r="F23" s="81">
        <v>0</v>
      </c>
      <c r="G23" s="81">
        <v>0</v>
      </c>
      <c r="H23" s="82">
        <v>0</v>
      </c>
      <c r="I23" s="83">
        <v>0</v>
      </c>
      <c r="J23" s="65"/>
      <c r="K23" s="35"/>
      <c r="L23" s="141" t="s">
        <v>12</v>
      </c>
      <c r="M23" s="143"/>
      <c r="N23" s="71" t="s">
        <v>13</v>
      </c>
      <c r="O23" s="71" t="s">
        <v>23</v>
      </c>
      <c r="P23" s="34" t="s">
        <v>24</v>
      </c>
      <c r="Q23" s="65"/>
      <c r="R23" s="65"/>
    </row>
    <row r="24" spans="1:18" ht="18.75" customHeight="1" thickBot="1" x14ac:dyDescent="0.25">
      <c r="A24" s="138" t="s">
        <v>32</v>
      </c>
      <c r="B24" s="139"/>
      <c r="C24" s="140"/>
      <c r="D24" s="84">
        <f>D5+D8+D9+D10+D13+D14+D17+D23</f>
        <v>365726089.26305568</v>
      </c>
      <c r="E24" s="84">
        <f t="shared" ref="E24:I24" si="4">E5+E8+E9+E10+E13+E14+E17+E23</f>
        <v>302672180</v>
      </c>
      <c r="F24" s="84">
        <f t="shared" si="4"/>
        <v>4247320</v>
      </c>
      <c r="G24" s="84">
        <f t="shared" si="4"/>
        <v>21928920.840000153</v>
      </c>
      <c r="H24" s="84">
        <f t="shared" si="4"/>
        <v>18246770</v>
      </c>
      <c r="I24" s="85">
        <f t="shared" si="4"/>
        <v>18630898.423055556</v>
      </c>
      <c r="J24" s="65"/>
      <c r="K24" s="36"/>
      <c r="L24" s="144"/>
      <c r="M24" s="146"/>
      <c r="N24" s="88">
        <v>18630898.423055556</v>
      </c>
      <c r="O24" s="88">
        <v>18630898.423055556</v>
      </c>
      <c r="P24" s="87">
        <v>0</v>
      </c>
      <c r="Q24" s="65"/>
      <c r="R24" s="65"/>
    </row>
    <row r="25" spans="1:18" ht="37.200000000000003" customHeight="1" x14ac:dyDescent="0.2">
      <c r="A25" s="151" t="s">
        <v>77</v>
      </c>
      <c r="B25" s="151"/>
      <c r="C25" s="151"/>
      <c r="D25" s="151"/>
      <c r="E25" s="151"/>
      <c r="F25" s="151"/>
      <c r="G25" s="151"/>
      <c r="H25" s="151"/>
      <c r="I25" s="151"/>
      <c r="J25" s="65"/>
      <c r="K25" s="26"/>
      <c r="L25" s="69"/>
      <c r="M25" s="69"/>
      <c r="N25" s="37"/>
      <c r="O25" s="37"/>
      <c r="P25" s="37"/>
      <c r="Q25" s="65"/>
      <c r="R25" s="65"/>
    </row>
    <row r="26" spans="1:18" ht="14.25" customHeight="1" thickBo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65"/>
      <c r="K26" s="26"/>
      <c r="L26" s="64"/>
      <c r="M26" s="64"/>
      <c r="N26" s="29"/>
      <c r="O26" s="29"/>
      <c r="P26" s="29"/>
      <c r="Q26" s="65"/>
      <c r="R26" s="65"/>
    </row>
    <row r="27" spans="1:18" ht="18.75" customHeight="1" thickBot="1" x14ac:dyDescent="0.25">
      <c r="A27" s="152" t="s">
        <v>43</v>
      </c>
      <c r="B27" s="155" t="s">
        <v>44</v>
      </c>
      <c r="C27" s="143"/>
      <c r="D27" s="89">
        <f>SUM(D28:D30)</f>
        <v>561193450</v>
      </c>
      <c r="E27" s="89">
        <f t="shared" ref="E27:G27" si="5">SUM(E28:E30)</f>
        <v>557449730</v>
      </c>
      <c r="F27" s="89">
        <f t="shared" si="5"/>
        <v>2506640</v>
      </c>
      <c r="G27" s="89">
        <f t="shared" si="5"/>
        <v>1181540</v>
      </c>
      <c r="H27" s="76">
        <f>SUM(H28:H30)</f>
        <v>55540</v>
      </c>
      <c r="I27" s="29"/>
      <c r="J27" s="65"/>
      <c r="K27" s="26"/>
      <c r="L27" s="70"/>
      <c r="M27" s="70"/>
      <c r="N27" s="39"/>
      <c r="O27" s="39"/>
      <c r="P27" s="39"/>
      <c r="Q27" s="65"/>
      <c r="R27" s="65"/>
    </row>
    <row r="28" spans="1:18" ht="18.75" customHeight="1" thickBot="1" x14ac:dyDescent="0.25">
      <c r="A28" s="153"/>
      <c r="B28" s="27"/>
      <c r="C28" s="72" t="s">
        <v>45</v>
      </c>
      <c r="D28" s="77">
        <v>559956370</v>
      </c>
      <c r="E28" s="77">
        <v>557449730</v>
      </c>
      <c r="F28" s="77">
        <v>2506640</v>
      </c>
      <c r="G28" s="77">
        <v>0</v>
      </c>
      <c r="H28" s="79">
        <v>0</v>
      </c>
      <c r="I28" s="29"/>
      <c r="J28" s="65"/>
      <c r="K28" s="26"/>
      <c r="L28" s="126" t="s">
        <v>8</v>
      </c>
      <c r="M28" s="156"/>
      <c r="N28" s="59" t="s">
        <v>46</v>
      </c>
      <c r="O28" s="59" t="s">
        <v>47</v>
      </c>
      <c r="P28" s="59" t="s">
        <v>48</v>
      </c>
      <c r="Q28" s="59" t="s">
        <v>49</v>
      </c>
      <c r="R28" s="31" t="s">
        <v>32</v>
      </c>
    </row>
    <row r="29" spans="1:18" ht="18.75" customHeight="1" x14ac:dyDescent="0.2">
      <c r="A29" s="153"/>
      <c r="B29" s="27"/>
      <c r="C29" s="68" t="s">
        <v>25</v>
      </c>
      <c r="D29" s="77">
        <v>1181540</v>
      </c>
      <c r="E29" s="77">
        <v>0</v>
      </c>
      <c r="F29" s="77">
        <v>0</v>
      </c>
      <c r="G29" s="77">
        <v>1181540</v>
      </c>
      <c r="H29" s="79">
        <v>0</v>
      </c>
      <c r="I29" s="29"/>
      <c r="J29" s="65"/>
      <c r="K29" s="26"/>
      <c r="L29" s="157" t="s">
        <v>50</v>
      </c>
      <c r="M29" s="158"/>
      <c r="N29" s="77">
        <v>122190310</v>
      </c>
      <c r="O29" s="75">
        <v>0</v>
      </c>
      <c r="P29" s="90">
        <v>0</v>
      </c>
      <c r="Q29" s="75">
        <v>5580</v>
      </c>
      <c r="R29" s="86">
        <v>122195890</v>
      </c>
    </row>
    <row r="30" spans="1:18" ht="18.75" customHeight="1" x14ac:dyDescent="0.2">
      <c r="A30" s="153"/>
      <c r="B30" s="60"/>
      <c r="C30" s="40" t="s">
        <v>31</v>
      </c>
      <c r="D30" s="77">
        <v>55540</v>
      </c>
      <c r="E30" s="77">
        <v>0</v>
      </c>
      <c r="F30" s="77">
        <v>0</v>
      </c>
      <c r="G30" s="77">
        <v>0</v>
      </c>
      <c r="H30" s="79">
        <v>55540</v>
      </c>
      <c r="I30" s="29"/>
      <c r="J30" s="65"/>
      <c r="K30" s="26"/>
      <c r="L30" s="122" t="s">
        <v>51</v>
      </c>
      <c r="M30" s="123"/>
      <c r="N30" s="77">
        <v>143507860</v>
      </c>
      <c r="O30" s="77">
        <v>0</v>
      </c>
      <c r="P30" s="91">
        <v>741120</v>
      </c>
      <c r="Q30" s="77">
        <v>939400</v>
      </c>
      <c r="R30" s="79">
        <v>145188380</v>
      </c>
    </row>
    <row r="31" spans="1:18" ht="18.75" customHeight="1" thickBot="1" x14ac:dyDescent="0.25">
      <c r="A31" s="154"/>
      <c r="B31" s="159" t="s">
        <v>52</v>
      </c>
      <c r="C31" s="160"/>
      <c r="D31" s="88">
        <v>9692220</v>
      </c>
      <c r="E31" s="88">
        <v>7849110</v>
      </c>
      <c r="F31" s="88">
        <v>1843110</v>
      </c>
      <c r="G31" s="88">
        <v>0</v>
      </c>
      <c r="H31" s="87">
        <v>0</v>
      </c>
      <c r="I31" s="29"/>
      <c r="J31" s="65"/>
      <c r="K31" s="26"/>
      <c r="L31" s="122" t="s">
        <v>53</v>
      </c>
      <c r="M31" s="123"/>
      <c r="N31" s="77">
        <v>0</v>
      </c>
      <c r="O31" s="77">
        <v>0</v>
      </c>
      <c r="P31" s="91">
        <v>0</v>
      </c>
      <c r="Q31" s="77">
        <v>0</v>
      </c>
      <c r="R31" s="79">
        <v>0</v>
      </c>
    </row>
    <row r="32" spans="1:18" ht="18.75" customHeight="1" thickBot="1" x14ac:dyDescent="0.25">
      <c r="A32" s="138" t="s">
        <v>32</v>
      </c>
      <c r="B32" s="139"/>
      <c r="C32" s="140"/>
      <c r="D32" s="84">
        <f>D27+D31</f>
        <v>570885670</v>
      </c>
      <c r="E32" s="84">
        <f t="shared" ref="E32:H32" si="6">E27+E31</f>
        <v>565298840</v>
      </c>
      <c r="F32" s="84">
        <f t="shared" si="6"/>
        <v>4349750</v>
      </c>
      <c r="G32" s="84">
        <f t="shared" si="6"/>
        <v>1181540</v>
      </c>
      <c r="H32" s="85">
        <f t="shared" si="6"/>
        <v>55540</v>
      </c>
      <c r="I32" s="29"/>
      <c r="J32" s="65"/>
      <c r="K32" s="26"/>
      <c r="L32" s="122" t="s">
        <v>54</v>
      </c>
      <c r="M32" s="123"/>
      <c r="N32" s="77">
        <v>88230090</v>
      </c>
      <c r="O32" s="77">
        <v>0</v>
      </c>
      <c r="P32" s="91">
        <v>0</v>
      </c>
      <c r="Q32" s="77">
        <v>10260</v>
      </c>
      <c r="R32" s="79">
        <v>88240350</v>
      </c>
    </row>
    <row r="33" spans="1:18" ht="18.75" customHeight="1" thickBot="1" x14ac:dyDescent="0.25">
      <c r="B33" s="65"/>
      <c r="C33" s="65"/>
      <c r="D33" s="65"/>
      <c r="E33" s="65"/>
      <c r="F33" s="65"/>
      <c r="G33" s="65"/>
      <c r="H33" s="65"/>
      <c r="I33" s="65"/>
      <c r="J33" s="41"/>
      <c r="K33" s="26"/>
      <c r="L33" s="122" t="s">
        <v>55</v>
      </c>
      <c r="M33" s="123"/>
      <c r="N33" s="77">
        <v>218028800</v>
      </c>
      <c r="O33" s="77">
        <v>0</v>
      </c>
      <c r="P33" s="91">
        <v>2533465</v>
      </c>
      <c r="Q33" s="77">
        <v>574160</v>
      </c>
      <c r="R33" s="79">
        <v>221136425</v>
      </c>
    </row>
    <row r="34" spans="1:18" ht="18.75" customHeight="1" x14ac:dyDescent="0.2">
      <c r="A34" s="141" t="s">
        <v>56</v>
      </c>
      <c r="B34" s="142"/>
      <c r="C34" s="143"/>
      <c r="D34" s="147">
        <f>D24+D32</f>
        <v>936611759.26305568</v>
      </c>
      <c r="E34" s="147">
        <f t="shared" ref="E34:H34" si="7">E24+E32</f>
        <v>867971020</v>
      </c>
      <c r="F34" s="147">
        <f t="shared" si="7"/>
        <v>8597070</v>
      </c>
      <c r="G34" s="147">
        <f t="shared" si="7"/>
        <v>23110460.840000153</v>
      </c>
      <c r="H34" s="147">
        <f t="shared" si="7"/>
        <v>18302310</v>
      </c>
      <c r="I34" s="149">
        <v>18630898.423055556</v>
      </c>
      <c r="J34" s="42"/>
      <c r="K34" s="26"/>
      <c r="L34" s="122" t="s">
        <v>57</v>
      </c>
      <c r="M34" s="123"/>
      <c r="N34" s="77">
        <v>109895960</v>
      </c>
      <c r="O34" s="77">
        <v>0</v>
      </c>
      <c r="P34" s="91">
        <v>686080</v>
      </c>
      <c r="Q34" s="77">
        <v>826590</v>
      </c>
      <c r="R34" s="79">
        <v>111408630</v>
      </c>
    </row>
    <row r="35" spans="1:18" ht="18.75" customHeight="1" thickBot="1" x14ac:dyDescent="0.25">
      <c r="A35" s="144"/>
      <c r="B35" s="145"/>
      <c r="C35" s="146"/>
      <c r="D35" s="148"/>
      <c r="E35" s="148"/>
      <c r="F35" s="148"/>
      <c r="G35" s="148"/>
      <c r="H35" s="148"/>
      <c r="I35" s="150"/>
      <c r="J35" s="43"/>
      <c r="K35" s="65"/>
      <c r="L35" s="124" t="s">
        <v>58</v>
      </c>
      <c r="M35" s="125"/>
      <c r="N35" s="77">
        <v>186118000</v>
      </c>
      <c r="O35" s="81">
        <v>7052760</v>
      </c>
      <c r="P35" s="92">
        <v>0</v>
      </c>
      <c r="Q35" s="81">
        <v>281940</v>
      </c>
      <c r="R35" s="79">
        <v>193452700</v>
      </c>
    </row>
    <row r="36" spans="1:18" ht="18.75" customHeight="1" thickBot="1" x14ac:dyDescent="0.25">
      <c r="A36" s="137" t="s">
        <v>83</v>
      </c>
      <c r="B36" s="137"/>
      <c r="C36" s="137"/>
      <c r="D36" s="137"/>
      <c r="E36" s="137"/>
      <c r="F36" s="137"/>
      <c r="G36" s="137"/>
      <c r="H36" s="137"/>
      <c r="I36" s="137"/>
      <c r="J36" s="65"/>
      <c r="K36" s="65"/>
      <c r="L36" s="126" t="s">
        <v>32</v>
      </c>
      <c r="M36" s="127"/>
      <c r="N36" s="84">
        <f>SUM(N29:N35)</f>
        <v>867971020</v>
      </c>
      <c r="O36" s="84">
        <f t="shared" ref="O36:Q36" si="8">SUM(O29:O35)</f>
        <v>7052760</v>
      </c>
      <c r="P36" s="84">
        <f t="shared" si="8"/>
        <v>3960665</v>
      </c>
      <c r="Q36" s="84">
        <f t="shared" si="8"/>
        <v>2637930</v>
      </c>
      <c r="R36" s="85">
        <f>SUM(R29:R35)</f>
        <v>881622375</v>
      </c>
    </row>
    <row r="37" spans="1:18" ht="18.75" customHeight="1" x14ac:dyDescent="0.2">
      <c r="A37" s="64"/>
      <c r="B37" s="64"/>
      <c r="C37" s="64"/>
      <c r="D37" s="29"/>
      <c r="E37" s="29"/>
      <c r="F37" s="29"/>
      <c r="G37" s="29"/>
      <c r="H37" s="29"/>
      <c r="I37" s="29"/>
      <c r="J37" s="65"/>
      <c r="K37" s="65"/>
      <c r="L37" s="64"/>
      <c r="M37" s="64"/>
      <c r="N37" s="29"/>
      <c r="O37" s="29"/>
      <c r="P37" s="29"/>
      <c r="Q37" s="66" t="s">
        <v>59</v>
      </c>
      <c r="R37" s="86">
        <v>62166050</v>
      </c>
    </row>
    <row r="38" spans="1:18" ht="26.4" customHeight="1" thickBot="1" x14ac:dyDescent="0.25">
      <c r="A38" s="57" t="s">
        <v>60</v>
      </c>
      <c r="B38" s="44"/>
      <c r="C38" s="44"/>
      <c r="D38" s="65"/>
      <c r="E38" s="65"/>
      <c r="F38" s="65"/>
      <c r="G38" s="65"/>
      <c r="H38" s="65"/>
      <c r="I38" s="65"/>
      <c r="J38" s="65"/>
      <c r="K38" s="65"/>
      <c r="L38" s="64"/>
      <c r="M38" s="64"/>
      <c r="N38" s="65"/>
      <c r="O38" s="65"/>
      <c r="P38" s="65"/>
      <c r="Q38" s="62" t="s">
        <v>61</v>
      </c>
      <c r="R38" s="79">
        <v>27885980</v>
      </c>
    </row>
    <row r="39" spans="1:18" ht="25.2" customHeight="1" x14ac:dyDescent="0.2">
      <c r="A39" s="128" t="s">
        <v>62</v>
      </c>
      <c r="B39" s="129"/>
      <c r="C39" s="130"/>
      <c r="D39" s="134">
        <v>54989384.263055712</v>
      </c>
      <c r="E39" s="45" t="s">
        <v>20</v>
      </c>
      <c r="F39" s="97">
        <v>1544310</v>
      </c>
      <c r="G39" s="46" t="s">
        <v>63</v>
      </c>
      <c r="H39" s="93">
        <v>15664380</v>
      </c>
      <c r="I39" s="65"/>
      <c r="J39" s="65"/>
      <c r="K39" s="65"/>
      <c r="L39" s="44"/>
      <c r="M39" s="44"/>
      <c r="N39" s="44"/>
      <c r="O39" s="44"/>
      <c r="P39" s="44"/>
      <c r="Q39" s="63" t="s">
        <v>64</v>
      </c>
      <c r="R39" s="83">
        <v>29879870</v>
      </c>
    </row>
    <row r="40" spans="1:18" ht="22.2" customHeight="1" x14ac:dyDescent="0.2">
      <c r="A40" s="131"/>
      <c r="B40" s="132"/>
      <c r="C40" s="133"/>
      <c r="D40" s="135"/>
      <c r="E40" s="47" t="s">
        <v>27</v>
      </c>
      <c r="F40" s="98">
        <v>17659855</v>
      </c>
      <c r="G40" s="48" t="s">
        <v>65</v>
      </c>
      <c r="H40" s="94">
        <v>387250.84000015259</v>
      </c>
      <c r="I40" s="49"/>
      <c r="J40" s="30"/>
      <c r="K40" s="65"/>
      <c r="L40" s="44"/>
      <c r="M40" s="44"/>
      <c r="N40" s="44"/>
      <c r="O40" s="44"/>
      <c r="P40" s="44"/>
      <c r="Q40" s="105" t="s">
        <v>81</v>
      </c>
      <c r="R40" s="103">
        <v>3851640</v>
      </c>
    </row>
    <row r="41" spans="1:18" ht="18.75" customHeight="1" thickBot="1" x14ac:dyDescent="0.25">
      <c r="A41" s="131"/>
      <c r="B41" s="132"/>
      <c r="C41" s="133"/>
      <c r="D41" s="135"/>
      <c r="E41" s="48" t="s">
        <v>30</v>
      </c>
      <c r="F41" s="99">
        <v>1102690</v>
      </c>
      <c r="G41" s="50" t="s">
        <v>67</v>
      </c>
      <c r="H41" s="95">
        <v>18630898.423055556</v>
      </c>
      <c r="I41" s="51"/>
      <c r="J41" s="65"/>
      <c r="K41" s="102"/>
      <c r="L41" s="44"/>
      <c r="M41" s="44"/>
      <c r="N41" s="44"/>
      <c r="O41" s="44"/>
      <c r="P41" s="44"/>
      <c r="Q41" s="106" t="s">
        <v>82</v>
      </c>
      <c r="R41" s="104">
        <v>86750</v>
      </c>
    </row>
    <row r="42" spans="1:18" ht="24" customHeight="1" thickBot="1" x14ac:dyDescent="0.25">
      <c r="A42" s="114" t="s">
        <v>68</v>
      </c>
      <c r="B42" s="115"/>
      <c r="C42" s="116"/>
      <c r="D42" s="100">
        <v>35552380</v>
      </c>
      <c r="E42" s="52" t="s">
        <v>69</v>
      </c>
      <c r="F42" s="100">
        <v>34458660</v>
      </c>
      <c r="G42" s="53" t="s">
        <v>70</v>
      </c>
      <c r="H42" s="96">
        <v>1093720</v>
      </c>
      <c r="J42" s="65"/>
      <c r="K42" s="65"/>
      <c r="L42" s="44"/>
      <c r="M42" s="44"/>
      <c r="N42" s="44"/>
      <c r="O42" s="44"/>
      <c r="P42" s="44"/>
      <c r="Q42" s="58" t="s">
        <v>66</v>
      </c>
      <c r="R42" s="85">
        <f>SUM(R36:R41)</f>
        <v>1005492665</v>
      </c>
    </row>
    <row r="43" spans="1:18" ht="24" customHeight="1" thickBot="1" x14ac:dyDescent="0.25">
      <c r="A43" s="119" t="s">
        <v>74</v>
      </c>
      <c r="B43" s="119"/>
      <c r="C43" s="119"/>
      <c r="D43" s="119"/>
      <c r="E43" s="119"/>
      <c r="F43" s="54"/>
      <c r="J43" s="65"/>
      <c r="K43" s="65"/>
      <c r="L43" s="136"/>
      <c r="M43" s="136"/>
      <c r="N43" s="136"/>
      <c r="O43" s="136"/>
      <c r="P43" s="136"/>
      <c r="Q43" s="65"/>
      <c r="R43" s="65"/>
    </row>
    <row r="44" spans="1:18" ht="16.2" customHeight="1" x14ac:dyDescent="0.2">
      <c r="J44" s="65"/>
      <c r="K44" s="65"/>
      <c r="L44" s="117" t="s">
        <v>71</v>
      </c>
      <c r="M44" s="118"/>
      <c r="N44" s="71" t="s">
        <v>72</v>
      </c>
      <c r="O44" s="71" t="s">
        <v>73</v>
      </c>
      <c r="P44" s="34" t="s">
        <v>32</v>
      </c>
    </row>
    <row r="45" spans="1:18" ht="18.75" customHeight="1" thickBot="1" x14ac:dyDescent="0.25">
      <c r="J45" s="65"/>
      <c r="K45" s="65"/>
      <c r="L45" s="120" t="s">
        <v>75</v>
      </c>
      <c r="M45" s="121"/>
      <c r="N45" s="88">
        <v>71602980</v>
      </c>
      <c r="O45" s="88">
        <v>75816880</v>
      </c>
      <c r="P45" s="87">
        <f>N45+O45</f>
        <v>147419860</v>
      </c>
    </row>
    <row r="46" spans="1:18" ht="18.75" customHeight="1" x14ac:dyDescent="0.2">
      <c r="K46" s="65"/>
      <c r="L46" s="65"/>
      <c r="M46" s="65"/>
      <c r="N46" s="65"/>
      <c r="O46" s="65"/>
      <c r="P46" s="65"/>
    </row>
    <row r="47" spans="1:18" ht="16.95" customHeight="1" x14ac:dyDescent="0.2">
      <c r="K47" s="65"/>
    </row>
    <row r="48" spans="1:18" ht="15.6" customHeight="1" x14ac:dyDescent="0.2">
      <c r="K48" s="65"/>
    </row>
    <row r="49" spans="11:11" ht="18.75" customHeight="1" x14ac:dyDescent="0.2">
      <c r="K49" s="65"/>
    </row>
    <row r="50" spans="11:11" ht="13.2" x14ac:dyDescent="0.2">
      <c r="K50" s="65"/>
    </row>
    <row r="51" spans="11:11" ht="13.2" x14ac:dyDescent="0.2">
      <c r="K51" s="65"/>
    </row>
    <row r="52" spans="11:11" ht="13.2" x14ac:dyDescent="0.2">
      <c r="K52" s="65"/>
    </row>
    <row r="53" spans="11:11" ht="13.2" x14ac:dyDescent="0.2">
      <c r="K53" s="65"/>
    </row>
    <row r="54" spans="11:11" ht="18.75" customHeight="1" x14ac:dyDescent="0.2">
      <c r="K54" s="65"/>
    </row>
  </sheetData>
  <mergeCells count="60">
    <mergeCell ref="A1:E1"/>
    <mergeCell ref="A3:C3"/>
    <mergeCell ref="A4:C4"/>
    <mergeCell ref="L4:M4"/>
    <mergeCell ref="A5:A23"/>
    <mergeCell ref="B5:C5"/>
    <mergeCell ref="L5:M6"/>
    <mergeCell ref="L15:M15"/>
    <mergeCell ref="L16:M16"/>
    <mergeCell ref="B23:C23"/>
    <mergeCell ref="L20:M21"/>
    <mergeCell ref="L23:M24"/>
    <mergeCell ref="A24:C24"/>
    <mergeCell ref="N5:N6"/>
    <mergeCell ref="O5:O6"/>
    <mergeCell ref="B8:C8"/>
    <mergeCell ref="B9:C9"/>
    <mergeCell ref="L9:M9"/>
    <mergeCell ref="P10:P11"/>
    <mergeCell ref="L11:L12"/>
    <mergeCell ref="B13:C13"/>
    <mergeCell ref="L13:M13"/>
    <mergeCell ref="B14:C14"/>
    <mergeCell ref="L14:M14"/>
    <mergeCell ref="B10:C10"/>
    <mergeCell ref="O10:O11"/>
    <mergeCell ref="O16:O17"/>
    <mergeCell ref="P16:P17"/>
    <mergeCell ref="B17:C17"/>
    <mergeCell ref="L17:M17"/>
    <mergeCell ref="L18:M18"/>
    <mergeCell ref="A25:I25"/>
    <mergeCell ref="A27:A31"/>
    <mergeCell ref="B27:C27"/>
    <mergeCell ref="L28:M28"/>
    <mergeCell ref="L29:M29"/>
    <mergeCell ref="L30:M30"/>
    <mergeCell ref="B31:C31"/>
    <mergeCell ref="L31:M31"/>
    <mergeCell ref="A32:C32"/>
    <mergeCell ref="L32:M32"/>
    <mergeCell ref="L33:M33"/>
    <mergeCell ref="A34:C35"/>
    <mergeCell ref="D34:D35"/>
    <mergeCell ref="E34:E35"/>
    <mergeCell ref="F34:F35"/>
    <mergeCell ref="G34:G35"/>
    <mergeCell ref="H34:H35"/>
    <mergeCell ref="I34:I35"/>
    <mergeCell ref="A42:C42"/>
    <mergeCell ref="L44:M44"/>
    <mergeCell ref="A43:E43"/>
    <mergeCell ref="L45:M45"/>
    <mergeCell ref="L34:M34"/>
    <mergeCell ref="L35:M35"/>
    <mergeCell ref="L36:M36"/>
    <mergeCell ref="A39:C41"/>
    <mergeCell ref="D39:D41"/>
    <mergeCell ref="L43:P43"/>
    <mergeCell ref="A36:I36"/>
  </mergeCells>
  <phoneticPr fontId="1"/>
  <printOptions horizontalCentered="1" verticalCentered="1"/>
  <pageMargins left="0.39370078740157483" right="0.39370078740157483" top="0.47244094488188981" bottom="0.55118110236220474" header="0.51181102362204722" footer="0.27559055118110237"/>
  <pageSetup paperSize="9" scale="63" firstPageNumber="47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中表紙</vt:lpstr>
      <vt:lpstr>2-1(グラフ）</vt:lpstr>
      <vt:lpstr>2-1 ごみ等収集・処理処分状況</vt:lpstr>
      <vt:lpstr>'2-1 ごみ等収集・処理処分状況'!Print_Area</vt:lpstr>
      <vt:lpstr>'2-1(グラフ）'!Print_Area</vt:lpstr>
      <vt:lpstr>中表紙!Print_Area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2017-12-13T05:25:15Z</dcterms:created>
  <dcterms:modified xsi:type="dcterms:W3CDTF">2026-02-18T00:04:08Z</dcterms:modified>
</cp:coreProperties>
</file>