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DFD28D6-8141-42D4-A6DC-E492284460C0}" xr6:coauthVersionLast="47" xr6:coauthVersionMax="47" xr10:uidLastSave="{00000000-0000-0000-0000-000000000000}"/>
  <bookViews>
    <workbookView xWindow="-108" yWindow="-108" windowWidth="23256" windowHeight="12456" tabRatio="835" firstSheet="18" xr2:uid="{00000000-000D-0000-FFFF-FFFF00000000}"/>
  </bookViews>
  <sheets>
    <sheet name="2-3-1-0全工場" sheetId="32" r:id="rId1"/>
    <sheet name="2-3-1-1住之江" sheetId="100" r:id="rId2"/>
    <sheet name="2-3-1-2西淀" sheetId="33" r:id="rId3"/>
    <sheet name="2-3-1-3鶴見" sheetId="34" r:id="rId4"/>
    <sheet name="2-3-1-4八尾" sheetId="35" r:id="rId5"/>
    <sheet name="2-3-1-5平野" sheetId="36" r:id="rId6"/>
    <sheet name="2-3-1-6東淀" sheetId="37" r:id="rId7"/>
    <sheet name="2-3-1-7舞洲" sheetId="38" r:id="rId8"/>
    <sheet name="2-3-2破砕施設処理状況" sheetId="39" r:id="rId9"/>
    <sheet name="2-3-3最終処分状況" sheetId="40" r:id="rId10"/>
    <sheet name="2-3-4-0全センター" sheetId="89" r:id="rId11"/>
    <sheet name="2-3-4-1東北" sheetId="90" r:id="rId12"/>
    <sheet name="2-3-4-2城北" sheetId="91" r:id="rId13"/>
    <sheet name="2-3-4-3西北" sheetId="92" r:id="rId14"/>
    <sheet name="2-3-4-4中部" sheetId="93" r:id="rId15"/>
    <sheet name="2-3-4-5中部（出）" sheetId="94" r:id="rId16"/>
    <sheet name="2-3-4-6西部" sheetId="95" r:id="rId17"/>
    <sheet name="2-3-4-7東部" sheetId="96" r:id="rId18"/>
    <sheet name="2-3-4-8西南" sheetId="97" r:id="rId19"/>
    <sheet name="2-3-4-9南部" sheetId="98" r:id="rId20"/>
    <sheet name="2-3-4-10東南" sheetId="99" r:id="rId21"/>
    <sheet name="2-3-5乾電池等" sheetId="101" r:id="rId22"/>
    <sheet name="2-3-6特定衣類" sheetId="102" r:id="rId23"/>
    <sheet name="2-3-7ｲﾝｸｶｰﾄﾘｯｼﾞ" sheetId="103" r:id="rId24"/>
    <sheet name="2-3-8資源集団回収" sheetId="104" r:id="rId25"/>
    <sheet name="2-3-9コミュニティ回収" sheetId="105" r:id="rId26"/>
  </sheets>
  <definedNames>
    <definedName name="_xlnm.Print_Area" localSheetId="0">'2-3-1-0全工場'!$A$1:$M$17</definedName>
    <definedName name="_xlnm.Print_Area" localSheetId="1">'2-3-1-1住之江'!$A$1:$M$17</definedName>
    <definedName name="_xlnm.Print_Area" localSheetId="2">'2-3-1-2西淀'!$A$1:$M$17</definedName>
    <definedName name="_xlnm.Print_Area" localSheetId="3">'2-3-1-3鶴見'!$A$1:$M$17</definedName>
    <definedName name="_xlnm.Print_Area" localSheetId="4">'2-3-1-4八尾'!$A$1:$M$17</definedName>
    <definedName name="_xlnm.Print_Area" localSheetId="5">'2-3-1-5平野'!$A$1:$M$17</definedName>
    <definedName name="_xlnm.Print_Area" localSheetId="6">'2-3-1-6東淀'!$A$1:$M$17</definedName>
    <definedName name="_xlnm.Print_Area" localSheetId="7">'2-3-1-7舞洲'!$A$1:$M$17</definedName>
    <definedName name="_xlnm.Print_Area" localSheetId="8">'2-3-2破砕施設処理状況'!$A$1:$I$18</definedName>
    <definedName name="_xlnm.Print_Area" localSheetId="9">'2-3-3最終処分状況'!$A$1:$H$17</definedName>
    <definedName name="_xlnm.Print_Area" localSheetId="10">'2-3-4-0全センター'!$A$1:$O$29</definedName>
    <definedName name="_xlnm.Print_Area" localSheetId="20">'2-3-4-10東南'!$A$1:$O$29</definedName>
    <definedName name="_xlnm.Print_Area" localSheetId="11">'2-3-4-1東北'!$A$1:$O$30</definedName>
    <definedName name="_xlnm.Print_Area" localSheetId="12">'2-3-4-2城北'!$A$1:$O$29</definedName>
    <definedName name="_xlnm.Print_Area" localSheetId="13">'2-3-4-3西北'!$A$1:$O$29</definedName>
    <definedName name="_xlnm.Print_Area" localSheetId="14">'2-3-4-4中部'!$A$1:$O$29</definedName>
    <definedName name="_xlnm.Print_Area" localSheetId="15">'2-3-4-5中部（出）'!$A$1:$O$29</definedName>
    <definedName name="_xlnm.Print_Area" localSheetId="16">'2-3-4-6西部'!$A$1:$O$29</definedName>
    <definedName name="_xlnm.Print_Area" localSheetId="17">'2-3-4-7東部'!$A$1:$O$29</definedName>
    <definedName name="_xlnm.Print_Area" localSheetId="18">'2-3-4-8西南'!$A$1:$O$29</definedName>
    <definedName name="_xlnm.Print_Area" localSheetId="19">'2-3-4-9南部'!$A$1:$O$29</definedName>
    <definedName name="_xlnm.Print_Area" localSheetId="21">'2-3-5乾電池等'!$A$1:$CO$65</definedName>
    <definedName name="_xlnm.Print_Area" localSheetId="22">'2-3-6特定衣類'!$A$1:$CO$42</definedName>
    <definedName name="_xlnm.Print_Area" localSheetId="23">'2-3-7ｲﾝｸｶｰﾄﾘｯｼﾞ'!$A$1:$G$52</definedName>
    <definedName name="_xlnm.Print_Area" localSheetId="24">'2-3-8資源集団回収'!$A$1:$P$31</definedName>
    <definedName name="_xlnm.Print_Area" localSheetId="25">'2-3-9コミュニティ回収'!$A$1:$Q$6</definedName>
    <definedName name="_xlnm.Print_Titles" localSheetId="22">'2-3-6特定衣類'!$A:$A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89" l="1"/>
  <c r="N25" i="99" l="1"/>
  <c r="N26" i="99" s="1"/>
  <c r="M25" i="99"/>
  <c r="M26" i="99" s="1"/>
  <c r="L25" i="99"/>
  <c r="L26" i="99" s="1"/>
  <c r="K25" i="99"/>
  <c r="K26" i="99" s="1"/>
  <c r="J25" i="99"/>
  <c r="J26" i="99" s="1"/>
  <c r="I25" i="99"/>
  <c r="I26" i="99" s="1"/>
  <c r="H25" i="99"/>
  <c r="H26" i="99" s="1"/>
  <c r="G25" i="99"/>
  <c r="G26" i="99" s="1"/>
  <c r="F25" i="99"/>
  <c r="F26" i="99" s="1"/>
  <c r="E25" i="99"/>
  <c r="E26" i="99" s="1"/>
  <c r="D25" i="99"/>
  <c r="D26" i="99" s="1"/>
  <c r="C25" i="99"/>
  <c r="O25" i="99" s="1"/>
  <c r="N25" i="98"/>
  <c r="N26" i="98" s="1"/>
  <c r="M25" i="98"/>
  <c r="M26" i="98" s="1"/>
  <c r="L25" i="98"/>
  <c r="L26" i="98" s="1"/>
  <c r="K25" i="98"/>
  <c r="K26" i="98" s="1"/>
  <c r="J25" i="98"/>
  <c r="J26" i="98" s="1"/>
  <c r="I25" i="98"/>
  <c r="I26" i="98" s="1"/>
  <c r="H25" i="98"/>
  <c r="H26" i="98" s="1"/>
  <c r="G25" i="98"/>
  <c r="G26" i="98" s="1"/>
  <c r="F25" i="98"/>
  <c r="F26" i="98" s="1"/>
  <c r="E25" i="98"/>
  <c r="E26" i="98" s="1"/>
  <c r="D25" i="98"/>
  <c r="D26" i="98" s="1"/>
  <c r="C25" i="98"/>
  <c r="O25" i="98" s="1"/>
  <c r="N25" i="97"/>
  <c r="N26" i="97" s="1"/>
  <c r="M25" i="97"/>
  <c r="M26" i="97" s="1"/>
  <c r="L25" i="97"/>
  <c r="L26" i="97" s="1"/>
  <c r="K25" i="97"/>
  <c r="K26" i="97" s="1"/>
  <c r="J25" i="97"/>
  <c r="J26" i="97" s="1"/>
  <c r="I25" i="97"/>
  <c r="I26" i="97" s="1"/>
  <c r="H25" i="97"/>
  <c r="H26" i="97" s="1"/>
  <c r="G25" i="97"/>
  <c r="G26" i="97" s="1"/>
  <c r="F25" i="97"/>
  <c r="F26" i="97" s="1"/>
  <c r="E25" i="97"/>
  <c r="E26" i="97" s="1"/>
  <c r="D25" i="97"/>
  <c r="D26" i="97" s="1"/>
  <c r="C25" i="97"/>
  <c r="C26" i="97" s="1"/>
  <c r="N25" i="96"/>
  <c r="N26" i="96" s="1"/>
  <c r="M25" i="96"/>
  <c r="M26" i="96" s="1"/>
  <c r="L25" i="96"/>
  <c r="L26" i="96" s="1"/>
  <c r="K25" i="96"/>
  <c r="K26" i="96" s="1"/>
  <c r="J25" i="96"/>
  <c r="J26" i="96" s="1"/>
  <c r="I25" i="96"/>
  <c r="I26" i="96" s="1"/>
  <c r="H25" i="96"/>
  <c r="H26" i="96" s="1"/>
  <c r="G25" i="96"/>
  <c r="G26" i="96" s="1"/>
  <c r="F25" i="96"/>
  <c r="F26" i="96" s="1"/>
  <c r="E25" i="96"/>
  <c r="E26" i="96" s="1"/>
  <c r="D25" i="96"/>
  <c r="D26" i="96" s="1"/>
  <c r="C25" i="96"/>
  <c r="C26" i="96" s="1"/>
  <c r="N25" i="95"/>
  <c r="N26" i="95" s="1"/>
  <c r="M25" i="95"/>
  <c r="M26" i="95" s="1"/>
  <c r="L25" i="95"/>
  <c r="L26" i="95" s="1"/>
  <c r="K25" i="95"/>
  <c r="K26" i="95" s="1"/>
  <c r="J25" i="95"/>
  <c r="J26" i="95" s="1"/>
  <c r="I25" i="95"/>
  <c r="I26" i="95" s="1"/>
  <c r="H25" i="95"/>
  <c r="H26" i="95" s="1"/>
  <c r="G25" i="95"/>
  <c r="G26" i="95" s="1"/>
  <c r="F25" i="95"/>
  <c r="F26" i="95" s="1"/>
  <c r="E25" i="95"/>
  <c r="E26" i="95" s="1"/>
  <c r="D25" i="95"/>
  <c r="D26" i="95" s="1"/>
  <c r="C25" i="95"/>
  <c r="C26" i="95" s="1"/>
  <c r="N25" i="94"/>
  <c r="M25" i="94"/>
  <c r="L25" i="94"/>
  <c r="K25" i="94"/>
  <c r="J25" i="94"/>
  <c r="I25" i="94"/>
  <c r="H25" i="94"/>
  <c r="G25" i="94"/>
  <c r="F25" i="94"/>
  <c r="E25" i="94"/>
  <c r="D25" i="94"/>
  <c r="C25" i="94"/>
  <c r="O25" i="94" s="1"/>
  <c r="N25" i="93"/>
  <c r="N26" i="93" s="1"/>
  <c r="M25" i="93"/>
  <c r="M26" i="93" s="1"/>
  <c r="L25" i="93"/>
  <c r="L26" i="93" s="1"/>
  <c r="K25" i="93"/>
  <c r="K26" i="93" s="1"/>
  <c r="J25" i="93"/>
  <c r="J26" i="93" s="1"/>
  <c r="I25" i="93"/>
  <c r="I26" i="93" s="1"/>
  <c r="H25" i="93"/>
  <c r="H26" i="93" s="1"/>
  <c r="G25" i="93"/>
  <c r="G26" i="93" s="1"/>
  <c r="F25" i="93"/>
  <c r="F26" i="93" s="1"/>
  <c r="E25" i="93"/>
  <c r="E26" i="93" s="1"/>
  <c r="D25" i="93"/>
  <c r="D26" i="93" s="1"/>
  <c r="C25" i="93"/>
  <c r="C26" i="93" s="1"/>
  <c r="N25" i="92"/>
  <c r="N26" i="92" s="1"/>
  <c r="M25" i="92"/>
  <c r="M26" i="92" s="1"/>
  <c r="L25" i="92"/>
  <c r="L26" i="92" s="1"/>
  <c r="K25" i="92"/>
  <c r="K26" i="92" s="1"/>
  <c r="J25" i="92"/>
  <c r="J26" i="92" s="1"/>
  <c r="I25" i="92"/>
  <c r="I26" i="92" s="1"/>
  <c r="H25" i="92"/>
  <c r="H26" i="92" s="1"/>
  <c r="G25" i="92"/>
  <c r="G26" i="92" s="1"/>
  <c r="F25" i="92"/>
  <c r="F26" i="92" s="1"/>
  <c r="E25" i="92"/>
  <c r="E26" i="92" s="1"/>
  <c r="D25" i="92"/>
  <c r="D26" i="92" s="1"/>
  <c r="C25" i="92"/>
  <c r="C26" i="92" s="1"/>
  <c r="N25" i="91"/>
  <c r="N26" i="91" s="1"/>
  <c r="M25" i="91"/>
  <c r="M26" i="91" s="1"/>
  <c r="L25" i="91"/>
  <c r="L26" i="91" s="1"/>
  <c r="K25" i="91"/>
  <c r="K26" i="91" s="1"/>
  <c r="J25" i="91"/>
  <c r="J26" i="91" s="1"/>
  <c r="I25" i="91"/>
  <c r="I26" i="91" s="1"/>
  <c r="H25" i="91"/>
  <c r="H26" i="91" s="1"/>
  <c r="G25" i="91"/>
  <c r="G26" i="91" s="1"/>
  <c r="F25" i="91"/>
  <c r="F26" i="91" s="1"/>
  <c r="E25" i="91"/>
  <c r="E26" i="91" s="1"/>
  <c r="D25" i="91"/>
  <c r="D26" i="91" s="1"/>
  <c r="C25" i="91"/>
  <c r="O25" i="91" s="1"/>
  <c r="N25" i="90"/>
  <c r="N26" i="90" s="1"/>
  <c r="M25" i="90"/>
  <c r="M26" i="90" s="1"/>
  <c r="L25" i="90"/>
  <c r="L26" i="90" s="1"/>
  <c r="K25" i="90"/>
  <c r="K26" i="90" s="1"/>
  <c r="J25" i="90"/>
  <c r="J26" i="90" s="1"/>
  <c r="I25" i="90"/>
  <c r="I26" i="90" s="1"/>
  <c r="H25" i="90"/>
  <c r="H26" i="90" s="1"/>
  <c r="G25" i="90"/>
  <c r="G26" i="90" s="1"/>
  <c r="F25" i="90"/>
  <c r="F26" i="90" s="1"/>
  <c r="E25" i="90"/>
  <c r="E26" i="90" s="1"/>
  <c r="D25" i="90"/>
  <c r="D26" i="90" s="1"/>
  <c r="C25" i="90"/>
  <c r="O25" i="90" s="1"/>
  <c r="N19" i="99"/>
  <c r="M19" i="99"/>
  <c r="L19" i="99"/>
  <c r="K19" i="99"/>
  <c r="J19" i="99"/>
  <c r="I19" i="99"/>
  <c r="H19" i="99"/>
  <c r="G19" i="99"/>
  <c r="F19" i="99"/>
  <c r="E19" i="99"/>
  <c r="D19" i="99"/>
  <c r="C19" i="99"/>
  <c r="O19" i="99" s="1"/>
  <c r="N19" i="98"/>
  <c r="M19" i="98"/>
  <c r="L19" i="98"/>
  <c r="K19" i="98"/>
  <c r="J19" i="98"/>
  <c r="I19" i="98"/>
  <c r="H19" i="98"/>
  <c r="G19" i="98"/>
  <c r="F19" i="98"/>
  <c r="E19" i="98"/>
  <c r="D19" i="98"/>
  <c r="C19" i="98"/>
  <c r="N19" i="97"/>
  <c r="M19" i="97"/>
  <c r="L19" i="97"/>
  <c r="K19" i="97"/>
  <c r="J19" i="97"/>
  <c r="I19" i="97"/>
  <c r="H19" i="97"/>
  <c r="G19" i="97"/>
  <c r="F19" i="97"/>
  <c r="E19" i="97"/>
  <c r="D19" i="97"/>
  <c r="C19" i="97"/>
  <c r="O19" i="97" s="1"/>
  <c r="N19" i="96"/>
  <c r="M19" i="96"/>
  <c r="L19" i="96"/>
  <c r="K19" i="96"/>
  <c r="J19" i="96"/>
  <c r="I19" i="96"/>
  <c r="H19" i="96"/>
  <c r="G19" i="96"/>
  <c r="F19" i="96"/>
  <c r="E19" i="96"/>
  <c r="D19" i="96"/>
  <c r="C19" i="96"/>
  <c r="N19" i="95"/>
  <c r="M19" i="95"/>
  <c r="L19" i="95"/>
  <c r="K19" i="95"/>
  <c r="J19" i="95"/>
  <c r="I19" i="95"/>
  <c r="H19" i="95"/>
  <c r="G19" i="95"/>
  <c r="F19" i="95"/>
  <c r="E19" i="95"/>
  <c r="D19" i="95"/>
  <c r="C19" i="95"/>
  <c r="O19" i="95" s="1"/>
  <c r="N19" i="94"/>
  <c r="M19" i="94"/>
  <c r="L19" i="94"/>
  <c r="K19" i="94"/>
  <c r="J19" i="94"/>
  <c r="I19" i="94"/>
  <c r="H19" i="94"/>
  <c r="G19" i="94"/>
  <c r="F19" i="94"/>
  <c r="E19" i="94"/>
  <c r="D19" i="94"/>
  <c r="C19" i="94"/>
  <c r="N19" i="93"/>
  <c r="M19" i="93"/>
  <c r="L19" i="93"/>
  <c r="K19" i="93"/>
  <c r="J19" i="93"/>
  <c r="I19" i="93"/>
  <c r="H19" i="93"/>
  <c r="G19" i="93"/>
  <c r="F19" i="93"/>
  <c r="E19" i="93"/>
  <c r="D19" i="93"/>
  <c r="C19" i="93"/>
  <c r="O19" i="93" s="1"/>
  <c r="N19" i="92"/>
  <c r="M19" i="92"/>
  <c r="L19" i="92"/>
  <c r="K19" i="92"/>
  <c r="J19" i="92"/>
  <c r="I19" i="92"/>
  <c r="H19" i="92"/>
  <c r="G19" i="92"/>
  <c r="F19" i="92"/>
  <c r="E19" i="92"/>
  <c r="D19" i="92"/>
  <c r="C19" i="92"/>
  <c r="N19" i="91"/>
  <c r="M19" i="91"/>
  <c r="L19" i="91"/>
  <c r="K19" i="91"/>
  <c r="J19" i="91"/>
  <c r="I19" i="91"/>
  <c r="H19" i="91"/>
  <c r="G19" i="91"/>
  <c r="F19" i="91"/>
  <c r="E19" i="91"/>
  <c r="D19" i="91"/>
  <c r="C19" i="91"/>
  <c r="O19" i="91" s="1"/>
  <c r="N19" i="90"/>
  <c r="M19" i="90"/>
  <c r="L19" i="90"/>
  <c r="K19" i="90"/>
  <c r="J19" i="90"/>
  <c r="I19" i="90"/>
  <c r="H19" i="90"/>
  <c r="G19" i="90"/>
  <c r="F19" i="90"/>
  <c r="E19" i="90"/>
  <c r="D19" i="90"/>
  <c r="C19" i="90"/>
  <c r="N13" i="99"/>
  <c r="M13" i="99"/>
  <c r="L13" i="99"/>
  <c r="K13" i="99"/>
  <c r="J13" i="99"/>
  <c r="I13" i="99"/>
  <c r="H13" i="99"/>
  <c r="G13" i="99"/>
  <c r="F13" i="99"/>
  <c r="E13" i="99"/>
  <c r="D13" i="99"/>
  <c r="C13" i="99"/>
  <c r="N13" i="98"/>
  <c r="M13" i="98"/>
  <c r="L13" i="98"/>
  <c r="K13" i="98"/>
  <c r="J13" i="98"/>
  <c r="I13" i="98"/>
  <c r="H13" i="98"/>
  <c r="G13" i="98"/>
  <c r="F13" i="98"/>
  <c r="E13" i="98"/>
  <c r="D13" i="98"/>
  <c r="C13" i="98"/>
  <c r="N13" i="97"/>
  <c r="M13" i="97"/>
  <c r="L13" i="97"/>
  <c r="K13" i="97"/>
  <c r="J13" i="97"/>
  <c r="I13" i="97"/>
  <c r="H13" i="97"/>
  <c r="G13" i="97"/>
  <c r="F13" i="97"/>
  <c r="E13" i="97"/>
  <c r="D13" i="97"/>
  <c r="C13" i="97"/>
  <c r="N13" i="96"/>
  <c r="M13" i="96"/>
  <c r="L13" i="96"/>
  <c r="K13" i="96"/>
  <c r="J13" i="96"/>
  <c r="I13" i="96"/>
  <c r="H13" i="96"/>
  <c r="G13" i="96"/>
  <c r="F13" i="96"/>
  <c r="E13" i="96"/>
  <c r="D13" i="96"/>
  <c r="C13" i="96"/>
  <c r="N13" i="95"/>
  <c r="M13" i="95"/>
  <c r="L13" i="95"/>
  <c r="K13" i="95"/>
  <c r="J13" i="95"/>
  <c r="I13" i="95"/>
  <c r="H13" i="95"/>
  <c r="G13" i="95"/>
  <c r="F13" i="95"/>
  <c r="E13" i="95"/>
  <c r="D13" i="95"/>
  <c r="C13" i="95"/>
  <c r="N13" i="94"/>
  <c r="M13" i="94"/>
  <c r="L13" i="94"/>
  <c r="K13" i="94"/>
  <c r="J13" i="94"/>
  <c r="I13" i="94"/>
  <c r="H13" i="94"/>
  <c r="G13" i="94"/>
  <c r="F13" i="94"/>
  <c r="E13" i="94"/>
  <c r="D13" i="94"/>
  <c r="C13" i="94"/>
  <c r="N13" i="93"/>
  <c r="M13" i="93"/>
  <c r="L13" i="93"/>
  <c r="K13" i="93"/>
  <c r="J13" i="93"/>
  <c r="I13" i="93"/>
  <c r="H13" i="93"/>
  <c r="G13" i="93"/>
  <c r="F13" i="93"/>
  <c r="E13" i="93"/>
  <c r="D13" i="93"/>
  <c r="C13" i="93"/>
  <c r="N13" i="92"/>
  <c r="M13" i="92"/>
  <c r="L13" i="92"/>
  <c r="K13" i="92"/>
  <c r="J13" i="92"/>
  <c r="I13" i="92"/>
  <c r="H13" i="92"/>
  <c r="G13" i="92"/>
  <c r="F13" i="92"/>
  <c r="E13" i="92"/>
  <c r="D13" i="92"/>
  <c r="C13" i="92"/>
  <c r="N13" i="91"/>
  <c r="M13" i="91"/>
  <c r="L13" i="91"/>
  <c r="K13" i="91"/>
  <c r="J13" i="91"/>
  <c r="I13" i="91"/>
  <c r="H13" i="91"/>
  <c r="G13" i="91"/>
  <c r="F13" i="91"/>
  <c r="E13" i="91"/>
  <c r="D13" i="91"/>
  <c r="C13" i="91"/>
  <c r="N13" i="90"/>
  <c r="M13" i="90"/>
  <c r="L13" i="90"/>
  <c r="K13" i="90"/>
  <c r="J13" i="90"/>
  <c r="I13" i="90"/>
  <c r="H13" i="90"/>
  <c r="G13" i="90"/>
  <c r="F13" i="90"/>
  <c r="E13" i="90"/>
  <c r="D13" i="90"/>
  <c r="C13" i="90"/>
  <c r="O24" i="99"/>
  <c r="O23" i="99"/>
  <c r="O22" i="99"/>
  <c r="O21" i="99"/>
  <c r="O20" i="99"/>
  <c r="O18" i="99"/>
  <c r="O17" i="99"/>
  <c r="O16" i="99"/>
  <c r="O15" i="99"/>
  <c r="O14" i="99"/>
  <c r="O13" i="99"/>
  <c r="O12" i="99"/>
  <c r="O10" i="99"/>
  <c r="O9" i="99"/>
  <c r="O8" i="99"/>
  <c r="O7" i="99"/>
  <c r="O6" i="99"/>
  <c r="O5" i="99"/>
  <c r="O11" i="99" s="1"/>
  <c r="O4" i="99"/>
  <c r="O24" i="98"/>
  <c r="O23" i="98"/>
  <c r="O22" i="98"/>
  <c r="O21" i="98"/>
  <c r="O20" i="98"/>
  <c r="O19" i="98"/>
  <c r="O18" i="98"/>
  <c r="O17" i="98"/>
  <c r="O16" i="98"/>
  <c r="O15" i="98"/>
  <c r="O14" i="98"/>
  <c r="O13" i="98"/>
  <c r="O12" i="98"/>
  <c r="O10" i="98"/>
  <c r="O9" i="98"/>
  <c r="O8" i="98"/>
  <c r="O7" i="98"/>
  <c r="O6" i="98"/>
  <c r="O5" i="98"/>
  <c r="O11" i="98" s="1"/>
  <c r="O4" i="98"/>
  <c r="N11" i="99"/>
  <c r="M11" i="99"/>
  <c r="L11" i="99"/>
  <c r="K11" i="99"/>
  <c r="J11" i="99"/>
  <c r="I11" i="99"/>
  <c r="H11" i="99"/>
  <c r="G11" i="99"/>
  <c r="F11" i="99"/>
  <c r="E11" i="99"/>
  <c r="D11" i="99"/>
  <c r="C11" i="99"/>
  <c r="N11" i="98"/>
  <c r="M11" i="98"/>
  <c r="L11" i="98"/>
  <c r="K11" i="98"/>
  <c r="J11" i="98"/>
  <c r="I11" i="98"/>
  <c r="H11" i="98"/>
  <c r="G11" i="98"/>
  <c r="F11" i="98"/>
  <c r="E11" i="98"/>
  <c r="D11" i="98"/>
  <c r="C11" i="98"/>
  <c r="N11" i="97"/>
  <c r="M11" i="97"/>
  <c r="L11" i="97"/>
  <c r="K11" i="97"/>
  <c r="J11" i="97"/>
  <c r="I11" i="97"/>
  <c r="H11" i="97"/>
  <c r="G11" i="97"/>
  <c r="F11" i="97"/>
  <c r="E11" i="97"/>
  <c r="D11" i="97"/>
  <c r="C11" i="97"/>
  <c r="N11" i="96"/>
  <c r="M11" i="96"/>
  <c r="L11" i="96"/>
  <c r="K11" i="96"/>
  <c r="J11" i="96"/>
  <c r="I11" i="96"/>
  <c r="H11" i="96"/>
  <c r="G11" i="96"/>
  <c r="F11" i="96"/>
  <c r="E11" i="96"/>
  <c r="D11" i="96"/>
  <c r="C11" i="96"/>
  <c r="N11" i="95"/>
  <c r="M11" i="95"/>
  <c r="L11" i="95"/>
  <c r="K11" i="95"/>
  <c r="J11" i="95"/>
  <c r="I11" i="95"/>
  <c r="H11" i="95"/>
  <c r="G11" i="95"/>
  <c r="F11" i="95"/>
  <c r="E11" i="95"/>
  <c r="D11" i="95"/>
  <c r="C11" i="95"/>
  <c r="N11" i="94"/>
  <c r="M11" i="94"/>
  <c r="L11" i="94"/>
  <c r="K11" i="94"/>
  <c r="J11" i="94"/>
  <c r="I11" i="94"/>
  <c r="H11" i="94"/>
  <c r="G11" i="94"/>
  <c r="F11" i="94"/>
  <c r="E11" i="94"/>
  <c r="D11" i="94"/>
  <c r="C11" i="94"/>
  <c r="N11" i="93"/>
  <c r="M11" i="93"/>
  <c r="L11" i="93"/>
  <c r="K11" i="93"/>
  <c r="J11" i="93"/>
  <c r="I11" i="93"/>
  <c r="H11" i="93"/>
  <c r="G11" i="93"/>
  <c r="F11" i="93"/>
  <c r="E11" i="93"/>
  <c r="D11" i="93"/>
  <c r="C11" i="93"/>
  <c r="N11" i="92"/>
  <c r="M11" i="92"/>
  <c r="L11" i="92"/>
  <c r="K11" i="92"/>
  <c r="J11" i="92"/>
  <c r="I11" i="92"/>
  <c r="H11" i="92"/>
  <c r="G11" i="92"/>
  <c r="F11" i="92"/>
  <c r="E11" i="92"/>
  <c r="D11" i="92"/>
  <c r="C11" i="92"/>
  <c r="N11" i="91"/>
  <c r="M11" i="91"/>
  <c r="L11" i="91"/>
  <c r="K11" i="91"/>
  <c r="J11" i="91"/>
  <c r="I11" i="91"/>
  <c r="H11" i="91"/>
  <c r="G11" i="91"/>
  <c r="F11" i="91"/>
  <c r="E11" i="91"/>
  <c r="D11" i="91"/>
  <c r="C11" i="91"/>
  <c r="N11" i="90"/>
  <c r="M11" i="90"/>
  <c r="L11" i="90"/>
  <c r="K11" i="90"/>
  <c r="J11" i="90"/>
  <c r="I11" i="90"/>
  <c r="H11" i="90"/>
  <c r="G11" i="90"/>
  <c r="F11" i="90"/>
  <c r="E11" i="90"/>
  <c r="D11" i="90"/>
  <c r="C11" i="90"/>
  <c r="O25" i="95"/>
  <c r="O24" i="95"/>
  <c r="O23" i="95"/>
  <c r="O22" i="95"/>
  <c r="O21" i="95"/>
  <c r="O20" i="95"/>
  <c r="O18" i="95"/>
  <c r="O17" i="95"/>
  <c r="O16" i="95"/>
  <c r="O15" i="95"/>
  <c r="O14" i="95"/>
  <c r="O13" i="95"/>
  <c r="O12" i="95"/>
  <c r="O10" i="95"/>
  <c r="O9" i="95"/>
  <c r="O8" i="95"/>
  <c r="O7" i="95"/>
  <c r="O6" i="95"/>
  <c r="O5" i="95"/>
  <c r="O11" i="95" s="1"/>
  <c r="O4" i="95"/>
  <c r="O25" i="97"/>
  <c r="O24" i="97"/>
  <c r="O23" i="97"/>
  <c r="O22" i="97"/>
  <c r="O21" i="97"/>
  <c r="O20" i="97"/>
  <c r="O18" i="97"/>
  <c r="O17" i="97"/>
  <c r="O16" i="97"/>
  <c r="O15" i="97"/>
  <c r="O14" i="97"/>
  <c r="O13" i="97"/>
  <c r="O12" i="97"/>
  <c r="O10" i="97"/>
  <c r="O9" i="97"/>
  <c r="O8" i="97"/>
  <c r="O7" i="97"/>
  <c r="O6" i="97"/>
  <c r="O5" i="97"/>
  <c r="O11" i="97" s="1"/>
  <c r="O4" i="97"/>
  <c r="O25" i="96"/>
  <c r="O24" i="96"/>
  <c r="O23" i="96"/>
  <c r="O22" i="96"/>
  <c r="O21" i="96"/>
  <c r="O20" i="96"/>
  <c r="O19" i="96"/>
  <c r="O18" i="96"/>
  <c r="O17" i="96"/>
  <c r="O16" i="96"/>
  <c r="O15" i="96"/>
  <c r="O14" i="96"/>
  <c r="O13" i="96"/>
  <c r="O12" i="96"/>
  <c r="O10" i="96"/>
  <c r="O9" i="96"/>
  <c r="O8" i="96"/>
  <c r="O7" i="96"/>
  <c r="O6" i="96"/>
  <c r="O5" i="96"/>
  <c r="O11" i="96" s="1"/>
  <c r="O4" i="96"/>
  <c r="O24" i="94"/>
  <c r="O23" i="94"/>
  <c r="O22" i="94"/>
  <c r="O21" i="94"/>
  <c r="O20" i="94"/>
  <c r="O19" i="94"/>
  <c r="O18" i="94"/>
  <c r="O17" i="94"/>
  <c r="O16" i="94"/>
  <c r="O15" i="94"/>
  <c r="O14" i="94"/>
  <c r="O13" i="94"/>
  <c r="O12" i="94"/>
  <c r="O10" i="94"/>
  <c r="O9" i="94"/>
  <c r="O8" i="94"/>
  <c r="O7" i="94"/>
  <c r="O6" i="94"/>
  <c r="O5" i="94"/>
  <c r="O4" i="94"/>
  <c r="O25" i="93"/>
  <c r="O24" i="93"/>
  <c r="O23" i="93"/>
  <c r="O22" i="93"/>
  <c r="O21" i="93"/>
  <c r="O20" i="93"/>
  <c r="O18" i="93"/>
  <c r="O17" i="93"/>
  <c r="O16" i="93"/>
  <c r="O15" i="93"/>
  <c r="O14" i="93"/>
  <c r="O13" i="93"/>
  <c r="O12" i="93"/>
  <c r="O10" i="93"/>
  <c r="O9" i="93"/>
  <c r="O8" i="93"/>
  <c r="O7" i="93"/>
  <c r="O6" i="93"/>
  <c r="O5" i="93"/>
  <c r="O11" i="93" s="1"/>
  <c r="O4" i="93"/>
  <c r="O25" i="92"/>
  <c r="O24" i="92"/>
  <c r="O23" i="92"/>
  <c r="O22" i="92"/>
  <c r="O21" i="92"/>
  <c r="O20" i="92"/>
  <c r="O19" i="92"/>
  <c r="O18" i="92"/>
  <c r="O17" i="92"/>
  <c r="O16" i="92"/>
  <c r="O15" i="92"/>
  <c r="O14" i="92"/>
  <c r="O13" i="92"/>
  <c r="O12" i="92"/>
  <c r="O10" i="92"/>
  <c r="O9" i="92"/>
  <c r="O8" i="92"/>
  <c r="O7" i="92"/>
  <c r="O6" i="92"/>
  <c r="O5" i="92"/>
  <c r="O11" i="92" s="1"/>
  <c r="O4" i="92"/>
  <c r="O24" i="91"/>
  <c r="O23" i="91"/>
  <c r="O22" i="91"/>
  <c r="O21" i="91"/>
  <c r="O20" i="91"/>
  <c r="O18" i="91"/>
  <c r="O17" i="91"/>
  <c r="O16" i="91"/>
  <c r="O15" i="91"/>
  <c r="O14" i="91"/>
  <c r="O13" i="91"/>
  <c r="O12" i="91"/>
  <c r="O10" i="91"/>
  <c r="O9" i="91"/>
  <c r="O8" i="91"/>
  <c r="O7" i="91"/>
  <c r="O6" i="91"/>
  <c r="O5" i="91"/>
  <c r="O11" i="91" s="1"/>
  <c r="O4" i="91"/>
  <c r="O24" i="90"/>
  <c r="O23" i="90"/>
  <c r="O22" i="90"/>
  <c r="O21" i="90"/>
  <c r="O20" i="90"/>
  <c r="O19" i="90"/>
  <c r="O18" i="90"/>
  <c r="O17" i="90"/>
  <c r="O16" i="90"/>
  <c r="O15" i="90"/>
  <c r="O14" i="90"/>
  <c r="O13" i="90"/>
  <c r="O12" i="90"/>
  <c r="O10" i="90"/>
  <c r="O9" i="90"/>
  <c r="O8" i="90"/>
  <c r="O7" i="90"/>
  <c r="O6" i="90"/>
  <c r="O5" i="90"/>
  <c r="O11" i="90" s="1"/>
  <c r="O4" i="90"/>
  <c r="D26" i="89"/>
  <c r="E26" i="89"/>
  <c r="F26" i="89"/>
  <c r="G26" i="89"/>
  <c r="H26" i="89"/>
  <c r="I26" i="89"/>
  <c r="J26" i="89"/>
  <c r="K26" i="89"/>
  <c r="L26" i="89"/>
  <c r="M26" i="89"/>
  <c r="N26" i="89"/>
  <c r="C26" i="89"/>
  <c r="D25" i="89"/>
  <c r="E25" i="89"/>
  <c r="F25" i="89"/>
  <c r="G25" i="89"/>
  <c r="H25" i="89"/>
  <c r="I25" i="89"/>
  <c r="J25" i="89"/>
  <c r="K25" i="89"/>
  <c r="L25" i="89"/>
  <c r="M25" i="89"/>
  <c r="N25" i="89"/>
  <c r="C25" i="89"/>
  <c r="O20" i="89"/>
  <c r="O21" i="89"/>
  <c r="O22" i="89"/>
  <c r="O23" i="89"/>
  <c r="O24" i="89"/>
  <c r="O25" i="89"/>
  <c r="O15" i="89"/>
  <c r="O16" i="89"/>
  <c r="O17" i="89"/>
  <c r="O18" i="89"/>
  <c r="O19" i="89"/>
  <c r="O14" i="89"/>
  <c r="D19" i="89"/>
  <c r="E19" i="89"/>
  <c r="F19" i="89"/>
  <c r="G19" i="89"/>
  <c r="H19" i="89"/>
  <c r="I19" i="89"/>
  <c r="J19" i="89"/>
  <c r="K19" i="89"/>
  <c r="L19" i="89"/>
  <c r="M19" i="89"/>
  <c r="N19" i="89"/>
  <c r="C19" i="89"/>
  <c r="O11" i="89"/>
  <c r="O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C13" i="89"/>
  <c r="O5" i="89"/>
  <c r="O6" i="89"/>
  <c r="O7" i="89"/>
  <c r="O8" i="89"/>
  <c r="O9" i="89"/>
  <c r="O10" i="89"/>
  <c r="O4" i="89"/>
  <c r="D11" i="89"/>
  <c r="E11" i="89"/>
  <c r="F11" i="89"/>
  <c r="G11" i="89"/>
  <c r="H11" i="89"/>
  <c r="I11" i="89"/>
  <c r="J11" i="89"/>
  <c r="K11" i="89"/>
  <c r="L11" i="89"/>
  <c r="M11" i="89"/>
  <c r="N11" i="89"/>
  <c r="C11" i="89"/>
  <c r="C17" i="40"/>
  <c r="D17" i="40"/>
  <c r="E17" i="40"/>
  <c r="B17" i="40"/>
  <c r="F6" i="40"/>
  <c r="F17" i="40" s="1"/>
  <c r="F7" i="40"/>
  <c r="F8" i="40"/>
  <c r="F9" i="40"/>
  <c r="F10" i="40"/>
  <c r="F11" i="40"/>
  <c r="F12" i="40"/>
  <c r="F13" i="40"/>
  <c r="F14" i="40"/>
  <c r="F15" i="40"/>
  <c r="F16" i="40"/>
  <c r="F5" i="40"/>
  <c r="G18" i="39"/>
  <c r="H18" i="39"/>
  <c r="G7" i="39"/>
  <c r="G8" i="39"/>
  <c r="G9" i="39"/>
  <c r="G10" i="39"/>
  <c r="G11" i="39"/>
  <c r="G12" i="39"/>
  <c r="G13" i="39"/>
  <c r="G14" i="39"/>
  <c r="G15" i="39"/>
  <c r="G16" i="39"/>
  <c r="G17" i="39"/>
  <c r="G6" i="39"/>
  <c r="C18" i="39"/>
  <c r="D18" i="39"/>
  <c r="F18" i="39"/>
  <c r="B18" i="39"/>
  <c r="E7" i="39"/>
  <c r="E8" i="39"/>
  <c r="E9" i="39"/>
  <c r="E10" i="39"/>
  <c r="E11" i="39"/>
  <c r="E12" i="39"/>
  <c r="E13" i="39"/>
  <c r="E14" i="39"/>
  <c r="E15" i="39"/>
  <c r="E16" i="39"/>
  <c r="E17" i="39"/>
  <c r="E6" i="39"/>
  <c r="E18" i="39" s="1"/>
  <c r="L17" i="32"/>
  <c r="K17" i="32"/>
  <c r="I17" i="32"/>
  <c r="H17" i="32"/>
  <c r="G17" i="32"/>
  <c r="F17" i="32"/>
  <c r="D17" i="32"/>
  <c r="C17" i="32"/>
  <c r="B17" i="32"/>
  <c r="E16" i="32"/>
  <c r="E15" i="32"/>
  <c r="E14" i="32"/>
  <c r="E13" i="32"/>
  <c r="E12" i="32"/>
  <c r="E11" i="32"/>
  <c r="E10" i="32"/>
  <c r="E9" i="32"/>
  <c r="E8" i="32"/>
  <c r="E7" i="32"/>
  <c r="E6" i="32"/>
  <c r="J17" i="32"/>
  <c r="E5" i="32"/>
  <c r="E17" i="32" s="1"/>
  <c r="J17" i="38"/>
  <c r="J17" i="37"/>
  <c r="J17" i="36"/>
  <c r="J16" i="34"/>
  <c r="J15" i="34"/>
  <c r="J14" i="34"/>
  <c r="J13" i="34"/>
  <c r="J12" i="34"/>
  <c r="J11" i="34"/>
  <c r="J10" i="34"/>
  <c r="J9" i="34"/>
  <c r="J8" i="34"/>
  <c r="J7" i="34"/>
  <c r="J6" i="34"/>
  <c r="J5" i="34"/>
  <c r="L17" i="36"/>
  <c r="K17" i="36"/>
  <c r="I17" i="36"/>
  <c r="H17" i="36"/>
  <c r="G17" i="36"/>
  <c r="F17" i="36"/>
  <c r="D17" i="36"/>
  <c r="C17" i="36"/>
  <c r="B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17" i="36" s="1"/>
  <c r="L17" i="38"/>
  <c r="K17" i="38"/>
  <c r="I17" i="38"/>
  <c r="H17" i="38"/>
  <c r="G17" i="38"/>
  <c r="F17" i="38"/>
  <c r="D17" i="38"/>
  <c r="C17" i="38"/>
  <c r="B17" i="38"/>
  <c r="E16" i="38"/>
  <c r="E15" i="38"/>
  <c r="E14" i="38"/>
  <c r="E13" i="38"/>
  <c r="E12" i="38"/>
  <c r="E11" i="38"/>
  <c r="E10" i="38"/>
  <c r="E9" i="38"/>
  <c r="E8" i="38"/>
  <c r="E7" i="38"/>
  <c r="E6" i="38"/>
  <c r="E17" i="38" s="1"/>
  <c r="E5" i="38"/>
  <c r="L17" i="37"/>
  <c r="K17" i="37"/>
  <c r="I17" i="37"/>
  <c r="H17" i="37"/>
  <c r="G17" i="37"/>
  <c r="F17" i="37"/>
  <c r="D17" i="37"/>
  <c r="C17" i="37"/>
  <c r="B17" i="37"/>
  <c r="E16" i="37"/>
  <c r="E15" i="37"/>
  <c r="E14" i="37"/>
  <c r="E13" i="37"/>
  <c r="E12" i="37"/>
  <c r="E11" i="37"/>
  <c r="E10" i="37"/>
  <c r="E9" i="37"/>
  <c r="E8" i="37"/>
  <c r="E7" i="37"/>
  <c r="E6" i="37"/>
  <c r="E17" i="37" s="1"/>
  <c r="E5" i="37"/>
  <c r="L17" i="35"/>
  <c r="K17" i="35"/>
  <c r="I17" i="35"/>
  <c r="H17" i="35"/>
  <c r="G17" i="35"/>
  <c r="F17" i="35"/>
  <c r="D17" i="35"/>
  <c r="C17" i="35"/>
  <c r="B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L17" i="34"/>
  <c r="K17" i="34"/>
  <c r="I17" i="34"/>
  <c r="H17" i="34"/>
  <c r="G17" i="34"/>
  <c r="F17" i="34"/>
  <c r="D17" i="34"/>
  <c r="C17" i="34"/>
  <c r="B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E17" i="34" s="1"/>
  <c r="L17" i="33"/>
  <c r="K17" i="33"/>
  <c r="I17" i="33"/>
  <c r="H17" i="33"/>
  <c r="G17" i="33"/>
  <c r="F17" i="33"/>
  <c r="D17" i="33"/>
  <c r="C17" i="33"/>
  <c r="B17" i="33"/>
  <c r="E16" i="33"/>
  <c r="E15" i="33"/>
  <c r="E14" i="33"/>
  <c r="E13" i="33"/>
  <c r="E12" i="33"/>
  <c r="E11" i="33"/>
  <c r="E10" i="33"/>
  <c r="E9" i="33"/>
  <c r="E8" i="33"/>
  <c r="E7" i="33"/>
  <c r="E6" i="33"/>
  <c r="E5" i="33"/>
  <c r="E17" i="33" s="1"/>
  <c r="C17" i="100"/>
  <c r="D17" i="100"/>
  <c r="F17" i="100"/>
  <c r="G17" i="100"/>
  <c r="H17" i="100"/>
  <c r="I17" i="100"/>
  <c r="J17" i="100"/>
  <c r="K17" i="100"/>
  <c r="L17" i="100"/>
  <c r="B17" i="100"/>
  <c r="E6" i="100"/>
  <c r="E7" i="100"/>
  <c r="E8" i="100"/>
  <c r="E9" i="100"/>
  <c r="E10" i="100"/>
  <c r="E11" i="100"/>
  <c r="E12" i="100"/>
  <c r="E13" i="100"/>
  <c r="E14" i="100"/>
  <c r="E15" i="100"/>
  <c r="E16" i="100"/>
  <c r="E5" i="100"/>
  <c r="E17" i="100" s="1"/>
  <c r="E26" i="94" l="1"/>
  <c r="G26" i="94"/>
  <c r="I26" i="94"/>
  <c r="K26" i="94"/>
  <c r="M26" i="94"/>
  <c r="O11" i="94"/>
  <c r="D26" i="94"/>
  <c r="F26" i="94"/>
  <c r="H26" i="94"/>
  <c r="J26" i="94"/>
  <c r="L26" i="94"/>
  <c r="N26" i="94"/>
  <c r="C26" i="99"/>
  <c r="C26" i="98"/>
  <c r="C26" i="94"/>
  <c r="C26" i="91"/>
  <c r="C26" i="90"/>
  <c r="O26" i="99"/>
  <c r="O26" i="98"/>
  <c r="O26" i="97"/>
  <c r="O26" i="96"/>
  <c r="O26" i="95"/>
  <c r="O26" i="94"/>
  <c r="O26" i="93"/>
  <c r="O26" i="92"/>
  <c r="O26" i="91"/>
  <c r="O26" i="90"/>
  <c r="E17" i="35"/>
  <c r="J17" i="35"/>
  <c r="J17" i="34"/>
  <c r="J17" i="33"/>
  <c r="Q6" i="105" l="1"/>
  <c r="H30" i="104"/>
  <c r="H6" i="104"/>
  <c r="P6" i="104"/>
  <c r="O6" i="104"/>
  <c r="CH17" i="102"/>
  <c r="CI17" i="102"/>
  <c r="CJ17" i="102"/>
  <c r="CK17" i="102"/>
  <c r="CL17" i="102"/>
  <c r="CM17" i="102"/>
  <c r="CN17" i="102"/>
  <c r="CH18" i="102"/>
  <c r="CI18" i="102"/>
  <c r="CJ18" i="102"/>
  <c r="CK18" i="102"/>
  <c r="CL18" i="102"/>
  <c r="CM18" i="102"/>
  <c r="CN18" i="102"/>
  <c r="CH19" i="102"/>
  <c r="CI19" i="102"/>
  <c r="CJ19" i="102"/>
  <c r="CK19" i="102"/>
  <c r="CL19" i="102"/>
  <c r="CM19" i="102"/>
  <c r="CN19" i="102"/>
  <c r="CH20" i="102"/>
  <c r="CI20" i="102"/>
  <c r="CJ20" i="102"/>
  <c r="CK20" i="102"/>
  <c r="CL20" i="102"/>
  <c r="CM20" i="102"/>
  <c r="CN20" i="102"/>
  <c r="CH21" i="102"/>
  <c r="CI21" i="102"/>
  <c r="CJ21" i="102"/>
  <c r="CK21" i="102"/>
  <c r="CL21" i="102"/>
  <c r="CM21" i="102"/>
  <c r="CN21" i="102"/>
  <c r="CH22" i="102"/>
  <c r="CI22" i="102"/>
  <c r="CJ22" i="102"/>
  <c r="CK22" i="102"/>
  <c r="CL22" i="102"/>
  <c r="CM22" i="102"/>
  <c r="CN22" i="102"/>
  <c r="CH23" i="102"/>
  <c r="CI23" i="102"/>
  <c r="CJ23" i="102"/>
  <c r="CK23" i="102"/>
  <c r="CL23" i="102"/>
  <c r="CM23" i="102"/>
  <c r="CN23" i="102"/>
  <c r="CH24" i="102"/>
  <c r="CI24" i="102"/>
  <c r="CJ24" i="102"/>
  <c r="CK24" i="102"/>
  <c r="CL24" i="102"/>
  <c r="CM24" i="102"/>
  <c r="CN24" i="102"/>
  <c r="CH25" i="102"/>
  <c r="CI25" i="102"/>
  <c r="CJ25" i="102"/>
  <c r="CK25" i="102"/>
  <c r="CL25" i="102"/>
  <c r="CM25" i="102"/>
  <c r="CN25" i="102"/>
  <c r="CH26" i="102"/>
  <c r="CI26" i="102"/>
  <c r="CJ26" i="102"/>
  <c r="CK26" i="102"/>
  <c r="CL26" i="102"/>
  <c r="CM26" i="102"/>
  <c r="CN26" i="102"/>
  <c r="CH27" i="102"/>
  <c r="CI27" i="102"/>
  <c r="CJ27" i="102"/>
  <c r="CK27" i="102"/>
  <c r="CL27" i="102"/>
  <c r="CM27" i="102"/>
  <c r="CN27" i="102"/>
  <c r="CH28" i="102"/>
  <c r="CI28" i="102"/>
  <c r="CJ28" i="102"/>
  <c r="CK28" i="102"/>
  <c r="CL28" i="102"/>
  <c r="CM28" i="102"/>
  <c r="CN28" i="102"/>
  <c r="CH29" i="102"/>
  <c r="CI29" i="102"/>
  <c r="CJ29" i="102"/>
  <c r="CK29" i="102"/>
  <c r="CL29" i="102"/>
  <c r="CM29" i="102"/>
  <c r="CN29" i="102"/>
  <c r="CH30" i="102"/>
  <c r="CI30" i="102"/>
  <c r="CJ30" i="102"/>
  <c r="CK30" i="102"/>
  <c r="CL30" i="102"/>
  <c r="CM30" i="102"/>
  <c r="CN30" i="102"/>
  <c r="CH31" i="102"/>
  <c r="CI31" i="102"/>
  <c r="CJ31" i="102"/>
  <c r="CK31" i="102"/>
  <c r="CL31" i="102"/>
  <c r="CM31" i="102"/>
  <c r="CN31" i="102"/>
  <c r="CH32" i="102"/>
  <c r="CI32" i="102"/>
  <c r="CJ32" i="102"/>
  <c r="CK32" i="102"/>
  <c r="CL32" i="102"/>
  <c r="CM32" i="102"/>
  <c r="CN32" i="102"/>
  <c r="CH33" i="102"/>
  <c r="CI33" i="102"/>
  <c r="CJ33" i="102"/>
  <c r="CK33" i="102"/>
  <c r="CL33" i="102"/>
  <c r="CM33" i="102"/>
  <c r="CN33" i="102"/>
  <c r="CH34" i="102"/>
  <c r="CI34" i="102"/>
  <c r="CJ34" i="102"/>
  <c r="CK34" i="102"/>
  <c r="CL34" i="102"/>
  <c r="CM34" i="102"/>
  <c r="CN34" i="102"/>
  <c r="CH35" i="102"/>
  <c r="CI35" i="102"/>
  <c r="CJ35" i="102"/>
  <c r="CK35" i="102"/>
  <c r="CL35" i="102"/>
  <c r="CM35" i="102"/>
  <c r="CN35" i="102"/>
  <c r="CH36" i="102"/>
  <c r="CI36" i="102"/>
  <c r="CJ36" i="102"/>
  <c r="CK36" i="102"/>
  <c r="CL36" i="102"/>
  <c r="CM36" i="102"/>
  <c r="CN36" i="102"/>
  <c r="CH37" i="102"/>
  <c r="CI37" i="102"/>
  <c r="CJ37" i="102"/>
  <c r="CK37" i="102"/>
  <c r="CL37" i="102"/>
  <c r="CM37" i="102"/>
  <c r="CN37" i="102"/>
  <c r="CH38" i="102"/>
  <c r="CI38" i="102"/>
  <c r="CJ38" i="102"/>
  <c r="CK38" i="102"/>
  <c r="CL38" i="102"/>
  <c r="CM38" i="102"/>
  <c r="CN38" i="102"/>
  <c r="CH39" i="102"/>
  <c r="CI39" i="102"/>
  <c r="CJ39" i="102"/>
  <c r="CK39" i="102"/>
  <c r="CL39" i="102"/>
  <c r="CM39" i="102"/>
  <c r="CN39" i="102"/>
  <c r="CI16" i="102"/>
  <c r="CJ16" i="102"/>
  <c r="CK16" i="102"/>
  <c r="CL16" i="102"/>
  <c r="CM16" i="102"/>
  <c r="CN16" i="102"/>
  <c r="CH16" i="102"/>
  <c r="CH6" i="102"/>
  <c r="CI6" i="102"/>
  <c r="CJ6" i="102"/>
  <c r="CK6" i="102"/>
  <c r="CL6" i="102"/>
  <c r="CM6" i="102"/>
  <c r="CN6" i="102"/>
  <c r="CH7" i="102"/>
  <c r="CI7" i="102"/>
  <c r="CJ7" i="102"/>
  <c r="CK7" i="102"/>
  <c r="CL7" i="102"/>
  <c r="CM7" i="102"/>
  <c r="CN7" i="102"/>
  <c r="CH8" i="102"/>
  <c r="CI8" i="102"/>
  <c r="CJ8" i="102"/>
  <c r="CK8" i="102"/>
  <c r="CL8" i="102"/>
  <c r="CM8" i="102"/>
  <c r="CN8" i="102"/>
  <c r="CH9" i="102"/>
  <c r="CI9" i="102"/>
  <c r="CJ9" i="102"/>
  <c r="CK9" i="102"/>
  <c r="CL9" i="102"/>
  <c r="CM9" i="102"/>
  <c r="CN9" i="102"/>
  <c r="CH10" i="102"/>
  <c r="CI10" i="102"/>
  <c r="CJ10" i="102"/>
  <c r="CK10" i="102"/>
  <c r="CL10" i="102"/>
  <c r="CM10" i="102"/>
  <c r="CN10" i="102"/>
  <c r="CH11" i="102"/>
  <c r="CI11" i="102"/>
  <c r="CJ11" i="102"/>
  <c r="CK11" i="102"/>
  <c r="CL11" i="102"/>
  <c r="CM11" i="102"/>
  <c r="CN11" i="102"/>
  <c r="CH12" i="102"/>
  <c r="CI12" i="102"/>
  <c r="CJ12" i="102"/>
  <c r="CK12" i="102"/>
  <c r="CL12" i="102"/>
  <c r="CM12" i="102"/>
  <c r="CN12" i="102"/>
  <c r="CH13" i="102"/>
  <c r="CI13" i="102"/>
  <c r="CJ13" i="102"/>
  <c r="CK13" i="102"/>
  <c r="CL13" i="102"/>
  <c r="CM13" i="102"/>
  <c r="CN13" i="102"/>
  <c r="CH14" i="102"/>
  <c r="CI14" i="102"/>
  <c r="CJ14" i="102"/>
  <c r="CK14" i="102"/>
  <c r="CL14" i="102"/>
  <c r="CM14" i="102"/>
  <c r="CN14" i="102"/>
  <c r="CI5" i="102"/>
  <c r="CJ5" i="102"/>
  <c r="CK5" i="102"/>
  <c r="CL5" i="102"/>
  <c r="CM5" i="102"/>
  <c r="CN5" i="102"/>
  <c r="CH5" i="102"/>
  <c r="CG40" i="102"/>
  <c r="CG41" i="102"/>
  <c r="CF40" i="102"/>
  <c r="CE40" i="102"/>
  <c r="CD40" i="102"/>
  <c r="CC40" i="102"/>
  <c r="CB40" i="102"/>
  <c r="CA40" i="102"/>
  <c r="BZ40" i="102"/>
  <c r="BY40" i="102"/>
  <c r="BX40" i="102"/>
  <c r="BW40" i="102"/>
  <c r="BV40" i="102"/>
  <c r="BU40" i="102"/>
  <c r="BT40" i="102"/>
  <c r="BS40" i="102"/>
  <c r="BR40" i="102"/>
  <c r="BQ40" i="102"/>
  <c r="BP40" i="102"/>
  <c r="BO40" i="102"/>
  <c r="BN40" i="102"/>
  <c r="BM40" i="102"/>
  <c r="BL40" i="102"/>
  <c r="BK40" i="102"/>
  <c r="BJ40" i="102"/>
  <c r="BI40" i="102"/>
  <c r="BH40" i="102"/>
  <c r="BG40" i="102"/>
  <c r="BF40" i="102"/>
  <c r="BE40" i="102"/>
  <c r="BD40" i="102"/>
  <c r="BC40" i="102"/>
  <c r="BB40" i="102"/>
  <c r="BA40" i="102"/>
  <c r="AZ40" i="102"/>
  <c r="AY40" i="102"/>
  <c r="AX40" i="102"/>
  <c r="AW40" i="102"/>
  <c r="AV40" i="102"/>
  <c r="AU40" i="102"/>
  <c r="AT40" i="102"/>
  <c r="AS40" i="102"/>
  <c r="AR40" i="102"/>
  <c r="AJ40" i="102"/>
  <c r="AI40" i="102"/>
  <c r="AH40" i="102"/>
  <c r="AG40" i="102"/>
  <c r="AF40" i="102"/>
  <c r="AE40" i="102"/>
  <c r="AD40" i="102"/>
  <c r="AC40" i="102"/>
  <c r="AB40" i="102"/>
  <c r="AA40" i="102"/>
  <c r="Z40" i="102"/>
  <c r="Y40" i="102"/>
  <c r="X40" i="102"/>
  <c r="W40" i="102"/>
  <c r="V40" i="102"/>
  <c r="U40" i="102"/>
  <c r="T40" i="102"/>
  <c r="S40" i="102"/>
  <c r="R40" i="102"/>
  <c r="Q40" i="102"/>
  <c r="P40" i="102"/>
  <c r="O40" i="102"/>
  <c r="N40" i="102"/>
  <c r="M40" i="102"/>
  <c r="L40" i="102"/>
  <c r="K40" i="102"/>
  <c r="J40" i="102"/>
  <c r="I40" i="102"/>
  <c r="H40" i="102"/>
  <c r="G40" i="102"/>
  <c r="F40" i="102"/>
  <c r="E40" i="102"/>
  <c r="D40" i="102"/>
  <c r="C40" i="102"/>
  <c r="B40" i="102"/>
  <c r="B15" i="102"/>
  <c r="C15" i="102"/>
  <c r="D15" i="102"/>
  <c r="E15" i="102"/>
  <c r="F15" i="102"/>
  <c r="G15" i="102"/>
  <c r="H15" i="102"/>
  <c r="I15" i="102"/>
  <c r="J15" i="102"/>
  <c r="K15" i="102"/>
  <c r="L15" i="102"/>
  <c r="M15" i="102"/>
  <c r="N15" i="102"/>
  <c r="O15" i="102"/>
  <c r="P15" i="102"/>
  <c r="Q15" i="102"/>
  <c r="R15" i="102"/>
  <c r="S15" i="102"/>
  <c r="T15" i="102"/>
  <c r="U15" i="102"/>
  <c r="V15" i="102"/>
  <c r="W15" i="102"/>
  <c r="X15" i="102"/>
  <c r="Y15" i="102"/>
  <c r="Z15" i="102"/>
  <c r="AA15" i="102"/>
  <c r="AB15" i="102"/>
  <c r="AC15" i="102"/>
  <c r="AD15" i="102"/>
  <c r="AE15" i="102"/>
  <c r="AF15" i="102"/>
  <c r="AG15" i="102"/>
  <c r="AH15" i="102"/>
  <c r="AI15" i="102"/>
  <c r="AJ15" i="102"/>
  <c r="AK15" i="102"/>
  <c r="AL15" i="102"/>
  <c r="AM15" i="102"/>
  <c r="AN15" i="102"/>
  <c r="AO15" i="102"/>
  <c r="AP15" i="102"/>
  <c r="AQ15" i="102"/>
  <c r="AR15" i="102"/>
  <c r="AS15" i="102"/>
  <c r="AT15" i="102"/>
  <c r="AU15" i="102"/>
  <c r="AV15" i="102"/>
  <c r="AW15" i="102"/>
  <c r="AX15" i="102"/>
  <c r="AY15" i="102"/>
  <c r="AZ15" i="102"/>
  <c r="BA15" i="102"/>
  <c r="BB15" i="102"/>
  <c r="BC15" i="102"/>
  <c r="BD15" i="102"/>
  <c r="BE15" i="102"/>
  <c r="BF15" i="102"/>
  <c r="BG15" i="102"/>
  <c r="BH15" i="102"/>
  <c r="BI15" i="102"/>
  <c r="BJ15" i="102"/>
  <c r="BK15" i="102"/>
  <c r="BL15" i="102"/>
  <c r="BM15" i="102"/>
  <c r="BN15" i="102"/>
  <c r="BO15" i="102"/>
  <c r="BP15" i="102"/>
  <c r="BQ15" i="102"/>
  <c r="BR15" i="102"/>
  <c r="BS15" i="102"/>
  <c r="B41" i="102"/>
  <c r="Z63" i="101"/>
  <c r="CN62" i="101"/>
  <c r="CL62" i="101"/>
  <c r="CJ62" i="101"/>
  <c r="CO62" i="101" s="1"/>
  <c r="CI62" i="101"/>
  <c r="CH62" i="101"/>
  <c r="CM62" i="101" s="1"/>
  <c r="CG62" i="101"/>
  <c r="CF62" i="101"/>
  <c r="CK62" i="101" s="1"/>
  <c r="CN61" i="101"/>
  <c r="CL61" i="101"/>
  <c r="CJ61" i="101"/>
  <c r="CO61" i="101" s="1"/>
  <c r="CI61" i="101"/>
  <c r="CH61" i="101"/>
  <c r="CM61" i="101" s="1"/>
  <c r="CG61" i="101"/>
  <c r="CF61" i="101"/>
  <c r="CK61" i="101" s="1"/>
  <c r="CN60" i="101"/>
  <c r="CL60" i="101"/>
  <c r="CJ60" i="101"/>
  <c r="CO60" i="101" s="1"/>
  <c r="CI60" i="101"/>
  <c r="CH60" i="101"/>
  <c r="CM60" i="101" s="1"/>
  <c r="CG60" i="101"/>
  <c r="CF60" i="101"/>
  <c r="CK60" i="101" s="1"/>
  <c r="CN59" i="101"/>
  <c r="CL59" i="101"/>
  <c r="CJ59" i="101"/>
  <c r="CO59" i="101" s="1"/>
  <c r="CI59" i="101"/>
  <c r="CH59" i="101"/>
  <c r="CM59" i="101" s="1"/>
  <c r="CG59" i="101"/>
  <c r="CF59" i="101"/>
  <c r="CK59" i="101" s="1"/>
  <c r="CN58" i="101"/>
  <c r="CL58" i="101"/>
  <c r="CJ58" i="101"/>
  <c r="CO58" i="101" s="1"/>
  <c r="CI58" i="101"/>
  <c r="CH58" i="101"/>
  <c r="CM58" i="101" s="1"/>
  <c r="CG58" i="101"/>
  <c r="CF58" i="101"/>
  <c r="CK58" i="101" s="1"/>
  <c r="CN57" i="101"/>
  <c r="CL57" i="101"/>
  <c r="CJ57" i="101"/>
  <c r="CO57" i="101" s="1"/>
  <c r="CI57" i="101"/>
  <c r="CH57" i="101"/>
  <c r="CM57" i="101" s="1"/>
  <c r="CG57" i="101"/>
  <c r="CF57" i="101"/>
  <c r="CK57" i="101" s="1"/>
  <c r="CN56" i="101"/>
  <c r="CL56" i="101"/>
  <c r="CJ56" i="101"/>
  <c r="CO56" i="101" s="1"/>
  <c r="CI56" i="101"/>
  <c r="CH56" i="101"/>
  <c r="CM56" i="101" s="1"/>
  <c r="CG56" i="101"/>
  <c r="CF56" i="101"/>
  <c r="CK56" i="101" s="1"/>
  <c r="CN55" i="101"/>
  <c r="CL55" i="101"/>
  <c r="CJ55" i="101"/>
  <c r="CO55" i="101" s="1"/>
  <c r="CI55" i="101"/>
  <c r="CH55" i="101"/>
  <c r="CM55" i="101" s="1"/>
  <c r="CG55" i="101"/>
  <c r="CF55" i="101"/>
  <c r="CK55" i="101" s="1"/>
  <c r="CN54" i="101"/>
  <c r="CL54" i="101"/>
  <c r="CJ54" i="101"/>
  <c r="CO54" i="101" s="1"/>
  <c r="CI54" i="101"/>
  <c r="CH54" i="101"/>
  <c r="CM54" i="101" s="1"/>
  <c r="CG54" i="101"/>
  <c r="CF54" i="101"/>
  <c r="CK54" i="101" s="1"/>
  <c r="CN53" i="101"/>
  <c r="CL53" i="101"/>
  <c r="CJ53" i="101"/>
  <c r="CO53" i="101" s="1"/>
  <c r="CI53" i="101"/>
  <c r="CH53" i="101"/>
  <c r="CM53" i="101" s="1"/>
  <c r="CG53" i="101"/>
  <c r="CF53" i="101"/>
  <c r="CK53" i="101" s="1"/>
  <c r="CN51" i="101"/>
  <c r="CL51" i="101"/>
  <c r="CJ51" i="101"/>
  <c r="CO51" i="101" s="1"/>
  <c r="CI51" i="101"/>
  <c r="CH51" i="101"/>
  <c r="CM51" i="101" s="1"/>
  <c r="CG51" i="101"/>
  <c r="CF51" i="101"/>
  <c r="CK51" i="101" s="1"/>
  <c r="CN50" i="101"/>
  <c r="CL50" i="101"/>
  <c r="CJ50" i="101"/>
  <c r="CO50" i="101" s="1"/>
  <c r="CI50" i="101"/>
  <c r="CH50" i="101"/>
  <c r="CM50" i="101" s="1"/>
  <c r="CG50" i="101"/>
  <c r="CF50" i="101"/>
  <c r="CK50" i="101" s="1"/>
  <c r="CN49" i="101"/>
  <c r="CL49" i="101"/>
  <c r="CJ49" i="101"/>
  <c r="CO49" i="101" s="1"/>
  <c r="CI49" i="101"/>
  <c r="CH49" i="101"/>
  <c r="CM49" i="101" s="1"/>
  <c r="CG49" i="101"/>
  <c r="CF49" i="101"/>
  <c r="CK49" i="101" s="1"/>
  <c r="CN48" i="101"/>
  <c r="CL48" i="101"/>
  <c r="CJ48" i="101"/>
  <c r="CO48" i="101" s="1"/>
  <c r="CI48" i="101"/>
  <c r="CH48" i="101"/>
  <c r="CM48" i="101" s="1"/>
  <c r="CG48" i="101"/>
  <c r="CF48" i="101"/>
  <c r="CK48" i="101" s="1"/>
  <c r="CN47" i="101"/>
  <c r="CL47" i="101"/>
  <c r="CJ47" i="101"/>
  <c r="CO47" i="101" s="1"/>
  <c r="CI47" i="101"/>
  <c r="CH47" i="101"/>
  <c r="CM47" i="101" s="1"/>
  <c r="CG47" i="101"/>
  <c r="CF47" i="101"/>
  <c r="CK47" i="101" s="1"/>
  <c r="CN46" i="101"/>
  <c r="CL46" i="101"/>
  <c r="CJ46" i="101"/>
  <c r="CO46" i="101" s="1"/>
  <c r="CI46" i="101"/>
  <c r="CH46" i="101"/>
  <c r="CM46" i="101" s="1"/>
  <c r="CG46" i="101"/>
  <c r="CF46" i="101"/>
  <c r="CK46" i="101" s="1"/>
  <c r="CN45" i="101"/>
  <c r="CL45" i="101"/>
  <c r="CJ45" i="101"/>
  <c r="CO45" i="101" s="1"/>
  <c r="CI45" i="101"/>
  <c r="CH45" i="101"/>
  <c r="CM45" i="101" s="1"/>
  <c r="CG45" i="101"/>
  <c r="CF45" i="101"/>
  <c r="CK45" i="101" s="1"/>
  <c r="CN44" i="101"/>
  <c r="CL44" i="101"/>
  <c r="CJ44" i="101"/>
  <c r="CO44" i="101" s="1"/>
  <c r="CI44" i="101"/>
  <c r="CH44" i="101"/>
  <c r="CM44" i="101" s="1"/>
  <c r="CG44" i="101"/>
  <c r="CF44" i="101"/>
  <c r="CK44" i="101" s="1"/>
  <c r="CN43" i="101"/>
  <c r="CL43" i="101"/>
  <c r="CJ43" i="101"/>
  <c r="CO43" i="101" s="1"/>
  <c r="CI43" i="101"/>
  <c r="CH43" i="101"/>
  <c r="CM43" i="101" s="1"/>
  <c r="CG43" i="101"/>
  <c r="CF43" i="101"/>
  <c r="CK43" i="101" s="1"/>
  <c r="CN42" i="101"/>
  <c r="CL42" i="101"/>
  <c r="CJ42" i="101"/>
  <c r="CO42" i="101" s="1"/>
  <c r="CI42" i="101"/>
  <c r="CH42" i="101"/>
  <c r="CM42" i="101" s="1"/>
  <c r="CG42" i="101"/>
  <c r="CF42" i="101"/>
  <c r="CK42" i="101" s="1"/>
  <c r="CN41" i="101"/>
  <c r="CL41" i="101"/>
  <c r="CJ41" i="101"/>
  <c r="CO41" i="101" s="1"/>
  <c r="CI41" i="101"/>
  <c r="CH41" i="101"/>
  <c r="CM41" i="101" s="1"/>
  <c r="CG41" i="101"/>
  <c r="CF41" i="101"/>
  <c r="CK41" i="101" s="1"/>
  <c r="CN39" i="101"/>
  <c r="CL39" i="101"/>
  <c r="CJ39" i="101"/>
  <c r="CO39" i="101" s="1"/>
  <c r="CI39" i="101"/>
  <c r="CH39" i="101"/>
  <c r="CM39" i="101" s="1"/>
  <c r="CG39" i="101"/>
  <c r="CF39" i="101"/>
  <c r="CK39" i="101" s="1"/>
  <c r="CN38" i="101"/>
  <c r="CL38" i="101"/>
  <c r="CJ38" i="101"/>
  <c r="CO38" i="101" s="1"/>
  <c r="CI38" i="101"/>
  <c r="CH38" i="101"/>
  <c r="CM38" i="101" s="1"/>
  <c r="CG38" i="101"/>
  <c r="CF38" i="101"/>
  <c r="CK38" i="101" s="1"/>
  <c r="CN37" i="101"/>
  <c r="CL37" i="101"/>
  <c r="CJ37" i="101"/>
  <c r="CO37" i="101" s="1"/>
  <c r="CI37" i="101"/>
  <c r="CH37" i="101"/>
  <c r="CM37" i="101" s="1"/>
  <c r="CG37" i="101"/>
  <c r="CF37" i="101"/>
  <c r="CK37" i="101" s="1"/>
  <c r="CN36" i="101"/>
  <c r="CL36" i="101"/>
  <c r="CJ36" i="101"/>
  <c r="CO36" i="101" s="1"/>
  <c r="CI36" i="101"/>
  <c r="CH36" i="101"/>
  <c r="CM36" i="101" s="1"/>
  <c r="CG36" i="101"/>
  <c r="CF36" i="101"/>
  <c r="CK36" i="101" s="1"/>
  <c r="CN35" i="101"/>
  <c r="CL35" i="101"/>
  <c r="CJ35" i="101"/>
  <c r="CO35" i="101" s="1"/>
  <c r="CI35" i="101"/>
  <c r="CH35" i="101"/>
  <c r="CM35" i="101" s="1"/>
  <c r="CG35" i="101"/>
  <c r="CF35" i="101"/>
  <c r="CK35" i="101" s="1"/>
  <c r="CN34" i="101"/>
  <c r="CL34" i="101"/>
  <c r="CJ34" i="101"/>
  <c r="CO34" i="101" s="1"/>
  <c r="CI34" i="101"/>
  <c r="CH34" i="101"/>
  <c r="CM34" i="101" s="1"/>
  <c r="CG34" i="101"/>
  <c r="CF34" i="101"/>
  <c r="CK34" i="101" s="1"/>
  <c r="CN33" i="101"/>
  <c r="CL33" i="101"/>
  <c r="CJ33" i="101"/>
  <c r="CO33" i="101" s="1"/>
  <c r="CI33" i="101"/>
  <c r="CH33" i="101"/>
  <c r="CM33" i="101" s="1"/>
  <c r="CG33" i="101"/>
  <c r="CF33" i="101"/>
  <c r="CK33" i="101" s="1"/>
  <c r="CN32" i="101"/>
  <c r="CL32" i="101"/>
  <c r="CJ32" i="101"/>
  <c r="CO32" i="101" s="1"/>
  <c r="CI32" i="101"/>
  <c r="CH32" i="101"/>
  <c r="CM32" i="101" s="1"/>
  <c r="CG32" i="101"/>
  <c r="CF32" i="101"/>
  <c r="CK32" i="101" s="1"/>
  <c r="CN31" i="101"/>
  <c r="CL31" i="101"/>
  <c r="CJ31" i="101"/>
  <c r="CO31" i="101" s="1"/>
  <c r="CI31" i="101"/>
  <c r="CH31" i="101"/>
  <c r="CM31" i="101" s="1"/>
  <c r="CG31" i="101"/>
  <c r="CF31" i="101"/>
  <c r="CK31" i="101" s="1"/>
  <c r="CN30" i="101"/>
  <c r="CL30" i="101"/>
  <c r="CJ30" i="101"/>
  <c r="CO30" i="101" s="1"/>
  <c r="CI30" i="101"/>
  <c r="CH30" i="101"/>
  <c r="CM30" i="101" s="1"/>
  <c r="CG30" i="101"/>
  <c r="CF30" i="101"/>
  <c r="CK30" i="101" s="1"/>
  <c r="CN29" i="101"/>
  <c r="CL29" i="101"/>
  <c r="CJ29" i="101"/>
  <c r="CO29" i="101" s="1"/>
  <c r="CI29" i="101"/>
  <c r="CH29" i="101"/>
  <c r="CM29" i="101" s="1"/>
  <c r="CG29" i="101"/>
  <c r="CF29" i="101"/>
  <c r="CK29" i="101" s="1"/>
  <c r="CN28" i="101"/>
  <c r="CL28" i="101"/>
  <c r="CJ28" i="101"/>
  <c r="CO28" i="101" s="1"/>
  <c r="CI28" i="101"/>
  <c r="CH28" i="101"/>
  <c r="CM28" i="101" s="1"/>
  <c r="CG28" i="101"/>
  <c r="CF28" i="101"/>
  <c r="CK28" i="101" s="1"/>
  <c r="CN27" i="101"/>
  <c r="CL27" i="101"/>
  <c r="CJ27" i="101"/>
  <c r="CO27" i="101" s="1"/>
  <c r="CI27" i="101"/>
  <c r="CH27" i="101"/>
  <c r="CM27" i="101" s="1"/>
  <c r="CG27" i="101"/>
  <c r="CF27" i="101"/>
  <c r="CK27" i="101" s="1"/>
  <c r="CN26" i="101"/>
  <c r="CL26" i="101"/>
  <c r="CJ26" i="101"/>
  <c r="CO26" i="101" s="1"/>
  <c r="CI26" i="101"/>
  <c r="CH26" i="101"/>
  <c r="CM26" i="101" s="1"/>
  <c r="CG26" i="101"/>
  <c r="CF26" i="101"/>
  <c r="CK26" i="101" s="1"/>
  <c r="CN25" i="101"/>
  <c r="CL25" i="101"/>
  <c r="CJ25" i="101"/>
  <c r="CO25" i="101" s="1"/>
  <c r="CI25" i="101"/>
  <c r="CH25" i="101"/>
  <c r="CM25" i="101" s="1"/>
  <c r="CG25" i="101"/>
  <c r="CF25" i="101"/>
  <c r="CK25" i="101" s="1"/>
  <c r="CN24" i="101"/>
  <c r="CL24" i="101"/>
  <c r="CJ24" i="101"/>
  <c r="CO24" i="101" s="1"/>
  <c r="CI24" i="101"/>
  <c r="CH24" i="101"/>
  <c r="CM24" i="101" s="1"/>
  <c r="CG24" i="101"/>
  <c r="CF24" i="101"/>
  <c r="CK24" i="101" s="1"/>
  <c r="CN23" i="101"/>
  <c r="CL23" i="101"/>
  <c r="CJ23" i="101"/>
  <c r="CO23" i="101" s="1"/>
  <c r="CI23" i="101"/>
  <c r="CH23" i="101"/>
  <c r="CM23" i="101" s="1"/>
  <c r="CG23" i="101"/>
  <c r="CF23" i="101"/>
  <c r="CK23" i="101" s="1"/>
  <c r="CN22" i="101"/>
  <c r="CL22" i="101"/>
  <c r="CJ22" i="101"/>
  <c r="CO22" i="101" s="1"/>
  <c r="CI22" i="101"/>
  <c r="CH22" i="101"/>
  <c r="CM22" i="101" s="1"/>
  <c r="CG22" i="101"/>
  <c r="CF22" i="101"/>
  <c r="CK22" i="101" s="1"/>
  <c r="CN21" i="101"/>
  <c r="CL21" i="101"/>
  <c r="CJ21" i="101"/>
  <c r="CO21" i="101" s="1"/>
  <c r="CI21" i="101"/>
  <c r="CH21" i="101"/>
  <c r="CM21" i="101" s="1"/>
  <c r="CG21" i="101"/>
  <c r="CF21" i="101"/>
  <c r="CK21" i="101" s="1"/>
  <c r="CN20" i="101"/>
  <c r="CL20" i="101"/>
  <c r="CJ20" i="101"/>
  <c r="CO20" i="101" s="1"/>
  <c r="CI20" i="101"/>
  <c r="CH20" i="101"/>
  <c r="CM20" i="101" s="1"/>
  <c r="CG20" i="101"/>
  <c r="CF20" i="101"/>
  <c r="CK20" i="101" s="1"/>
  <c r="CN19" i="101"/>
  <c r="CL19" i="101"/>
  <c r="CJ19" i="101"/>
  <c r="CO19" i="101" s="1"/>
  <c r="CI19" i="101"/>
  <c r="CH19" i="101"/>
  <c r="CM19" i="101" s="1"/>
  <c r="CG19" i="101"/>
  <c r="CF19" i="101"/>
  <c r="CK19" i="101" s="1"/>
  <c r="CN18" i="101"/>
  <c r="CL18" i="101"/>
  <c r="CJ18" i="101"/>
  <c r="CO18" i="101" s="1"/>
  <c r="CI18" i="101"/>
  <c r="CH18" i="101"/>
  <c r="CM18" i="101" s="1"/>
  <c r="CG18" i="101"/>
  <c r="CF18" i="101"/>
  <c r="CK18" i="101" s="1"/>
  <c r="CN17" i="101"/>
  <c r="CL17" i="101"/>
  <c r="CJ17" i="101"/>
  <c r="CO17" i="101" s="1"/>
  <c r="CI17" i="101"/>
  <c r="CH17" i="101"/>
  <c r="CM17" i="101" s="1"/>
  <c r="CG17" i="101"/>
  <c r="CF17" i="101"/>
  <c r="CK17" i="101" s="1"/>
  <c r="CN16" i="101"/>
  <c r="CL16" i="101"/>
  <c r="CJ16" i="101"/>
  <c r="CO16" i="101" s="1"/>
  <c r="CI16" i="101"/>
  <c r="CH16" i="101"/>
  <c r="CM16" i="101" s="1"/>
  <c r="CG16" i="101"/>
  <c r="CF16" i="101"/>
  <c r="CK16" i="101" s="1"/>
  <c r="CN14" i="101"/>
  <c r="CL14" i="101"/>
  <c r="CJ14" i="101"/>
  <c r="CO14" i="101" s="1"/>
  <c r="CI14" i="101"/>
  <c r="CH14" i="101"/>
  <c r="CM14" i="101" s="1"/>
  <c r="CG14" i="101"/>
  <c r="CF14" i="101"/>
  <c r="CK14" i="101" s="1"/>
  <c r="CN13" i="101"/>
  <c r="CL13" i="101"/>
  <c r="CJ13" i="101"/>
  <c r="CO13" i="101" s="1"/>
  <c r="CI13" i="101"/>
  <c r="CH13" i="101"/>
  <c r="CM13" i="101" s="1"/>
  <c r="CG13" i="101"/>
  <c r="CF13" i="101"/>
  <c r="CK13" i="101" s="1"/>
  <c r="CN12" i="101"/>
  <c r="CL12" i="101"/>
  <c r="CJ12" i="101"/>
  <c r="CO12" i="101" s="1"/>
  <c r="CI12" i="101"/>
  <c r="CH12" i="101"/>
  <c r="CM12" i="101" s="1"/>
  <c r="CG12" i="101"/>
  <c r="CF12" i="101"/>
  <c r="CK12" i="101" s="1"/>
  <c r="CN11" i="101"/>
  <c r="CL11" i="101"/>
  <c r="CJ11" i="101"/>
  <c r="CO11" i="101" s="1"/>
  <c r="CI11" i="101"/>
  <c r="CH11" i="101"/>
  <c r="CM11" i="101" s="1"/>
  <c r="CG11" i="101"/>
  <c r="CF11" i="101"/>
  <c r="CK11" i="101" s="1"/>
  <c r="CN10" i="101"/>
  <c r="CL10" i="101"/>
  <c r="CJ10" i="101"/>
  <c r="CO10" i="101" s="1"/>
  <c r="CI10" i="101"/>
  <c r="CH10" i="101"/>
  <c r="CM10" i="101" s="1"/>
  <c r="CG10" i="101"/>
  <c r="CF10" i="101"/>
  <c r="CK10" i="101" s="1"/>
  <c r="CN9" i="101"/>
  <c r="CL9" i="101"/>
  <c r="CJ9" i="101"/>
  <c r="CO9" i="101" s="1"/>
  <c r="CI9" i="101"/>
  <c r="CH9" i="101"/>
  <c r="CM9" i="101" s="1"/>
  <c r="CG9" i="101"/>
  <c r="CF9" i="101"/>
  <c r="CK9" i="101" s="1"/>
  <c r="CN8" i="101"/>
  <c r="CL8" i="101"/>
  <c r="CJ8" i="101"/>
  <c r="CO8" i="101" s="1"/>
  <c r="CI8" i="101"/>
  <c r="CH8" i="101"/>
  <c r="CM8" i="101" s="1"/>
  <c r="CG8" i="101"/>
  <c r="CF8" i="101"/>
  <c r="CK8" i="101" s="1"/>
  <c r="CN7" i="101"/>
  <c r="CL7" i="101"/>
  <c r="CJ7" i="101"/>
  <c r="CO7" i="101" s="1"/>
  <c r="CI7" i="101"/>
  <c r="CH7" i="101"/>
  <c r="CM7" i="101" s="1"/>
  <c r="CG7" i="101"/>
  <c r="CF7" i="101"/>
  <c r="CK7" i="101" s="1"/>
  <c r="CN6" i="101"/>
  <c r="CL6" i="101"/>
  <c r="CJ6" i="101"/>
  <c r="CO6" i="101" s="1"/>
  <c r="CI6" i="101"/>
  <c r="CH6" i="101"/>
  <c r="CM6" i="101" s="1"/>
  <c r="CG6" i="101"/>
  <c r="CF6" i="101"/>
  <c r="CK6" i="101" s="1"/>
  <c r="CN5" i="101"/>
  <c r="CL5" i="101"/>
  <c r="CJ5" i="101"/>
  <c r="CO5" i="101" s="1"/>
  <c r="CI5" i="101"/>
  <c r="CH5" i="101"/>
  <c r="CM5" i="101" s="1"/>
  <c r="CG5" i="101"/>
  <c r="CF5" i="101"/>
  <c r="CK5" i="101" s="1"/>
  <c r="BI63" i="101"/>
  <c r="BH63" i="101"/>
  <c r="BG63" i="101"/>
  <c r="BF63" i="101"/>
  <c r="BE63" i="101"/>
  <c r="BD63" i="101"/>
  <c r="BC63" i="101"/>
  <c r="BB63" i="101"/>
  <c r="BA63" i="101"/>
  <c r="AZ63" i="101"/>
  <c r="AY63" i="101"/>
  <c r="AX63" i="101"/>
  <c r="AW63" i="101"/>
  <c r="AV63" i="101"/>
  <c r="AU63" i="101"/>
  <c r="BN62" i="101"/>
  <c r="BM62" i="101"/>
  <c r="BL62" i="101"/>
  <c r="BK62" i="101"/>
  <c r="BJ62" i="101"/>
  <c r="BN61" i="101"/>
  <c r="BM61" i="101"/>
  <c r="BL61" i="101"/>
  <c r="BK61" i="101"/>
  <c r="BJ61" i="101"/>
  <c r="BN60" i="101"/>
  <c r="BM60" i="101"/>
  <c r="BL60" i="101"/>
  <c r="BK60" i="101"/>
  <c r="BJ60" i="101"/>
  <c r="BN59" i="101"/>
  <c r="BM59" i="101"/>
  <c r="BL59" i="101"/>
  <c r="BK59" i="101"/>
  <c r="BJ59" i="101"/>
  <c r="BN58" i="101"/>
  <c r="BM58" i="101"/>
  <c r="BL58" i="101"/>
  <c r="BK58" i="101"/>
  <c r="BJ58" i="101"/>
  <c r="BN57" i="101"/>
  <c r="BM57" i="101"/>
  <c r="BL57" i="101"/>
  <c r="BK57" i="101"/>
  <c r="BJ57" i="101"/>
  <c r="BN56" i="101"/>
  <c r="BM56" i="101"/>
  <c r="BL56" i="101"/>
  <c r="BK56" i="101"/>
  <c r="BJ56" i="101"/>
  <c r="BN55" i="101"/>
  <c r="BM55" i="101"/>
  <c r="BL55" i="101"/>
  <c r="BK55" i="101"/>
  <c r="BJ55" i="101"/>
  <c r="BN54" i="101"/>
  <c r="BM54" i="101"/>
  <c r="BM63" i="101" s="1"/>
  <c r="BL54" i="101"/>
  <c r="BK54" i="101"/>
  <c r="BK63" i="101" s="1"/>
  <c r="BJ54" i="101"/>
  <c r="BN53" i="101"/>
  <c r="BN63" i="101" s="1"/>
  <c r="BM53" i="101"/>
  <c r="BL53" i="101"/>
  <c r="BL63" i="101" s="1"/>
  <c r="BK53" i="101"/>
  <c r="BJ53" i="101"/>
  <c r="BJ63" i="101" s="1"/>
  <c r="BN51" i="101"/>
  <c r="BM51" i="101"/>
  <c r="BL51" i="101"/>
  <c r="BK51" i="101"/>
  <c r="BJ51" i="101"/>
  <c r="BN50" i="101"/>
  <c r="BM50" i="101"/>
  <c r="BL50" i="101"/>
  <c r="BK50" i="101"/>
  <c r="BJ50" i="101"/>
  <c r="BN49" i="101"/>
  <c r="BM49" i="101"/>
  <c r="BL49" i="101"/>
  <c r="BK49" i="101"/>
  <c r="BJ49" i="101"/>
  <c r="BN48" i="101"/>
  <c r="BM48" i="101"/>
  <c r="BL48" i="101"/>
  <c r="BK48" i="101"/>
  <c r="BJ48" i="101"/>
  <c r="BN47" i="101"/>
  <c r="BM47" i="101"/>
  <c r="BL47" i="101"/>
  <c r="BK47" i="101"/>
  <c r="BJ47" i="101"/>
  <c r="BN46" i="101"/>
  <c r="BM46" i="101"/>
  <c r="BL46" i="101"/>
  <c r="BK46" i="101"/>
  <c r="BJ46" i="101"/>
  <c r="BN45" i="101"/>
  <c r="BM45" i="101"/>
  <c r="BL45" i="101"/>
  <c r="BK45" i="101"/>
  <c r="BJ45" i="101"/>
  <c r="BN44" i="101"/>
  <c r="BM44" i="101"/>
  <c r="BL44" i="101"/>
  <c r="BK44" i="101"/>
  <c r="BJ44" i="101"/>
  <c r="BN43" i="101"/>
  <c r="BM43" i="101"/>
  <c r="BL43" i="101"/>
  <c r="BK43" i="101"/>
  <c r="BJ43" i="101"/>
  <c r="BN42" i="101"/>
  <c r="BM42" i="101"/>
  <c r="BL42" i="101"/>
  <c r="BK42" i="101"/>
  <c r="BJ42" i="101"/>
  <c r="BN41" i="101"/>
  <c r="BM41" i="101"/>
  <c r="BL41" i="101"/>
  <c r="BK41" i="101"/>
  <c r="BJ41" i="101"/>
  <c r="BN39" i="101"/>
  <c r="BM39" i="101"/>
  <c r="BL39" i="101"/>
  <c r="BK39" i="101"/>
  <c r="BJ39" i="101"/>
  <c r="BN38" i="101"/>
  <c r="BM38" i="101"/>
  <c r="BL38" i="101"/>
  <c r="BK38" i="101"/>
  <c r="BJ38" i="101"/>
  <c r="BN37" i="101"/>
  <c r="BM37" i="101"/>
  <c r="BL37" i="101"/>
  <c r="BK37" i="101"/>
  <c r="BJ37" i="101"/>
  <c r="BN36" i="101"/>
  <c r="BM36" i="101"/>
  <c r="BL36" i="101"/>
  <c r="BK36" i="101"/>
  <c r="BJ36" i="101"/>
  <c r="BN35" i="101"/>
  <c r="BM35" i="101"/>
  <c r="BL35" i="101"/>
  <c r="BK35" i="101"/>
  <c r="BJ35" i="101"/>
  <c r="BN34" i="101"/>
  <c r="BM34" i="101"/>
  <c r="BL34" i="101"/>
  <c r="BK34" i="101"/>
  <c r="BJ34" i="101"/>
  <c r="BN33" i="101"/>
  <c r="BM33" i="101"/>
  <c r="BL33" i="101"/>
  <c r="BK33" i="101"/>
  <c r="BJ33" i="101"/>
  <c r="BN32" i="101"/>
  <c r="BM32" i="101"/>
  <c r="BL32" i="101"/>
  <c r="BK32" i="101"/>
  <c r="BJ32" i="101"/>
  <c r="BN31" i="101"/>
  <c r="BM31" i="101"/>
  <c r="BL31" i="101"/>
  <c r="BK31" i="101"/>
  <c r="BJ31" i="101"/>
  <c r="BN30" i="101"/>
  <c r="BM30" i="101"/>
  <c r="BL30" i="101"/>
  <c r="BK30" i="101"/>
  <c r="BJ30" i="101"/>
  <c r="BN29" i="101"/>
  <c r="BM29" i="101"/>
  <c r="BL29" i="101"/>
  <c r="BK29" i="101"/>
  <c r="BJ29" i="101"/>
  <c r="BN28" i="101"/>
  <c r="BM28" i="101"/>
  <c r="BL28" i="101"/>
  <c r="BK28" i="101"/>
  <c r="BJ28" i="101"/>
  <c r="BN27" i="101"/>
  <c r="BM27" i="101"/>
  <c r="BL27" i="101"/>
  <c r="BK27" i="101"/>
  <c r="BJ27" i="101"/>
  <c r="BN26" i="101"/>
  <c r="BM26" i="101"/>
  <c r="BL26" i="101"/>
  <c r="BK26" i="101"/>
  <c r="BJ26" i="101"/>
  <c r="BN25" i="101"/>
  <c r="BM25" i="101"/>
  <c r="BL25" i="101"/>
  <c r="BK25" i="101"/>
  <c r="BJ25" i="101"/>
  <c r="BN24" i="101"/>
  <c r="BM24" i="101"/>
  <c r="BL24" i="101"/>
  <c r="BK24" i="101"/>
  <c r="BJ24" i="101"/>
  <c r="BN23" i="101"/>
  <c r="BM23" i="101"/>
  <c r="BL23" i="101"/>
  <c r="BK23" i="101"/>
  <c r="BJ23" i="101"/>
  <c r="BN22" i="101"/>
  <c r="BM22" i="101"/>
  <c r="BL22" i="101"/>
  <c r="BK22" i="101"/>
  <c r="BJ22" i="101"/>
  <c r="BN21" i="101"/>
  <c r="BM21" i="101"/>
  <c r="BL21" i="101"/>
  <c r="BK21" i="101"/>
  <c r="BJ21" i="101"/>
  <c r="BN20" i="101"/>
  <c r="BM20" i="101"/>
  <c r="BL20" i="101"/>
  <c r="BK20" i="101"/>
  <c r="BJ20" i="101"/>
  <c r="BN19" i="101"/>
  <c r="BM19" i="101"/>
  <c r="BL19" i="101"/>
  <c r="BK19" i="101"/>
  <c r="BJ19" i="101"/>
  <c r="BN18" i="101"/>
  <c r="BM18" i="101"/>
  <c r="BL18" i="101"/>
  <c r="BK18" i="101"/>
  <c r="BJ18" i="101"/>
  <c r="BN17" i="101"/>
  <c r="BM17" i="101"/>
  <c r="BL17" i="101"/>
  <c r="BK17" i="101"/>
  <c r="BJ17" i="101"/>
  <c r="BN16" i="101"/>
  <c r="BM16" i="101"/>
  <c r="BL16" i="101"/>
  <c r="BK16" i="101"/>
  <c r="BJ16" i="101"/>
  <c r="BN14" i="101"/>
  <c r="BM14" i="101"/>
  <c r="BL14" i="101"/>
  <c r="BK14" i="101"/>
  <c r="BJ14" i="101"/>
  <c r="BN13" i="101"/>
  <c r="BM13" i="101"/>
  <c r="BL13" i="101"/>
  <c r="BK13" i="101"/>
  <c r="BJ13" i="101"/>
  <c r="BN12" i="101"/>
  <c r="BM12" i="101"/>
  <c r="BL12" i="101"/>
  <c r="BK12" i="101"/>
  <c r="BJ12" i="101"/>
  <c r="BN11" i="101"/>
  <c r="BM11" i="101"/>
  <c r="BL11" i="101"/>
  <c r="BK11" i="101"/>
  <c r="BJ11" i="101"/>
  <c r="BN10" i="101"/>
  <c r="BM10" i="101"/>
  <c r="BL10" i="101"/>
  <c r="BK10" i="101"/>
  <c r="BJ10" i="101"/>
  <c r="BN9" i="101"/>
  <c r="BM9" i="101"/>
  <c r="BL9" i="101"/>
  <c r="BK9" i="101"/>
  <c r="BJ9" i="101"/>
  <c r="BN8" i="101"/>
  <c r="BM8" i="101"/>
  <c r="BL8" i="101"/>
  <c r="BK8" i="101"/>
  <c r="BJ8" i="101"/>
  <c r="BN7" i="101"/>
  <c r="BM7" i="101"/>
  <c r="BL7" i="101"/>
  <c r="BK7" i="101"/>
  <c r="BJ7" i="101"/>
  <c r="BN6" i="101"/>
  <c r="BM6" i="101"/>
  <c r="BL6" i="101"/>
  <c r="BK6" i="101"/>
  <c r="BJ6" i="101"/>
  <c r="BN5" i="101"/>
  <c r="BM5" i="101"/>
  <c r="BL5" i="101"/>
  <c r="BK5" i="101"/>
  <c r="BJ5" i="101"/>
  <c r="AM63" i="101"/>
  <c r="AL63" i="101"/>
  <c r="AK63" i="101"/>
  <c r="AJ63" i="101"/>
  <c r="AI63" i="101"/>
  <c r="AH63" i="101"/>
  <c r="AG63" i="101"/>
  <c r="AF63" i="101"/>
  <c r="AE63" i="101"/>
  <c r="AD63" i="101"/>
  <c r="AC63" i="101"/>
  <c r="AB63" i="101"/>
  <c r="AA63" i="101"/>
  <c r="Y63" i="101"/>
  <c r="AR62" i="101"/>
  <c r="AQ62" i="101"/>
  <c r="AP62" i="101"/>
  <c r="AO62" i="101"/>
  <c r="AN62" i="101"/>
  <c r="AR61" i="101"/>
  <c r="AQ61" i="101"/>
  <c r="AP61" i="101"/>
  <c r="AO61" i="101"/>
  <c r="AN61" i="101"/>
  <c r="AR60" i="101"/>
  <c r="AQ60" i="101"/>
  <c r="AP60" i="101"/>
  <c r="AO60" i="101"/>
  <c r="AN60" i="101"/>
  <c r="AR59" i="101"/>
  <c r="AQ59" i="101"/>
  <c r="AP59" i="101"/>
  <c r="AO59" i="101"/>
  <c r="AN59" i="101"/>
  <c r="AR58" i="101"/>
  <c r="AQ58" i="101"/>
  <c r="AP58" i="101"/>
  <c r="AO58" i="101"/>
  <c r="AN58" i="101"/>
  <c r="AR57" i="101"/>
  <c r="AQ57" i="101"/>
  <c r="AP57" i="101"/>
  <c r="AO57" i="101"/>
  <c r="AN57" i="101"/>
  <c r="AR56" i="101"/>
  <c r="AQ56" i="101"/>
  <c r="AP56" i="101"/>
  <c r="AO56" i="101"/>
  <c r="AN56" i="101"/>
  <c r="AR55" i="101"/>
  <c r="AQ55" i="101"/>
  <c r="AP55" i="101"/>
  <c r="AO55" i="101"/>
  <c r="AN55" i="101"/>
  <c r="AR54" i="101"/>
  <c r="AQ54" i="101"/>
  <c r="AQ63" i="101" s="1"/>
  <c r="AP54" i="101"/>
  <c r="AO54" i="101"/>
  <c r="AO63" i="101" s="1"/>
  <c r="AN54" i="101"/>
  <c r="AR53" i="101"/>
  <c r="AR63" i="101" s="1"/>
  <c r="AQ53" i="101"/>
  <c r="AP53" i="101"/>
  <c r="AP63" i="101" s="1"/>
  <c r="AO53" i="101"/>
  <c r="AN53" i="101"/>
  <c r="AN63" i="101" s="1"/>
  <c r="AR51" i="101"/>
  <c r="AQ51" i="101"/>
  <c r="AP51" i="101"/>
  <c r="AO51" i="101"/>
  <c r="AN51" i="101"/>
  <c r="AR50" i="101"/>
  <c r="AQ50" i="101"/>
  <c r="AP50" i="101"/>
  <c r="AO50" i="101"/>
  <c r="AN50" i="101"/>
  <c r="AR49" i="101"/>
  <c r="AQ49" i="101"/>
  <c r="AP49" i="101"/>
  <c r="AO49" i="101"/>
  <c r="AN49" i="101"/>
  <c r="AR48" i="101"/>
  <c r="AQ48" i="101"/>
  <c r="AP48" i="101"/>
  <c r="AO48" i="101"/>
  <c r="AN48" i="101"/>
  <c r="AR47" i="101"/>
  <c r="AQ47" i="101"/>
  <c r="AP47" i="101"/>
  <c r="AO47" i="101"/>
  <c r="AN47" i="101"/>
  <c r="AR46" i="101"/>
  <c r="AQ46" i="101"/>
  <c r="AP46" i="101"/>
  <c r="AO46" i="101"/>
  <c r="AN46" i="101"/>
  <c r="AR45" i="101"/>
  <c r="AQ45" i="101"/>
  <c r="AP45" i="101"/>
  <c r="AO45" i="101"/>
  <c r="AN45" i="101"/>
  <c r="AR44" i="101"/>
  <c r="AQ44" i="101"/>
  <c r="AP44" i="101"/>
  <c r="AO44" i="101"/>
  <c r="AN44" i="101"/>
  <c r="AR43" i="101"/>
  <c r="AQ43" i="101"/>
  <c r="AP43" i="101"/>
  <c r="AO43" i="101"/>
  <c r="AN43" i="101"/>
  <c r="AR42" i="101"/>
  <c r="AQ42" i="101"/>
  <c r="AP42" i="101"/>
  <c r="AO42" i="101"/>
  <c r="AN42" i="101"/>
  <c r="AR41" i="101"/>
  <c r="AQ41" i="101"/>
  <c r="AP41" i="101"/>
  <c r="AO41" i="101"/>
  <c r="AN41" i="101"/>
  <c r="AR39" i="101"/>
  <c r="AQ39" i="101"/>
  <c r="AP39" i="101"/>
  <c r="AO39" i="101"/>
  <c r="AN39" i="101"/>
  <c r="AR38" i="101"/>
  <c r="AQ38" i="101"/>
  <c r="AP38" i="101"/>
  <c r="AO38" i="101"/>
  <c r="AN38" i="101"/>
  <c r="AR37" i="101"/>
  <c r="AQ37" i="101"/>
  <c r="AP37" i="101"/>
  <c r="AO37" i="101"/>
  <c r="AN37" i="101"/>
  <c r="AR36" i="101"/>
  <c r="AQ36" i="101"/>
  <c r="AP36" i="101"/>
  <c r="AO36" i="101"/>
  <c r="AN36" i="101"/>
  <c r="AR35" i="101"/>
  <c r="AQ35" i="101"/>
  <c r="AP35" i="101"/>
  <c r="AO35" i="101"/>
  <c r="AN35" i="101"/>
  <c r="AR34" i="101"/>
  <c r="AQ34" i="101"/>
  <c r="AP34" i="101"/>
  <c r="AO34" i="101"/>
  <c r="AN34" i="101"/>
  <c r="AR33" i="101"/>
  <c r="AQ33" i="101"/>
  <c r="AP33" i="101"/>
  <c r="AO33" i="101"/>
  <c r="AN33" i="101"/>
  <c r="AR32" i="101"/>
  <c r="AQ32" i="101"/>
  <c r="AP32" i="101"/>
  <c r="AO32" i="101"/>
  <c r="AN32" i="101"/>
  <c r="AR31" i="101"/>
  <c r="AQ31" i="101"/>
  <c r="AP31" i="101"/>
  <c r="AO31" i="101"/>
  <c r="AN31" i="101"/>
  <c r="AR30" i="101"/>
  <c r="AQ30" i="101"/>
  <c r="AP30" i="101"/>
  <c r="AO30" i="101"/>
  <c r="AN30" i="101"/>
  <c r="AR29" i="101"/>
  <c r="AQ29" i="101"/>
  <c r="AP29" i="101"/>
  <c r="AO29" i="101"/>
  <c r="AN29" i="101"/>
  <c r="AR28" i="101"/>
  <c r="AQ28" i="101"/>
  <c r="AP28" i="101"/>
  <c r="AO28" i="101"/>
  <c r="AN28" i="101"/>
  <c r="AR27" i="101"/>
  <c r="AQ27" i="101"/>
  <c r="AP27" i="101"/>
  <c r="AO27" i="101"/>
  <c r="AN27" i="101"/>
  <c r="AR26" i="101"/>
  <c r="AQ26" i="101"/>
  <c r="AP26" i="101"/>
  <c r="AO26" i="101"/>
  <c r="AN26" i="101"/>
  <c r="AR25" i="101"/>
  <c r="AQ25" i="101"/>
  <c r="AP25" i="101"/>
  <c r="AO25" i="101"/>
  <c r="AN25" i="101"/>
  <c r="AR24" i="101"/>
  <c r="AQ24" i="101"/>
  <c r="AP24" i="101"/>
  <c r="AO24" i="101"/>
  <c r="AN24" i="101"/>
  <c r="AR23" i="101"/>
  <c r="AQ23" i="101"/>
  <c r="AP23" i="101"/>
  <c r="AO23" i="101"/>
  <c r="AN23" i="101"/>
  <c r="AR22" i="101"/>
  <c r="AQ22" i="101"/>
  <c r="AP22" i="101"/>
  <c r="AO22" i="101"/>
  <c r="AN22" i="101"/>
  <c r="AR21" i="101"/>
  <c r="AQ21" i="101"/>
  <c r="AP21" i="101"/>
  <c r="AO21" i="101"/>
  <c r="AN21" i="101"/>
  <c r="AR20" i="101"/>
  <c r="AQ20" i="101"/>
  <c r="AP20" i="101"/>
  <c r="AO20" i="101"/>
  <c r="AN20" i="101"/>
  <c r="AR19" i="101"/>
  <c r="AQ19" i="101"/>
  <c r="AP19" i="101"/>
  <c r="AO19" i="101"/>
  <c r="AN19" i="101"/>
  <c r="AR18" i="101"/>
  <c r="AQ18" i="101"/>
  <c r="AP18" i="101"/>
  <c r="AO18" i="101"/>
  <c r="AN18" i="101"/>
  <c r="AR17" i="101"/>
  <c r="AQ17" i="101"/>
  <c r="AP17" i="101"/>
  <c r="AO17" i="101"/>
  <c r="AN17" i="101"/>
  <c r="AR16" i="101"/>
  <c r="AQ16" i="101"/>
  <c r="AP16" i="101"/>
  <c r="AO16" i="101"/>
  <c r="AN16" i="101"/>
  <c r="AR14" i="101"/>
  <c r="AQ14" i="101"/>
  <c r="AP14" i="101"/>
  <c r="AO14" i="101"/>
  <c r="AN14" i="101"/>
  <c r="AR13" i="101"/>
  <c r="AQ13" i="101"/>
  <c r="AP13" i="101"/>
  <c r="AO13" i="101"/>
  <c r="AN13" i="101"/>
  <c r="AR12" i="101"/>
  <c r="AQ12" i="101"/>
  <c r="AP12" i="101"/>
  <c r="AO12" i="101"/>
  <c r="AN12" i="101"/>
  <c r="AR11" i="101"/>
  <c r="AQ11" i="101"/>
  <c r="AP11" i="101"/>
  <c r="AO11" i="101"/>
  <c r="AN11" i="101"/>
  <c r="AR10" i="101"/>
  <c r="AQ10" i="101"/>
  <c r="AP10" i="101"/>
  <c r="AO10" i="101"/>
  <c r="AN10" i="101"/>
  <c r="AR9" i="101"/>
  <c r="AQ9" i="101"/>
  <c r="AP9" i="101"/>
  <c r="AO9" i="101"/>
  <c r="AN9" i="101"/>
  <c r="AR8" i="101"/>
  <c r="AQ8" i="101"/>
  <c r="AP8" i="101"/>
  <c r="AO8" i="101"/>
  <c r="AN8" i="101"/>
  <c r="AR7" i="101"/>
  <c r="AQ7" i="101"/>
  <c r="AP7" i="101"/>
  <c r="AO7" i="101"/>
  <c r="AN7" i="101"/>
  <c r="AR6" i="101"/>
  <c r="AQ6" i="101"/>
  <c r="AP6" i="101"/>
  <c r="AO6" i="101"/>
  <c r="AN6" i="101"/>
  <c r="AR5" i="101"/>
  <c r="AQ5" i="101"/>
  <c r="AP5" i="101"/>
  <c r="AO5" i="101"/>
  <c r="AN5" i="101"/>
  <c r="V62" i="101"/>
  <c r="U62" i="101"/>
  <c r="T62" i="101"/>
  <c r="S62" i="101"/>
  <c r="R62" i="101"/>
  <c r="V61" i="101"/>
  <c r="U61" i="101"/>
  <c r="T61" i="101"/>
  <c r="S61" i="101"/>
  <c r="R61" i="101"/>
  <c r="V60" i="101"/>
  <c r="U60" i="101"/>
  <c r="T60" i="101"/>
  <c r="S60" i="101"/>
  <c r="R60" i="101"/>
  <c r="V59" i="101"/>
  <c r="U59" i="101"/>
  <c r="T59" i="101"/>
  <c r="S59" i="101"/>
  <c r="R59" i="101"/>
  <c r="V58" i="101"/>
  <c r="U58" i="101"/>
  <c r="T58" i="101"/>
  <c r="S58" i="101"/>
  <c r="R58" i="101"/>
  <c r="V57" i="101"/>
  <c r="U57" i="101"/>
  <c r="T57" i="101"/>
  <c r="S57" i="101"/>
  <c r="R57" i="101"/>
  <c r="V56" i="101"/>
  <c r="U56" i="101"/>
  <c r="T56" i="101"/>
  <c r="S56" i="101"/>
  <c r="R56" i="101"/>
  <c r="V55" i="101"/>
  <c r="U55" i="101"/>
  <c r="T55" i="101"/>
  <c r="S55" i="101"/>
  <c r="R55" i="101"/>
  <c r="V54" i="101"/>
  <c r="U54" i="101"/>
  <c r="U63" i="101" s="1"/>
  <c r="T54" i="101"/>
  <c r="S54" i="101"/>
  <c r="S63" i="101" s="1"/>
  <c r="R54" i="101"/>
  <c r="V53" i="101"/>
  <c r="U53" i="101"/>
  <c r="T53" i="101"/>
  <c r="S53" i="101"/>
  <c r="R53" i="101"/>
  <c r="C63" i="101"/>
  <c r="D63" i="101"/>
  <c r="E63" i="101"/>
  <c r="F63" i="101"/>
  <c r="G63" i="101"/>
  <c r="H63" i="101"/>
  <c r="I63" i="101"/>
  <c r="J63" i="101"/>
  <c r="K63" i="101"/>
  <c r="L63" i="101"/>
  <c r="M63" i="101"/>
  <c r="N63" i="101"/>
  <c r="O63" i="101"/>
  <c r="P63" i="101"/>
  <c r="Q63" i="101"/>
  <c r="R63" i="101"/>
  <c r="T63" i="101"/>
  <c r="V63" i="101"/>
  <c r="R52" i="101"/>
  <c r="V51" i="101"/>
  <c r="U51" i="101"/>
  <c r="T51" i="101"/>
  <c r="S51" i="101"/>
  <c r="R51" i="101"/>
  <c r="V50" i="101"/>
  <c r="U50" i="101"/>
  <c r="T50" i="101"/>
  <c r="S50" i="101"/>
  <c r="R50" i="101"/>
  <c r="V49" i="101"/>
  <c r="U49" i="101"/>
  <c r="T49" i="101"/>
  <c r="S49" i="101"/>
  <c r="R49" i="101"/>
  <c r="V48" i="101"/>
  <c r="U48" i="101"/>
  <c r="T48" i="101"/>
  <c r="S48" i="101"/>
  <c r="R48" i="101"/>
  <c r="V47" i="101"/>
  <c r="U47" i="101"/>
  <c r="T47" i="101"/>
  <c r="S47" i="101"/>
  <c r="R47" i="101"/>
  <c r="V46" i="101"/>
  <c r="U46" i="101"/>
  <c r="T46" i="101"/>
  <c r="S46" i="101"/>
  <c r="R46" i="101"/>
  <c r="V45" i="101"/>
  <c r="U45" i="101"/>
  <c r="T45" i="101"/>
  <c r="S45" i="101"/>
  <c r="R45" i="101"/>
  <c r="V44" i="101"/>
  <c r="U44" i="101"/>
  <c r="T44" i="101"/>
  <c r="S44" i="101"/>
  <c r="R44" i="101"/>
  <c r="V43" i="101"/>
  <c r="U43" i="101"/>
  <c r="T43" i="101"/>
  <c r="S43" i="101"/>
  <c r="R43" i="101"/>
  <c r="V42" i="101"/>
  <c r="U42" i="101"/>
  <c r="T42" i="101"/>
  <c r="S42" i="101"/>
  <c r="R42" i="101"/>
  <c r="V41" i="101"/>
  <c r="U41" i="101"/>
  <c r="T41" i="101"/>
  <c r="S41" i="101"/>
  <c r="R41" i="101"/>
  <c r="V39" i="101"/>
  <c r="U39" i="101"/>
  <c r="T39" i="101"/>
  <c r="S39" i="101"/>
  <c r="R39" i="101"/>
  <c r="V38" i="101"/>
  <c r="U38" i="101"/>
  <c r="T38" i="101"/>
  <c r="S38" i="101"/>
  <c r="R38" i="101"/>
  <c r="V37" i="101"/>
  <c r="U37" i="101"/>
  <c r="T37" i="101"/>
  <c r="S37" i="101"/>
  <c r="R37" i="101"/>
  <c r="V36" i="101"/>
  <c r="U36" i="101"/>
  <c r="T36" i="101"/>
  <c r="S36" i="101"/>
  <c r="R36" i="101"/>
  <c r="V35" i="101"/>
  <c r="U35" i="101"/>
  <c r="T35" i="101"/>
  <c r="S35" i="101"/>
  <c r="R35" i="101"/>
  <c r="V34" i="101"/>
  <c r="U34" i="101"/>
  <c r="T34" i="101"/>
  <c r="S34" i="101"/>
  <c r="R34" i="101"/>
  <c r="V33" i="101"/>
  <c r="U33" i="101"/>
  <c r="T33" i="101"/>
  <c r="S33" i="101"/>
  <c r="R33" i="101"/>
  <c r="V32" i="101"/>
  <c r="U32" i="101"/>
  <c r="T32" i="101"/>
  <c r="S32" i="101"/>
  <c r="R32" i="101"/>
  <c r="V31" i="101"/>
  <c r="U31" i="101"/>
  <c r="T31" i="101"/>
  <c r="S31" i="101"/>
  <c r="R31" i="101"/>
  <c r="V30" i="101"/>
  <c r="U30" i="101"/>
  <c r="T30" i="101"/>
  <c r="S30" i="101"/>
  <c r="R30" i="101"/>
  <c r="V29" i="101"/>
  <c r="U29" i="101"/>
  <c r="T29" i="101"/>
  <c r="S29" i="101"/>
  <c r="R29" i="101"/>
  <c r="V28" i="101"/>
  <c r="U28" i="101"/>
  <c r="T28" i="101"/>
  <c r="S28" i="101"/>
  <c r="R28" i="101"/>
  <c r="V27" i="101"/>
  <c r="U27" i="101"/>
  <c r="T27" i="101"/>
  <c r="S27" i="101"/>
  <c r="R27" i="101"/>
  <c r="V26" i="101"/>
  <c r="U26" i="101"/>
  <c r="T26" i="101"/>
  <c r="S26" i="101"/>
  <c r="R26" i="101"/>
  <c r="V25" i="101"/>
  <c r="U25" i="101"/>
  <c r="T25" i="101"/>
  <c r="S25" i="101"/>
  <c r="R25" i="101"/>
  <c r="V24" i="101"/>
  <c r="U24" i="101"/>
  <c r="T24" i="101"/>
  <c r="S24" i="101"/>
  <c r="R24" i="101"/>
  <c r="V23" i="101"/>
  <c r="U23" i="101"/>
  <c r="T23" i="101"/>
  <c r="S23" i="101"/>
  <c r="R23" i="101"/>
  <c r="V22" i="101"/>
  <c r="U22" i="101"/>
  <c r="T22" i="101"/>
  <c r="S22" i="101"/>
  <c r="R22" i="101"/>
  <c r="V21" i="101"/>
  <c r="U21" i="101"/>
  <c r="T21" i="101"/>
  <c r="S21" i="101"/>
  <c r="R21" i="101"/>
  <c r="V20" i="101"/>
  <c r="U20" i="101"/>
  <c r="T20" i="101"/>
  <c r="S20" i="101"/>
  <c r="R20" i="101"/>
  <c r="V19" i="101"/>
  <c r="U19" i="101"/>
  <c r="T19" i="101"/>
  <c r="S19" i="101"/>
  <c r="R19" i="101"/>
  <c r="V18" i="101"/>
  <c r="U18" i="101"/>
  <c r="T18" i="101"/>
  <c r="S18" i="101"/>
  <c r="R18" i="101"/>
  <c r="V17" i="101"/>
  <c r="U17" i="101"/>
  <c r="T17" i="101"/>
  <c r="S17" i="101"/>
  <c r="R17" i="101"/>
  <c r="V16" i="101"/>
  <c r="U16" i="101"/>
  <c r="T16" i="101"/>
  <c r="S16" i="101"/>
  <c r="R16" i="101"/>
  <c r="M15" i="101"/>
  <c r="V14" i="101"/>
  <c r="U14" i="101"/>
  <c r="T14" i="101"/>
  <c r="S14" i="101"/>
  <c r="R14" i="101"/>
  <c r="V13" i="101"/>
  <c r="U13" i="101"/>
  <c r="T13" i="101"/>
  <c r="S13" i="101"/>
  <c r="R13" i="101"/>
  <c r="V12" i="101"/>
  <c r="U12" i="101"/>
  <c r="T12" i="101"/>
  <c r="S12" i="101"/>
  <c r="R12" i="101"/>
  <c r="V11" i="101"/>
  <c r="U11" i="101"/>
  <c r="T11" i="101"/>
  <c r="S11" i="101"/>
  <c r="R11" i="101"/>
  <c r="V10" i="101"/>
  <c r="U10" i="101"/>
  <c r="T10" i="101"/>
  <c r="S10" i="101"/>
  <c r="R10" i="101"/>
  <c r="V9" i="101"/>
  <c r="U9" i="101"/>
  <c r="T9" i="101"/>
  <c r="S9" i="101"/>
  <c r="R9" i="101"/>
  <c r="V8" i="101"/>
  <c r="U8" i="101"/>
  <c r="T8" i="101"/>
  <c r="S8" i="101"/>
  <c r="R8" i="101"/>
  <c r="V7" i="101"/>
  <c r="U7" i="101"/>
  <c r="T7" i="101"/>
  <c r="S7" i="101"/>
  <c r="R7" i="101"/>
  <c r="V6" i="101"/>
  <c r="U6" i="101"/>
  <c r="T6" i="101"/>
  <c r="S6" i="101"/>
  <c r="R6" i="101"/>
  <c r="V5" i="101"/>
  <c r="U5" i="101"/>
  <c r="T5" i="101"/>
  <c r="S5" i="101"/>
  <c r="R5" i="101"/>
  <c r="O29" i="104" l="1"/>
  <c r="O8" i="104"/>
  <c r="O9" i="104"/>
  <c r="O10" i="104"/>
  <c r="O11" i="104"/>
  <c r="O12" i="104"/>
  <c r="O13" i="104"/>
  <c r="O14" i="104"/>
  <c r="O15" i="104"/>
  <c r="O16" i="104"/>
  <c r="O17" i="104"/>
  <c r="O18" i="104"/>
  <c r="O19" i="104"/>
  <c r="O20" i="104"/>
  <c r="O21" i="104"/>
  <c r="O22" i="104"/>
  <c r="O23" i="104"/>
  <c r="O24" i="104"/>
  <c r="O25" i="104"/>
  <c r="O26" i="104"/>
  <c r="O27" i="104"/>
  <c r="O28" i="104"/>
  <c r="H29" i="104"/>
  <c r="H28" i="104"/>
  <c r="H8" i="104"/>
  <c r="H9" i="104"/>
  <c r="P9" i="104" s="1"/>
  <c r="H10" i="104"/>
  <c r="H11" i="104"/>
  <c r="P11" i="104" s="1"/>
  <c r="H12" i="104"/>
  <c r="H13" i="104"/>
  <c r="P13" i="104" s="1"/>
  <c r="H14" i="104"/>
  <c r="H15" i="104"/>
  <c r="P15" i="104" s="1"/>
  <c r="H16" i="104"/>
  <c r="H17" i="104"/>
  <c r="P17" i="104" s="1"/>
  <c r="H18" i="104"/>
  <c r="H19" i="104"/>
  <c r="P19" i="104" s="1"/>
  <c r="H20" i="104"/>
  <c r="H21" i="104"/>
  <c r="P21" i="104" s="1"/>
  <c r="H22" i="104"/>
  <c r="H23" i="104"/>
  <c r="P23" i="104" s="1"/>
  <c r="H24" i="104"/>
  <c r="H25" i="104"/>
  <c r="P25" i="104" s="1"/>
  <c r="H26" i="104"/>
  <c r="H27" i="104"/>
  <c r="P27" i="104" s="1"/>
  <c r="G44" i="103"/>
  <c r="P6" i="105"/>
  <c r="G6" i="105"/>
  <c r="I6" i="105" s="1"/>
  <c r="N30" i="104"/>
  <c r="M30" i="104"/>
  <c r="L30" i="104"/>
  <c r="K30" i="104"/>
  <c r="J30" i="104"/>
  <c r="I30" i="104"/>
  <c r="G30" i="104"/>
  <c r="F30" i="104"/>
  <c r="E30" i="104"/>
  <c r="D30" i="104"/>
  <c r="C30" i="104"/>
  <c r="P29" i="104"/>
  <c r="P28" i="104"/>
  <c r="P26" i="104"/>
  <c r="P24" i="104"/>
  <c r="P22" i="104"/>
  <c r="P20" i="104"/>
  <c r="P18" i="104"/>
  <c r="P16" i="104"/>
  <c r="P14" i="104"/>
  <c r="P12" i="104"/>
  <c r="P10" i="104"/>
  <c r="P8" i="104"/>
  <c r="O7" i="104"/>
  <c r="H7" i="104"/>
  <c r="G52" i="103"/>
  <c r="G37" i="103"/>
  <c r="D29" i="103"/>
  <c r="C29" i="103"/>
  <c r="CN40" i="102"/>
  <c r="CM40" i="102"/>
  <c r="CL40" i="102"/>
  <c r="CK40" i="102"/>
  <c r="CJ40" i="102"/>
  <c r="CI40" i="102"/>
  <c r="CH40" i="102"/>
  <c r="CN15" i="102"/>
  <c r="CM15" i="102"/>
  <c r="CL15" i="102"/>
  <c r="CK15" i="102"/>
  <c r="CJ15" i="102"/>
  <c r="CI15" i="102"/>
  <c r="CG15" i="102"/>
  <c r="CF15" i="102"/>
  <c r="CF41" i="102" s="1"/>
  <c r="CE15" i="102"/>
  <c r="CE41" i="102" s="1"/>
  <c r="CD15" i="102"/>
  <c r="CD41" i="102" s="1"/>
  <c r="CC15" i="102"/>
  <c r="CC41" i="102" s="1"/>
  <c r="CB15" i="102"/>
  <c r="CB41" i="102" s="1"/>
  <c r="CA15" i="102"/>
  <c r="CA41" i="102" s="1"/>
  <c r="BZ15" i="102"/>
  <c r="BZ41" i="102" s="1"/>
  <c r="BY15" i="102"/>
  <c r="BY41" i="102" s="1"/>
  <c r="BX15" i="102"/>
  <c r="BX41" i="102" s="1"/>
  <c r="BW15" i="102"/>
  <c r="BW41" i="102" s="1"/>
  <c r="BV15" i="102"/>
  <c r="BV41" i="102" s="1"/>
  <c r="BU15" i="102"/>
  <c r="BU41" i="102" s="1"/>
  <c r="BT15" i="102"/>
  <c r="BT41" i="102" s="1"/>
  <c r="BS41" i="102"/>
  <c r="BR41" i="102"/>
  <c r="BQ41" i="102"/>
  <c r="BP41" i="102"/>
  <c r="BO41" i="102"/>
  <c r="BN41" i="102"/>
  <c r="BM41" i="102"/>
  <c r="BL41" i="102"/>
  <c r="BK41" i="102"/>
  <c r="BJ41" i="102"/>
  <c r="BI41" i="102"/>
  <c r="BH41" i="102"/>
  <c r="BG41" i="102"/>
  <c r="BF41" i="102"/>
  <c r="BE41" i="102"/>
  <c r="BD41" i="102"/>
  <c r="BC41" i="102"/>
  <c r="BB41" i="102"/>
  <c r="BA41" i="102"/>
  <c r="AZ41" i="102"/>
  <c r="AY41" i="102"/>
  <c r="AX41" i="102"/>
  <c r="AW41" i="102"/>
  <c r="AV41" i="102"/>
  <c r="AU41" i="102"/>
  <c r="AT41" i="102"/>
  <c r="AS41" i="102"/>
  <c r="AR41" i="102"/>
  <c r="AQ41" i="102"/>
  <c r="AP41" i="102"/>
  <c r="AO41" i="102"/>
  <c r="AN41" i="102"/>
  <c r="AM41" i="102"/>
  <c r="AL41" i="102"/>
  <c r="AK41" i="102"/>
  <c r="AJ41" i="102"/>
  <c r="AI41" i="102"/>
  <c r="AH41" i="102"/>
  <c r="AG41" i="102"/>
  <c r="AF41" i="102"/>
  <c r="AE41" i="102"/>
  <c r="AD41" i="102"/>
  <c r="AC41" i="102"/>
  <c r="AB41" i="102"/>
  <c r="AA41" i="102"/>
  <c r="Z41" i="102"/>
  <c r="Y41" i="102"/>
  <c r="X41" i="102"/>
  <c r="W41" i="102"/>
  <c r="V41" i="102"/>
  <c r="U41" i="102"/>
  <c r="T41" i="102"/>
  <c r="S41" i="102"/>
  <c r="R41" i="102"/>
  <c r="Q41" i="102"/>
  <c r="P41" i="102"/>
  <c r="O41" i="102"/>
  <c r="N41" i="102"/>
  <c r="M41" i="102"/>
  <c r="L41" i="102"/>
  <c r="K41" i="102"/>
  <c r="J41" i="102"/>
  <c r="I41" i="102"/>
  <c r="H41" i="102"/>
  <c r="G41" i="102"/>
  <c r="F41" i="102"/>
  <c r="E41" i="102"/>
  <c r="D41" i="102"/>
  <c r="C41" i="102"/>
  <c r="CE63" i="101"/>
  <c r="CD63" i="101"/>
  <c r="CC63" i="101"/>
  <c r="CB63" i="101"/>
  <c r="CA63" i="101"/>
  <c r="BZ63" i="101"/>
  <c r="BY63" i="101"/>
  <c r="BX63" i="101"/>
  <c r="BW63" i="101"/>
  <c r="BV63" i="101"/>
  <c r="BU63" i="101"/>
  <c r="BT63" i="101"/>
  <c r="BS63" i="101"/>
  <c r="BR63" i="101"/>
  <c r="BQ63" i="101"/>
  <c r="CJ63" i="101"/>
  <c r="CI63" i="101"/>
  <c r="CH63" i="101"/>
  <c r="CG63" i="101"/>
  <c r="CF63" i="101"/>
  <c r="CE52" i="101"/>
  <c r="CD52" i="101"/>
  <c r="CC52" i="101"/>
  <c r="CB52" i="101"/>
  <c r="CA52" i="101"/>
  <c r="BZ52" i="101"/>
  <c r="BY52" i="101"/>
  <c r="BX52" i="101"/>
  <c r="BW52" i="101"/>
  <c r="BV52" i="101"/>
  <c r="BU52" i="101"/>
  <c r="CJ52" i="101" s="1"/>
  <c r="BT52" i="101"/>
  <c r="BS52" i="101"/>
  <c r="CH52" i="101" s="1"/>
  <c r="BR52" i="101"/>
  <c r="BQ52" i="101"/>
  <c r="CF52" i="101" s="1"/>
  <c r="BI52" i="101"/>
  <c r="BH52" i="101"/>
  <c r="BG52" i="101"/>
  <c r="BF52" i="101"/>
  <c r="BE52" i="101"/>
  <c r="BD52" i="101"/>
  <c r="BC52" i="101"/>
  <c r="BB52" i="101"/>
  <c r="BA52" i="101"/>
  <c r="AZ52" i="101"/>
  <c r="AY52" i="101"/>
  <c r="BN52" i="101" s="1"/>
  <c r="AX52" i="101"/>
  <c r="AW52" i="101"/>
  <c r="BL52" i="101" s="1"/>
  <c r="AV52" i="101"/>
  <c r="AU52" i="101"/>
  <c r="BJ52" i="101" s="1"/>
  <c r="AM52" i="101"/>
  <c r="AL52" i="101"/>
  <c r="AK52" i="101"/>
  <c r="AJ52" i="101"/>
  <c r="AI52" i="101"/>
  <c r="AH52" i="101"/>
  <c r="AG52" i="101"/>
  <c r="AF52" i="101"/>
  <c r="AE52" i="101"/>
  <c r="AD52" i="101"/>
  <c r="AC52" i="101"/>
  <c r="AR52" i="101" s="1"/>
  <c r="AB52" i="101"/>
  <c r="AA52" i="101"/>
  <c r="AP52" i="101" s="1"/>
  <c r="Z52" i="101"/>
  <c r="Y52" i="101"/>
  <c r="AN52" i="101" s="1"/>
  <c r="Q52" i="101"/>
  <c r="P52" i="101"/>
  <c r="O52" i="101"/>
  <c r="N52" i="101"/>
  <c r="M52" i="101"/>
  <c r="L52" i="101"/>
  <c r="K52" i="101"/>
  <c r="J52" i="101"/>
  <c r="I52" i="101"/>
  <c r="H52" i="101"/>
  <c r="G52" i="101"/>
  <c r="F52" i="101"/>
  <c r="U52" i="101" s="1"/>
  <c r="E52" i="101"/>
  <c r="D52" i="101"/>
  <c r="S52" i="101" s="1"/>
  <c r="C52" i="101"/>
  <c r="CE40" i="101"/>
  <c r="CD40" i="101"/>
  <c r="CC40" i="101"/>
  <c r="CB40" i="101"/>
  <c r="CA40" i="101"/>
  <c r="BZ40" i="101"/>
  <c r="BY40" i="101"/>
  <c r="BX40" i="101"/>
  <c r="BW40" i="101"/>
  <c r="BV40" i="101"/>
  <c r="BU40" i="101"/>
  <c r="BT40" i="101"/>
  <c r="BS40" i="101"/>
  <c r="BR40" i="101"/>
  <c r="BQ40" i="101"/>
  <c r="BI40" i="101"/>
  <c r="BH40" i="101"/>
  <c r="BG40" i="101"/>
  <c r="BF40" i="101"/>
  <c r="BE40" i="101"/>
  <c r="BD40" i="101"/>
  <c r="BC40" i="101"/>
  <c r="BB40" i="101"/>
  <c r="BA40" i="101"/>
  <c r="AZ40" i="101"/>
  <c r="AY40" i="101"/>
  <c r="AX40" i="101"/>
  <c r="BM40" i="101" s="1"/>
  <c r="AW40" i="101"/>
  <c r="AV40" i="101"/>
  <c r="BK40" i="101" s="1"/>
  <c r="AU40" i="101"/>
  <c r="AM40" i="101"/>
  <c r="AL40" i="101"/>
  <c r="AK40" i="101"/>
  <c r="AJ40" i="101"/>
  <c r="AI40" i="101"/>
  <c r="AH40" i="101"/>
  <c r="AG40" i="101"/>
  <c r="AF40" i="101"/>
  <c r="AE40" i="101"/>
  <c r="AD40" i="101"/>
  <c r="AC40" i="101"/>
  <c r="AR40" i="101" s="1"/>
  <c r="AB40" i="101"/>
  <c r="AA40" i="101"/>
  <c r="AP40" i="101" s="1"/>
  <c r="Z40" i="101"/>
  <c r="Y40" i="101"/>
  <c r="AN40" i="101" s="1"/>
  <c r="Q40" i="101"/>
  <c r="P40" i="101"/>
  <c r="O40" i="101"/>
  <c r="N40" i="101"/>
  <c r="M40" i="101"/>
  <c r="L40" i="101"/>
  <c r="K40" i="101"/>
  <c r="J40" i="101"/>
  <c r="I40" i="101"/>
  <c r="H40" i="101"/>
  <c r="G40" i="101"/>
  <c r="F40" i="101"/>
  <c r="U40" i="101" s="1"/>
  <c r="E40" i="101"/>
  <c r="D40" i="101"/>
  <c r="S40" i="101" s="1"/>
  <c r="C40" i="101"/>
  <c r="CJ40" i="101"/>
  <c r="CI40" i="101"/>
  <c r="CH40" i="101"/>
  <c r="CG40" i="101"/>
  <c r="CF40" i="101"/>
  <c r="CE15" i="101"/>
  <c r="CD15" i="101"/>
  <c r="CD64" i="101" s="1"/>
  <c r="CC15" i="101"/>
  <c r="CB15" i="101"/>
  <c r="CB64" i="101" s="1"/>
  <c r="CA15" i="101"/>
  <c r="BZ15" i="101"/>
  <c r="BZ64" i="101" s="1"/>
  <c r="BY15" i="101"/>
  <c r="BX15" i="101"/>
  <c r="BX64" i="101" s="1"/>
  <c r="BW15" i="101"/>
  <c r="BV15" i="101"/>
  <c r="BV64" i="101" s="1"/>
  <c r="BU15" i="101"/>
  <c r="BT15" i="101"/>
  <c r="BS15" i="101"/>
  <c r="BR15" i="101"/>
  <c r="BQ15" i="101"/>
  <c r="BI15" i="101"/>
  <c r="BI64" i="101" s="1"/>
  <c r="BH15" i="101"/>
  <c r="BH64" i="101" s="1"/>
  <c r="BG15" i="101"/>
  <c r="BG64" i="101" s="1"/>
  <c r="BF15" i="101"/>
  <c r="BF64" i="101" s="1"/>
  <c r="BE15" i="101"/>
  <c r="BE64" i="101" s="1"/>
  <c r="BD15" i="101"/>
  <c r="BD64" i="101" s="1"/>
  <c r="BC15" i="101"/>
  <c r="BC64" i="101" s="1"/>
  <c r="BB15" i="101"/>
  <c r="BB64" i="101" s="1"/>
  <c r="BA15" i="101"/>
  <c r="BA64" i="101" s="1"/>
  <c r="AZ15" i="101"/>
  <c r="AZ64" i="101" s="1"/>
  <c r="AY15" i="101"/>
  <c r="AX15" i="101"/>
  <c r="AW15" i="101"/>
  <c r="AV15" i="101"/>
  <c r="AU15" i="101"/>
  <c r="AM15" i="101"/>
  <c r="AL15" i="101"/>
  <c r="AL64" i="101" s="1"/>
  <c r="AK15" i="101"/>
  <c r="AJ15" i="101"/>
  <c r="AJ64" i="101" s="1"/>
  <c r="AI15" i="101"/>
  <c r="AH15" i="101"/>
  <c r="AH64" i="101" s="1"/>
  <c r="AG15" i="101"/>
  <c r="AF15" i="101"/>
  <c r="AF64" i="101" s="1"/>
  <c r="AE15" i="101"/>
  <c r="AD15" i="101"/>
  <c r="AD64" i="101" s="1"/>
  <c r="AC15" i="101"/>
  <c r="AB15" i="101"/>
  <c r="AA15" i="101"/>
  <c r="Z15" i="101"/>
  <c r="Y15" i="101"/>
  <c r="Q15" i="101"/>
  <c r="Q64" i="101" s="1"/>
  <c r="P15" i="101"/>
  <c r="P64" i="101" s="1"/>
  <c r="O15" i="101"/>
  <c r="O64" i="101" s="1"/>
  <c r="N15" i="101"/>
  <c r="N64" i="101" s="1"/>
  <c r="M64" i="101"/>
  <c r="L15" i="101"/>
  <c r="L64" i="101" s="1"/>
  <c r="K15" i="101"/>
  <c r="K64" i="101" s="1"/>
  <c r="J15" i="101"/>
  <c r="J64" i="101" s="1"/>
  <c r="I15" i="101"/>
  <c r="I64" i="101" s="1"/>
  <c r="H15" i="101"/>
  <c r="H64" i="101" s="1"/>
  <c r="G15" i="101"/>
  <c r="F15" i="101"/>
  <c r="E15" i="101"/>
  <c r="D15" i="101"/>
  <c r="C15" i="101"/>
  <c r="P7" i="104" l="1"/>
  <c r="O30" i="104"/>
  <c r="P30" i="104" s="1"/>
  <c r="CI41" i="102"/>
  <c r="CK41" i="102"/>
  <c r="CM41" i="102"/>
  <c r="CJ41" i="102"/>
  <c r="CL41" i="102"/>
  <c r="CN41" i="102"/>
  <c r="CG52" i="101"/>
  <c r="CI52" i="101"/>
  <c r="CN52" i="101" s="1"/>
  <c r="BW64" i="101"/>
  <c r="BY64" i="101"/>
  <c r="CA64" i="101"/>
  <c r="CC64" i="101"/>
  <c r="CE64" i="101"/>
  <c r="BK52" i="101"/>
  <c r="BM52" i="101"/>
  <c r="BJ40" i="101"/>
  <c r="BL40" i="101"/>
  <c r="BN40" i="101"/>
  <c r="AE64" i="101"/>
  <c r="AG64" i="101"/>
  <c r="AI64" i="101"/>
  <c r="AK64" i="101"/>
  <c r="AM64" i="101"/>
  <c r="AO52" i="101"/>
  <c r="CL52" i="101" s="1"/>
  <c r="AQ52" i="101"/>
  <c r="AO40" i="101"/>
  <c r="AQ40" i="101"/>
  <c r="CK52" i="101"/>
  <c r="T52" i="101"/>
  <c r="CM52" i="101" s="1"/>
  <c r="V52" i="101"/>
  <c r="CO52" i="101" s="1"/>
  <c r="R40" i="101"/>
  <c r="T40" i="101"/>
  <c r="V40" i="101"/>
  <c r="C64" i="101"/>
  <c r="R15" i="101"/>
  <c r="D64" i="101"/>
  <c r="S15" i="101"/>
  <c r="E64" i="101"/>
  <c r="T15" i="101"/>
  <c r="F64" i="101"/>
  <c r="U15" i="101"/>
  <c r="G64" i="101"/>
  <c r="V15" i="101"/>
  <c r="Y64" i="101"/>
  <c r="AN15" i="101"/>
  <c r="AN64" i="101" s="1"/>
  <c r="Z64" i="101"/>
  <c r="AO15" i="101"/>
  <c r="AA64" i="101"/>
  <c r="AP15" i="101"/>
  <c r="AP64" i="101" s="1"/>
  <c r="AB64" i="101"/>
  <c r="AQ15" i="101"/>
  <c r="AQ64" i="101" s="1"/>
  <c r="AC64" i="101"/>
  <c r="AR15" i="101"/>
  <c r="AR64" i="101" s="1"/>
  <c r="AU64" i="101"/>
  <c r="BJ15" i="101"/>
  <c r="BJ64" i="101" s="1"/>
  <c r="AV64" i="101"/>
  <c r="BK15" i="101"/>
  <c r="BK64" i="101" s="1"/>
  <c r="AW64" i="101"/>
  <c r="BL15" i="101"/>
  <c r="AX64" i="101"/>
  <c r="BM15" i="101"/>
  <c r="AY64" i="101"/>
  <c r="BN15" i="101"/>
  <c r="BN64" i="101" s="1"/>
  <c r="BQ64" i="101"/>
  <c r="CF15" i="101"/>
  <c r="CF64" i="101" s="1"/>
  <c r="BR64" i="101"/>
  <c r="CG15" i="101"/>
  <c r="CG64" i="101" s="1"/>
  <c r="BS64" i="101"/>
  <c r="CH15" i="101"/>
  <c r="CH64" i="101" s="1"/>
  <c r="BT64" i="101"/>
  <c r="CI15" i="101"/>
  <c r="CI64" i="101" s="1"/>
  <c r="BU64" i="101"/>
  <c r="CJ15" i="101"/>
  <c r="CJ64" i="101" s="1"/>
  <c r="CK40" i="101"/>
  <c r="CL40" i="101"/>
  <c r="CM40" i="101"/>
  <c r="CN40" i="101"/>
  <c r="CO40" i="101"/>
  <c r="CK63" i="101"/>
  <c r="CL63" i="101"/>
  <c r="CM63" i="101"/>
  <c r="CN63" i="101"/>
  <c r="CO63" i="101"/>
  <c r="BM64" i="101" l="1"/>
  <c r="BL64" i="101"/>
  <c r="AO64" i="101"/>
  <c r="V64" i="101"/>
  <c r="CO15" i="101"/>
  <c r="CO64" i="101" s="1"/>
  <c r="U64" i="101"/>
  <c r="CN15" i="101"/>
  <c r="CN64" i="101" s="1"/>
  <c r="T64" i="101"/>
  <c r="CM15" i="101"/>
  <c r="CM64" i="101" s="1"/>
  <c r="S64" i="101"/>
  <c r="CL15" i="101"/>
  <c r="CL64" i="101" s="1"/>
  <c r="R64" i="101"/>
  <c r="CK15" i="101"/>
  <c r="CK64" i="101" s="1"/>
  <c r="CH41" i="102"/>
  <c r="CH15" i="102"/>
</calcChain>
</file>

<file path=xl/sharedStrings.xml><?xml version="1.0" encoding="utf-8"?>
<sst xmlns="http://schemas.openxmlformats.org/spreadsheetml/2006/main" count="1574" uniqueCount="374">
  <si>
    <t>（単位：ｋｇ）</t>
    <rPh sb="1" eb="3">
      <t>タンイ</t>
    </rPh>
    <phoneticPr fontId="4"/>
  </si>
  <si>
    <t xml:space="preserve">　搬入量                  </t>
    <rPh sb="1" eb="3">
      <t>ハンニュウ</t>
    </rPh>
    <rPh sb="3" eb="4">
      <t>リョウ</t>
    </rPh>
    <phoneticPr fontId="4"/>
  </si>
  <si>
    <t>焼却量</t>
    <rPh sb="0" eb="2">
      <t>ショウキャク</t>
    </rPh>
    <rPh sb="2" eb="3">
      <t>リョウ</t>
    </rPh>
    <phoneticPr fontId="4"/>
  </si>
  <si>
    <t>残渣量</t>
    <rPh sb="0" eb="1">
      <t>ザン</t>
    </rPh>
    <rPh sb="2" eb="3">
      <t>リョウ</t>
    </rPh>
    <phoneticPr fontId="4"/>
  </si>
  <si>
    <t>残渣発生率</t>
    <rPh sb="0" eb="2">
      <t>ザンサ</t>
    </rPh>
    <rPh sb="2" eb="4">
      <t>ハッセイ</t>
    </rPh>
    <rPh sb="4" eb="5">
      <t>リツ</t>
    </rPh>
    <phoneticPr fontId="4"/>
  </si>
  <si>
    <t>月</t>
    <rPh sb="0" eb="1">
      <t>ツキ</t>
    </rPh>
    <phoneticPr fontId="4"/>
  </si>
  <si>
    <t>業者収集</t>
  </si>
  <si>
    <t>一般搬入</t>
    <rPh sb="2" eb="4">
      <t>ハンニュウ</t>
    </rPh>
    <phoneticPr fontId="4"/>
  </si>
  <si>
    <t>小計</t>
    <rPh sb="0" eb="2">
      <t>ショウケイ</t>
    </rPh>
    <phoneticPr fontId="4"/>
  </si>
  <si>
    <t>破砕施設残渣</t>
    <rPh sb="0" eb="2">
      <t>ハサイ</t>
    </rPh>
    <rPh sb="2" eb="4">
      <t>シセツ</t>
    </rPh>
    <rPh sb="4" eb="6">
      <t>ザンサ</t>
    </rPh>
    <phoneticPr fontId="4"/>
  </si>
  <si>
    <t>中継施設残渣</t>
    <rPh sb="0" eb="2">
      <t>チュウケイ</t>
    </rPh>
    <rPh sb="2" eb="4">
      <t>シセツ</t>
    </rPh>
    <rPh sb="4" eb="6">
      <t>ザンサ</t>
    </rPh>
    <phoneticPr fontId="4"/>
  </si>
  <si>
    <t>他都市ごみ</t>
    <rPh sb="0" eb="3">
      <t>タトシ</t>
    </rPh>
    <phoneticPr fontId="4"/>
  </si>
  <si>
    <t>計</t>
    <rPh sb="0" eb="1">
      <t>ケイ</t>
    </rPh>
    <phoneticPr fontId="4"/>
  </si>
  <si>
    <t>（％）</t>
    <phoneticPr fontId="4"/>
  </si>
  <si>
    <t>４</t>
    <phoneticPr fontId="4"/>
  </si>
  <si>
    <t>５</t>
    <phoneticPr fontId="4"/>
  </si>
  <si>
    <t>６</t>
    <phoneticPr fontId="4"/>
  </si>
  <si>
    <t>７</t>
    <phoneticPr fontId="4"/>
  </si>
  <si>
    <t>８</t>
    <phoneticPr fontId="4"/>
  </si>
  <si>
    <t>９</t>
    <phoneticPr fontId="4"/>
  </si>
  <si>
    <t>１０</t>
    <phoneticPr fontId="4"/>
  </si>
  <si>
    <t>１１</t>
    <phoneticPr fontId="4"/>
  </si>
  <si>
    <t>１２</t>
    <phoneticPr fontId="4"/>
  </si>
  <si>
    <t>１</t>
    <phoneticPr fontId="4"/>
  </si>
  <si>
    <t>２</t>
    <phoneticPr fontId="4"/>
  </si>
  <si>
    <t>３</t>
    <phoneticPr fontId="4"/>
  </si>
  <si>
    <t>３－１　工場別処理状況</t>
  </si>
  <si>
    <t>全工場</t>
    <rPh sb="0" eb="3">
      <t>ゼンコウジョウ</t>
    </rPh>
    <phoneticPr fontId="4"/>
  </si>
  <si>
    <t>月</t>
  </si>
  <si>
    <t>計</t>
  </si>
  <si>
    <t>西淀工場</t>
    <rPh sb="0" eb="2">
      <t>ニシヨド</t>
    </rPh>
    <rPh sb="2" eb="4">
      <t>コウジョウ</t>
    </rPh>
    <phoneticPr fontId="4"/>
  </si>
  <si>
    <t>鶴見工場</t>
    <rPh sb="0" eb="2">
      <t>ツルミ</t>
    </rPh>
    <rPh sb="2" eb="4">
      <t>コウジョウ</t>
    </rPh>
    <phoneticPr fontId="4"/>
  </si>
  <si>
    <t>八尾工場</t>
    <rPh sb="0" eb="2">
      <t>ヤオ</t>
    </rPh>
    <rPh sb="2" eb="4">
      <t>コウジョウ</t>
    </rPh>
    <phoneticPr fontId="4"/>
  </si>
  <si>
    <t>平野工場</t>
    <rPh sb="0" eb="2">
      <t>ヒラノ</t>
    </rPh>
    <rPh sb="2" eb="4">
      <t>コウジョウ</t>
    </rPh>
    <phoneticPr fontId="4"/>
  </si>
  <si>
    <t>東淀工場</t>
    <rPh sb="0" eb="1">
      <t>ヒガシ</t>
    </rPh>
    <rPh sb="1" eb="2">
      <t>ヨド</t>
    </rPh>
    <rPh sb="2" eb="4">
      <t>コウジョウ</t>
    </rPh>
    <phoneticPr fontId="4"/>
  </si>
  <si>
    <t>舞洲工場</t>
    <rPh sb="0" eb="1">
      <t>マイ</t>
    </rPh>
    <rPh sb="1" eb="2">
      <t>シュウ</t>
    </rPh>
    <rPh sb="2" eb="4">
      <t>コウジョウ</t>
    </rPh>
    <phoneticPr fontId="4"/>
  </si>
  <si>
    <t>３－２　破砕施設処理状況</t>
    <rPh sb="4" eb="6">
      <t>ハサイ</t>
    </rPh>
    <rPh sb="6" eb="8">
      <t>シセツ</t>
    </rPh>
    <rPh sb="8" eb="10">
      <t>ショリ</t>
    </rPh>
    <rPh sb="10" eb="12">
      <t>ジョウキョウ</t>
    </rPh>
    <phoneticPr fontId="4"/>
  </si>
  <si>
    <t>　搬入量</t>
    <rPh sb="1" eb="3">
      <t>ハンニュウ</t>
    </rPh>
    <rPh sb="3" eb="4">
      <t>リョウ</t>
    </rPh>
    <phoneticPr fontId="4"/>
  </si>
  <si>
    <t>　焼却量</t>
    <rPh sb="1" eb="3">
      <t>ショウキャク</t>
    </rPh>
    <rPh sb="3" eb="4">
      <t>リョウ</t>
    </rPh>
    <phoneticPr fontId="4"/>
  </si>
  <si>
    <t>金属回収量</t>
    <rPh sb="0" eb="2">
      <t>キンゾク</t>
    </rPh>
    <rPh sb="2" eb="4">
      <t>カイシュウ</t>
    </rPh>
    <rPh sb="4" eb="5">
      <t>リョウ</t>
    </rPh>
    <phoneticPr fontId="4"/>
  </si>
  <si>
    <t>舞洲破砕</t>
    <rPh sb="0" eb="2">
      <t>マイシマ</t>
    </rPh>
    <rPh sb="2" eb="4">
      <t>ハサイ</t>
    </rPh>
    <phoneticPr fontId="4"/>
  </si>
  <si>
    <t>舞洲破砕</t>
    <rPh sb="0" eb="2">
      <t>マイシマ</t>
    </rPh>
    <rPh sb="2" eb="3">
      <t>ハ</t>
    </rPh>
    <rPh sb="3" eb="4">
      <t>サイ</t>
    </rPh>
    <phoneticPr fontId="4"/>
  </si>
  <si>
    <t>業者収集</t>
    <rPh sb="0" eb="2">
      <t>ギョウシャ</t>
    </rPh>
    <rPh sb="2" eb="4">
      <t>シュウシュウ</t>
    </rPh>
    <phoneticPr fontId="4"/>
  </si>
  <si>
    <t>一般搬入</t>
    <rPh sb="0" eb="2">
      <t>イッパン</t>
    </rPh>
    <rPh sb="2" eb="4">
      <t>ハンニュウ</t>
    </rPh>
    <phoneticPr fontId="4"/>
  </si>
  <si>
    <t>３－３　最終処分状況</t>
    <rPh sb="4" eb="6">
      <t>サイシュウ</t>
    </rPh>
    <rPh sb="6" eb="8">
      <t>ショブン</t>
    </rPh>
    <rPh sb="8" eb="10">
      <t>ジョウキョウ</t>
    </rPh>
    <phoneticPr fontId="4"/>
  </si>
  <si>
    <t>（単位：kg）</t>
    <rPh sb="1" eb="3">
      <t>タンイ</t>
    </rPh>
    <phoneticPr fontId="4"/>
  </si>
  <si>
    <t>受入日数</t>
    <rPh sb="0" eb="2">
      <t>ウケイレ</t>
    </rPh>
    <rPh sb="2" eb="4">
      <t>ニッスウ</t>
    </rPh>
    <phoneticPr fontId="4"/>
  </si>
  <si>
    <t>　焼却工場残渣</t>
    <rPh sb="1" eb="3">
      <t>ショウキャク</t>
    </rPh>
    <rPh sb="3" eb="5">
      <t>コウジョウ</t>
    </rPh>
    <rPh sb="5" eb="6">
      <t>ザンサイ</t>
    </rPh>
    <phoneticPr fontId="4"/>
  </si>
  <si>
    <t>日　　　　量</t>
    <rPh sb="0" eb="1">
      <t>ヒ</t>
    </rPh>
    <rPh sb="5" eb="6">
      <t>リョウ</t>
    </rPh>
    <phoneticPr fontId="4"/>
  </si>
  <si>
    <t>北港</t>
    <rPh sb="0" eb="2">
      <t>ホッコウ</t>
    </rPh>
    <phoneticPr fontId="4"/>
  </si>
  <si>
    <t>北　　港</t>
    <rPh sb="0" eb="1">
      <t>キタ</t>
    </rPh>
    <rPh sb="3" eb="4">
      <t>ミナト</t>
    </rPh>
    <phoneticPr fontId="4"/>
  </si>
  <si>
    <t>合計</t>
    <rPh sb="0" eb="2">
      <t>ゴウケイ</t>
    </rPh>
    <phoneticPr fontId="4"/>
  </si>
  <si>
    <t>住之江</t>
    <rPh sb="0" eb="3">
      <t>スミノエ</t>
    </rPh>
    <phoneticPr fontId="4"/>
  </si>
  <si>
    <t>鶴見</t>
    <rPh sb="0" eb="2">
      <t>ツルミ</t>
    </rPh>
    <phoneticPr fontId="4"/>
  </si>
  <si>
    <t>平野</t>
    <rPh sb="0" eb="2">
      <t>ヒラノ</t>
    </rPh>
    <phoneticPr fontId="4"/>
  </si>
  <si>
    <t>東北環境事業センター</t>
  </si>
  <si>
    <t>城北環境事業センター</t>
  </si>
  <si>
    <t>西北環境事業センター</t>
  </si>
  <si>
    <t>中部環境事業センター</t>
  </si>
  <si>
    <t>西部環境事業センター</t>
  </si>
  <si>
    <t>東部環境事業センター</t>
  </si>
  <si>
    <t>南部環境事業センター</t>
  </si>
  <si>
    <t>東南環境事業センター</t>
  </si>
  <si>
    <t>４月</t>
    <rPh sb="1" eb="2">
      <t>ゲツ</t>
    </rPh>
    <phoneticPr fontId="4"/>
  </si>
  <si>
    <t>５月</t>
  </si>
  <si>
    <t>６月</t>
  </si>
  <si>
    <t>７月</t>
  </si>
  <si>
    <t>８月</t>
  </si>
  <si>
    <t>９月</t>
  </si>
  <si>
    <t>年間合計</t>
    <rPh sb="0" eb="2">
      <t>ネンカン</t>
    </rPh>
    <rPh sb="2" eb="3">
      <t>ゴウ</t>
    </rPh>
    <rPh sb="3" eb="4">
      <t>ケイ</t>
    </rPh>
    <phoneticPr fontId="4"/>
  </si>
  <si>
    <t>受付場所</t>
    <rPh sb="0" eb="2">
      <t>ウケツケ</t>
    </rPh>
    <rPh sb="2" eb="4">
      <t>バショ</t>
    </rPh>
    <phoneticPr fontId="4"/>
  </si>
  <si>
    <t>乾電池</t>
    <rPh sb="0" eb="3">
      <t>カンデンチ</t>
    </rPh>
    <phoneticPr fontId="4"/>
  </si>
  <si>
    <t>蛍光灯</t>
    <rPh sb="0" eb="3">
      <t>ケイコウトウ</t>
    </rPh>
    <phoneticPr fontId="4"/>
  </si>
  <si>
    <t>体温計</t>
    <rPh sb="0" eb="3">
      <t>タイオンケイ</t>
    </rPh>
    <phoneticPr fontId="4"/>
  </si>
  <si>
    <t>（本）</t>
    <rPh sb="1" eb="2">
      <t>ホン</t>
    </rPh>
    <phoneticPr fontId="4"/>
  </si>
  <si>
    <t>小　　　計</t>
    <rPh sb="0" eb="1">
      <t>ショウ</t>
    </rPh>
    <rPh sb="4" eb="5">
      <t>ケイ</t>
    </rPh>
    <phoneticPr fontId="4"/>
  </si>
  <si>
    <t>その他</t>
    <rPh sb="2" eb="3">
      <t>タ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</si>
  <si>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</si>
  <si>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</si>
  <si>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</si>
  <si>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</si>
  <si>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</si>
  <si>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</si>
  <si>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</si>
  <si>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</si>
  <si>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</si>
  <si>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</si>
  <si>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</si>
  <si>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</si>
  <si>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枚数</t>
    <rPh sb="0" eb="2">
      <t>マイスウ</t>
    </rPh>
    <phoneticPr fontId="4"/>
  </si>
  <si>
    <t>子ども</t>
    <rPh sb="0" eb="1">
      <t>コ</t>
    </rPh>
    <phoneticPr fontId="4"/>
  </si>
  <si>
    <t>中部環境事業センター出張所</t>
    <rPh sb="10" eb="12">
      <t>シュッチョウ</t>
    </rPh>
    <rPh sb="12" eb="13">
      <t>ショ</t>
    </rPh>
    <phoneticPr fontId="4"/>
  </si>
  <si>
    <t>センター受付計</t>
    <rPh sb="4" eb="6">
      <t>ウケツケ</t>
    </rPh>
    <rPh sb="6" eb="7">
      <t>ケイ</t>
    </rPh>
    <phoneticPr fontId="4"/>
  </si>
  <si>
    <t>北区申告</t>
    <rPh sb="2" eb="4">
      <t>シンコク</t>
    </rPh>
    <phoneticPr fontId="4"/>
  </si>
  <si>
    <t>都島区申告</t>
    <rPh sb="3" eb="5">
      <t>シンコク</t>
    </rPh>
    <phoneticPr fontId="4"/>
  </si>
  <si>
    <t>淀川区申告</t>
    <rPh sb="3" eb="5">
      <t>シンコク</t>
    </rPh>
    <phoneticPr fontId="4"/>
  </si>
  <si>
    <t>東淀川区申告</t>
    <rPh sb="4" eb="6">
      <t>シンコク</t>
    </rPh>
    <phoneticPr fontId="4"/>
  </si>
  <si>
    <t>旭区申告</t>
    <rPh sb="2" eb="4">
      <t>シンコク</t>
    </rPh>
    <phoneticPr fontId="4"/>
  </si>
  <si>
    <t>城東区申告</t>
    <rPh sb="3" eb="5">
      <t>シンコク</t>
    </rPh>
    <phoneticPr fontId="4"/>
  </si>
  <si>
    <t>鶴見区申告</t>
    <rPh sb="3" eb="5">
      <t>シンコク</t>
    </rPh>
    <phoneticPr fontId="4"/>
  </si>
  <si>
    <t>福島区申告</t>
    <rPh sb="3" eb="5">
      <t>シンコク</t>
    </rPh>
    <phoneticPr fontId="4"/>
  </si>
  <si>
    <t>此花区申告</t>
    <rPh sb="3" eb="5">
      <t>シンコク</t>
    </rPh>
    <phoneticPr fontId="4"/>
  </si>
  <si>
    <t>西淀川区申告</t>
    <rPh sb="4" eb="6">
      <t>シンコク</t>
    </rPh>
    <phoneticPr fontId="4"/>
  </si>
  <si>
    <t>天王寺区申告</t>
    <rPh sb="4" eb="6">
      <t>シンコク</t>
    </rPh>
    <phoneticPr fontId="4"/>
  </si>
  <si>
    <t>東住吉区申告</t>
    <rPh sb="4" eb="6">
      <t>シンコク</t>
    </rPh>
    <phoneticPr fontId="4"/>
  </si>
  <si>
    <t>中央区申告</t>
    <rPh sb="3" eb="5">
      <t>シンコク</t>
    </rPh>
    <phoneticPr fontId="4"/>
  </si>
  <si>
    <t>浪速区申告</t>
    <rPh sb="3" eb="5">
      <t>シンコク</t>
    </rPh>
    <phoneticPr fontId="4"/>
  </si>
  <si>
    <t>西区申告</t>
    <rPh sb="2" eb="4">
      <t>シンコク</t>
    </rPh>
    <phoneticPr fontId="4"/>
  </si>
  <si>
    <t>港区申告</t>
    <rPh sb="2" eb="4">
      <t>シンコク</t>
    </rPh>
    <phoneticPr fontId="4"/>
  </si>
  <si>
    <t>大正区申告</t>
    <rPh sb="3" eb="5">
      <t>シンコク</t>
    </rPh>
    <phoneticPr fontId="4"/>
  </si>
  <si>
    <t>東成区申告</t>
    <rPh sb="3" eb="5">
      <t>シンコク</t>
    </rPh>
    <phoneticPr fontId="4"/>
  </si>
  <si>
    <t>生野区申告</t>
    <rPh sb="3" eb="5">
      <t>シンコク</t>
    </rPh>
    <phoneticPr fontId="4"/>
  </si>
  <si>
    <t>住之江区申告</t>
    <rPh sb="4" eb="6">
      <t>シンコク</t>
    </rPh>
    <phoneticPr fontId="4"/>
  </si>
  <si>
    <t>住吉区申告</t>
    <rPh sb="3" eb="5">
      <t>シンコク</t>
    </rPh>
    <phoneticPr fontId="4"/>
  </si>
  <si>
    <t>阿倍野区申告</t>
    <rPh sb="4" eb="6">
      <t>シンコク</t>
    </rPh>
    <phoneticPr fontId="4"/>
  </si>
  <si>
    <t>西成区申告</t>
    <rPh sb="3" eb="5">
      <t>シンコク</t>
    </rPh>
    <phoneticPr fontId="4"/>
  </si>
  <si>
    <t>平野区申告</t>
    <rPh sb="3" eb="5">
      <t>シンコク</t>
    </rPh>
    <phoneticPr fontId="4"/>
  </si>
  <si>
    <t>申告制計</t>
    <rPh sb="0" eb="2">
      <t>シンコク</t>
    </rPh>
    <rPh sb="2" eb="3">
      <t>セイ</t>
    </rPh>
    <rPh sb="3" eb="4">
      <t>ケイ</t>
    </rPh>
    <phoneticPr fontId="4"/>
  </si>
  <si>
    <t>インクカートリッジ</t>
    <phoneticPr fontId="7"/>
  </si>
  <si>
    <t>回収ボックス設置</t>
    <rPh sb="0" eb="2">
      <t>カイシュウ</t>
    </rPh>
    <rPh sb="6" eb="8">
      <t>セッチ</t>
    </rPh>
    <phoneticPr fontId="4"/>
  </si>
  <si>
    <t>行政区</t>
    <rPh sb="0" eb="3">
      <t>ギョウセイク</t>
    </rPh>
    <phoneticPr fontId="7"/>
  </si>
  <si>
    <t>設置施設数</t>
    <rPh sb="0" eb="2">
      <t>セッチ</t>
    </rPh>
    <rPh sb="2" eb="4">
      <t>シセツ</t>
    </rPh>
    <rPh sb="4" eb="5">
      <t>スウ</t>
    </rPh>
    <phoneticPr fontId="7"/>
  </si>
  <si>
    <t>北</t>
    <rPh sb="0" eb="1">
      <t>キタ</t>
    </rPh>
    <phoneticPr fontId="4"/>
  </si>
  <si>
    <t>都島</t>
    <rPh sb="0" eb="2">
      <t>ミヤコジマ</t>
    </rPh>
    <phoneticPr fontId="4"/>
  </si>
  <si>
    <t>淀川</t>
    <rPh sb="0" eb="2">
      <t>ヨドガワ</t>
    </rPh>
    <phoneticPr fontId="4"/>
  </si>
  <si>
    <t>東淀川</t>
    <rPh sb="0" eb="3">
      <t>ヒガシヨドガワ</t>
    </rPh>
    <phoneticPr fontId="4"/>
  </si>
  <si>
    <t>旭</t>
    <rPh sb="0" eb="1">
      <t>アサヒ</t>
    </rPh>
    <phoneticPr fontId="4"/>
  </si>
  <si>
    <t>城東</t>
    <rPh sb="0" eb="2">
      <t>ジョウトウ</t>
    </rPh>
    <phoneticPr fontId="4"/>
  </si>
  <si>
    <t>福島</t>
    <rPh sb="0" eb="2">
      <t>フクシマ</t>
    </rPh>
    <phoneticPr fontId="4"/>
  </si>
  <si>
    <t>此花</t>
    <rPh sb="0" eb="2">
      <t>コノハナ</t>
    </rPh>
    <phoneticPr fontId="4"/>
  </si>
  <si>
    <t>西淀川</t>
    <rPh sb="0" eb="3">
      <t>ニシヨドガワ</t>
    </rPh>
    <phoneticPr fontId="4"/>
  </si>
  <si>
    <t>中央</t>
    <rPh sb="0" eb="2">
      <t>チュウオウ</t>
    </rPh>
    <phoneticPr fontId="4"/>
  </si>
  <si>
    <t>天王寺</t>
    <rPh sb="0" eb="3">
      <t>テンノウジ</t>
    </rPh>
    <phoneticPr fontId="4"/>
  </si>
  <si>
    <t>浪速</t>
    <rPh sb="0" eb="2">
      <t>ナニワ</t>
    </rPh>
    <phoneticPr fontId="4"/>
  </si>
  <si>
    <t>東住吉</t>
    <rPh sb="0" eb="3">
      <t>ヒガシスミヨシ</t>
    </rPh>
    <phoneticPr fontId="4"/>
  </si>
  <si>
    <t>西</t>
    <rPh sb="0" eb="1">
      <t>ニシ</t>
    </rPh>
    <phoneticPr fontId="4"/>
  </si>
  <si>
    <t>港</t>
    <rPh sb="0" eb="1">
      <t>ミナト</t>
    </rPh>
    <phoneticPr fontId="4"/>
  </si>
  <si>
    <t>大正</t>
    <rPh sb="0" eb="2">
      <t>タイショウ</t>
    </rPh>
    <phoneticPr fontId="4"/>
  </si>
  <si>
    <t>生野</t>
    <rPh sb="0" eb="2">
      <t>イクノ</t>
    </rPh>
    <phoneticPr fontId="4"/>
  </si>
  <si>
    <t>東成</t>
    <rPh sb="0" eb="2">
      <t>ヒガシナリ</t>
    </rPh>
    <phoneticPr fontId="4"/>
  </si>
  <si>
    <t>住吉</t>
    <rPh sb="0" eb="2">
      <t>スミヨシ</t>
    </rPh>
    <phoneticPr fontId="4"/>
  </si>
  <si>
    <t>西成</t>
    <rPh sb="0" eb="2">
      <t>ニシナリ</t>
    </rPh>
    <phoneticPr fontId="4"/>
  </si>
  <si>
    <t>阿倍野</t>
    <rPh sb="0" eb="3">
      <t>アベノ</t>
    </rPh>
    <phoneticPr fontId="4"/>
  </si>
  <si>
    <t>使用済小型家電</t>
    <rPh sb="0" eb="2">
      <t>シヨウ</t>
    </rPh>
    <rPh sb="2" eb="3">
      <t>ズ</t>
    </rPh>
    <rPh sb="3" eb="5">
      <t>コガタ</t>
    </rPh>
    <rPh sb="5" eb="7">
      <t>カデン</t>
    </rPh>
    <phoneticPr fontId="7"/>
  </si>
  <si>
    <t>４月</t>
    <rPh sb="1" eb="2">
      <t>ガツ</t>
    </rPh>
    <phoneticPr fontId="4"/>
  </si>
  <si>
    <t>５月</t>
    <rPh sb="1" eb="2">
      <t>ガツ</t>
    </rPh>
    <phoneticPr fontId="7"/>
  </si>
  <si>
    <t>８月</t>
    <rPh sb="1" eb="2">
      <t>ガツ</t>
    </rPh>
    <phoneticPr fontId="7"/>
  </si>
  <si>
    <t>９月</t>
    <rPh sb="1" eb="2">
      <t>ガツ</t>
    </rPh>
    <phoneticPr fontId="7"/>
  </si>
  <si>
    <t>２月</t>
    <rPh sb="1" eb="2">
      <t>ガツ</t>
    </rPh>
    <phoneticPr fontId="7"/>
  </si>
  <si>
    <t>３月</t>
    <rPh sb="1" eb="2">
      <t>ガツ</t>
    </rPh>
    <phoneticPr fontId="7"/>
  </si>
  <si>
    <t>合計</t>
    <rPh sb="0" eb="2">
      <t>ゴウケイ</t>
    </rPh>
    <phoneticPr fontId="7"/>
  </si>
  <si>
    <t>11月</t>
  </si>
  <si>
    <t>12月</t>
  </si>
  <si>
    <t>1月</t>
  </si>
  <si>
    <t>2月</t>
  </si>
  <si>
    <t>3月</t>
  </si>
  <si>
    <t>血圧計</t>
    <rPh sb="0" eb="3">
      <t>ケツアツケイ</t>
    </rPh>
    <phoneticPr fontId="4"/>
  </si>
  <si>
    <t>東北　環境事業センター</t>
    <rPh sb="0" eb="2">
      <t>トウホク</t>
    </rPh>
    <rPh sb="3" eb="5">
      <t>カンキョウ</t>
    </rPh>
    <rPh sb="5" eb="7">
      <t>ジギョウ</t>
    </rPh>
    <phoneticPr fontId="4"/>
  </si>
  <si>
    <t>城北　環境事業センター</t>
    <rPh sb="0" eb="1">
      <t>シロ</t>
    </rPh>
    <rPh sb="1" eb="2">
      <t>キタ</t>
    </rPh>
    <rPh sb="3" eb="5">
      <t>カンキョウ</t>
    </rPh>
    <rPh sb="5" eb="7">
      <t>ジギョウ</t>
    </rPh>
    <phoneticPr fontId="4"/>
  </si>
  <si>
    <t>西北　環境事業センター</t>
    <rPh sb="0" eb="2">
      <t>セイホク</t>
    </rPh>
    <rPh sb="3" eb="5">
      <t>カンキョウ</t>
    </rPh>
    <rPh sb="5" eb="7">
      <t>ジギョウ</t>
    </rPh>
    <phoneticPr fontId="4"/>
  </si>
  <si>
    <t>中部　環境事業センター</t>
    <rPh sb="0" eb="2">
      <t>チュウブ</t>
    </rPh>
    <rPh sb="3" eb="5">
      <t>カンキョウ</t>
    </rPh>
    <rPh sb="5" eb="7">
      <t>ジギョウ</t>
    </rPh>
    <phoneticPr fontId="4"/>
  </si>
  <si>
    <t>中部　センター出張所</t>
    <rPh sb="0" eb="2">
      <t>チュウブ</t>
    </rPh>
    <rPh sb="7" eb="9">
      <t>シュッチョウ</t>
    </rPh>
    <rPh sb="9" eb="10">
      <t>ショ</t>
    </rPh>
    <phoneticPr fontId="4"/>
  </si>
  <si>
    <t>西部　環境事業センター</t>
    <rPh sb="0" eb="2">
      <t>セイブ</t>
    </rPh>
    <rPh sb="3" eb="5">
      <t>カンキョウ</t>
    </rPh>
    <rPh sb="5" eb="7">
      <t>ジギョウ</t>
    </rPh>
    <phoneticPr fontId="4"/>
  </si>
  <si>
    <t>東部　環境事業センター</t>
    <rPh sb="0" eb="2">
      <t>トウブ</t>
    </rPh>
    <rPh sb="3" eb="5">
      <t>カンキョウ</t>
    </rPh>
    <rPh sb="5" eb="7">
      <t>ジギョウ</t>
    </rPh>
    <phoneticPr fontId="4"/>
  </si>
  <si>
    <t>南部　環境事業センター</t>
    <rPh sb="0" eb="2">
      <t>ナンブ</t>
    </rPh>
    <rPh sb="3" eb="5">
      <t>カンキョウ</t>
    </rPh>
    <rPh sb="5" eb="7">
      <t>ジギョウ</t>
    </rPh>
    <phoneticPr fontId="4"/>
  </si>
  <si>
    <t>東南　環境事業センター</t>
    <rPh sb="0" eb="2">
      <t>トウナン</t>
    </rPh>
    <rPh sb="3" eb="5">
      <t>カンキョウ</t>
    </rPh>
    <rPh sb="5" eb="7">
      <t>ジギョウ</t>
    </rPh>
    <phoneticPr fontId="4"/>
  </si>
  <si>
    <t>西南　環境事業センター</t>
    <rPh sb="0" eb="2">
      <t>セイナン</t>
    </rPh>
    <rPh sb="3" eb="5">
      <t>カンキョウ</t>
    </rPh>
    <rPh sb="5" eb="7">
      <t>ジギョウ</t>
    </rPh>
    <phoneticPr fontId="4"/>
  </si>
  <si>
    <t>回収ボックス（東北）</t>
    <rPh sb="0" eb="2">
      <t>カイシュウ</t>
    </rPh>
    <rPh sb="7" eb="9">
      <t>トウホク</t>
    </rPh>
    <phoneticPr fontId="4"/>
  </si>
  <si>
    <t>回収ボックス（城北）</t>
    <rPh sb="0" eb="2">
      <t>カイシュウ</t>
    </rPh>
    <rPh sb="7" eb="8">
      <t>シロ</t>
    </rPh>
    <rPh sb="8" eb="9">
      <t>キタ</t>
    </rPh>
    <phoneticPr fontId="4"/>
  </si>
  <si>
    <t>回収ボックス（西北）</t>
    <rPh sb="0" eb="2">
      <t>カイシュウ</t>
    </rPh>
    <rPh sb="7" eb="9">
      <t>セイホク</t>
    </rPh>
    <phoneticPr fontId="4"/>
  </si>
  <si>
    <t>回収ボックス（中部）</t>
    <rPh sb="0" eb="2">
      <t>カイシュウ</t>
    </rPh>
    <rPh sb="7" eb="9">
      <t>チュウブ</t>
    </rPh>
    <phoneticPr fontId="4"/>
  </si>
  <si>
    <t>回収ボックス（中部出）</t>
    <rPh sb="0" eb="2">
      <t>カイシュウ</t>
    </rPh>
    <rPh sb="7" eb="9">
      <t>チュウブ</t>
    </rPh>
    <rPh sb="9" eb="10">
      <t>デ</t>
    </rPh>
    <phoneticPr fontId="4"/>
  </si>
  <si>
    <t>回収ボックス（西部）</t>
    <rPh sb="0" eb="2">
      <t>カイシュウ</t>
    </rPh>
    <rPh sb="7" eb="9">
      <t>セイブ</t>
    </rPh>
    <phoneticPr fontId="4"/>
  </si>
  <si>
    <t>回収ボックス（東部）</t>
    <rPh sb="0" eb="2">
      <t>カイシュウ</t>
    </rPh>
    <rPh sb="7" eb="9">
      <t>トウブ</t>
    </rPh>
    <phoneticPr fontId="4"/>
  </si>
  <si>
    <t>回収ボックス（西南）</t>
    <rPh sb="0" eb="2">
      <t>カイシュウ</t>
    </rPh>
    <rPh sb="7" eb="9">
      <t>セイナン</t>
    </rPh>
    <phoneticPr fontId="4"/>
  </si>
  <si>
    <t>回収ボックス（南部）</t>
    <rPh sb="0" eb="2">
      <t>カイシュウ</t>
    </rPh>
    <rPh sb="7" eb="9">
      <t>ナンブ</t>
    </rPh>
    <phoneticPr fontId="4"/>
  </si>
  <si>
    <t>回収ボックス（東南）</t>
    <rPh sb="0" eb="2">
      <t>カイシュウ</t>
    </rPh>
    <rPh sb="7" eb="9">
      <t>トウナン</t>
    </rPh>
    <phoneticPr fontId="4"/>
  </si>
  <si>
    <t>マタニティ</t>
    <phoneticPr fontId="4"/>
  </si>
  <si>
    <t>ベビー</t>
    <phoneticPr fontId="4"/>
  </si>
  <si>
    <t>西南環境事業センター</t>
    <phoneticPr fontId="4"/>
  </si>
  <si>
    <t>中継地等残渣</t>
    <rPh sb="0" eb="2">
      <t>チュウケイ</t>
    </rPh>
    <rPh sb="2" eb="3">
      <t>チ</t>
    </rPh>
    <rPh sb="3" eb="4">
      <t>トウ</t>
    </rPh>
    <rPh sb="4" eb="6">
      <t>ザンサ</t>
    </rPh>
    <phoneticPr fontId="4"/>
  </si>
  <si>
    <t>センター名</t>
    <rPh sb="4" eb="5">
      <t>メイ</t>
    </rPh>
    <phoneticPr fontId="4"/>
  </si>
  <si>
    <t>区名</t>
    <rPh sb="0" eb="2">
      <t>クメイ</t>
    </rPh>
    <phoneticPr fontId="4"/>
  </si>
  <si>
    <t>古紙</t>
    <rPh sb="0" eb="2">
      <t>コシ</t>
    </rPh>
    <phoneticPr fontId="4"/>
  </si>
  <si>
    <t>古紙計</t>
    <rPh sb="0" eb="3">
      <t>コシケイ</t>
    </rPh>
    <phoneticPr fontId="4"/>
  </si>
  <si>
    <t>その他計</t>
    <rPh sb="2" eb="3">
      <t>タ</t>
    </rPh>
    <rPh sb="3" eb="4">
      <t>ケイ</t>
    </rPh>
    <phoneticPr fontId="4"/>
  </si>
  <si>
    <t xml:space="preserve"> 新聞</t>
  </si>
  <si>
    <t xml:space="preserve"> 雑誌</t>
  </si>
  <si>
    <t xml:space="preserve"> 段ﾎﾞｰﾙ</t>
  </si>
  <si>
    <t xml:space="preserve"> 紙ﾊﾟｯｸ</t>
  </si>
  <si>
    <t>その他
古紙</t>
    <rPh sb="2" eb="3">
      <t>タ</t>
    </rPh>
    <rPh sb="4" eb="6">
      <t>コシ</t>
    </rPh>
    <phoneticPr fontId="4"/>
  </si>
  <si>
    <t xml:space="preserve"> 古布</t>
  </si>
  <si>
    <t xml:space="preserve"> びん</t>
  </si>
  <si>
    <t xml:space="preserve"> ｱﾙﾐ缶</t>
  </si>
  <si>
    <t xml:space="preserve"> ｽﾁｰﾙ缶</t>
  </si>
  <si>
    <t>その他
金属</t>
    <phoneticPr fontId="4"/>
  </si>
  <si>
    <t>その他</t>
  </si>
  <si>
    <t>北区</t>
    <rPh sb="0" eb="2">
      <t>キタク</t>
    </rPh>
    <phoneticPr fontId="4"/>
  </si>
  <si>
    <t>都島区</t>
    <rPh sb="0" eb="3">
      <t>ミヤコジマク</t>
    </rPh>
    <phoneticPr fontId="4"/>
  </si>
  <si>
    <t>淀川区</t>
    <rPh sb="0" eb="3">
      <t>ヨドガワク</t>
    </rPh>
    <phoneticPr fontId="4"/>
  </si>
  <si>
    <t>東淀川区</t>
    <rPh sb="0" eb="4">
      <t>ヒガシヨドガワク</t>
    </rPh>
    <phoneticPr fontId="4"/>
  </si>
  <si>
    <t>城北</t>
    <rPh sb="0" eb="2">
      <t>シロキタ</t>
    </rPh>
    <phoneticPr fontId="4"/>
  </si>
  <si>
    <t>旭区</t>
    <rPh sb="0" eb="2">
      <t>アサヒク</t>
    </rPh>
    <phoneticPr fontId="4"/>
  </si>
  <si>
    <t>城東区</t>
    <rPh sb="0" eb="3">
      <t>ジョウトウク</t>
    </rPh>
    <phoneticPr fontId="4"/>
  </si>
  <si>
    <t>鶴見区</t>
    <rPh sb="0" eb="3">
      <t>ツルミク</t>
    </rPh>
    <phoneticPr fontId="4"/>
  </si>
  <si>
    <t>西北</t>
    <rPh sb="0" eb="2">
      <t>セイホク</t>
    </rPh>
    <phoneticPr fontId="4"/>
  </si>
  <si>
    <t>福島区</t>
    <rPh sb="0" eb="3">
      <t>フクシマク</t>
    </rPh>
    <phoneticPr fontId="4"/>
  </si>
  <si>
    <t>此花区</t>
    <rPh sb="0" eb="3">
      <t>コノハナク</t>
    </rPh>
    <phoneticPr fontId="4"/>
  </si>
  <si>
    <t>西淀川区</t>
    <rPh sb="0" eb="4">
      <t>ニシヨドガワク</t>
    </rPh>
    <phoneticPr fontId="4"/>
  </si>
  <si>
    <t>中部</t>
    <rPh sb="0" eb="2">
      <t>チュウブ</t>
    </rPh>
    <phoneticPr fontId="4"/>
  </si>
  <si>
    <t>天王寺区</t>
    <rPh sb="0" eb="4">
      <t>テンノウジク</t>
    </rPh>
    <phoneticPr fontId="4"/>
  </si>
  <si>
    <t>東住吉区</t>
    <rPh sb="0" eb="4">
      <t>ヒガシスミヨシク</t>
    </rPh>
    <phoneticPr fontId="4"/>
  </si>
  <si>
    <t>中部（出）</t>
    <rPh sb="0" eb="2">
      <t>チュウブ</t>
    </rPh>
    <rPh sb="3" eb="4">
      <t>シュツ</t>
    </rPh>
    <phoneticPr fontId="4"/>
  </si>
  <si>
    <t>中央区</t>
    <rPh sb="0" eb="3">
      <t>チュウオウク</t>
    </rPh>
    <phoneticPr fontId="4"/>
  </si>
  <si>
    <t>浪速区</t>
    <rPh sb="0" eb="3">
      <t>ナニワク</t>
    </rPh>
    <phoneticPr fontId="4"/>
  </si>
  <si>
    <t>西部</t>
    <rPh sb="0" eb="2">
      <t>セイブ</t>
    </rPh>
    <phoneticPr fontId="4"/>
  </si>
  <si>
    <t>西区</t>
    <rPh sb="0" eb="2">
      <t>ニシク</t>
    </rPh>
    <phoneticPr fontId="4"/>
  </si>
  <si>
    <t>港区</t>
    <rPh sb="0" eb="2">
      <t>ミナトク</t>
    </rPh>
    <phoneticPr fontId="4"/>
  </si>
  <si>
    <t>大正区</t>
    <rPh sb="0" eb="3">
      <t>タイショウク</t>
    </rPh>
    <phoneticPr fontId="4"/>
  </si>
  <si>
    <t>東部</t>
    <rPh sb="0" eb="2">
      <t>トウブ</t>
    </rPh>
    <phoneticPr fontId="4"/>
  </si>
  <si>
    <t>東成区</t>
    <rPh sb="0" eb="3">
      <t>ヒガシナリク</t>
    </rPh>
    <phoneticPr fontId="4"/>
  </si>
  <si>
    <t>生野区</t>
    <rPh sb="0" eb="3">
      <t>イクノク</t>
    </rPh>
    <phoneticPr fontId="4"/>
  </si>
  <si>
    <t>西南</t>
    <rPh sb="0" eb="2">
      <t>セイナン</t>
    </rPh>
    <phoneticPr fontId="4"/>
  </si>
  <si>
    <t>住之江区</t>
    <rPh sb="0" eb="4">
      <t>スミノエク</t>
    </rPh>
    <phoneticPr fontId="4"/>
  </si>
  <si>
    <t>住吉区</t>
    <rPh sb="0" eb="3">
      <t>スミヨシク</t>
    </rPh>
    <phoneticPr fontId="4"/>
  </si>
  <si>
    <t>南部</t>
    <rPh sb="0" eb="2">
      <t>ナンブ</t>
    </rPh>
    <phoneticPr fontId="4"/>
  </si>
  <si>
    <t>阿倍野区</t>
    <rPh sb="0" eb="4">
      <t>アベノク</t>
    </rPh>
    <phoneticPr fontId="4"/>
  </si>
  <si>
    <t>西成区</t>
    <rPh sb="0" eb="3">
      <t>ニシナリク</t>
    </rPh>
    <phoneticPr fontId="4"/>
  </si>
  <si>
    <t>東南</t>
    <rPh sb="0" eb="2">
      <t>トウナン</t>
    </rPh>
    <phoneticPr fontId="4"/>
  </si>
  <si>
    <t>平野区</t>
    <rPh sb="0" eb="3">
      <t>ヒラノク</t>
    </rPh>
    <phoneticPr fontId="4"/>
  </si>
  <si>
    <t>合　　計</t>
    <rPh sb="0" eb="1">
      <t>ア</t>
    </rPh>
    <rPh sb="3" eb="4">
      <t>ケイ</t>
    </rPh>
    <phoneticPr fontId="4"/>
  </si>
  <si>
    <t>(単位：kg)</t>
    <rPh sb="1" eb="3">
      <t>タンイ</t>
    </rPh>
    <phoneticPr fontId="7"/>
  </si>
  <si>
    <t>３－９　コミュニティ回収活動実績</t>
    <rPh sb="10" eb="12">
      <t>カイシュウ</t>
    </rPh>
    <rPh sb="12" eb="14">
      <t>カツドウ</t>
    </rPh>
    <rPh sb="14" eb="16">
      <t>ジッセキ</t>
    </rPh>
    <phoneticPr fontId="4"/>
  </si>
  <si>
    <t>活動区分</t>
    <rPh sb="0" eb="2">
      <t>カツドウ</t>
    </rPh>
    <rPh sb="2" eb="4">
      <t>クブン</t>
    </rPh>
    <phoneticPr fontId="4"/>
  </si>
  <si>
    <t>古紙計</t>
    <rPh sb="0" eb="2">
      <t>コシ</t>
    </rPh>
    <rPh sb="2" eb="3">
      <t>ケイ</t>
    </rPh>
    <phoneticPr fontId="4"/>
  </si>
  <si>
    <t>衣類</t>
    <rPh sb="0" eb="2">
      <t>イルイ</t>
    </rPh>
    <phoneticPr fontId="9"/>
  </si>
  <si>
    <t>古紙
衣類
合計</t>
    <rPh sb="0" eb="2">
      <t>コシ</t>
    </rPh>
    <rPh sb="3" eb="5">
      <t>イルイ</t>
    </rPh>
    <rPh sb="6" eb="7">
      <t>ゴウ</t>
    </rPh>
    <rPh sb="7" eb="8">
      <t>ケイ</t>
    </rPh>
    <phoneticPr fontId="4"/>
  </si>
  <si>
    <t>その他計</t>
    <rPh sb="2" eb="3">
      <t>タ</t>
    </rPh>
    <rPh sb="3" eb="4">
      <t>ケイ</t>
    </rPh>
    <phoneticPr fontId="9"/>
  </si>
  <si>
    <t>合計</t>
    <rPh sb="0" eb="2">
      <t>ゴウケイ</t>
    </rPh>
    <phoneticPr fontId="9"/>
  </si>
  <si>
    <t>新聞</t>
    <rPh sb="0" eb="2">
      <t>シンブン</t>
    </rPh>
    <phoneticPr fontId="9"/>
  </si>
  <si>
    <t>雑誌</t>
    <rPh sb="0" eb="2">
      <t>ザッシ</t>
    </rPh>
    <phoneticPr fontId="9"/>
  </si>
  <si>
    <t>段ボール</t>
    <rPh sb="0" eb="1">
      <t>ダン</t>
    </rPh>
    <phoneticPr fontId="9"/>
  </si>
  <si>
    <t>紙パック</t>
    <rPh sb="0" eb="1">
      <t>カミ</t>
    </rPh>
    <phoneticPr fontId="9"/>
  </si>
  <si>
    <t>その他
古紙</t>
    <rPh sb="2" eb="3">
      <t>タ</t>
    </rPh>
    <rPh sb="4" eb="6">
      <t>コシ</t>
    </rPh>
    <phoneticPr fontId="9"/>
  </si>
  <si>
    <t>びん</t>
  </si>
  <si>
    <t>アルミ缶</t>
    <rPh sb="3" eb="4">
      <t>カン</t>
    </rPh>
    <phoneticPr fontId="9"/>
  </si>
  <si>
    <t>スチール缶</t>
    <rPh sb="4" eb="5">
      <t>カン</t>
    </rPh>
    <phoneticPr fontId="9"/>
  </si>
  <si>
    <t>その他
金属</t>
    <rPh sb="2" eb="3">
      <t>タ</t>
    </rPh>
    <rPh sb="4" eb="6">
      <t>キンゾク</t>
    </rPh>
    <phoneticPr fontId="9"/>
  </si>
  <si>
    <t>その他</t>
    <rPh sb="2" eb="3">
      <t>タ</t>
    </rPh>
    <phoneticPr fontId="9"/>
  </si>
  <si>
    <t>コミュニティ回収</t>
    <rPh sb="6" eb="8">
      <t>カイシュウ</t>
    </rPh>
    <phoneticPr fontId="4"/>
  </si>
  <si>
    <t>３－８　資源集団回収活動実績</t>
    <rPh sb="4" eb="6">
      <t>シゲン</t>
    </rPh>
    <rPh sb="6" eb="10">
      <t>シュウダンカイシュウ</t>
    </rPh>
    <rPh sb="10" eb="12">
      <t>カツドウ</t>
    </rPh>
    <rPh sb="12" eb="14">
      <t>ジッセキ</t>
    </rPh>
    <phoneticPr fontId="4"/>
  </si>
  <si>
    <t>重量(kg)</t>
    <rPh sb="0" eb="2">
      <t>ジュウリョウ</t>
    </rPh>
    <phoneticPr fontId="4"/>
  </si>
  <si>
    <t>直営及び
委託収集</t>
    <rPh sb="0" eb="2">
      <t>チョクエイ</t>
    </rPh>
    <rPh sb="2" eb="3">
      <t>オヨ</t>
    </rPh>
    <rPh sb="5" eb="7">
      <t>イタク</t>
    </rPh>
    <rPh sb="7" eb="9">
      <t>シュウシュウ</t>
    </rPh>
    <phoneticPr fontId="4"/>
  </si>
  <si>
    <t>直営及び
委託収集</t>
    <rPh sb="2" eb="3">
      <t>オヨ</t>
    </rPh>
    <rPh sb="5" eb="7">
      <t>イタク</t>
    </rPh>
    <phoneticPr fontId="4"/>
  </si>
  <si>
    <t>（％）</t>
    <phoneticPr fontId="4"/>
  </si>
  <si>
    <t>４</t>
    <phoneticPr fontId="4"/>
  </si>
  <si>
    <t>６</t>
    <phoneticPr fontId="4"/>
  </si>
  <si>
    <t>９</t>
    <phoneticPr fontId="4"/>
  </si>
  <si>
    <t>１１</t>
    <phoneticPr fontId="4"/>
  </si>
  <si>
    <t>１２</t>
    <phoneticPr fontId="4"/>
  </si>
  <si>
    <t>２</t>
    <phoneticPr fontId="4"/>
  </si>
  <si>
    <t>４</t>
    <phoneticPr fontId="4"/>
  </si>
  <si>
    <t>５</t>
    <phoneticPr fontId="4"/>
  </si>
  <si>
    <t>７</t>
    <phoneticPr fontId="4"/>
  </si>
  <si>
    <t>８</t>
    <phoneticPr fontId="4"/>
  </si>
  <si>
    <t>１０</t>
    <phoneticPr fontId="4"/>
  </si>
  <si>
    <t>１１</t>
    <phoneticPr fontId="4"/>
  </si>
  <si>
    <t>１２</t>
    <phoneticPr fontId="4"/>
  </si>
  <si>
    <t>３</t>
    <phoneticPr fontId="4"/>
  </si>
  <si>
    <t>１</t>
    <phoneticPr fontId="4"/>
  </si>
  <si>
    <t>（％）</t>
    <phoneticPr fontId="4"/>
  </si>
  <si>
    <t>５</t>
    <phoneticPr fontId="4"/>
  </si>
  <si>
    <t>７</t>
    <phoneticPr fontId="4"/>
  </si>
  <si>
    <t>１</t>
    <phoneticPr fontId="4"/>
  </si>
  <si>
    <t>２</t>
    <phoneticPr fontId="4"/>
  </si>
  <si>
    <t>３</t>
    <phoneticPr fontId="4"/>
  </si>
  <si>
    <t>７</t>
    <phoneticPr fontId="4"/>
  </si>
  <si>
    <t>１０</t>
    <phoneticPr fontId="4"/>
  </si>
  <si>
    <t>２</t>
    <phoneticPr fontId="4"/>
  </si>
  <si>
    <t>フェニックス</t>
    <phoneticPr fontId="4"/>
  </si>
  <si>
    <t>フェニックス</t>
    <phoneticPr fontId="4"/>
  </si>
  <si>
    <t>温度計</t>
    <rPh sb="0" eb="3">
      <t>オンドケイ</t>
    </rPh>
    <phoneticPr fontId="4"/>
  </si>
  <si>
    <t>区役所</t>
    <rPh sb="0" eb="3">
      <t>クヤクショ</t>
    </rPh>
    <phoneticPr fontId="7"/>
  </si>
  <si>
    <t>北　区役所</t>
    <rPh sb="0" eb="1">
      <t>キタ</t>
    </rPh>
    <rPh sb="2" eb="3">
      <t>ク</t>
    </rPh>
    <rPh sb="3" eb="4">
      <t>ヤク</t>
    </rPh>
    <rPh sb="4" eb="5">
      <t>トコロ</t>
    </rPh>
    <phoneticPr fontId="4"/>
  </si>
  <si>
    <t>都島　区役所</t>
    <rPh sb="0" eb="2">
      <t>ミヤコジマ</t>
    </rPh>
    <rPh sb="3" eb="6">
      <t>クヤクショ</t>
    </rPh>
    <phoneticPr fontId="4"/>
  </si>
  <si>
    <t>東淀川　区役所</t>
    <rPh sb="0" eb="3">
      <t>ヒガシヨドガワ</t>
    </rPh>
    <rPh sb="4" eb="7">
      <t>クヤクショ</t>
    </rPh>
    <phoneticPr fontId="4"/>
  </si>
  <si>
    <t>淀川　区役所</t>
    <rPh sb="0" eb="2">
      <t>ヨドガワ</t>
    </rPh>
    <rPh sb="3" eb="6">
      <t>クヤクショ</t>
    </rPh>
    <phoneticPr fontId="4"/>
  </si>
  <si>
    <t>城東　区役所</t>
    <rPh sb="0" eb="2">
      <t>ジョウトウ</t>
    </rPh>
    <rPh sb="3" eb="6">
      <t>クヤクショ</t>
    </rPh>
    <phoneticPr fontId="4"/>
  </si>
  <si>
    <t>旭　区役所</t>
    <rPh sb="0" eb="1">
      <t>アサヒ</t>
    </rPh>
    <rPh sb="2" eb="5">
      <t>クヤクショ</t>
    </rPh>
    <phoneticPr fontId="4"/>
  </si>
  <si>
    <t>鶴見　区役所</t>
    <rPh sb="0" eb="2">
      <t>ツルミ</t>
    </rPh>
    <rPh sb="3" eb="6">
      <t>クヤクショ</t>
    </rPh>
    <phoneticPr fontId="4"/>
  </si>
  <si>
    <t>福島　区役所</t>
    <rPh sb="0" eb="2">
      <t>フクシマ</t>
    </rPh>
    <rPh sb="3" eb="6">
      <t>クヤクショ</t>
    </rPh>
    <phoneticPr fontId="4"/>
  </si>
  <si>
    <t>西淀川　区役所</t>
    <rPh sb="0" eb="3">
      <t>ニシヨドガワ</t>
    </rPh>
    <rPh sb="4" eb="7">
      <t>クヤクショ</t>
    </rPh>
    <phoneticPr fontId="4"/>
  </si>
  <si>
    <t>此花　区役所</t>
    <rPh sb="0" eb="2">
      <t>コノハナ</t>
    </rPh>
    <rPh sb="3" eb="6">
      <t>クヤクショ</t>
    </rPh>
    <phoneticPr fontId="4"/>
  </si>
  <si>
    <t>中央　区役所</t>
    <rPh sb="0" eb="2">
      <t>チュウオウ</t>
    </rPh>
    <rPh sb="3" eb="6">
      <t>クヤクショ</t>
    </rPh>
    <phoneticPr fontId="4"/>
  </si>
  <si>
    <t>天王寺　区役所</t>
    <rPh sb="0" eb="3">
      <t>テンノウジ</t>
    </rPh>
    <rPh sb="4" eb="7">
      <t>クヤクショ</t>
    </rPh>
    <phoneticPr fontId="4"/>
  </si>
  <si>
    <t>浪速　区役所</t>
    <rPh sb="0" eb="2">
      <t>ナニワ</t>
    </rPh>
    <rPh sb="3" eb="6">
      <t>クヤクショ</t>
    </rPh>
    <phoneticPr fontId="4"/>
  </si>
  <si>
    <t>東住吉　区役所</t>
    <rPh sb="0" eb="1">
      <t>ヒガシ</t>
    </rPh>
    <rPh sb="1" eb="3">
      <t>スミヨシ</t>
    </rPh>
    <rPh sb="4" eb="7">
      <t>クヤクショ</t>
    </rPh>
    <phoneticPr fontId="4"/>
  </si>
  <si>
    <t>西　区役所</t>
    <rPh sb="0" eb="1">
      <t>ニシ</t>
    </rPh>
    <rPh sb="2" eb="5">
      <t>クヤクショ</t>
    </rPh>
    <phoneticPr fontId="4"/>
  </si>
  <si>
    <t>大正　区役所</t>
    <rPh sb="0" eb="2">
      <t>タイショウ</t>
    </rPh>
    <rPh sb="3" eb="6">
      <t>クヤクショ</t>
    </rPh>
    <phoneticPr fontId="4"/>
  </si>
  <si>
    <t>港　区役所</t>
    <rPh sb="0" eb="1">
      <t>ミナト</t>
    </rPh>
    <rPh sb="2" eb="5">
      <t>クヤクショ</t>
    </rPh>
    <phoneticPr fontId="4"/>
  </si>
  <si>
    <t>東成　区役所</t>
    <rPh sb="0" eb="2">
      <t>ヒガシナリ</t>
    </rPh>
    <rPh sb="3" eb="6">
      <t>クヤクショ</t>
    </rPh>
    <phoneticPr fontId="4"/>
  </si>
  <si>
    <t>生野　区役所</t>
    <rPh sb="0" eb="2">
      <t>イクノ</t>
    </rPh>
    <rPh sb="3" eb="6">
      <t>クヤクショ</t>
    </rPh>
    <phoneticPr fontId="4"/>
  </si>
  <si>
    <t>住之江　区役所</t>
    <rPh sb="0" eb="3">
      <t>スミノエ</t>
    </rPh>
    <rPh sb="4" eb="7">
      <t>クヤクショ</t>
    </rPh>
    <phoneticPr fontId="4"/>
  </si>
  <si>
    <t>住吉　区役所</t>
    <rPh sb="0" eb="2">
      <t>スミヨシ</t>
    </rPh>
    <rPh sb="3" eb="6">
      <t>クヤクショ</t>
    </rPh>
    <phoneticPr fontId="4"/>
  </si>
  <si>
    <t>阿倍野　区役所</t>
    <rPh sb="0" eb="3">
      <t>アベノ</t>
    </rPh>
    <rPh sb="4" eb="7">
      <t>クヤクショ</t>
    </rPh>
    <phoneticPr fontId="4"/>
  </si>
  <si>
    <t>西成　区役所</t>
    <rPh sb="0" eb="2">
      <t>ニシナリ</t>
    </rPh>
    <rPh sb="3" eb="6">
      <t>クヤクショ</t>
    </rPh>
    <phoneticPr fontId="4"/>
  </si>
  <si>
    <t>平野　区役所</t>
    <rPh sb="0" eb="2">
      <t>ヒラノ</t>
    </rPh>
    <rPh sb="3" eb="6">
      <t>クヤクショ</t>
    </rPh>
    <phoneticPr fontId="4"/>
  </si>
  <si>
    <t>回収ボックス</t>
    <rPh sb="0" eb="2">
      <t>カイシュウ</t>
    </rPh>
    <phoneticPr fontId="4"/>
  </si>
  <si>
    <t>年間合計</t>
    <rPh sb="0" eb="2">
      <t>ネンカン</t>
    </rPh>
    <rPh sb="2" eb="4">
      <t>ゴウケイ</t>
    </rPh>
    <phoneticPr fontId="4"/>
  </si>
  <si>
    <t>第３四半期小計</t>
    <rPh sb="0" eb="1">
      <t>ダイ</t>
    </rPh>
    <rPh sb="2" eb="5">
      <t>シハンキ</t>
    </rPh>
    <rPh sb="5" eb="7">
      <t>ショウケイ</t>
    </rPh>
    <phoneticPr fontId="4"/>
  </si>
  <si>
    <t>第４四半期小計</t>
    <rPh sb="0" eb="1">
      <t>ダイ</t>
    </rPh>
    <rPh sb="2" eb="5">
      <t>シハンキ</t>
    </rPh>
    <rPh sb="5" eb="7">
      <t>ショウケイ</t>
    </rPh>
    <phoneticPr fontId="4"/>
  </si>
  <si>
    <t>第２四半期小計</t>
    <rPh sb="0" eb="1">
      <t>ダイ</t>
    </rPh>
    <rPh sb="2" eb="5">
      <t>シハンキ</t>
    </rPh>
    <rPh sb="5" eb="7">
      <t>ショウケイ</t>
    </rPh>
    <phoneticPr fontId="4"/>
  </si>
  <si>
    <t>第１四半期小計</t>
    <rPh sb="0" eb="1">
      <t>ダイ</t>
    </rPh>
    <rPh sb="2" eb="5">
      <t>シハンキ</t>
    </rPh>
    <rPh sb="5" eb="7">
      <t>ショウケイ</t>
    </rPh>
    <phoneticPr fontId="4"/>
  </si>
  <si>
    <t>６月</t>
    <phoneticPr fontId="7"/>
  </si>
  <si>
    <t>７月</t>
    <phoneticPr fontId="7"/>
  </si>
  <si>
    <t>11月</t>
    <phoneticPr fontId="7"/>
  </si>
  <si>
    <t>12月</t>
    <phoneticPr fontId="7"/>
  </si>
  <si>
    <t>１月</t>
    <phoneticPr fontId="7"/>
  </si>
  <si>
    <t>古布</t>
    <rPh sb="0" eb="2">
      <t>コフ</t>
    </rPh>
    <phoneticPr fontId="4"/>
  </si>
  <si>
    <t>10月</t>
    <phoneticPr fontId="4"/>
  </si>
  <si>
    <t>（ｋｇ）</t>
    <phoneticPr fontId="4"/>
  </si>
  <si>
    <t>（本）</t>
    <phoneticPr fontId="4"/>
  </si>
  <si>
    <t>絵本</t>
    <rPh sb="0" eb="2">
      <t>エホン</t>
    </rPh>
    <phoneticPr fontId="7"/>
  </si>
  <si>
    <t>３－４　直営及び委託収集処理処分状況（月別年報）</t>
    <rPh sb="4" eb="6">
      <t>チョクエイ</t>
    </rPh>
    <rPh sb="6" eb="7">
      <t>オヨ</t>
    </rPh>
    <rPh sb="8" eb="10">
      <t>イタク</t>
    </rPh>
    <rPh sb="10" eb="12">
      <t>シュウシュウ</t>
    </rPh>
    <rPh sb="12" eb="14">
      <t>ショリ</t>
    </rPh>
    <rPh sb="14" eb="16">
      <t>ショブン</t>
    </rPh>
    <rPh sb="16" eb="18">
      <t>ジョウキョウ</t>
    </rPh>
    <rPh sb="19" eb="21">
      <t>ツキベツ</t>
    </rPh>
    <rPh sb="21" eb="23">
      <t>ネンポウ</t>
    </rPh>
    <phoneticPr fontId="4"/>
  </si>
  <si>
    <t>全環境事業センター</t>
    <rPh sb="0" eb="1">
      <t>ゼン</t>
    </rPh>
    <phoneticPr fontId="4"/>
  </si>
  <si>
    <t>４月</t>
    <rPh sb="0" eb="2">
      <t>４ガツ</t>
    </rPh>
    <phoneticPr fontId="4"/>
  </si>
  <si>
    <t>５月</t>
    <rPh sb="0" eb="2">
      <t>５ガツ</t>
    </rPh>
    <phoneticPr fontId="4"/>
  </si>
  <si>
    <t>６月</t>
    <rPh sb="0" eb="2">
      <t>６ガツ</t>
    </rPh>
    <phoneticPr fontId="4"/>
  </si>
  <si>
    <t>７月</t>
    <rPh sb="0" eb="2">
      <t>７ガツ</t>
    </rPh>
    <phoneticPr fontId="4"/>
  </si>
  <si>
    <t>８月</t>
    <rPh sb="0" eb="2">
      <t>８ガツ</t>
    </rPh>
    <phoneticPr fontId="4"/>
  </si>
  <si>
    <t>９月</t>
    <rPh sb="0" eb="2">
      <t>９ガツ</t>
    </rPh>
    <phoneticPr fontId="4"/>
  </si>
  <si>
    <t>１０月</t>
    <rPh sb="0" eb="3">
      <t>１０ガツ</t>
    </rPh>
    <phoneticPr fontId="4"/>
  </si>
  <si>
    <t>１１月</t>
    <rPh sb="0" eb="3">
      <t>１１ガツ</t>
    </rPh>
    <phoneticPr fontId="4"/>
  </si>
  <si>
    <t>１２月</t>
    <rPh sb="2" eb="3">
      <t>ガツ</t>
    </rPh>
    <phoneticPr fontId="4"/>
  </si>
  <si>
    <t>１月</t>
    <rPh sb="0" eb="2">
      <t>１ガツ</t>
    </rPh>
    <phoneticPr fontId="4"/>
  </si>
  <si>
    <t>２月</t>
    <rPh sb="1" eb="2">
      <t>ガツ</t>
    </rPh>
    <phoneticPr fontId="4"/>
  </si>
  <si>
    <t>３月</t>
    <rPh sb="0" eb="2">
      <t>３ガツ</t>
    </rPh>
    <phoneticPr fontId="4"/>
  </si>
  <si>
    <t>焼却工場</t>
    <phoneticPr fontId="4"/>
  </si>
  <si>
    <t>西淀</t>
    <rPh sb="0" eb="2">
      <t>ニシヨド</t>
    </rPh>
    <phoneticPr fontId="4"/>
  </si>
  <si>
    <t>八尾</t>
    <rPh sb="0" eb="2">
      <t>ヤオ</t>
    </rPh>
    <phoneticPr fontId="4"/>
  </si>
  <si>
    <t>東淀</t>
    <rPh sb="0" eb="1">
      <t>ヒガシ</t>
    </rPh>
    <rPh sb="1" eb="2">
      <t>ヨド</t>
    </rPh>
    <phoneticPr fontId="4"/>
  </si>
  <si>
    <t>舞洲</t>
    <rPh sb="0" eb="2">
      <t>マイシマ</t>
    </rPh>
    <phoneticPr fontId="4"/>
  </si>
  <si>
    <t>資源ごみ中継地</t>
    <rPh sb="0" eb="2">
      <t>シゲン</t>
    </rPh>
    <rPh sb="4" eb="6">
      <t>チュウケイ</t>
    </rPh>
    <rPh sb="6" eb="7">
      <t>チ</t>
    </rPh>
    <phoneticPr fontId="4"/>
  </si>
  <si>
    <t>鶴見資源ごみ中継地</t>
    <rPh sb="0" eb="2">
      <t>ツルミ</t>
    </rPh>
    <rPh sb="2" eb="4">
      <t>シゲン</t>
    </rPh>
    <rPh sb="6" eb="8">
      <t>チュウケイ</t>
    </rPh>
    <rPh sb="8" eb="9">
      <t>チ</t>
    </rPh>
    <phoneticPr fontId="4"/>
  </si>
  <si>
    <t>東南資源ごみ中継地</t>
    <rPh sb="0" eb="2">
      <t>トウナン</t>
    </rPh>
    <rPh sb="2" eb="4">
      <t>シゲン</t>
    </rPh>
    <rPh sb="6" eb="8">
      <t>チュウケイ</t>
    </rPh>
    <rPh sb="8" eb="9">
      <t>チ</t>
    </rPh>
    <phoneticPr fontId="4"/>
  </si>
  <si>
    <t>西北資源ごみ中継地</t>
    <rPh sb="0" eb="2">
      <t>セイホク</t>
    </rPh>
    <rPh sb="2" eb="4">
      <t>シゲン</t>
    </rPh>
    <rPh sb="6" eb="8">
      <t>チュウケイ</t>
    </rPh>
    <rPh sb="8" eb="9">
      <t>チ</t>
    </rPh>
    <phoneticPr fontId="4"/>
  </si>
  <si>
    <t>東北資源ごみ中継地</t>
    <rPh sb="0" eb="2">
      <t>トウホク</t>
    </rPh>
    <rPh sb="2" eb="4">
      <t>シゲン</t>
    </rPh>
    <rPh sb="6" eb="8">
      <t>チュウケイ</t>
    </rPh>
    <rPh sb="8" eb="9">
      <t>チ</t>
    </rPh>
    <phoneticPr fontId="4"/>
  </si>
  <si>
    <t>西南資源ごみ中継地</t>
    <rPh sb="0" eb="2">
      <t>セイナン</t>
    </rPh>
    <rPh sb="2" eb="4">
      <t>シゲン</t>
    </rPh>
    <rPh sb="6" eb="8">
      <t>チュウケイ</t>
    </rPh>
    <rPh sb="8" eb="9">
      <t>チ</t>
    </rPh>
    <phoneticPr fontId="4"/>
  </si>
  <si>
    <t>容プラ中継施設</t>
    <rPh sb="0" eb="1">
      <t>ヨウ</t>
    </rPh>
    <rPh sb="3" eb="5">
      <t>チュウケイ</t>
    </rPh>
    <rPh sb="5" eb="7">
      <t>シセツ</t>
    </rPh>
    <phoneticPr fontId="4"/>
  </si>
  <si>
    <t>鶴見容プラ中継施設</t>
    <rPh sb="0" eb="2">
      <t>ツルミ</t>
    </rPh>
    <rPh sb="2" eb="3">
      <t>ヨウ</t>
    </rPh>
    <rPh sb="5" eb="7">
      <t>チュウケイ</t>
    </rPh>
    <rPh sb="7" eb="9">
      <t>シセツ</t>
    </rPh>
    <phoneticPr fontId="4"/>
  </si>
  <si>
    <t>西淀容プラ中継施設</t>
    <rPh sb="0" eb="1">
      <t>ニシ</t>
    </rPh>
    <rPh sb="1" eb="2">
      <t>ヨド</t>
    </rPh>
    <rPh sb="2" eb="3">
      <t>ヨウ</t>
    </rPh>
    <rPh sb="5" eb="7">
      <t>チュウケイ</t>
    </rPh>
    <rPh sb="7" eb="9">
      <t>シセツ</t>
    </rPh>
    <phoneticPr fontId="4"/>
  </si>
  <si>
    <t>平野容プラ中継施設</t>
    <rPh sb="0" eb="2">
      <t>ヒラノ</t>
    </rPh>
    <rPh sb="2" eb="3">
      <t>ヨウ</t>
    </rPh>
    <rPh sb="5" eb="7">
      <t>チュウケイ</t>
    </rPh>
    <rPh sb="7" eb="9">
      <t>シセツ</t>
    </rPh>
    <phoneticPr fontId="4"/>
  </si>
  <si>
    <t>舞洲容プラ中継施設</t>
    <rPh sb="0" eb="2">
      <t>マイシマ</t>
    </rPh>
    <rPh sb="2" eb="3">
      <t>ヨウ</t>
    </rPh>
    <rPh sb="5" eb="7">
      <t>チュウケイ</t>
    </rPh>
    <rPh sb="7" eb="9">
      <t>シセツ</t>
    </rPh>
    <phoneticPr fontId="4"/>
  </si>
  <si>
    <t>東淀容プラ中継施設</t>
    <rPh sb="0" eb="1">
      <t>ヒガシ</t>
    </rPh>
    <rPh sb="1" eb="2">
      <t>ヨド</t>
    </rPh>
    <rPh sb="2" eb="3">
      <t>ヨウ</t>
    </rPh>
    <rPh sb="5" eb="7">
      <t>チュウケイ</t>
    </rPh>
    <rPh sb="7" eb="9">
      <t>シセツ</t>
    </rPh>
    <phoneticPr fontId="4"/>
  </si>
  <si>
    <t>※　各数量は、普通ごみ、資源ごみ、容プラ、粗大ごみ、臨時搬出、環境整備関係の内の不法投棄・市民協力・散乱ごみ（BRP隊）の収集量を合算したもの。（水面清掃、環境整備関係の内の道路傭車機械･人力除草、その他ごみなどは含まない。）</t>
    <rPh sb="50" eb="52">
      <t>サンラン</t>
    </rPh>
    <rPh sb="58" eb="59">
      <t>タイ</t>
    </rPh>
    <phoneticPr fontId="4"/>
  </si>
  <si>
    <t>※　容プラは容器包装プラスチック。</t>
    <rPh sb="2" eb="3">
      <t>カタチ</t>
    </rPh>
    <rPh sb="6" eb="8">
      <t>ヨウキ</t>
    </rPh>
    <rPh sb="8" eb="10">
      <t>ホウソウ</t>
    </rPh>
    <phoneticPr fontId="4"/>
  </si>
  <si>
    <t>焼却工場</t>
    <rPh sb="0" eb="2">
      <t>ショウキャク</t>
    </rPh>
    <rPh sb="2" eb="4">
      <t>コウジョウ</t>
    </rPh>
    <phoneticPr fontId="4"/>
  </si>
  <si>
    <t>中部環境事業センター出張所</t>
  </si>
  <si>
    <t>西南環境事業センター</t>
  </si>
  <si>
    <t>回収量（kg）</t>
    <rPh sb="0" eb="2">
      <t>カイシュウ</t>
    </rPh>
    <rPh sb="2" eb="3">
      <t>リョウ</t>
    </rPh>
    <phoneticPr fontId="7"/>
  </si>
  <si>
    <t>電器店</t>
    <rPh sb="0" eb="3">
      <t>デンキテン</t>
    </rPh>
    <phoneticPr fontId="4"/>
  </si>
  <si>
    <t>　　 合  　　計</t>
    <rPh sb="3" eb="4">
      <t>ア</t>
    </rPh>
    <rPh sb="8" eb="9">
      <t>ケイ</t>
    </rPh>
    <phoneticPr fontId="4"/>
  </si>
  <si>
    <t>東北</t>
    <phoneticPr fontId="4"/>
  </si>
  <si>
    <t>環境事業センター</t>
    <phoneticPr fontId="4"/>
  </si>
  <si>
    <t>住之江工場</t>
    <rPh sb="0" eb="3">
      <t>スミノエ</t>
    </rPh>
    <rPh sb="3" eb="5">
      <t>コウジョウ</t>
    </rPh>
    <phoneticPr fontId="4"/>
  </si>
  <si>
    <t>※　各数量は、普通ごみ（真空式輸送分は除く）、資源ごみ、容プラ、粗大ごみ、臨時搬出、環境整備関係の内の不法投棄・市民協力・散乱ごみ（BRP隊）の収集量を合算したもの。（水面清掃、環境整備関係の内の道路傭車機械･人力除草、その他ごみなどは含まない。）</t>
    <rPh sb="61" eb="63">
      <t>サンラン</t>
    </rPh>
    <rPh sb="69" eb="70">
      <t>タイ</t>
    </rPh>
    <phoneticPr fontId="4"/>
  </si>
  <si>
    <t>破砕施設</t>
    <rPh sb="0" eb="2">
      <t>ハサイ</t>
    </rPh>
    <rPh sb="2" eb="4">
      <t>シセツ</t>
    </rPh>
    <phoneticPr fontId="4"/>
  </si>
  <si>
    <t>リチウムイオン電池等</t>
    <rPh sb="7" eb="10">
      <t>デンチトウ</t>
    </rPh>
    <phoneticPr fontId="4"/>
  </si>
  <si>
    <r>
      <t xml:space="preserve">３－５　拠点回収受付実績
</t>
    </r>
    <r>
      <rPr>
        <b/>
        <sz val="8"/>
        <rFont val="ＭＳ Ｐゴシック"/>
        <family val="3"/>
        <charset val="128"/>
        <scheme val="minor"/>
      </rPr>
      <t xml:space="preserve">   （乾電池、蛍光灯管、水銀体温計・水銀血圧計）</t>
    </r>
    <phoneticPr fontId="4"/>
  </si>
  <si>
    <r>
      <t>回収ボックス</t>
    </r>
    <r>
      <rPr>
        <sz val="9"/>
        <rFont val="ＭＳ Ｐゴシック"/>
        <family val="3"/>
        <charset val="128"/>
        <scheme val="minor"/>
      </rPr>
      <t>（東北(北区・都島区)）</t>
    </r>
    <rPh sb="0" eb="2">
      <t>カイシュウ</t>
    </rPh>
    <phoneticPr fontId="1"/>
  </si>
  <si>
    <r>
      <t>回収ボックス</t>
    </r>
    <r>
      <rPr>
        <sz val="9"/>
        <rFont val="ＭＳ Ｐゴシック"/>
        <family val="3"/>
        <charset val="128"/>
        <scheme val="minor"/>
      </rPr>
      <t>（東北(淀川区・東淀川区)）</t>
    </r>
    <rPh sb="0" eb="2">
      <t>カイシュウ</t>
    </rPh>
    <phoneticPr fontId="1"/>
  </si>
  <si>
    <r>
      <t xml:space="preserve">３－６　拠点回収受付実績
</t>
    </r>
    <r>
      <rPr>
        <sz val="10"/>
        <rFont val="ＭＳ Ｐゴシック"/>
        <family val="3"/>
        <charset val="128"/>
        <scheme val="minor"/>
      </rPr>
      <t xml:space="preserve">（マタニティウェア・ベビー服・子ども服） </t>
    </r>
    <phoneticPr fontId="4"/>
  </si>
  <si>
    <t>３－７　拠点回収受付実績（インクカートリッジ、使用済小型家電、リチウムイオン電池等、絵本）</t>
    <rPh sb="4" eb="6">
      <t>キョテン</t>
    </rPh>
    <rPh sb="6" eb="8">
      <t>カイシュウ</t>
    </rPh>
    <rPh sb="8" eb="10">
      <t>ウケツケ</t>
    </rPh>
    <rPh sb="10" eb="12">
      <t>ジッセキ</t>
    </rPh>
    <rPh sb="23" eb="25">
      <t>シヨウ</t>
    </rPh>
    <rPh sb="25" eb="26">
      <t>ズ</t>
    </rPh>
    <rPh sb="26" eb="28">
      <t>コガタ</t>
    </rPh>
    <rPh sb="28" eb="30">
      <t>カデン</t>
    </rPh>
    <rPh sb="38" eb="41">
      <t>デンチトウ</t>
    </rPh>
    <rPh sb="42" eb="44">
      <t>エホン</t>
    </rPh>
    <phoneticPr fontId="7"/>
  </si>
  <si>
    <t>３　ごみ等処理処分状況（令和６年度）</t>
    <rPh sb="4" eb="5">
      <t>トウ</t>
    </rPh>
    <rPh sb="5" eb="7">
      <t>ショリ</t>
    </rPh>
    <rPh sb="7" eb="9">
      <t>ショブン</t>
    </rPh>
    <rPh sb="9" eb="11">
      <t>ジョウキョウ</t>
    </rPh>
    <rPh sb="12" eb="14">
      <t>レイワ</t>
    </rPh>
    <rPh sb="15" eb="17">
      <t>ネンド</t>
    </rPh>
    <rPh sb="16" eb="17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</si>
</sst>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0.0_ "/>
    <numFmt numFmtId="178" formatCode="#,##0.0_ "/>
    <numFmt numFmtId="179" formatCode="#,##0_ ;[Red]\-#,##0\ "/>
    <numFmt numFmtId="180" formatCode="#,##0.0_ ;[Red]\-#,##0.0\ "/>
    <numFmt numFmtId="181" formatCode="0.0_);[Red]\(0.0\)"/>
    <numFmt numFmtId="182" formatCode="#,##0_);[Red]\(#,##0\)"/>
    <numFmt numFmtId="183" formatCode="#,##0.00_);[Red]\(#,##0.00\)"/>
    <numFmt numFmtId="184" formatCode="#,##0.0"/>
    <numFmt numFmtId="185" formatCode="#,##0.0;[Red]\-#,##0.0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3">
    <xf numFmtId="0" fontId="0" fillId="0" borderId="0"/>
    <xf numFmtId="38" fontId="5" fillId="0" borderId="0" applyFont="0" applyFill="0" applyBorder="0" applyAlignment="0" applyProtection="0"/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7">
    <xf numFmtId="0" fontId="0" fillId="0" borderId="0" xfId="0"/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38" fontId="6" fillId="0" borderId="0" xfId="6" applyFont="1" applyFill="1" applyAlignment="1">
      <alignment vertical="center"/>
    </xf>
    <xf numFmtId="40" fontId="6" fillId="0" borderId="0" xfId="1" applyNumberFormat="1" applyFont="1" applyFill="1" applyAlignment="1">
      <alignment shrinkToFit="1"/>
    </xf>
    <xf numFmtId="38" fontId="6" fillId="0" borderId="0" xfId="1" applyFont="1" applyFill="1" applyAlignment="1">
      <alignment shrinkToFit="1"/>
    </xf>
    <xf numFmtId="38" fontId="8" fillId="0" borderId="0" xfId="1" applyFont="1" applyFill="1"/>
    <xf numFmtId="0" fontId="6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0" fontId="12" fillId="0" borderId="0" xfId="7" applyFont="1" applyAlignment="1">
      <alignment horizontal="right" vertical="center"/>
    </xf>
    <xf numFmtId="0" fontId="6" fillId="0" borderId="16" xfId="0" applyFont="1" applyBorder="1" applyAlignment="1">
      <alignment horizontal="left" vertical="center" shrinkToFit="1"/>
    </xf>
    <xf numFmtId="176" fontId="6" fillId="0" borderId="16" xfId="0" applyNumberFormat="1" applyFont="1" applyBorder="1" applyAlignment="1">
      <alignment vertical="center" shrinkToFit="1"/>
    </xf>
    <xf numFmtId="182" fontId="6" fillId="0" borderId="52" xfId="0" applyNumberFormat="1" applyFont="1" applyBorder="1" applyAlignment="1">
      <alignment vertical="center" shrinkToFit="1"/>
    </xf>
    <xf numFmtId="0" fontId="6" fillId="0" borderId="19" xfId="0" applyFont="1" applyBorder="1" applyAlignment="1">
      <alignment horizontal="left" vertical="center" shrinkToFit="1"/>
    </xf>
    <xf numFmtId="176" fontId="6" fillId="0" borderId="19" xfId="0" applyNumberFormat="1" applyFont="1" applyBorder="1" applyAlignment="1">
      <alignment vertical="center" shrinkToFit="1"/>
    </xf>
    <xf numFmtId="182" fontId="6" fillId="0" borderId="49" xfId="0" applyNumberFormat="1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176" fontId="6" fillId="0" borderId="23" xfId="0" applyNumberFormat="1" applyFont="1" applyBorder="1" applyAlignment="1">
      <alignment vertical="center" shrinkToFit="1"/>
    </xf>
    <xf numFmtId="182" fontId="6" fillId="0" borderId="51" xfId="0" applyNumberFormat="1" applyFont="1" applyBorder="1" applyAlignment="1">
      <alignment vertical="center" shrinkToFit="1"/>
    </xf>
    <xf numFmtId="182" fontId="6" fillId="0" borderId="67" xfId="0" applyNumberFormat="1" applyFont="1" applyBorder="1" applyAlignment="1">
      <alignment vertical="center" shrinkToFit="1"/>
    </xf>
    <xf numFmtId="182" fontId="6" fillId="0" borderId="57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76" fontId="6" fillId="0" borderId="58" xfId="0" applyNumberFormat="1" applyFont="1" applyBorder="1" applyAlignment="1">
      <alignment vertical="center" shrinkToFit="1"/>
    </xf>
    <xf numFmtId="182" fontId="6" fillId="0" borderId="65" xfId="0" applyNumberFormat="1" applyFont="1" applyBorder="1" applyAlignment="1">
      <alignment vertical="center" shrinkToFit="1"/>
    </xf>
    <xf numFmtId="0" fontId="6" fillId="0" borderId="0" xfId="0" applyFont="1"/>
    <xf numFmtId="0" fontId="6" fillId="0" borderId="71" xfId="8" applyFont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 vertical="center"/>
    </xf>
    <xf numFmtId="177" fontId="15" fillId="0" borderId="17" xfId="0" applyNumberFormat="1" applyFont="1" applyFill="1" applyBorder="1" applyAlignment="1">
      <alignment vertical="center"/>
    </xf>
    <xf numFmtId="49" fontId="15" fillId="0" borderId="18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vertical="center"/>
    </xf>
    <xf numFmtId="177" fontId="15" fillId="0" borderId="19" xfId="0" applyNumberFormat="1" applyFont="1" applyFill="1" applyBorder="1" applyAlignment="1">
      <alignment vertical="center"/>
    </xf>
    <xf numFmtId="49" fontId="15" fillId="0" borderId="21" xfId="0" applyNumberFormat="1" applyFont="1" applyFill="1" applyBorder="1" applyAlignment="1">
      <alignment horizontal="center" vertical="center"/>
    </xf>
    <xf numFmtId="177" fontId="15" fillId="0" borderId="23" xfId="0" applyNumberFormat="1" applyFont="1" applyFill="1" applyBorder="1" applyAlignment="1">
      <alignment vertical="center"/>
    </xf>
    <xf numFmtId="0" fontId="15" fillId="0" borderId="24" xfId="0" applyFont="1" applyFill="1" applyBorder="1" applyAlignment="1">
      <alignment horizontal="center" vertical="center"/>
    </xf>
    <xf numFmtId="176" fontId="15" fillId="0" borderId="25" xfId="0" applyNumberFormat="1" applyFont="1" applyFill="1" applyBorder="1" applyAlignment="1">
      <alignment vertical="center"/>
    </xf>
    <xf numFmtId="176" fontId="15" fillId="0" borderId="26" xfId="0" applyNumberFormat="1" applyFont="1" applyFill="1" applyBorder="1" applyAlignment="1">
      <alignment vertical="center"/>
    </xf>
    <xf numFmtId="177" fontId="15" fillId="0" borderId="26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30" xfId="0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horizontal="right"/>
    </xf>
    <xf numFmtId="176" fontId="15" fillId="0" borderId="3" xfId="0" applyNumberFormat="1" applyFont="1" applyFill="1" applyBorder="1" applyAlignment="1">
      <alignment vertical="center"/>
    </xf>
    <xf numFmtId="176" fontId="15" fillId="0" borderId="34" xfId="0" applyNumberFormat="1" applyFont="1" applyFill="1" applyBorder="1" applyAlignment="1">
      <alignment vertical="center"/>
    </xf>
    <xf numFmtId="176" fontId="15" fillId="0" borderId="30" xfId="0" applyNumberFormat="1" applyFont="1" applyFill="1" applyBorder="1" applyAlignment="1">
      <alignment vertical="center"/>
    </xf>
    <xf numFmtId="176" fontId="15" fillId="0" borderId="6" xfId="0" applyNumberFormat="1" applyFont="1" applyFill="1" applyBorder="1" applyAlignment="1">
      <alignment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5" fillId="0" borderId="31" xfId="0" applyNumberFormat="1" applyFont="1" applyFill="1" applyBorder="1" applyAlignment="1">
      <alignment horizontal="center" vertical="center"/>
    </xf>
    <xf numFmtId="176" fontId="15" fillId="0" borderId="32" xfId="0" applyNumberFormat="1" applyFont="1" applyFill="1" applyBorder="1" applyAlignment="1">
      <alignment horizontal="center" vertical="center" wrapText="1"/>
    </xf>
    <xf numFmtId="176" fontId="15" fillId="0" borderId="32" xfId="0" applyNumberFormat="1" applyFont="1" applyFill="1" applyBorder="1" applyAlignment="1">
      <alignment horizontal="center" vertical="center"/>
    </xf>
    <xf numFmtId="49" fontId="15" fillId="0" borderId="37" xfId="0" applyNumberFormat="1" applyFont="1" applyFill="1" applyBorder="1" applyAlignment="1">
      <alignment horizontal="center" vertical="center"/>
    </xf>
    <xf numFmtId="176" fontId="15" fillId="0" borderId="2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right" vertical="center"/>
    </xf>
    <xf numFmtId="176" fontId="15" fillId="0" borderId="40" xfId="0" applyNumberFormat="1" applyFont="1" applyFill="1" applyBorder="1" applyAlignment="1">
      <alignment horizontal="center" vertical="center"/>
    </xf>
    <xf numFmtId="176" fontId="17" fillId="0" borderId="12" xfId="0" applyNumberFormat="1" applyFont="1" applyFill="1" applyBorder="1" applyAlignment="1">
      <alignment horizontal="center" vertical="center" shrinkToFit="1"/>
    </xf>
    <xf numFmtId="176" fontId="15" fillId="0" borderId="41" xfId="0" applyNumberFormat="1" applyFont="1" applyFill="1" applyBorder="1" applyAlignment="1">
      <alignment horizontal="center" vertical="center"/>
    </xf>
    <xf numFmtId="176" fontId="15" fillId="0" borderId="43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/>
    </xf>
    <xf numFmtId="176" fontId="16" fillId="0" borderId="0" xfId="0" applyNumberFormat="1" applyFont="1" applyFill="1" applyBorder="1" applyAlignment="1">
      <alignment horizontal="center" vertical="center"/>
    </xf>
    <xf numFmtId="176" fontId="16" fillId="0" borderId="75" xfId="0" applyNumberFormat="1" applyFont="1" applyFill="1" applyBorder="1" applyAlignment="1">
      <alignment horizontal="center" vertical="center"/>
    </xf>
    <xf numFmtId="0" fontId="15" fillId="0" borderId="0" xfId="0" applyFont="1" applyFill="1"/>
    <xf numFmtId="176" fontId="15" fillId="0" borderId="0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horizontal="left" vertical="center"/>
    </xf>
    <xf numFmtId="176" fontId="18" fillId="0" borderId="0" xfId="0" applyNumberFormat="1" applyFont="1" applyFill="1" applyAlignment="1">
      <alignment horizontal="left" vertical="center"/>
    </xf>
    <xf numFmtId="176" fontId="19" fillId="0" borderId="0" xfId="0" applyNumberFormat="1" applyFont="1" applyFill="1" applyBorder="1" applyAlignment="1">
      <alignment horizontal="center" vertical="center"/>
    </xf>
    <xf numFmtId="176" fontId="19" fillId="0" borderId="7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176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0" fontId="15" fillId="0" borderId="0" xfId="1" applyNumberFormat="1" applyFont="1" applyFill="1" applyAlignment="1">
      <alignment shrinkToFit="1"/>
    </xf>
    <xf numFmtId="38" fontId="15" fillId="0" borderId="0" xfId="1" applyFont="1" applyFill="1" applyAlignment="1">
      <alignment shrinkToFit="1"/>
    </xf>
    <xf numFmtId="40" fontId="15" fillId="0" borderId="14" xfId="1" applyNumberFormat="1" applyFont="1" applyFill="1" applyBorder="1" applyAlignment="1">
      <alignment horizontal="center" vertical="center" shrinkToFit="1"/>
    </xf>
    <xf numFmtId="38" fontId="15" fillId="0" borderId="15" xfId="1" applyFont="1" applyFill="1" applyBorder="1" applyAlignment="1">
      <alignment horizontal="center" vertical="center" shrinkToFit="1"/>
    </xf>
    <xf numFmtId="38" fontId="15" fillId="0" borderId="17" xfId="1" applyFont="1" applyFill="1" applyBorder="1" applyAlignment="1">
      <alignment horizontal="center" vertical="center" shrinkToFit="1"/>
    </xf>
    <xf numFmtId="40" fontId="15" fillId="0" borderId="47" xfId="1" applyNumberFormat="1" applyFont="1" applyFill="1" applyBorder="1" applyAlignment="1">
      <alignment horizontal="center" vertical="center" shrinkToFit="1"/>
    </xf>
    <xf numFmtId="38" fontId="15" fillId="0" borderId="32" xfId="1" applyFont="1" applyFill="1" applyBorder="1" applyAlignment="1">
      <alignment horizontal="center" vertical="center" shrinkToFit="1"/>
    </xf>
    <xf numFmtId="38" fontId="15" fillId="0" borderId="41" xfId="1" applyFont="1" applyFill="1" applyBorder="1" applyAlignment="1">
      <alignment horizontal="center" vertical="center" shrinkToFit="1"/>
    </xf>
    <xf numFmtId="38" fontId="15" fillId="0" borderId="19" xfId="1" applyFont="1" applyFill="1" applyBorder="1" applyAlignment="1">
      <alignment shrinkToFit="1"/>
    </xf>
    <xf numFmtId="38" fontId="15" fillId="0" borderId="23" xfId="1" applyFont="1" applyFill="1" applyBorder="1" applyAlignment="1">
      <alignment horizontal="center" shrinkToFit="1"/>
    </xf>
    <xf numFmtId="40" fontId="15" fillId="0" borderId="47" xfId="1" applyNumberFormat="1" applyFont="1" applyFill="1" applyBorder="1" applyAlignment="1">
      <alignment shrinkToFit="1"/>
    </xf>
    <xf numFmtId="38" fontId="15" fillId="0" borderId="32" xfId="1" applyFont="1" applyFill="1" applyBorder="1" applyAlignment="1">
      <alignment shrinkToFit="1"/>
    </xf>
    <xf numFmtId="40" fontId="15" fillId="0" borderId="47" xfId="1" applyNumberFormat="1" applyFont="1" applyFill="1" applyBorder="1" applyAlignment="1">
      <alignment vertical="center" shrinkToFit="1"/>
    </xf>
    <xf numFmtId="38" fontId="15" fillId="0" borderId="32" xfId="0" applyNumberFormat="1" applyFont="1" applyBorder="1" applyAlignment="1">
      <alignment shrinkToFit="1"/>
    </xf>
    <xf numFmtId="38" fontId="15" fillId="0" borderId="32" xfId="1" applyFont="1" applyFill="1" applyBorder="1" applyAlignment="1">
      <alignment vertical="center" shrinkToFit="1"/>
    </xf>
    <xf numFmtId="38" fontId="15" fillId="0" borderId="41" xfId="1" applyFont="1" applyFill="1" applyBorder="1" applyAlignment="1">
      <alignment vertical="center" shrinkToFit="1"/>
    </xf>
    <xf numFmtId="38" fontId="15" fillId="0" borderId="17" xfId="1" applyFont="1" applyFill="1" applyBorder="1" applyAlignment="1">
      <alignment shrinkToFit="1"/>
    </xf>
    <xf numFmtId="38" fontId="15" fillId="0" borderId="17" xfId="1" applyFont="1" applyFill="1" applyBorder="1" applyAlignment="1">
      <alignment horizontal="left" shrinkToFit="1"/>
    </xf>
    <xf numFmtId="38" fontId="15" fillId="0" borderId="19" xfId="1" applyFont="1" applyFill="1" applyBorder="1" applyAlignment="1">
      <alignment horizontal="left" shrinkToFit="1"/>
    </xf>
    <xf numFmtId="40" fontId="15" fillId="0" borderId="21" xfId="1" applyNumberFormat="1" applyFont="1" applyFill="1" applyBorder="1" applyAlignment="1">
      <alignment shrinkToFit="1"/>
    </xf>
    <xf numFmtId="38" fontId="15" fillId="0" borderId="10" xfId="1" applyFont="1" applyFill="1" applyBorder="1" applyAlignment="1">
      <alignment shrinkToFit="1"/>
    </xf>
    <xf numFmtId="38" fontId="15" fillId="0" borderId="23" xfId="1" applyFont="1" applyFill="1" applyBorder="1" applyAlignment="1">
      <alignment shrinkToFit="1"/>
    </xf>
    <xf numFmtId="38" fontId="5" fillId="0" borderId="17" xfId="1" applyFont="1" applyFill="1" applyBorder="1"/>
    <xf numFmtId="38" fontId="5" fillId="0" borderId="19" xfId="1" applyFont="1" applyFill="1" applyBorder="1"/>
    <xf numFmtId="38" fontId="5" fillId="0" borderId="23" xfId="1" applyFont="1" applyFill="1" applyBorder="1" applyAlignment="1">
      <alignment horizontal="center"/>
    </xf>
    <xf numFmtId="40" fontId="5" fillId="0" borderId="47" xfId="1" applyNumberFormat="1" applyFont="1" applyFill="1" applyBorder="1"/>
    <xf numFmtId="38" fontId="5" fillId="0" borderId="32" xfId="1" applyFont="1" applyFill="1" applyBorder="1"/>
    <xf numFmtId="38" fontId="5" fillId="0" borderId="41" xfId="1" applyFont="1" applyFill="1" applyBorder="1"/>
    <xf numFmtId="40" fontId="5" fillId="0" borderId="67" xfId="1" applyNumberFormat="1" applyFont="1" applyFill="1" applyBorder="1"/>
    <xf numFmtId="38" fontId="5" fillId="0" borderId="57" xfId="1" applyFont="1" applyFill="1" applyBorder="1"/>
    <xf numFmtId="38" fontId="5" fillId="0" borderId="58" xfId="1" applyFont="1" applyFill="1" applyBorder="1"/>
    <xf numFmtId="38" fontId="17" fillId="0" borderId="30" xfId="1" applyFont="1" applyFill="1" applyBorder="1" applyAlignment="1">
      <alignment horizontal="left" vertical="top"/>
    </xf>
    <xf numFmtId="38" fontId="17" fillId="0" borderId="30" xfId="1" applyFont="1" applyFill="1" applyBorder="1" applyAlignment="1">
      <alignment horizontal="left" vertical="center"/>
    </xf>
    <xf numFmtId="38" fontId="22" fillId="0" borderId="30" xfId="1" applyFont="1" applyFill="1" applyBorder="1" applyAlignment="1">
      <alignment horizontal="left" vertical="center"/>
    </xf>
    <xf numFmtId="38" fontId="15" fillId="0" borderId="0" xfId="1" applyFont="1" applyFill="1" applyAlignment="1">
      <alignment horizontal="left" shrinkToFit="1"/>
    </xf>
    <xf numFmtId="38" fontId="17" fillId="0" borderId="30" xfId="1" applyFont="1" applyFill="1" applyBorder="1" applyAlignment="1">
      <alignment vertical="center" wrapText="1"/>
    </xf>
    <xf numFmtId="40" fontId="15" fillId="0" borderId="30" xfId="1" applyNumberFormat="1" applyFont="1" applyFill="1" applyBorder="1" applyAlignment="1"/>
    <xf numFmtId="38" fontId="15" fillId="0" borderId="2" xfId="6" applyFont="1" applyFill="1" applyBorder="1" applyAlignment="1">
      <alignment vertical="center" wrapText="1"/>
    </xf>
    <xf numFmtId="38" fontId="15" fillId="0" borderId="2" xfId="6" applyFont="1" applyFill="1" applyBorder="1" applyAlignment="1">
      <alignment vertical="center"/>
    </xf>
    <xf numFmtId="38" fontId="15" fillId="0" borderId="0" xfId="6" applyFont="1" applyFill="1" applyAlignment="1">
      <alignment vertical="center"/>
    </xf>
    <xf numFmtId="38" fontId="15" fillId="0" borderId="62" xfId="6" applyFont="1" applyFill="1" applyBorder="1" applyAlignment="1">
      <alignment vertical="center"/>
    </xf>
    <xf numFmtId="38" fontId="15" fillId="0" borderId="64" xfId="6" applyFont="1" applyFill="1" applyBorder="1" applyAlignment="1">
      <alignment vertical="center"/>
    </xf>
    <xf numFmtId="38" fontId="15" fillId="0" borderId="18" xfId="6" applyFont="1" applyFill="1" applyBorder="1" applyAlignment="1">
      <alignment horizontal="center" vertical="center" shrinkToFit="1"/>
    </xf>
    <xf numFmtId="38" fontId="15" fillId="0" borderId="54" xfId="6" applyFont="1" applyFill="1" applyBorder="1" applyAlignment="1">
      <alignment horizontal="center" vertical="center"/>
    </xf>
    <xf numFmtId="38" fontId="15" fillId="0" borderId="18" xfId="6" applyFont="1" applyFill="1" applyBorder="1" applyAlignment="1">
      <alignment horizontal="left" vertical="center" shrinkToFit="1"/>
    </xf>
    <xf numFmtId="38" fontId="15" fillId="0" borderId="18" xfId="6" applyFont="1" applyFill="1" applyBorder="1" applyAlignment="1">
      <alignment vertical="center"/>
    </xf>
    <xf numFmtId="38" fontId="15" fillId="0" borderId="1" xfId="6" applyFont="1" applyFill="1" applyBorder="1" applyAlignment="1">
      <alignment vertical="center"/>
    </xf>
    <xf numFmtId="38" fontId="15" fillId="0" borderId="54" xfId="6" applyFont="1" applyFill="1" applyBorder="1" applyAlignment="1">
      <alignment vertical="center"/>
    </xf>
    <xf numFmtId="40" fontId="15" fillId="0" borderId="29" xfId="6" applyNumberFormat="1" applyFont="1" applyFill="1" applyBorder="1" applyAlignment="1">
      <alignment vertical="center"/>
    </xf>
    <xf numFmtId="40" fontId="15" fillId="0" borderId="1" xfId="6" applyNumberFormat="1" applyFont="1" applyFill="1" applyBorder="1" applyAlignment="1">
      <alignment vertical="center"/>
    </xf>
    <xf numFmtId="40" fontId="15" fillId="0" borderId="19" xfId="6" applyNumberFormat="1" applyFont="1" applyFill="1" applyBorder="1" applyAlignment="1">
      <alignment vertical="center"/>
    </xf>
    <xf numFmtId="40" fontId="15" fillId="0" borderId="18" xfId="6" applyNumberFormat="1" applyFont="1" applyFill="1" applyBorder="1" applyAlignment="1">
      <alignment vertical="center"/>
    </xf>
    <xf numFmtId="38" fontId="15" fillId="0" borderId="47" xfId="6" applyFont="1" applyFill="1" applyBorder="1" applyAlignment="1">
      <alignment horizontal="center" vertical="center" shrinkToFit="1"/>
    </xf>
    <xf numFmtId="38" fontId="15" fillId="0" borderId="47" xfId="6" applyFont="1" applyFill="1" applyBorder="1" applyAlignment="1">
      <alignment vertical="center"/>
    </xf>
    <xf numFmtId="38" fontId="15" fillId="0" borderId="32" xfId="6" applyFont="1" applyFill="1" applyBorder="1" applyAlignment="1">
      <alignment vertical="center"/>
    </xf>
    <xf numFmtId="38" fontId="15" fillId="0" borderId="56" xfId="6" applyFont="1" applyFill="1" applyBorder="1" applyAlignment="1">
      <alignment vertical="center"/>
    </xf>
    <xf numFmtId="40" fontId="15" fillId="0" borderId="47" xfId="6" applyNumberFormat="1" applyFont="1" applyFill="1" applyBorder="1" applyAlignment="1">
      <alignment vertical="center"/>
    </xf>
    <xf numFmtId="40" fontId="15" fillId="0" borderId="32" xfId="6" applyNumberFormat="1" applyFont="1" applyFill="1" applyBorder="1" applyAlignment="1">
      <alignment vertical="center"/>
    </xf>
    <xf numFmtId="38" fontId="22" fillId="0" borderId="0" xfId="6" applyFont="1" applyFill="1" applyAlignment="1">
      <alignment vertical="center" wrapText="1"/>
    </xf>
    <xf numFmtId="40" fontId="15" fillId="0" borderId="0" xfId="6" applyNumberFormat="1" applyFont="1" applyFill="1" applyAlignment="1">
      <alignment vertical="center"/>
    </xf>
    <xf numFmtId="0" fontId="15" fillId="0" borderId="0" xfId="11" applyFont="1">
      <alignment vertical="center"/>
    </xf>
    <xf numFmtId="0" fontId="22" fillId="0" borderId="0" xfId="11" applyFont="1" applyAlignment="1">
      <alignment horizontal="right"/>
    </xf>
    <xf numFmtId="0" fontId="16" fillId="0" borderId="0" xfId="0" applyFont="1" applyAlignment="1">
      <alignment vertical="center"/>
    </xf>
    <xf numFmtId="0" fontId="15" fillId="0" borderId="4" xfId="11" applyFont="1" applyBorder="1" applyAlignment="1">
      <alignment horizontal="center" vertical="center"/>
    </xf>
    <xf numFmtId="0" fontId="15" fillId="0" borderId="17" xfId="11" applyFont="1" applyBorder="1" applyAlignment="1">
      <alignment horizontal="center" vertical="center"/>
    </xf>
    <xf numFmtId="0" fontId="15" fillId="0" borderId="0" xfId="11" applyFont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178" fontId="15" fillId="0" borderId="0" xfId="4" applyNumberFormat="1" applyFont="1"/>
    <xf numFmtId="0" fontId="15" fillId="0" borderId="28" xfId="4" applyFont="1" applyBorder="1" applyAlignment="1">
      <alignment horizontal="center" vertical="center"/>
    </xf>
    <xf numFmtId="176" fontId="15" fillId="0" borderId="28" xfId="4" applyNumberFormat="1" applyFont="1" applyBorder="1" applyAlignment="1">
      <alignment horizontal="right" vertical="center"/>
    </xf>
    <xf numFmtId="0" fontId="15" fillId="0" borderId="1" xfId="4" applyFont="1" applyBorder="1" applyAlignment="1">
      <alignment horizontal="center" vertical="center"/>
    </xf>
    <xf numFmtId="176" fontId="15" fillId="0" borderId="1" xfId="4" applyNumberFormat="1" applyFont="1" applyBorder="1" applyAlignment="1">
      <alignment horizontal="right" vertical="center"/>
    </xf>
    <xf numFmtId="0" fontId="15" fillId="0" borderId="12" xfId="4" applyFont="1" applyBorder="1" applyAlignment="1">
      <alignment horizontal="center" vertical="center"/>
    </xf>
    <xf numFmtId="176" fontId="15" fillId="0" borderId="12" xfId="4" applyNumberFormat="1" applyFont="1" applyBorder="1" applyAlignment="1">
      <alignment horizontal="right" vertical="center"/>
    </xf>
    <xf numFmtId="183" fontId="15" fillId="0" borderId="13" xfId="4" applyNumberFormat="1" applyFont="1" applyBorder="1" applyAlignment="1">
      <alignment horizontal="right" vertical="center"/>
    </xf>
    <xf numFmtId="176" fontId="15" fillId="0" borderId="0" xfId="11" applyNumberFormat="1" applyFont="1">
      <alignment vertical="center"/>
    </xf>
    <xf numFmtId="0" fontId="24" fillId="0" borderId="0" xfId="11" applyFont="1">
      <alignment vertical="center"/>
    </xf>
    <xf numFmtId="0" fontId="15" fillId="0" borderId="0" xfId="11" applyFont="1" applyAlignment="1">
      <alignment horizontal="left" vertical="center"/>
    </xf>
    <xf numFmtId="0" fontId="25" fillId="0" borderId="0" xfId="11" applyFont="1" applyAlignment="1">
      <alignment horizontal="right" vertical="center"/>
    </xf>
    <xf numFmtId="0" fontId="26" fillId="0" borderId="0" xfId="11" applyFont="1" applyAlignment="1">
      <alignment horizontal="right" vertical="center"/>
    </xf>
    <xf numFmtId="0" fontId="15" fillId="0" borderId="14" xfId="11" applyFont="1" applyBorder="1" applyAlignment="1">
      <alignment horizontal="center" vertical="center" wrapText="1"/>
    </xf>
    <xf numFmtId="180" fontId="15" fillId="0" borderId="0" xfId="12" applyNumberFormat="1" applyFont="1" applyFill="1" applyBorder="1" applyAlignment="1">
      <alignment horizontal="center" vertical="center"/>
    </xf>
    <xf numFmtId="3" fontId="15" fillId="0" borderId="0" xfId="11" applyNumberFormat="1" applyFont="1">
      <alignment vertical="center"/>
    </xf>
    <xf numFmtId="0" fontId="15" fillId="0" borderId="5" xfId="11" applyFont="1" applyBorder="1" applyAlignment="1">
      <alignment horizontal="center" vertical="center"/>
    </xf>
    <xf numFmtId="0" fontId="15" fillId="0" borderId="15" xfId="11" applyFont="1" applyBorder="1" applyAlignment="1">
      <alignment horizontal="center" vertical="center"/>
    </xf>
    <xf numFmtId="0" fontId="15" fillId="0" borderId="46" xfId="11" applyFont="1" applyBorder="1" applyAlignment="1">
      <alignment horizontal="center" vertical="center"/>
    </xf>
    <xf numFmtId="179" fontId="15" fillId="0" borderId="60" xfId="12" applyNumberFormat="1" applyFont="1" applyFill="1" applyBorder="1" applyAlignment="1">
      <alignment horizontal="center" vertical="center"/>
    </xf>
    <xf numFmtId="38" fontId="5" fillId="0" borderId="0" xfId="6" applyFont="1" applyFill="1" applyBorder="1" applyAlignment="1">
      <alignment horizontal="center" vertical="center"/>
    </xf>
    <xf numFmtId="179" fontId="15" fillId="0" borderId="0" xfId="12" applyNumberFormat="1" applyFont="1" applyFill="1" applyBorder="1" applyAlignment="1">
      <alignment horizontal="center" vertical="center"/>
    </xf>
    <xf numFmtId="0" fontId="15" fillId="0" borderId="45" xfId="11" applyFont="1" applyBorder="1" applyAlignment="1">
      <alignment horizontal="center" vertical="center" wrapText="1"/>
    </xf>
    <xf numFmtId="180" fontId="15" fillId="0" borderId="60" xfId="12" applyNumberFormat="1" applyFont="1" applyFill="1" applyBorder="1" applyAlignment="1">
      <alignment horizontal="center" vertical="center"/>
    </xf>
    <xf numFmtId="176" fontId="15" fillId="0" borderId="0" xfId="11" applyNumberFormat="1" applyFont="1" applyAlignment="1">
      <alignment horizontal="left" vertical="center" shrinkToFit="1"/>
    </xf>
    <xf numFmtId="0" fontId="15" fillId="0" borderId="0" xfId="4" applyFont="1" applyAlignment="1">
      <alignment horizontal="center" vertical="center"/>
    </xf>
    <xf numFmtId="176" fontId="15" fillId="0" borderId="0" xfId="4" applyNumberFormat="1" applyFont="1" applyAlignment="1">
      <alignment horizontal="center"/>
    </xf>
    <xf numFmtId="181" fontId="15" fillId="0" borderId="0" xfId="4" applyNumberFormat="1" applyFont="1" applyAlignment="1">
      <alignment horizontal="center" vertical="center"/>
    </xf>
    <xf numFmtId="181" fontId="15" fillId="0" borderId="0" xfId="4" applyNumberFormat="1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0" fontId="15" fillId="0" borderId="0" xfId="11" applyFont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176" fontId="6" fillId="0" borderId="41" xfId="0" applyNumberFormat="1" applyFont="1" applyBorder="1" applyAlignment="1">
      <alignment vertical="center" shrinkToFit="1"/>
    </xf>
    <xf numFmtId="0" fontId="15" fillId="0" borderId="12" xfId="0" applyFont="1" applyFill="1" applyBorder="1" applyAlignment="1">
      <alignment horizontal="center" vertical="center"/>
    </xf>
    <xf numFmtId="38" fontId="15" fillId="0" borderId="66" xfId="6" applyFont="1" applyFill="1" applyBorder="1" applyAlignment="1">
      <alignment vertical="center"/>
    </xf>
    <xf numFmtId="40" fontId="15" fillId="0" borderId="68" xfId="6" applyNumberFormat="1" applyFont="1" applyFill="1" applyBorder="1" applyAlignment="1">
      <alignment vertical="center"/>
    </xf>
    <xf numFmtId="40" fontId="15" fillId="0" borderId="79" xfId="6" applyNumberFormat="1" applyFont="1" applyFill="1" applyBorder="1" applyAlignment="1">
      <alignment vertical="center"/>
    </xf>
    <xf numFmtId="40" fontId="15" fillId="0" borderId="41" xfId="6" applyNumberFormat="1" applyFont="1" applyFill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20" xfId="0" applyNumberFormat="1" applyFont="1" applyBorder="1" applyAlignment="1">
      <alignment vertical="center"/>
    </xf>
    <xf numFmtId="176" fontId="15" fillId="0" borderId="10" xfId="0" applyNumberFormat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20" xfId="0" applyNumberFormat="1" applyFont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shrinkToFit="1"/>
    </xf>
    <xf numFmtId="38" fontId="15" fillId="0" borderId="41" xfId="1" applyFont="1" applyFill="1" applyBorder="1" applyAlignment="1">
      <alignment shrinkToFit="1"/>
    </xf>
    <xf numFmtId="38" fontId="15" fillId="0" borderId="18" xfId="6" applyFont="1" applyFill="1" applyBorder="1" applyAlignment="1">
      <alignment horizontal="center" vertical="center"/>
    </xf>
    <xf numFmtId="38" fontId="15" fillId="0" borderId="1" xfId="6" applyFont="1" applyFill="1" applyBorder="1" applyAlignment="1">
      <alignment horizontal="center" vertical="center"/>
    </xf>
    <xf numFmtId="38" fontId="15" fillId="0" borderId="29" xfId="6" applyFont="1" applyFill="1" applyBorder="1" applyAlignment="1">
      <alignment horizontal="center" vertical="center"/>
    </xf>
    <xf numFmtId="38" fontId="15" fillId="0" borderId="19" xfId="6" applyFont="1" applyFill="1" applyBorder="1" applyAlignment="1">
      <alignment horizontal="center" vertical="center"/>
    </xf>
    <xf numFmtId="176" fontId="15" fillId="0" borderId="7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7" fontId="15" fillId="0" borderId="17" xfId="0" applyNumberFormat="1" applyFont="1" applyBorder="1" applyAlignment="1">
      <alignment vertical="center"/>
    </xf>
    <xf numFmtId="177" fontId="15" fillId="0" borderId="19" xfId="0" applyNumberFormat="1" applyFont="1" applyBorder="1" applyAlignment="1">
      <alignment vertical="center"/>
    </xf>
    <xf numFmtId="176" fontId="15" fillId="0" borderId="20" xfId="0" applyNumberFormat="1" applyFont="1" applyBorder="1" applyAlignment="1">
      <alignment horizontal="right" vertical="center"/>
    </xf>
    <xf numFmtId="177" fontId="15" fillId="0" borderId="23" xfId="0" applyNumberFormat="1" applyFont="1" applyBorder="1" applyAlignment="1">
      <alignment vertical="center"/>
    </xf>
    <xf numFmtId="177" fontId="15" fillId="0" borderId="26" xfId="0" applyNumberFormat="1" applyFont="1" applyBorder="1" applyAlignment="1">
      <alignment vertical="center"/>
    </xf>
    <xf numFmtId="177" fontId="15" fillId="0" borderId="17" xfId="0" applyNumberFormat="1" applyFont="1" applyBorder="1" applyAlignment="1">
      <alignment horizontal="right" vertical="center"/>
    </xf>
    <xf numFmtId="177" fontId="15" fillId="0" borderId="19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vertical="center"/>
    </xf>
    <xf numFmtId="176" fontId="15" fillId="0" borderId="17" xfId="0" applyNumberFormat="1" applyFont="1" applyBorder="1" applyAlignment="1">
      <alignment vertical="center"/>
    </xf>
    <xf numFmtId="176" fontId="15" fillId="0" borderId="42" xfId="0" applyNumberFormat="1" applyFont="1" applyBorder="1" applyAlignment="1">
      <alignment vertical="center"/>
    </xf>
    <xf numFmtId="176" fontId="15" fillId="0" borderId="25" xfId="0" applyNumberFormat="1" applyFont="1" applyBorder="1" applyAlignment="1">
      <alignment vertical="center"/>
    </xf>
    <xf numFmtId="176" fontId="15" fillId="0" borderId="80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horizontal="right" vertical="center"/>
    </xf>
    <xf numFmtId="40" fontId="15" fillId="0" borderId="33" xfId="1" applyNumberFormat="1" applyFont="1" applyFill="1" applyBorder="1" applyAlignment="1">
      <alignment vertical="center" shrinkToFit="1"/>
    </xf>
    <xf numFmtId="38" fontId="15" fillId="0" borderId="20" xfId="1" applyFont="1" applyFill="1" applyBorder="1" applyAlignment="1">
      <alignment vertical="center" shrinkToFit="1"/>
    </xf>
    <xf numFmtId="38" fontId="15" fillId="0" borderId="20" xfId="0" applyNumberFormat="1" applyFont="1" applyBorder="1" applyAlignment="1">
      <alignment shrinkToFit="1"/>
    </xf>
    <xf numFmtId="38" fontId="15" fillId="0" borderId="16" xfId="1" applyFont="1" applyFill="1" applyBorder="1" applyAlignment="1">
      <alignment vertical="center" shrinkToFit="1"/>
    </xf>
    <xf numFmtId="40" fontId="15" fillId="0" borderId="18" xfId="1" applyNumberFormat="1" applyFont="1" applyFill="1" applyBorder="1" applyAlignment="1">
      <alignment vertical="center" shrinkToFit="1"/>
    </xf>
    <xf numFmtId="38" fontId="15" fillId="0" borderId="1" xfId="1" applyFont="1" applyFill="1" applyBorder="1" applyAlignment="1">
      <alignment vertical="center" shrinkToFit="1"/>
    </xf>
    <xf numFmtId="38" fontId="15" fillId="0" borderId="1" xfId="0" applyNumberFormat="1" applyFont="1" applyBorder="1" applyAlignment="1">
      <alignment shrinkToFit="1"/>
    </xf>
    <xf numFmtId="38" fontId="15" fillId="0" borderId="19" xfId="1" applyFont="1" applyFill="1" applyBorder="1" applyAlignment="1">
      <alignment vertical="center" shrinkToFit="1"/>
    </xf>
    <xf numFmtId="40" fontId="15" fillId="0" borderId="14" xfId="1" applyNumberFormat="1" applyFont="1" applyFill="1" applyBorder="1" applyAlignment="1">
      <alignment vertical="center" shrinkToFit="1"/>
    </xf>
    <xf numFmtId="38" fontId="15" fillId="0" borderId="15" xfId="1" applyFont="1" applyFill="1" applyBorder="1" applyAlignment="1">
      <alignment vertical="center" shrinkToFit="1"/>
    </xf>
    <xf numFmtId="38" fontId="15" fillId="0" borderId="15" xfId="0" applyNumberFormat="1" applyFont="1" applyBorder="1" applyAlignment="1">
      <alignment shrinkToFit="1"/>
    </xf>
    <xf numFmtId="38" fontId="15" fillId="0" borderId="17" xfId="1" applyFont="1" applyFill="1" applyBorder="1" applyAlignment="1">
      <alignment vertical="center" shrinkToFit="1"/>
    </xf>
    <xf numFmtId="40" fontId="5" fillId="0" borderId="14" xfId="1" applyNumberFormat="1" applyFont="1" applyFill="1" applyBorder="1"/>
    <xf numFmtId="38" fontId="5" fillId="0" borderId="15" xfId="1" applyFont="1" applyFill="1" applyBorder="1"/>
    <xf numFmtId="40" fontId="5" fillId="0" borderId="18" xfId="1" applyNumberFormat="1" applyFont="1" applyFill="1" applyBorder="1"/>
    <xf numFmtId="38" fontId="5" fillId="0" borderId="1" xfId="1" applyFont="1" applyFill="1" applyBorder="1"/>
    <xf numFmtId="38" fontId="5" fillId="0" borderId="1" xfId="1" applyFont="1" applyFill="1" applyBorder="1" applyAlignment="1">
      <alignment vertical="center"/>
    </xf>
    <xf numFmtId="38" fontId="15" fillId="0" borderId="1" xfId="6" quotePrefix="1" applyFont="1" applyFill="1" applyBorder="1" applyAlignment="1">
      <alignment vertical="center"/>
    </xf>
    <xf numFmtId="38" fontId="15" fillId="0" borderId="54" xfId="6" quotePrefix="1" applyFont="1" applyFill="1" applyBorder="1" applyAlignment="1">
      <alignment vertical="center"/>
    </xf>
    <xf numFmtId="176" fontId="15" fillId="0" borderId="44" xfId="4" applyNumberFormat="1" applyFont="1" applyBorder="1" applyAlignment="1">
      <alignment horizontal="right" vertical="center"/>
    </xf>
    <xf numFmtId="183" fontId="15" fillId="0" borderId="16" xfId="4" applyNumberFormat="1" applyFont="1" applyBorder="1" applyAlignment="1">
      <alignment horizontal="right" vertical="center"/>
    </xf>
    <xf numFmtId="183" fontId="15" fillId="0" borderId="19" xfId="4" applyNumberFormat="1" applyFont="1" applyBorder="1" applyAlignment="1">
      <alignment horizontal="right" vertical="center"/>
    </xf>
    <xf numFmtId="3" fontId="15" fillId="0" borderId="47" xfId="11" applyNumberFormat="1" applyFont="1" applyBorder="1" applyAlignment="1">
      <alignment horizontal="center" vertical="center" shrinkToFit="1"/>
    </xf>
    <xf numFmtId="179" fontId="15" fillId="0" borderId="59" xfId="12" applyNumberFormat="1" applyFont="1" applyFill="1" applyBorder="1" applyAlignment="1">
      <alignment horizontal="center" vertical="center"/>
    </xf>
    <xf numFmtId="179" fontId="15" fillId="0" borderId="41" xfId="12" applyNumberFormat="1" applyFont="1" applyFill="1" applyBorder="1" applyAlignment="1">
      <alignment horizontal="center" vertical="center"/>
    </xf>
    <xf numFmtId="38" fontId="5" fillId="0" borderId="47" xfId="6" applyFont="1" applyFill="1" applyBorder="1" applyAlignment="1">
      <alignment horizontal="center" vertical="center"/>
    </xf>
    <xf numFmtId="38" fontId="5" fillId="0" borderId="32" xfId="6" applyFont="1" applyFill="1" applyBorder="1" applyAlignment="1">
      <alignment horizontal="center" vertical="center"/>
    </xf>
    <xf numFmtId="184" fontId="15" fillId="0" borderId="47" xfId="11" applyNumberFormat="1" applyFont="1" applyBorder="1" applyAlignment="1">
      <alignment horizontal="center" vertical="center" shrinkToFit="1"/>
    </xf>
    <xf numFmtId="184" fontId="15" fillId="0" borderId="32" xfId="11" applyNumberFormat="1" applyFont="1" applyBorder="1" applyAlignment="1">
      <alignment horizontal="center" vertical="center" shrinkToFit="1"/>
    </xf>
    <xf numFmtId="185" fontId="15" fillId="0" borderId="32" xfId="6" applyNumberFormat="1" applyFont="1" applyFill="1" applyBorder="1" applyAlignment="1">
      <alignment horizontal="center" vertical="center" shrinkToFit="1"/>
    </xf>
    <xf numFmtId="180" fontId="15" fillId="0" borderId="41" xfId="12" applyNumberFormat="1" applyFont="1" applyFill="1" applyBorder="1" applyAlignment="1">
      <alignment horizontal="center" vertical="center"/>
    </xf>
    <xf numFmtId="184" fontId="15" fillId="0" borderId="70" xfId="11" applyNumberFormat="1" applyFont="1" applyBorder="1" applyAlignment="1">
      <alignment horizontal="center" vertical="center" shrinkToFit="1"/>
    </xf>
    <xf numFmtId="180" fontId="15" fillId="0" borderId="32" xfId="12" applyNumberFormat="1" applyFont="1" applyFill="1" applyBorder="1" applyAlignment="1">
      <alignment horizontal="center" vertical="center"/>
    </xf>
    <xf numFmtId="3" fontId="15" fillId="0" borderId="32" xfId="11" applyNumberFormat="1" applyFont="1" applyBorder="1" applyAlignment="1">
      <alignment horizontal="center" vertical="center" shrinkToFit="1"/>
    </xf>
    <xf numFmtId="179" fontId="15" fillId="0" borderId="32" xfId="12" applyNumberFormat="1" applyFont="1" applyFill="1" applyBorder="1" applyAlignment="1">
      <alignment horizontal="center" vertical="center"/>
    </xf>
    <xf numFmtId="182" fontId="15" fillId="0" borderId="33" xfId="0" applyNumberFormat="1" applyFont="1" applyBorder="1" applyAlignment="1">
      <alignment vertical="center" shrinkToFit="1"/>
    </xf>
    <xf numFmtId="182" fontId="15" fillId="0" borderId="20" xfId="0" applyNumberFormat="1" applyFont="1" applyBorder="1" applyAlignment="1">
      <alignment vertical="center" shrinkToFit="1"/>
    </xf>
    <xf numFmtId="182" fontId="15" fillId="0" borderId="18" xfId="0" applyNumberFormat="1" applyFont="1" applyBorder="1" applyAlignment="1">
      <alignment vertical="center" shrinkToFit="1"/>
    </xf>
    <xf numFmtId="182" fontId="15" fillId="0" borderId="1" xfId="0" applyNumberFormat="1" applyFont="1" applyBorder="1" applyAlignment="1">
      <alignment vertical="center" shrinkToFit="1"/>
    </xf>
    <xf numFmtId="182" fontId="15" fillId="0" borderId="18" xfId="0" applyNumberFormat="1" applyFont="1" applyBorder="1" applyAlignment="1">
      <alignment horizontal="right" vertical="center" shrinkToFit="1"/>
    </xf>
    <xf numFmtId="182" fontId="15" fillId="0" borderId="1" xfId="0" applyNumberFormat="1" applyFont="1" applyBorder="1" applyAlignment="1">
      <alignment horizontal="right" vertical="center" shrinkToFit="1"/>
    </xf>
    <xf numFmtId="182" fontId="15" fillId="0" borderId="21" xfId="1" applyNumberFormat="1" applyFont="1" applyFill="1" applyBorder="1" applyAlignment="1">
      <alignment horizontal="right" vertical="center" shrinkToFit="1"/>
    </xf>
    <xf numFmtId="182" fontId="15" fillId="0" borderId="10" xfId="1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vertical="center" shrinkToFit="1"/>
    </xf>
    <xf numFmtId="182" fontId="15" fillId="0" borderId="10" xfId="0" applyNumberFormat="1" applyFont="1" applyBorder="1" applyAlignment="1">
      <alignment vertical="center" shrinkToFit="1"/>
    </xf>
    <xf numFmtId="182" fontId="15" fillId="0" borderId="31" xfId="1" applyNumberFormat="1" applyFont="1" applyFill="1" applyBorder="1" applyAlignment="1" applyProtection="1">
      <alignment horizontal="right" vertical="center" shrinkToFit="1"/>
      <protection locked="0"/>
    </xf>
    <xf numFmtId="182" fontId="15" fillId="0" borderId="12" xfId="1" applyNumberFormat="1" applyFont="1" applyFill="1" applyBorder="1" applyAlignment="1" applyProtection="1">
      <alignment horizontal="right" vertical="center" shrinkToFit="1"/>
      <protection locked="0"/>
    </xf>
    <xf numFmtId="182" fontId="15" fillId="0" borderId="13" xfId="1" applyNumberFormat="1" applyFont="1" applyFill="1" applyBorder="1" applyAlignment="1" applyProtection="1">
      <alignment horizontal="right" vertical="center" shrinkToFit="1"/>
      <protection locked="0"/>
    </xf>
    <xf numFmtId="182" fontId="15" fillId="0" borderId="40" xfId="1" applyNumberFormat="1" applyFont="1" applyFill="1" applyBorder="1" applyAlignment="1" applyProtection="1">
      <alignment horizontal="right" vertical="center" shrinkToFit="1"/>
      <protection locked="0"/>
    </xf>
    <xf numFmtId="182" fontId="15" fillId="0" borderId="72" xfId="1" applyNumberFormat="1" applyFont="1" applyFill="1" applyBorder="1" applyAlignment="1" applyProtection="1">
      <alignment horizontal="right" vertical="center" shrinkToFit="1"/>
      <protection locked="0"/>
    </xf>
    <xf numFmtId="3" fontId="15" fillId="0" borderId="70" xfId="11" applyNumberFormat="1" applyFont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right" vertical="center"/>
    </xf>
    <xf numFmtId="0" fontId="15" fillId="0" borderId="27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5" fillId="0" borderId="8" xfId="0" applyNumberFormat="1" applyFont="1" applyFill="1" applyBorder="1" applyAlignment="1">
      <alignment horizontal="center" vertical="center"/>
    </xf>
    <xf numFmtId="176" fontId="15" fillId="0" borderId="36" xfId="0" applyNumberFormat="1" applyFont="1" applyFill="1" applyBorder="1" applyAlignment="1">
      <alignment horizontal="center" vertical="center"/>
    </xf>
    <xf numFmtId="176" fontId="15" fillId="0" borderId="13" xfId="0" applyNumberFormat="1" applyFont="1" applyFill="1" applyBorder="1" applyAlignment="1">
      <alignment horizontal="center" vertical="center"/>
    </xf>
    <xf numFmtId="176" fontId="15" fillId="0" borderId="28" xfId="0" applyNumberFormat="1" applyFont="1" applyFill="1" applyBorder="1" applyAlignment="1">
      <alignment horizontal="center" vertical="center"/>
    </xf>
    <xf numFmtId="176" fontId="15" fillId="0" borderId="35" xfId="0" applyNumberFormat="1" applyFont="1" applyFill="1" applyBorder="1" applyAlignment="1">
      <alignment horizontal="center" vertical="center"/>
    </xf>
    <xf numFmtId="176" fontId="15" fillId="0" borderId="29" xfId="0" applyNumberFormat="1" applyFont="1" applyFill="1" applyBorder="1" applyAlignment="1">
      <alignment horizontal="center" vertical="center"/>
    </xf>
    <xf numFmtId="176" fontId="15" fillId="0" borderId="11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left"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5" fillId="0" borderId="31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176" fontId="15" fillId="0" borderId="38" xfId="0" applyNumberFormat="1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vertical="center"/>
    </xf>
    <xf numFmtId="176" fontId="15" fillId="0" borderId="34" xfId="0" applyNumberFormat="1" applyFont="1" applyFill="1" applyBorder="1" applyAlignment="1">
      <alignment horizontal="center" vertical="center"/>
    </xf>
    <xf numFmtId="176" fontId="15" fillId="0" borderId="39" xfId="0" applyNumberFormat="1" applyFont="1" applyFill="1" applyBorder="1" applyAlignment="1">
      <alignment horizontal="center" vertical="center"/>
    </xf>
    <xf numFmtId="176" fontId="15" fillId="0" borderId="44" xfId="0" applyNumberFormat="1" applyFont="1" applyFill="1" applyBorder="1" applyAlignment="1">
      <alignment horizontal="center" vertical="center"/>
    </xf>
    <xf numFmtId="176" fontId="15" fillId="0" borderId="76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6" fillId="0" borderId="28" xfId="0" applyNumberFormat="1" applyFont="1" applyFill="1" applyBorder="1" applyAlignment="1">
      <alignment horizontal="center" vertical="center"/>
    </xf>
    <xf numFmtId="176" fontId="16" fillId="0" borderId="35" xfId="0" applyNumberFormat="1" applyFont="1" applyFill="1" applyBorder="1" applyAlignment="1">
      <alignment horizontal="center" vertical="center"/>
    </xf>
    <xf numFmtId="176" fontId="16" fillId="0" borderId="29" xfId="0" applyNumberFormat="1" applyFont="1" applyFill="1" applyBorder="1" applyAlignment="1">
      <alignment horizontal="center" vertical="center"/>
    </xf>
    <xf numFmtId="176" fontId="15" fillId="0" borderId="28" xfId="0" applyNumberFormat="1" applyFont="1" applyFill="1" applyBorder="1" applyAlignment="1">
      <alignment horizontal="center" vertical="center" shrinkToFit="1"/>
    </xf>
    <xf numFmtId="176" fontId="15" fillId="0" borderId="29" xfId="0" applyNumberFormat="1" applyFont="1" applyFill="1" applyBorder="1" applyAlignment="1">
      <alignment horizontal="center" vertical="center" shrinkToFit="1"/>
    </xf>
    <xf numFmtId="176" fontId="15" fillId="0" borderId="10" xfId="0" applyNumberFormat="1" applyFont="1" applyFill="1" applyBorder="1" applyAlignment="1">
      <alignment horizontal="center" vertical="center" textRotation="255" shrinkToFit="1"/>
    </xf>
    <xf numFmtId="0" fontId="15" fillId="0" borderId="11" xfId="0" applyFont="1" applyFill="1" applyBorder="1" applyAlignment="1">
      <alignment vertical="center" textRotation="255"/>
    </xf>
    <xf numFmtId="0" fontId="15" fillId="0" borderId="20" xfId="0" applyFont="1" applyFill="1" applyBorder="1" applyAlignment="1">
      <alignment vertical="center" textRotation="255"/>
    </xf>
    <xf numFmtId="176" fontId="15" fillId="0" borderId="1" xfId="0" applyNumberFormat="1" applyFont="1" applyFill="1" applyBorder="1" applyAlignment="1">
      <alignment vertical="center" textRotation="255"/>
    </xf>
    <xf numFmtId="176" fontId="15" fillId="0" borderId="1" xfId="0" applyNumberFormat="1" applyFont="1" applyFill="1" applyBorder="1" applyAlignment="1">
      <alignment vertical="center" textRotation="255" shrinkToFit="1"/>
    </xf>
    <xf numFmtId="176" fontId="0" fillId="0" borderId="44" xfId="0" applyNumberFormat="1" applyFont="1" applyFill="1" applyBorder="1" applyAlignment="1">
      <alignment horizontal="center" vertical="center"/>
    </xf>
    <xf numFmtId="176" fontId="0" fillId="0" borderId="76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left" vertical="center" shrinkToFit="1"/>
    </xf>
    <xf numFmtId="176" fontId="0" fillId="0" borderId="0" xfId="0" applyNumberFormat="1" applyFont="1" applyFill="1" applyBorder="1" applyAlignment="1">
      <alignment horizontal="left" vertical="center" shrinkToFit="1"/>
    </xf>
    <xf numFmtId="176" fontId="0" fillId="0" borderId="0" xfId="0" applyNumberFormat="1" applyFont="1" applyFill="1" applyAlignment="1">
      <alignment horizontal="left" vertical="center"/>
    </xf>
    <xf numFmtId="176" fontId="19" fillId="0" borderId="35" xfId="0" applyNumberFormat="1" applyFont="1" applyFill="1" applyBorder="1" applyAlignment="1">
      <alignment horizontal="center" vertical="center"/>
    </xf>
    <xf numFmtId="176" fontId="19" fillId="0" borderId="29" xfId="0" applyNumberFormat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>
      <alignment horizontal="center" vertical="center" shrinkToFit="1"/>
    </xf>
    <xf numFmtId="176" fontId="0" fillId="0" borderId="29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vertical="center" textRotation="255"/>
    </xf>
    <xf numFmtId="176" fontId="0" fillId="0" borderId="10" xfId="0" applyNumberFormat="1" applyFont="1" applyFill="1" applyBorder="1" applyAlignment="1">
      <alignment vertical="center" textRotation="255" shrinkToFit="1"/>
    </xf>
    <xf numFmtId="176" fontId="0" fillId="0" borderId="11" xfId="0" applyNumberFormat="1" applyFont="1" applyFill="1" applyBorder="1" applyAlignment="1">
      <alignment vertical="center" textRotation="255" shrinkToFit="1"/>
    </xf>
    <xf numFmtId="176" fontId="0" fillId="0" borderId="20" xfId="0" applyNumberFormat="1" applyFont="1" applyFill="1" applyBorder="1" applyAlignment="1">
      <alignment vertical="center" textRotation="255" shrinkToFit="1"/>
    </xf>
    <xf numFmtId="176" fontId="0" fillId="0" borderId="0" xfId="0" applyNumberFormat="1" applyFont="1" applyFill="1" applyAlignment="1">
      <alignment horizontal="left" vertical="center" shrinkToFit="1"/>
    </xf>
    <xf numFmtId="176" fontId="15" fillId="0" borderId="10" xfId="0" applyNumberFormat="1" applyFont="1" applyFill="1" applyBorder="1" applyAlignment="1">
      <alignment vertical="center" textRotation="255" shrinkToFit="1"/>
    </xf>
    <xf numFmtId="176" fontId="15" fillId="0" borderId="11" xfId="0" applyNumberFormat="1" applyFont="1" applyFill="1" applyBorder="1" applyAlignment="1">
      <alignment vertical="center" textRotation="255" shrinkToFit="1"/>
    </xf>
    <xf numFmtId="176" fontId="15" fillId="0" borderId="20" xfId="0" applyNumberFormat="1" applyFont="1" applyFill="1" applyBorder="1" applyAlignment="1">
      <alignment vertical="center" textRotation="255" shrinkToFit="1"/>
    </xf>
    <xf numFmtId="38" fontId="5" fillId="0" borderId="53" xfId="1" applyFont="1" applyFill="1" applyBorder="1" applyAlignment="1">
      <alignment horizontal="center"/>
    </xf>
    <xf numFmtId="38" fontId="5" fillId="0" borderId="61" xfId="1" applyFont="1" applyFill="1" applyBorder="1" applyAlignment="1">
      <alignment horizontal="center"/>
    </xf>
    <xf numFmtId="38" fontId="15" fillId="0" borderId="62" xfId="1" applyFont="1" applyFill="1" applyBorder="1" applyAlignment="1">
      <alignment horizontal="center" vertical="center" textRotation="255" shrinkToFit="1"/>
    </xf>
    <xf numFmtId="38" fontId="15" fillId="0" borderId="64" xfId="1" applyFont="1" applyFill="1" applyBorder="1" applyAlignment="1">
      <alignment horizontal="center" vertical="center" textRotation="255" shrinkToFit="1"/>
    </xf>
    <xf numFmtId="38" fontId="5" fillId="0" borderId="62" xfId="1" applyFont="1" applyFill="1" applyBorder="1" applyAlignment="1">
      <alignment horizontal="center" vertical="center" wrapText="1"/>
    </xf>
    <xf numFmtId="38" fontId="5" fillId="0" borderId="64" xfId="1" applyFont="1" applyFill="1" applyBorder="1" applyAlignment="1">
      <alignment horizontal="center" vertical="center" wrapText="1"/>
    </xf>
    <xf numFmtId="38" fontId="5" fillId="0" borderId="71" xfId="1" applyFont="1" applyFill="1" applyBorder="1" applyAlignment="1">
      <alignment horizontal="center" vertical="center" wrapText="1"/>
    </xf>
    <xf numFmtId="38" fontId="15" fillId="0" borderId="9" xfId="1" applyFont="1" applyFill="1" applyBorder="1" applyAlignment="1">
      <alignment horizontal="center" vertical="center" textRotation="255" shrinkToFit="1"/>
    </xf>
    <xf numFmtId="38" fontId="15" fillId="0" borderId="31" xfId="1" applyFont="1" applyFill="1" applyBorder="1" applyAlignment="1">
      <alignment horizontal="center" vertical="center" textRotation="255" shrinkToFit="1"/>
    </xf>
    <xf numFmtId="38" fontId="15" fillId="0" borderId="3" xfId="1" applyFont="1" applyFill="1" applyBorder="1" applyAlignment="1">
      <alignment horizontal="center" vertical="center" textRotation="255" shrinkToFit="1"/>
    </xf>
    <xf numFmtId="38" fontId="15" fillId="0" borderId="53" xfId="1" applyFont="1" applyFill="1" applyBorder="1" applyAlignment="1">
      <alignment horizontal="center" vertical="center" shrinkToFit="1"/>
    </xf>
    <xf numFmtId="38" fontId="15" fillId="0" borderId="63" xfId="1" applyFont="1" applyFill="1" applyBorder="1" applyAlignment="1">
      <alignment horizontal="center" vertical="center" shrinkToFit="1"/>
    </xf>
    <xf numFmtId="38" fontId="15" fillId="0" borderId="61" xfId="1" applyFont="1" applyFill="1" applyBorder="1" applyAlignment="1">
      <alignment horizontal="center" vertical="center" shrinkToFit="1"/>
    </xf>
    <xf numFmtId="38" fontId="15" fillId="0" borderId="33" xfId="1" applyFont="1" applyFill="1" applyBorder="1" applyAlignment="1">
      <alignment horizontal="center" vertical="center" shrinkToFit="1"/>
    </xf>
    <xf numFmtId="38" fontId="15" fillId="0" borderId="16" xfId="1" applyFont="1" applyFill="1" applyBorder="1" applyAlignment="1">
      <alignment shrinkToFit="1"/>
    </xf>
    <xf numFmtId="38" fontId="15" fillId="0" borderId="47" xfId="1" applyFont="1" applyFill="1" applyBorder="1" applyAlignment="1">
      <alignment shrinkToFit="1"/>
    </xf>
    <xf numFmtId="38" fontId="15" fillId="0" borderId="41" xfId="1" applyFont="1" applyFill="1" applyBorder="1" applyAlignment="1">
      <alignment shrinkToFit="1"/>
    </xf>
    <xf numFmtId="38" fontId="15" fillId="0" borderId="62" xfId="1" applyFont="1" applyFill="1" applyBorder="1" applyAlignment="1">
      <alignment horizontal="center" vertical="center" shrinkToFit="1"/>
    </xf>
    <xf numFmtId="38" fontId="15" fillId="0" borderId="30" xfId="1" applyFont="1" applyFill="1" applyBorder="1" applyAlignment="1">
      <alignment horizontal="center" vertical="center" shrinkToFit="1"/>
    </xf>
    <xf numFmtId="38" fontId="15" fillId="0" borderId="77" xfId="1" applyFont="1" applyFill="1" applyBorder="1" applyAlignment="1">
      <alignment shrinkToFit="1"/>
    </xf>
    <xf numFmtId="38" fontId="15" fillId="0" borderId="78" xfId="1" applyFont="1" applyFill="1" applyBorder="1" applyAlignment="1">
      <alignment shrinkToFit="1"/>
    </xf>
    <xf numFmtId="38" fontId="15" fillId="0" borderId="39" xfId="1" applyFont="1" applyFill="1" applyBorder="1" applyAlignment="1">
      <alignment horizontal="center" vertical="center" shrinkToFit="1"/>
    </xf>
    <xf numFmtId="38" fontId="20" fillId="0" borderId="2" xfId="1" applyFont="1" applyFill="1" applyBorder="1" applyAlignment="1">
      <alignment horizontal="left" vertical="center" wrapText="1" shrinkToFit="1"/>
    </xf>
    <xf numFmtId="38" fontId="15" fillId="0" borderId="29" xfId="6" applyFont="1" applyFill="1" applyBorder="1" applyAlignment="1">
      <alignment horizontal="center" vertical="center"/>
    </xf>
    <xf numFmtId="38" fontId="15" fillId="0" borderId="1" xfId="6" applyFont="1" applyFill="1" applyBorder="1" applyAlignment="1">
      <alignment horizontal="center" vertical="center"/>
    </xf>
    <xf numFmtId="38" fontId="15" fillId="0" borderId="19" xfId="6" applyFont="1" applyFill="1" applyBorder="1" applyAlignment="1">
      <alignment horizontal="center" vertical="center"/>
    </xf>
    <xf numFmtId="38" fontId="15" fillId="0" borderId="18" xfId="6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/>
    </xf>
    <xf numFmtId="38" fontId="15" fillId="0" borderId="66" xfId="6" applyFont="1" applyFill="1" applyBorder="1" applyAlignment="1">
      <alignment horizontal="center" vertical="center"/>
    </xf>
    <xf numFmtId="38" fontId="15" fillId="0" borderId="73" xfId="6" applyFont="1" applyFill="1" applyBorder="1" applyAlignment="1">
      <alignment horizontal="center" vertical="center"/>
    </xf>
    <xf numFmtId="38" fontId="15" fillId="0" borderId="49" xfId="6" applyFont="1" applyFill="1" applyBorder="1" applyAlignment="1">
      <alignment horizontal="center" vertical="center"/>
    </xf>
    <xf numFmtId="38" fontId="15" fillId="0" borderId="74" xfId="6" applyFont="1" applyFill="1" applyBorder="1" applyAlignment="1">
      <alignment horizontal="center" vertical="center"/>
    </xf>
    <xf numFmtId="38" fontId="15" fillId="0" borderId="68" xfId="6" applyFont="1" applyFill="1" applyBorder="1" applyAlignment="1">
      <alignment horizontal="center" vertical="center"/>
    </xf>
    <xf numFmtId="38" fontId="15" fillId="0" borderId="14" xfId="6" applyFont="1" applyFill="1" applyBorder="1" applyAlignment="1">
      <alignment horizontal="center" vertical="center"/>
    </xf>
    <xf numFmtId="38" fontId="15" fillId="0" borderId="15" xfId="6" applyFont="1" applyFill="1" applyBorder="1" applyAlignment="1">
      <alignment horizontal="center" vertical="center"/>
    </xf>
    <xf numFmtId="38" fontId="15" fillId="0" borderId="17" xfId="6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 textRotation="255"/>
    </xf>
    <xf numFmtId="0" fontId="15" fillId="0" borderId="0" xfId="11" applyFont="1" applyAlignment="1">
      <alignment horizontal="left" vertical="center"/>
    </xf>
    <xf numFmtId="0" fontId="24" fillId="0" borderId="0" xfId="11" applyFont="1" applyAlignment="1">
      <alignment horizontal="left" vertical="center"/>
    </xf>
    <xf numFmtId="0" fontId="24" fillId="0" borderId="2" xfId="11" applyFont="1" applyBorder="1" applyAlignment="1">
      <alignment horizontal="left" vertical="center"/>
    </xf>
    <xf numFmtId="0" fontId="15" fillId="0" borderId="3" xfId="4" applyFont="1" applyBorder="1" applyAlignment="1">
      <alignment horizontal="center" vertical="center" textRotation="255"/>
    </xf>
    <xf numFmtId="0" fontId="15" fillId="0" borderId="9" xfId="4" applyFont="1" applyBorder="1" applyAlignment="1">
      <alignment horizontal="center" vertical="center" textRotation="255"/>
    </xf>
    <xf numFmtId="0" fontId="15" fillId="0" borderId="31" xfId="4" applyFont="1" applyBorder="1" applyAlignment="1">
      <alignment horizontal="center" vertical="center" textRotation="255"/>
    </xf>
    <xf numFmtId="176" fontId="15" fillId="0" borderId="30" xfId="11" applyNumberFormat="1" applyFont="1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8" fontId="6" fillId="0" borderId="48" xfId="0" applyNumberFormat="1" applyFont="1" applyBorder="1" applyAlignment="1">
      <alignment horizontal="center" vertical="center" shrinkToFit="1"/>
    </xf>
    <xf numFmtId="178" fontId="6" fillId="0" borderId="49" xfId="0" applyNumberFormat="1" applyFont="1" applyBorder="1" applyAlignment="1">
      <alignment horizontal="center" vertical="center" shrinkToFit="1"/>
    </xf>
    <xf numFmtId="178" fontId="6" fillId="0" borderId="50" xfId="0" applyNumberFormat="1" applyFont="1" applyBorder="1" applyAlignment="1">
      <alignment horizontal="center" vertical="center" shrinkToFit="1"/>
    </xf>
    <xf numFmtId="178" fontId="6" fillId="0" borderId="18" xfId="0" applyNumberFormat="1" applyFont="1" applyBorder="1" applyAlignment="1">
      <alignment horizontal="center" vertical="center" shrinkToFit="1"/>
    </xf>
    <xf numFmtId="178" fontId="6" fillId="0" borderId="47" xfId="0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32" xfId="0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wrapText="1" shrinkToFit="1"/>
    </xf>
    <xf numFmtId="178" fontId="6" fillId="0" borderId="32" xfId="0" applyNumberFormat="1" applyFont="1" applyBorder="1" applyAlignment="1">
      <alignment horizontal="center" vertical="center" wrapText="1" shrinkToFit="1"/>
    </xf>
    <xf numFmtId="178" fontId="6" fillId="0" borderId="17" xfId="0" applyNumberFormat="1" applyFont="1" applyBorder="1" applyAlignment="1">
      <alignment horizontal="center" vertical="center" shrinkToFit="1"/>
    </xf>
    <xf numFmtId="178" fontId="6" fillId="0" borderId="19" xfId="0" applyNumberFormat="1" applyFont="1" applyBorder="1" applyAlignment="1">
      <alignment horizontal="center" vertical="center" shrinkToFit="1"/>
    </xf>
    <xf numFmtId="178" fontId="6" fillId="0" borderId="41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78" fontId="6" fillId="0" borderId="14" xfId="0" applyNumberFormat="1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69" xfId="0" applyFont="1" applyBorder="1" applyAlignment="1" applyProtection="1">
      <alignment horizontal="center" vertical="center" shrinkToFit="1"/>
      <protection locked="0"/>
    </xf>
    <xf numFmtId="0" fontId="6" fillId="0" borderId="70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6" fillId="0" borderId="7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9" xfId="0" applyFont="1" applyBorder="1" applyAlignment="1" applyProtection="1">
      <alignment horizontal="center" vertical="center" wrapText="1" shrinkToFit="1"/>
      <protection locked="0"/>
    </xf>
    <xf numFmtId="0" fontId="6" fillId="0" borderId="41" xfId="0" applyFont="1" applyBorder="1" applyAlignment="1" applyProtection="1">
      <alignment horizontal="center" vertical="center" wrapText="1" shrinkToFit="1"/>
      <protection locked="0"/>
    </xf>
  </cellXfs>
  <cellStyles count="13">
    <cellStyle name="桁区切り" xfId="6" builtinId="6"/>
    <cellStyle name="桁区切り 2" xfId="1" xr:uid="{00000000-0005-0000-0000-000001000000}"/>
    <cellStyle name="桁区切り 3" xfId="5" xr:uid="{00000000-0005-0000-0000-000002000000}"/>
    <cellStyle name="桁区切り 3 2" xfId="10" xr:uid="{00000000-0005-0000-0000-000003000000}"/>
    <cellStyle name="桁区切り 3 2 2" xfId="12" xr:uid="{8BA6E98A-A65A-42D8-9062-4C7DC2ABC336}"/>
    <cellStyle name="標準" xfId="0" builtinId="0"/>
    <cellStyle name="標準 2" xfId="2" xr:uid="{00000000-0005-0000-0000-000005000000}"/>
    <cellStyle name="標準 3" xfId="3" xr:uid="{00000000-0005-0000-0000-000006000000}"/>
    <cellStyle name="標準 3 2" xfId="9" xr:uid="{00000000-0005-0000-0000-000007000000}"/>
    <cellStyle name="標準 3 2 2" xfId="11" xr:uid="{32D6DAED-E9B2-4735-9C23-42E62CD8F233}"/>
    <cellStyle name="標準_１８拠点回収受付実績（紙パック）　（H18）" xfId="4" xr:uid="{00000000-0005-0000-0000-000008000000}"/>
    <cellStyle name="標準_会計年度別集計表" xfId="7" xr:uid="{00000000-0005-0000-0000-000009000000}"/>
    <cellStyle name="標準_東北_東淀川区、淀川区,3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view="pageBreakPreview" topLeftCell="A8" zoomScale="85" zoomScaleNormal="55" zoomScaleSheetLayoutView="85" zoomScalePageLayoutView="70" workbookViewId="0">
      <selection activeCell="P19" sqref="P19"/>
    </sheetView>
  </sheetViews>
  <sheetFormatPr defaultColWidth="12.6640625" defaultRowHeight="48" customHeight="1" x14ac:dyDescent="0.2"/>
  <cols>
    <col min="1" max="1" width="3.44140625" style="1" customWidth="1"/>
    <col min="2" max="2" width="12.77734375" style="1" customWidth="1"/>
    <col min="3" max="4" width="12.6640625" style="1" customWidth="1"/>
    <col min="5" max="5" width="13.6640625" style="1" customWidth="1"/>
    <col min="6" max="9" width="12.77734375" style="1" customWidth="1"/>
    <col min="10" max="10" width="13.44140625" style="1" customWidth="1"/>
    <col min="11" max="11" width="13.6640625" style="1" customWidth="1"/>
    <col min="12" max="13" width="12.77734375" style="1" customWidth="1"/>
    <col min="14" max="16384" width="12.6640625" style="1"/>
  </cols>
  <sheetData>
    <row r="1" spans="1:14" ht="48" customHeight="1" x14ac:dyDescent="0.2">
      <c r="A1" s="32" t="s">
        <v>373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299" t="s">
        <v>27</v>
      </c>
      <c r="M1" s="300"/>
    </row>
    <row r="2" spans="1:14" ht="48" customHeight="1" thickBot="1" x14ac:dyDescent="0.25">
      <c r="A2" s="33" t="s">
        <v>26</v>
      </c>
      <c r="B2" s="34"/>
      <c r="C2" s="35"/>
      <c r="D2" s="36"/>
      <c r="E2" s="36"/>
      <c r="F2" s="36"/>
      <c r="G2" s="36"/>
      <c r="H2" s="36"/>
      <c r="I2" s="36"/>
      <c r="J2" s="36"/>
      <c r="K2" s="36"/>
      <c r="L2" s="301" t="s">
        <v>0</v>
      </c>
      <c r="M2" s="302"/>
      <c r="N2" s="3"/>
    </row>
    <row r="3" spans="1:14" ht="48" customHeight="1" x14ac:dyDescent="0.2">
      <c r="A3" s="37"/>
      <c r="B3" s="303" t="s">
        <v>1</v>
      </c>
      <c r="C3" s="304"/>
      <c r="D3" s="304"/>
      <c r="E3" s="304"/>
      <c r="F3" s="304"/>
      <c r="G3" s="304"/>
      <c r="H3" s="304"/>
      <c r="I3" s="304"/>
      <c r="J3" s="305"/>
      <c r="K3" s="306" t="s">
        <v>2</v>
      </c>
      <c r="L3" s="308" t="s">
        <v>3</v>
      </c>
      <c r="M3" s="38" t="s">
        <v>4</v>
      </c>
    </row>
    <row r="4" spans="1:14" ht="48" customHeight="1" thickBot="1" x14ac:dyDescent="0.25">
      <c r="A4" s="39" t="s">
        <v>5</v>
      </c>
      <c r="B4" s="40" t="s">
        <v>253</v>
      </c>
      <c r="C4" s="41" t="s">
        <v>6</v>
      </c>
      <c r="D4" s="41" t="s">
        <v>7</v>
      </c>
      <c r="E4" s="41" t="s">
        <v>8</v>
      </c>
      <c r="F4" s="41" t="s">
        <v>9</v>
      </c>
      <c r="G4" s="41" t="s">
        <v>180</v>
      </c>
      <c r="H4" s="41" t="s">
        <v>10</v>
      </c>
      <c r="I4" s="41" t="s">
        <v>11</v>
      </c>
      <c r="J4" s="207" t="s">
        <v>12</v>
      </c>
      <c r="K4" s="307"/>
      <c r="L4" s="309"/>
      <c r="M4" s="43" t="s">
        <v>254</v>
      </c>
    </row>
    <row r="5" spans="1:14" ht="48" customHeight="1" x14ac:dyDescent="0.2">
      <c r="A5" s="44" t="s">
        <v>255</v>
      </c>
      <c r="B5" s="212">
        <v>27505300</v>
      </c>
      <c r="C5" s="212">
        <v>46739640</v>
      </c>
      <c r="D5" s="212">
        <v>679440</v>
      </c>
      <c r="E5" s="212">
        <f>SUM(B5:D5)</f>
        <v>74924380</v>
      </c>
      <c r="F5" s="212">
        <v>680870</v>
      </c>
      <c r="G5" s="212">
        <v>500250</v>
      </c>
      <c r="H5" s="212">
        <v>352990</v>
      </c>
      <c r="I5" s="212">
        <v>10864360</v>
      </c>
      <c r="J5" s="212">
        <v>87322850</v>
      </c>
      <c r="K5" s="232">
        <v>87322850</v>
      </c>
      <c r="L5" s="233">
        <v>13632250</v>
      </c>
      <c r="M5" s="234">
        <v>15.611320519199728</v>
      </c>
    </row>
    <row r="6" spans="1:14" ht="48" customHeight="1" x14ac:dyDescent="0.2">
      <c r="A6" s="46" t="s">
        <v>15</v>
      </c>
      <c r="B6" s="213">
        <v>26838440</v>
      </c>
      <c r="C6" s="213">
        <v>46659840</v>
      </c>
      <c r="D6" s="213">
        <v>728130</v>
      </c>
      <c r="E6" s="213">
        <f t="shared" ref="E6:E16" si="0">SUM(B6:D6)</f>
        <v>74226410</v>
      </c>
      <c r="F6" s="213">
        <v>584980</v>
      </c>
      <c r="G6" s="213">
        <v>321005</v>
      </c>
      <c r="H6" s="213">
        <v>193460</v>
      </c>
      <c r="I6" s="213">
        <v>10694550</v>
      </c>
      <c r="J6" s="213">
        <v>86020405</v>
      </c>
      <c r="K6" s="213">
        <v>86020405</v>
      </c>
      <c r="L6" s="217">
        <v>14608740</v>
      </c>
      <c r="M6" s="235">
        <v>16.982877492846029</v>
      </c>
    </row>
    <row r="7" spans="1:14" ht="48" customHeight="1" x14ac:dyDescent="0.2">
      <c r="A7" s="46" t="s">
        <v>256</v>
      </c>
      <c r="B7" s="213">
        <v>23819790</v>
      </c>
      <c r="C7" s="213">
        <v>46129500</v>
      </c>
      <c r="D7" s="213">
        <v>705490</v>
      </c>
      <c r="E7" s="213">
        <f t="shared" si="0"/>
        <v>70654780</v>
      </c>
      <c r="F7" s="213">
        <v>599260</v>
      </c>
      <c r="G7" s="213">
        <v>317995</v>
      </c>
      <c r="H7" s="213">
        <v>191490</v>
      </c>
      <c r="I7" s="213">
        <v>9607690</v>
      </c>
      <c r="J7" s="213">
        <v>81371215</v>
      </c>
      <c r="K7" s="213">
        <v>81371215</v>
      </c>
      <c r="L7" s="217">
        <v>10638670</v>
      </c>
      <c r="M7" s="235">
        <v>13.074242531588103</v>
      </c>
    </row>
    <row r="8" spans="1:14" ht="48" customHeight="1" x14ac:dyDescent="0.2">
      <c r="A8" s="46" t="s">
        <v>17</v>
      </c>
      <c r="B8" s="213">
        <v>26700920</v>
      </c>
      <c r="C8" s="213">
        <v>48836430</v>
      </c>
      <c r="D8" s="213">
        <v>632120</v>
      </c>
      <c r="E8" s="213">
        <f t="shared" si="0"/>
        <v>76169470</v>
      </c>
      <c r="F8" s="213">
        <v>732760</v>
      </c>
      <c r="G8" s="213">
        <v>351540</v>
      </c>
      <c r="H8" s="213">
        <v>149240</v>
      </c>
      <c r="I8" s="213">
        <v>10563430</v>
      </c>
      <c r="J8" s="213">
        <v>87966440</v>
      </c>
      <c r="K8" s="213">
        <v>87966440</v>
      </c>
      <c r="L8" s="217">
        <v>12520550</v>
      </c>
      <c r="M8" s="235">
        <v>14.233325800157424</v>
      </c>
    </row>
    <row r="9" spans="1:14" ht="48" customHeight="1" x14ac:dyDescent="0.2">
      <c r="A9" s="46" t="s">
        <v>18</v>
      </c>
      <c r="B9" s="213">
        <v>25036510</v>
      </c>
      <c r="C9" s="213">
        <v>45859400</v>
      </c>
      <c r="D9" s="213">
        <v>781800</v>
      </c>
      <c r="E9" s="213">
        <f t="shared" si="0"/>
        <v>71677710</v>
      </c>
      <c r="F9" s="213">
        <v>467780</v>
      </c>
      <c r="G9" s="213">
        <v>453280</v>
      </c>
      <c r="H9" s="213">
        <v>259120</v>
      </c>
      <c r="I9" s="213">
        <v>9914480</v>
      </c>
      <c r="J9" s="213">
        <v>82772370</v>
      </c>
      <c r="K9" s="213">
        <v>82772370</v>
      </c>
      <c r="L9" s="217">
        <v>11721130</v>
      </c>
      <c r="M9" s="235">
        <v>14.160679463448975</v>
      </c>
    </row>
    <row r="10" spans="1:14" ht="48" customHeight="1" x14ac:dyDescent="0.2">
      <c r="A10" s="46" t="s">
        <v>257</v>
      </c>
      <c r="B10" s="213">
        <v>23228690</v>
      </c>
      <c r="C10" s="213">
        <v>45332970</v>
      </c>
      <c r="D10" s="213">
        <v>602920</v>
      </c>
      <c r="E10" s="213">
        <f t="shared" si="0"/>
        <v>69164580</v>
      </c>
      <c r="F10" s="213">
        <v>532800</v>
      </c>
      <c r="G10" s="213">
        <v>293555</v>
      </c>
      <c r="H10" s="213">
        <v>163190</v>
      </c>
      <c r="I10" s="213">
        <v>9440720</v>
      </c>
      <c r="J10" s="213">
        <v>79594845</v>
      </c>
      <c r="K10" s="213">
        <v>79594845</v>
      </c>
      <c r="L10" s="217">
        <v>11193070</v>
      </c>
      <c r="M10" s="235">
        <v>14.062556438171342</v>
      </c>
    </row>
    <row r="11" spans="1:14" ht="48" customHeight="1" x14ac:dyDescent="0.2">
      <c r="A11" s="46" t="s">
        <v>20</v>
      </c>
      <c r="B11" s="213">
        <v>25404100</v>
      </c>
      <c r="C11" s="213">
        <v>47948050</v>
      </c>
      <c r="D11" s="213">
        <v>811250</v>
      </c>
      <c r="E11" s="213">
        <f t="shared" si="0"/>
        <v>74163400</v>
      </c>
      <c r="F11" s="213">
        <v>620640</v>
      </c>
      <c r="G11" s="213">
        <v>225325</v>
      </c>
      <c r="H11" s="213">
        <v>248510</v>
      </c>
      <c r="I11" s="213">
        <v>10313260</v>
      </c>
      <c r="J11" s="213">
        <v>85571135</v>
      </c>
      <c r="K11" s="213">
        <v>85571135</v>
      </c>
      <c r="L11" s="217">
        <v>12141720</v>
      </c>
      <c r="M11" s="235">
        <v>14.189036992439096</v>
      </c>
    </row>
    <row r="12" spans="1:14" ht="48" customHeight="1" x14ac:dyDescent="0.2">
      <c r="A12" s="46" t="s">
        <v>258</v>
      </c>
      <c r="B12" s="213">
        <v>24756270</v>
      </c>
      <c r="C12" s="213">
        <v>45919160</v>
      </c>
      <c r="D12" s="213">
        <v>588650</v>
      </c>
      <c r="E12" s="213">
        <f t="shared" si="0"/>
        <v>71264080</v>
      </c>
      <c r="F12" s="213">
        <v>524410</v>
      </c>
      <c r="G12" s="213">
        <v>292740</v>
      </c>
      <c r="H12" s="213">
        <v>261340</v>
      </c>
      <c r="I12" s="213">
        <v>9907500</v>
      </c>
      <c r="J12" s="213">
        <v>82250070</v>
      </c>
      <c r="K12" s="213">
        <v>82250070</v>
      </c>
      <c r="L12" s="217">
        <v>10144170</v>
      </c>
      <c r="M12" s="235">
        <v>12.33332688956982</v>
      </c>
    </row>
    <row r="13" spans="1:14" ht="48" customHeight="1" x14ac:dyDescent="0.2">
      <c r="A13" s="46" t="s">
        <v>259</v>
      </c>
      <c r="B13" s="213">
        <v>28083380</v>
      </c>
      <c r="C13" s="213">
        <v>51242730</v>
      </c>
      <c r="D13" s="213">
        <v>501430</v>
      </c>
      <c r="E13" s="213">
        <f t="shared" si="0"/>
        <v>79827540</v>
      </c>
      <c r="F13" s="213">
        <v>612660</v>
      </c>
      <c r="G13" s="213">
        <v>370375</v>
      </c>
      <c r="H13" s="213">
        <v>358190</v>
      </c>
      <c r="I13" s="213">
        <v>10878490</v>
      </c>
      <c r="J13" s="213">
        <v>92047255</v>
      </c>
      <c r="K13" s="213">
        <v>92047255</v>
      </c>
      <c r="L13" s="217">
        <v>15002220</v>
      </c>
      <c r="M13" s="235">
        <v>16.298389343604001</v>
      </c>
    </row>
    <row r="14" spans="1:14" ht="48" customHeight="1" x14ac:dyDescent="0.2">
      <c r="A14" s="46" t="s">
        <v>23</v>
      </c>
      <c r="B14" s="213">
        <v>25283260</v>
      </c>
      <c r="C14" s="213">
        <v>44689990</v>
      </c>
      <c r="D14" s="213">
        <v>533470</v>
      </c>
      <c r="E14" s="213">
        <f t="shared" si="0"/>
        <v>70506720</v>
      </c>
      <c r="F14" s="213">
        <v>556020</v>
      </c>
      <c r="G14" s="236">
        <v>322285</v>
      </c>
      <c r="H14" s="236">
        <v>254780</v>
      </c>
      <c r="I14" s="213">
        <v>9816400</v>
      </c>
      <c r="J14" s="213">
        <v>81456205</v>
      </c>
      <c r="K14" s="213">
        <v>81456205</v>
      </c>
      <c r="L14" s="217">
        <v>13086490</v>
      </c>
      <c r="M14" s="235">
        <v>16.065676027995657</v>
      </c>
    </row>
    <row r="15" spans="1:14" ht="48" customHeight="1" x14ac:dyDescent="0.2">
      <c r="A15" s="46" t="s">
        <v>260</v>
      </c>
      <c r="B15" s="213">
        <v>21567510</v>
      </c>
      <c r="C15" s="213">
        <v>40919790</v>
      </c>
      <c r="D15" s="213">
        <v>555060</v>
      </c>
      <c r="E15" s="213">
        <f t="shared" si="0"/>
        <v>63042360</v>
      </c>
      <c r="F15" s="213">
        <v>544310</v>
      </c>
      <c r="G15" s="213">
        <v>211315</v>
      </c>
      <c r="H15" s="213">
        <v>140190</v>
      </c>
      <c r="I15" s="213">
        <v>8487210</v>
      </c>
      <c r="J15" s="213">
        <v>72425385</v>
      </c>
      <c r="K15" s="213">
        <v>72425385</v>
      </c>
      <c r="L15" s="217">
        <v>10721890</v>
      </c>
      <c r="M15" s="235">
        <v>14.804049712680161</v>
      </c>
    </row>
    <row r="16" spans="1:14" ht="48" customHeight="1" thickBot="1" x14ac:dyDescent="0.25">
      <c r="A16" s="49" t="s">
        <v>25</v>
      </c>
      <c r="B16" s="214">
        <v>24448010</v>
      </c>
      <c r="C16" s="216">
        <v>47172230</v>
      </c>
      <c r="D16" s="216">
        <v>729350</v>
      </c>
      <c r="E16" s="214">
        <f t="shared" si="0"/>
        <v>72349590</v>
      </c>
      <c r="F16" s="213">
        <v>596270</v>
      </c>
      <c r="G16" s="216">
        <v>301000</v>
      </c>
      <c r="H16" s="216">
        <v>65430</v>
      </c>
      <c r="I16" s="216">
        <v>9443810</v>
      </c>
      <c r="J16" s="216">
        <v>82756100</v>
      </c>
      <c r="K16" s="216">
        <v>82756100</v>
      </c>
      <c r="L16" s="218">
        <v>12008960</v>
      </c>
      <c r="M16" s="237">
        <v>14.511268655724471</v>
      </c>
    </row>
    <row r="17" spans="1:13" ht="48" customHeight="1" thickTop="1" thickBot="1" x14ac:dyDescent="0.25">
      <c r="A17" s="51" t="s">
        <v>12</v>
      </c>
      <c r="B17" s="52">
        <f>SUM(B5:B16)</f>
        <v>302672180</v>
      </c>
      <c r="C17" s="52">
        <f t="shared" ref="C17:L17" si="1">SUM(C5:C16)</f>
        <v>557449730</v>
      </c>
      <c r="D17" s="52">
        <f t="shared" si="1"/>
        <v>7849110</v>
      </c>
      <c r="E17" s="52">
        <f t="shared" si="1"/>
        <v>867971020</v>
      </c>
      <c r="F17" s="52">
        <f t="shared" si="1"/>
        <v>7052760</v>
      </c>
      <c r="G17" s="52">
        <f t="shared" si="1"/>
        <v>3960665</v>
      </c>
      <c r="H17" s="52">
        <f t="shared" si="1"/>
        <v>2637930</v>
      </c>
      <c r="I17" s="52">
        <f t="shared" si="1"/>
        <v>119931900</v>
      </c>
      <c r="J17" s="52">
        <f t="shared" si="1"/>
        <v>1001554275</v>
      </c>
      <c r="K17" s="52">
        <f t="shared" si="1"/>
        <v>1001554275</v>
      </c>
      <c r="L17" s="53">
        <f t="shared" si="1"/>
        <v>147419860</v>
      </c>
      <c r="M17" s="238">
        <v>14.719108457701905</v>
      </c>
    </row>
    <row r="18" spans="1:13" ht="48" customHeight="1" x14ac:dyDescent="0.2">
      <c r="D18" s="2"/>
      <c r="E18" s="2"/>
      <c r="H18" s="2"/>
      <c r="I18" s="2"/>
    </row>
    <row r="19" spans="1:13" ht="48" customHeight="1" x14ac:dyDescent="0.2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</row>
    <row r="20" spans="1:13" ht="48" customHeight="1" x14ac:dyDescent="0.2">
      <c r="A20" s="298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</row>
  </sheetData>
  <mergeCells count="7">
    <mergeCell ref="A20:L20"/>
    <mergeCell ref="L1:M1"/>
    <mergeCell ref="L2:M2"/>
    <mergeCell ref="B3:J3"/>
    <mergeCell ref="K3:K4"/>
    <mergeCell ref="L3:L4"/>
    <mergeCell ref="A19:L19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66" orientation="landscape" useFirstPageNumber="1" r:id="rId1"/>
  <headerFooter scaleWithDoc="0" alignWithMargins="0">
    <oddFooter>&amp;C&amp;P</oddFooter>
  </headerFooter>
  <ignoredErrors>
    <ignoredError sqref="A5:A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"/>
  <sheetViews>
    <sheetView tabSelected="1" view="pageBreakPreview" zoomScaleNormal="80" zoomScaleSheetLayoutView="100" workbookViewId="0">
      <selection activeCell="P19" sqref="P19"/>
    </sheetView>
  </sheetViews>
  <sheetFormatPr defaultColWidth="11.6640625" defaultRowHeight="32.1" customHeight="1" x14ac:dyDescent="0.2"/>
  <cols>
    <col min="1" max="1" width="3.44140625" style="1" customWidth="1"/>
    <col min="2" max="3" width="8.6640625" style="1" customWidth="1"/>
    <col min="4" max="8" width="16.6640625" style="1" customWidth="1"/>
    <col min="9" max="251" width="11.6640625" style="1"/>
    <col min="252" max="254" width="8.6640625" style="1" customWidth="1"/>
    <col min="255" max="259" width="16.6640625" style="1" customWidth="1"/>
    <col min="260" max="507" width="11.6640625" style="1"/>
    <col min="508" max="510" width="8.6640625" style="1" customWidth="1"/>
    <col min="511" max="515" width="16.6640625" style="1" customWidth="1"/>
    <col min="516" max="763" width="11.6640625" style="1"/>
    <col min="764" max="766" width="8.6640625" style="1" customWidth="1"/>
    <col min="767" max="771" width="16.6640625" style="1" customWidth="1"/>
    <col min="772" max="1019" width="11.6640625" style="1"/>
    <col min="1020" max="1022" width="8.6640625" style="1" customWidth="1"/>
    <col min="1023" max="1027" width="16.6640625" style="1" customWidth="1"/>
    <col min="1028" max="1275" width="11.6640625" style="1"/>
    <col min="1276" max="1278" width="8.6640625" style="1" customWidth="1"/>
    <col min="1279" max="1283" width="16.6640625" style="1" customWidth="1"/>
    <col min="1284" max="1531" width="11.6640625" style="1"/>
    <col min="1532" max="1534" width="8.6640625" style="1" customWidth="1"/>
    <col min="1535" max="1539" width="16.6640625" style="1" customWidth="1"/>
    <col min="1540" max="1787" width="11.6640625" style="1"/>
    <col min="1788" max="1790" width="8.6640625" style="1" customWidth="1"/>
    <col min="1791" max="1795" width="16.6640625" style="1" customWidth="1"/>
    <col min="1796" max="2043" width="11.6640625" style="1"/>
    <col min="2044" max="2046" width="8.6640625" style="1" customWidth="1"/>
    <col min="2047" max="2051" width="16.6640625" style="1" customWidth="1"/>
    <col min="2052" max="2299" width="11.6640625" style="1"/>
    <col min="2300" max="2302" width="8.6640625" style="1" customWidth="1"/>
    <col min="2303" max="2307" width="16.6640625" style="1" customWidth="1"/>
    <col min="2308" max="2555" width="11.6640625" style="1"/>
    <col min="2556" max="2558" width="8.6640625" style="1" customWidth="1"/>
    <col min="2559" max="2563" width="16.6640625" style="1" customWidth="1"/>
    <col min="2564" max="2811" width="11.6640625" style="1"/>
    <col min="2812" max="2814" width="8.6640625" style="1" customWidth="1"/>
    <col min="2815" max="2819" width="16.6640625" style="1" customWidth="1"/>
    <col min="2820" max="3067" width="11.6640625" style="1"/>
    <col min="3068" max="3070" width="8.6640625" style="1" customWidth="1"/>
    <col min="3071" max="3075" width="16.6640625" style="1" customWidth="1"/>
    <col min="3076" max="3323" width="11.6640625" style="1"/>
    <col min="3324" max="3326" width="8.6640625" style="1" customWidth="1"/>
    <col min="3327" max="3331" width="16.6640625" style="1" customWidth="1"/>
    <col min="3332" max="3579" width="11.6640625" style="1"/>
    <col min="3580" max="3582" width="8.6640625" style="1" customWidth="1"/>
    <col min="3583" max="3587" width="16.6640625" style="1" customWidth="1"/>
    <col min="3588" max="3835" width="11.6640625" style="1"/>
    <col min="3836" max="3838" width="8.6640625" style="1" customWidth="1"/>
    <col min="3839" max="3843" width="16.6640625" style="1" customWidth="1"/>
    <col min="3844" max="4091" width="11.6640625" style="1"/>
    <col min="4092" max="4094" width="8.6640625" style="1" customWidth="1"/>
    <col min="4095" max="4099" width="16.6640625" style="1" customWidth="1"/>
    <col min="4100" max="4347" width="11.6640625" style="1"/>
    <col min="4348" max="4350" width="8.6640625" style="1" customWidth="1"/>
    <col min="4351" max="4355" width="16.6640625" style="1" customWidth="1"/>
    <col min="4356" max="4603" width="11.6640625" style="1"/>
    <col min="4604" max="4606" width="8.6640625" style="1" customWidth="1"/>
    <col min="4607" max="4611" width="16.6640625" style="1" customWidth="1"/>
    <col min="4612" max="4859" width="11.6640625" style="1"/>
    <col min="4860" max="4862" width="8.6640625" style="1" customWidth="1"/>
    <col min="4863" max="4867" width="16.6640625" style="1" customWidth="1"/>
    <col min="4868" max="5115" width="11.6640625" style="1"/>
    <col min="5116" max="5118" width="8.6640625" style="1" customWidth="1"/>
    <col min="5119" max="5123" width="16.6640625" style="1" customWidth="1"/>
    <col min="5124" max="5371" width="11.6640625" style="1"/>
    <col min="5372" max="5374" width="8.6640625" style="1" customWidth="1"/>
    <col min="5375" max="5379" width="16.6640625" style="1" customWidth="1"/>
    <col min="5380" max="5627" width="11.6640625" style="1"/>
    <col min="5628" max="5630" width="8.6640625" style="1" customWidth="1"/>
    <col min="5631" max="5635" width="16.6640625" style="1" customWidth="1"/>
    <col min="5636" max="5883" width="11.6640625" style="1"/>
    <col min="5884" max="5886" width="8.6640625" style="1" customWidth="1"/>
    <col min="5887" max="5891" width="16.6640625" style="1" customWidth="1"/>
    <col min="5892" max="6139" width="11.6640625" style="1"/>
    <col min="6140" max="6142" width="8.6640625" style="1" customWidth="1"/>
    <col min="6143" max="6147" width="16.6640625" style="1" customWidth="1"/>
    <col min="6148" max="6395" width="11.6640625" style="1"/>
    <col min="6396" max="6398" width="8.6640625" style="1" customWidth="1"/>
    <col min="6399" max="6403" width="16.6640625" style="1" customWidth="1"/>
    <col min="6404" max="6651" width="11.6640625" style="1"/>
    <col min="6652" max="6654" width="8.6640625" style="1" customWidth="1"/>
    <col min="6655" max="6659" width="16.6640625" style="1" customWidth="1"/>
    <col min="6660" max="6907" width="11.6640625" style="1"/>
    <col min="6908" max="6910" width="8.6640625" style="1" customWidth="1"/>
    <col min="6911" max="6915" width="16.6640625" style="1" customWidth="1"/>
    <col min="6916" max="7163" width="11.6640625" style="1"/>
    <col min="7164" max="7166" width="8.6640625" style="1" customWidth="1"/>
    <col min="7167" max="7171" width="16.6640625" style="1" customWidth="1"/>
    <col min="7172" max="7419" width="11.6640625" style="1"/>
    <col min="7420" max="7422" width="8.6640625" style="1" customWidth="1"/>
    <col min="7423" max="7427" width="16.6640625" style="1" customWidth="1"/>
    <col min="7428" max="7675" width="11.6640625" style="1"/>
    <col min="7676" max="7678" width="8.6640625" style="1" customWidth="1"/>
    <col min="7679" max="7683" width="16.6640625" style="1" customWidth="1"/>
    <col min="7684" max="7931" width="11.6640625" style="1"/>
    <col min="7932" max="7934" width="8.6640625" style="1" customWidth="1"/>
    <col min="7935" max="7939" width="16.6640625" style="1" customWidth="1"/>
    <col min="7940" max="8187" width="11.6640625" style="1"/>
    <col min="8188" max="8190" width="8.6640625" style="1" customWidth="1"/>
    <col min="8191" max="8195" width="16.6640625" style="1" customWidth="1"/>
    <col min="8196" max="8443" width="11.6640625" style="1"/>
    <col min="8444" max="8446" width="8.6640625" style="1" customWidth="1"/>
    <col min="8447" max="8451" width="16.6640625" style="1" customWidth="1"/>
    <col min="8452" max="8699" width="11.6640625" style="1"/>
    <col min="8700" max="8702" width="8.6640625" style="1" customWidth="1"/>
    <col min="8703" max="8707" width="16.6640625" style="1" customWidth="1"/>
    <col min="8708" max="8955" width="11.6640625" style="1"/>
    <col min="8956" max="8958" width="8.6640625" style="1" customWidth="1"/>
    <col min="8959" max="8963" width="16.6640625" style="1" customWidth="1"/>
    <col min="8964" max="9211" width="11.6640625" style="1"/>
    <col min="9212" max="9214" width="8.6640625" style="1" customWidth="1"/>
    <col min="9215" max="9219" width="16.6640625" style="1" customWidth="1"/>
    <col min="9220" max="9467" width="11.6640625" style="1"/>
    <col min="9468" max="9470" width="8.6640625" style="1" customWidth="1"/>
    <col min="9471" max="9475" width="16.6640625" style="1" customWidth="1"/>
    <col min="9476" max="9723" width="11.6640625" style="1"/>
    <col min="9724" max="9726" width="8.6640625" style="1" customWidth="1"/>
    <col min="9727" max="9731" width="16.6640625" style="1" customWidth="1"/>
    <col min="9732" max="9979" width="11.6640625" style="1"/>
    <col min="9980" max="9982" width="8.6640625" style="1" customWidth="1"/>
    <col min="9983" max="9987" width="16.6640625" style="1" customWidth="1"/>
    <col min="9988" max="10235" width="11.6640625" style="1"/>
    <col min="10236" max="10238" width="8.6640625" style="1" customWidth="1"/>
    <col min="10239" max="10243" width="16.6640625" style="1" customWidth="1"/>
    <col min="10244" max="10491" width="11.6640625" style="1"/>
    <col min="10492" max="10494" width="8.6640625" style="1" customWidth="1"/>
    <col min="10495" max="10499" width="16.6640625" style="1" customWidth="1"/>
    <col min="10500" max="10747" width="11.6640625" style="1"/>
    <col min="10748" max="10750" width="8.6640625" style="1" customWidth="1"/>
    <col min="10751" max="10755" width="16.6640625" style="1" customWidth="1"/>
    <col min="10756" max="11003" width="11.6640625" style="1"/>
    <col min="11004" max="11006" width="8.6640625" style="1" customWidth="1"/>
    <col min="11007" max="11011" width="16.6640625" style="1" customWidth="1"/>
    <col min="11012" max="11259" width="11.6640625" style="1"/>
    <col min="11260" max="11262" width="8.6640625" style="1" customWidth="1"/>
    <col min="11263" max="11267" width="16.6640625" style="1" customWidth="1"/>
    <col min="11268" max="11515" width="11.6640625" style="1"/>
    <col min="11516" max="11518" width="8.6640625" style="1" customWidth="1"/>
    <col min="11519" max="11523" width="16.6640625" style="1" customWidth="1"/>
    <col min="11524" max="11771" width="11.6640625" style="1"/>
    <col min="11772" max="11774" width="8.6640625" style="1" customWidth="1"/>
    <col min="11775" max="11779" width="16.6640625" style="1" customWidth="1"/>
    <col min="11780" max="12027" width="11.6640625" style="1"/>
    <col min="12028" max="12030" width="8.6640625" style="1" customWidth="1"/>
    <col min="12031" max="12035" width="16.6640625" style="1" customWidth="1"/>
    <col min="12036" max="12283" width="11.6640625" style="1"/>
    <col min="12284" max="12286" width="8.6640625" style="1" customWidth="1"/>
    <col min="12287" max="12291" width="16.6640625" style="1" customWidth="1"/>
    <col min="12292" max="12539" width="11.6640625" style="1"/>
    <col min="12540" max="12542" width="8.6640625" style="1" customWidth="1"/>
    <col min="12543" max="12547" width="16.6640625" style="1" customWidth="1"/>
    <col min="12548" max="12795" width="11.6640625" style="1"/>
    <col min="12796" max="12798" width="8.6640625" style="1" customWidth="1"/>
    <col min="12799" max="12803" width="16.6640625" style="1" customWidth="1"/>
    <col min="12804" max="13051" width="11.6640625" style="1"/>
    <col min="13052" max="13054" width="8.6640625" style="1" customWidth="1"/>
    <col min="13055" max="13059" width="16.6640625" style="1" customWidth="1"/>
    <col min="13060" max="13307" width="11.6640625" style="1"/>
    <col min="13308" max="13310" width="8.6640625" style="1" customWidth="1"/>
    <col min="13311" max="13315" width="16.6640625" style="1" customWidth="1"/>
    <col min="13316" max="13563" width="11.6640625" style="1"/>
    <col min="13564" max="13566" width="8.6640625" style="1" customWidth="1"/>
    <col min="13567" max="13571" width="16.6640625" style="1" customWidth="1"/>
    <col min="13572" max="13819" width="11.6640625" style="1"/>
    <col min="13820" max="13822" width="8.6640625" style="1" customWidth="1"/>
    <col min="13823" max="13827" width="16.6640625" style="1" customWidth="1"/>
    <col min="13828" max="14075" width="11.6640625" style="1"/>
    <col min="14076" max="14078" width="8.6640625" style="1" customWidth="1"/>
    <col min="14079" max="14083" width="16.6640625" style="1" customWidth="1"/>
    <col min="14084" max="14331" width="11.6640625" style="1"/>
    <col min="14332" max="14334" width="8.6640625" style="1" customWidth="1"/>
    <col min="14335" max="14339" width="16.6640625" style="1" customWidth="1"/>
    <col min="14340" max="14587" width="11.6640625" style="1"/>
    <col min="14588" max="14590" width="8.6640625" style="1" customWidth="1"/>
    <col min="14591" max="14595" width="16.6640625" style="1" customWidth="1"/>
    <col min="14596" max="14843" width="11.6640625" style="1"/>
    <col min="14844" max="14846" width="8.6640625" style="1" customWidth="1"/>
    <col min="14847" max="14851" width="16.6640625" style="1" customWidth="1"/>
    <col min="14852" max="15099" width="11.6640625" style="1"/>
    <col min="15100" max="15102" width="8.6640625" style="1" customWidth="1"/>
    <col min="15103" max="15107" width="16.6640625" style="1" customWidth="1"/>
    <col min="15108" max="15355" width="11.6640625" style="1"/>
    <col min="15356" max="15358" width="8.6640625" style="1" customWidth="1"/>
    <col min="15359" max="15363" width="16.6640625" style="1" customWidth="1"/>
    <col min="15364" max="15611" width="11.6640625" style="1"/>
    <col min="15612" max="15614" width="8.6640625" style="1" customWidth="1"/>
    <col min="15615" max="15619" width="16.6640625" style="1" customWidth="1"/>
    <col min="15620" max="15867" width="11.6640625" style="1"/>
    <col min="15868" max="15870" width="8.6640625" style="1" customWidth="1"/>
    <col min="15871" max="15875" width="16.6640625" style="1" customWidth="1"/>
    <col min="15876" max="16123" width="11.6640625" style="1"/>
    <col min="16124" max="16126" width="8.6640625" style="1" customWidth="1"/>
    <col min="16127" max="16131" width="16.6640625" style="1" customWidth="1"/>
    <col min="16132" max="16384" width="11.6640625" style="1"/>
  </cols>
  <sheetData>
    <row r="1" spans="1:10" ht="32.1" customHeight="1" x14ac:dyDescent="0.2">
      <c r="A1" s="326" t="s">
        <v>44</v>
      </c>
      <c r="B1" s="326"/>
      <c r="C1" s="326"/>
      <c r="D1" s="326"/>
      <c r="E1" s="326"/>
      <c r="F1" s="326"/>
      <c r="G1" s="326"/>
      <c r="H1" s="326"/>
    </row>
    <row r="2" spans="1:10" ht="30" customHeight="1" thickBot="1" x14ac:dyDescent="0.25">
      <c r="A2" s="80"/>
      <c r="B2" s="80"/>
      <c r="C2" s="65"/>
      <c r="D2" s="65"/>
      <c r="E2" s="65"/>
      <c r="F2" s="65"/>
      <c r="G2" s="81"/>
      <c r="H2" s="81" t="s">
        <v>45</v>
      </c>
      <c r="I2" s="3"/>
    </row>
    <row r="3" spans="1:10" ht="30" customHeight="1" x14ac:dyDescent="0.2">
      <c r="A3" s="327" t="s">
        <v>5</v>
      </c>
      <c r="B3" s="329" t="s">
        <v>46</v>
      </c>
      <c r="C3" s="330"/>
      <c r="D3" s="331" t="s">
        <v>47</v>
      </c>
      <c r="E3" s="331"/>
      <c r="F3" s="332"/>
      <c r="G3" s="333" t="s">
        <v>48</v>
      </c>
      <c r="H3" s="334"/>
    </row>
    <row r="4" spans="1:10" ht="30" customHeight="1" thickBot="1" x14ac:dyDescent="0.25">
      <c r="A4" s="328"/>
      <c r="B4" s="82" t="s">
        <v>49</v>
      </c>
      <c r="C4" s="83" t="s">
        <v>279</v>
      </c>
      <c r="D4" s="77" t="s">
        <v>50</v>
      </c>
      <c r="E4" s="77" t="s">
        <v>279</v>
      </c>
      <c r="F4" s="225" t="s">
        <v>12</v>
      </c>
      <c r="G4" s="77" t="s">
        <v>50</v>
      </c>
      <c r="H4" s="84" t="s">
        <v>280</v>
      </c>
    </row>
    <row r="5" spans="1:10" ht="30" customHeight="1" x14ac:dyDescent="0.2">
      <c r="A5" s="63" t="s">
        <v>261</v>
      </c>
      <c r="B5" s="215">
        <v>21</v>
      </c>
      <c r="C5" s="215">
        <v>21</v>
      </c>
      <c r="D5" s="215">
        <v>7091770</v>
      </c>
      <c r="E5" s="213">
        <v>6540480.0000000009</v>
      </c>
      <c r="F5" s="64">
        <f>SUM(D5:E5)</f>
        <v>13632250</v>
      </c>
      <c r="G5" s="212">
        <v>337703.33333333331</v>
      </c>
      <c r="H5" s="243">
        <v>311451.42857142864</v>
      </c>
    </row>
    <row r="6" spans="1:10" ht="30" customHeight="1" x14ac:dyDescent="0.2">
      <c r="A6" s="46" t="s">
        <v>262</v>
      </c>
      <c r="B6" s="213">
        <v>21</v>
      </c>
      <c r="C6" s="213">
        <v>22</v>
      </c>
      <c r="D6" s="213">
        <v>5620930</v>
      </c>
      <c r="E6" s="213">
        <v>8987810</v>
      </c>
      <c r="F6" s="64">
        <f t="shared" ref="F6:F16" si="0">SUM(D6:E6)</f>
        <v>14608740</v>
      </c>
      <c r="G6" s="215">
        <v>267663.33333333331</v>
      </c>
      <c r="H6" s="243">
        <v>408536.81818181818</v>
      </c>
    </row>
    <row r="7" spans="1:10" ht="30" customHeight="1" x14ac:dyDescent="0.2">
      <c r="A7" s="46" t="s">
        <v>256</v>
      </c>
      <c r="B7" s="213">
        <v>20</v>
      </c>
      <c r="C7" s="213">
        <v>20</v>
      </c>
      <c r="D7" s="213">
        <v>4895070.0000000009</v>
      </c>
      <c r="E7" s="213">
        <v>5743599.9999999991</v>
      </c>
      <c r="F7" s="64">
        <f t="shared" si="0"/>
        <v>10638670</v>
      </c>
      <c r="G7" s="215">
        <v>244753.50000000006</v>
      </c>
      <c r="H7" s="243">
        <v>287179.99999999994</v>
      </c>
    </row>
    <row r="8" spans="1:10" ht="30" customHeight="1" x14ac:dyDescent="0.2">
      <c r="A8" s="46" t="s">
        <v>263</v>
      </c>
      <c r="B8" s="213">
        <v>22</v>
      </c>
      <c r="C8" s="213">
        <v>22</v>
      </c>
      <c r="D8" s="213">
        <v>4884130</v>
      </c>
      <c r="E8" s="213">
        <v>7636420</v>
      </c>
      <c r="F8" s="64">
        <f t="shared" si="0"/>
        <v>12520550</v>
      </c>
      <c r="G8" s="215">
        <v>222005.90909090909</v>
      </c>
      <c r="H8" s="243">
        <v>347110</v>
      </c>
      <c r="J8" s="8"/>
    </row>
    <row r="9" spans="1:10" ht="30" customHeight="1" x14ac:dyDescent="0.2">
      <c r="A9" s="46" t="s">
        <v>264</v>
      </c>
      <c r="B9" s="213">
        <v>21</v>
      </c>
      <c r="C9" s="213">
        <v>21</v>
      </c>
      <c r="D9" s="213">
        <v>3652010</v>
      </c>
      <c r="E9" s="213">
        <v>8069120</v>
      </c>
      <c r="F9" s="64">
        <f t="shared" si="0"/>
        <v>11721130</v>
      </c>
      <c r="G9" s="215">
        <v>173905.23809523811</v>
      </c>
      <c r="H9" s="243">
        <v>384243.80952380953</v>
      </c>
    </row>
    <row r="10" spans="1:10" ht="30" customHeight="1" x14ac:dyDescent="0.2">
      <c r="A10" s="46" t="s">
        <v>257</v>
      </c>
      <c r="B10" s="213">
        <v>19</v>
      </c>
      <c r="C10" s="213">
        <v>19</v>
      </c>
      <c r="D10" s="213">
        <v>4826530.0000000009</v>
      </c>
      <c r="E10" s="213">
        <v>6366540.0000000009</v>
      </c>
      <c r="F10" s="64">
        <f t="shared" si="0"/>
        <v>11193070.000000002</v>
      </c>
      <c r="G10" s="215">
        <v>254027.89473684217</v>
      </c>
      <c r="H10" s="243">
        <v>335081.05263157899</v>
      </c>
    </row>
    <row r="11" spans="1:10" ht="30" customHeight="1" x14ac:dyDescent="0.2">
      <c r="A11" s="46" t="s">
        <v>265</v>
      </c>
      <c r="B11" s="213">
        <v>22</v>
      </c>
      <c r="C11" s="213">
        <v>22</v>
      </c>
      <c r="D11" s="213">
        <v>6145509.9999999991</v>
      </c>
      <c r="E11" s="213">
        <v>5996210</v>
      </c>
      <c r="F11" s="64">
        <f t="shared" si="0"/>
        <v>12141720</v>
      </c>
      <c r="G11" s="215">
        <v>279341.36363636359</v>
      </c>
      <c r="H11" s="243">
        <v>272555</v>
      </c>
    </row>
    <row r="12" spans="1:10" ht="30" customHeight="1" x14ac:dyDescent="0.2">
      <c r="A12" s="46" t="s">
        <v>266</v>
      </c>
      <c r="B12" s="213">
        <v>20</v>
      </c>
      <c r="C12" s="213">
        <v>20</v>
      </c>
      <c r="D12" s="213">
        <v>4858670</v>
      </c>
      <c r="E12" s="213">
        <v>5285500</v>
      </c>
      <c r="F12" s="64">
        <f t="shared" si="0"/>
        <v>10144170</v>
      </c>
      <c r="G12" s="215">
        <v>242933.5</v>
      </c>
      <c r="H12" s="243">
        <v>264275</v>
      </c>
    </row>
    <row r="13" spans="1:10" ht="30" customHeight="1" x14ac:dyDescent="0.2">
      <c r="A13" s="46" t="s">
        <v>267</v>
      </c>
      <c r="B13" s="213">
        <v>22</v>
      </c>
      <c r="C13" s="213">
        <v>21</v>
      </c>
      <c r="D13" s="213">
        <v>9153510</v>
      </c>
      <c r="E13" s="213">
        <v>5848710</v>
      </c>
      <c r="F13" s="64">
        <f t="shared" si="0"/>
        <v>15002220</v>
      </c>
      <c r="G13" s="215">
        <v>416068.63636363635</v>
      </c>
      <c r="H13" s="243">
        <v>278510</v>
      </c>
    </row>
    <row r="14" spans="1:10" ht="30" customHeight="1" x14ac:dyDescent="0.2">
      <c r="A14" s="46" t="s">
        <v>269</v>
      </c>
      <c r="B14" s="213">
        <v>20</v>
      </c>
      <c r="C14" s="213">
        <v>19</v>
      </c>
      <c r="D14" s="213">
        <v>6106629.9999999991</v>
      </c>
      <c r="E14" s="216">
        <v>6979860.0000000009</v>
      </c>
      <c r="F14" s="64">
        <f t="shared" si="0"/>
        <v>13086490</v>
      </c>
      <c r="G14" s="215">
        <v>305331.49999999994</v>
      </c>
      <c r="H14" s="243">
        <v>367361.05263157899</v>
      </c>
    </row>
    <row r="15" spans="1:10" ht="30" customHeight="1" x14ac:dyDescent="0.2">
      <c r="A15" s="46" t="s">
        <v>260</v>
      </c>
      <c r="B15" s="213">
        <v>18</v>
      </c>
      <c r="C15" s="213">
        <v>18</v>
      </c>
      <c r="D15" s="213">
        <v>5798370</v>
      </c>
      <c r="E15" s="216">
        <v>4923519.9999999991</v>
      </c>
      <c r="F15" s="64">
        <f t="shared" si="0"/>
        <v>10721890</v>
      </c>
      <c r="G15" s="215">
        <v>322131.66666666669</v>
      </c>
      <c r="H15" s="243">
        <v>273528.88888888882</v>
      </c>
    </row>
    <row r="16" spans="1:10" ht="30" customHeight="1" thickBot="1" x14ac:dyDescent="0.25">
      <c r="A16" s="49" t="s">
        <v>268</v>
      </c>
      <c r="B16" s="216">
        <v>20</v>
      </c>
      <c r="C16" s="216">
        <v>20</v>
      </c>
      <c r="D16" s="216">
        <v>8569849.9999999981</v>
      </c>
      <c r="E16" s="216">
        <v>3439110</v>
      </c>
      <c r="F16" s="64">
        <f t="shared" si="0"/>
        <v>12008959.999999998</v>
      </c>
      <c r="G16" s="215">
        <v>428492.49999999988</v>
      </c>
      <c r="H16" s="243">
        <v>171955.5</v>
      </c>
    </row>
    <row r="17" spans="1:8" ht="30" customHeight="1" thickTop="1" thickBot="1" x14ac:dyDescent="0.25">
      <c r="A17" s="79" t="s">
        <v>12</v>
      </c>
      <c r="B17" s="85">
        <f>SUM(B5:B16)</f>
        <v>246</v>
      </c>
      <c r="C17" s="85">
        <f t="shared" ref="C17:F17" si="1">SUM(C5:C16)</f>
        <v>245</v>
      </c>
      <c r="D17" s="85">
        <f t="shared" si="1"/>
        <v>71602980</v>
      </c>
      <c r="E17" s="85">
        <f t="shared" si="1"/>
        <v>75816880</v>
      </c>
      <c r="F17" s="85">
        <f t="shared" si="1"/>
        <v>147419860</v>
      </c>
      <c r="G17" s="244">
        <v>291069.02439024393</v>
      </c>
      <c r="H17" s="245">
        <v>309456.6530612245</v>
      </c>
    </row>
  </sheetData>
  <mergeCells count="5">
    <mergeCell ref="A1:H1"/>
    <mergeCell ref="A3:A4"/>
    <mergeCell ref="B3:C3"/>
    <mergeCell ref="D3:F3"/>
    <mergeCell ref="G3:H3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75" orientation="portrait" useFirstPageNumber="1" r:id="rId1"/>
  <headerFooter scaleWithDoc="0" alignWithMargins="0">
    <oddFooter>&amp;C&amp;P</oddFooter>
  </headerFooter>
  <ignoredErrors>
    <ignoredError sqref="A5:A12 A13:A1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44"/>
  <sheetViews>
    <sheetView tabSelected="1" view="pageBreakPreview" zoomScaleNormal="60" zoomScaleSheetLayoutView="100" workbookViewId="0">
      <selection activeCell="P19" sqref="P19"/>
    </sheetView>
  </sheetViews>
  <sheetFormatPr defaultColWidth="9" defaultRowHeight="48" customHeight="1" x14ac:dyDescent="0.2"/>
  <cols>
    <col min="1" max="1" width="4.6640625" style="65" customWidth="1"/>
    <col min="2" max="2" width="22.6640625" style="65" bestFit="1" customWidth="1"/>
    <col min="3" max="3" width="14.6640625" style="65" customWidth="1"/>
    <col min="4" max="15" width="14.6640625" style="56" customWidth="1"/>
    <col min="16" max="41" width="11.6640625" style="56" customWidth="1"/>
    <col min="42" max="16384" width="9" style="56"/>
  </cols>
  <sheetData>
    <row r="1" spans="1:25" s="90" customFormat="1" ht="32.1" customHeight="1" x14ac:dyDescent="0.2">
      <c r="A1" s="86" t="s">
        <v>323</v>
      </c>
      <c r="B1" s="86"/>
      <c r="C1" s="86"/>
      <c r="D1" s="87"/>
      <c r="E1" s="87"/>
      <c r="F1" s="87"/>
      <c r="G1" s="87"/>
      <c r="H1" s="87"/>
      <c r="I1" s="87"/>
      <c r="J1" s="88"/>
      <c r="K1" s="88"/>
      <c r="L1" s="89"/>
      <c r="M1" s="338" t="s">
        <v>324</v>
      </c>
      <c r="N1" s="339"/>
      <c r="O1" s="340"/>
      <c r="P1" s="58"/>
      <c r="Q1" s="87"/>
      <c r="R1" s="87"/>
      <c r="S1" s="87"/>
      <c r="T1" s="87"/>
      <c r="U1" s="56"/>
      <c r="V1" s="56"/>
      <c r="W1" s="56"/>
      <c r="X1" s="56"/>
      <c r="Y1" s="56"/>
    </row>
    <row r="2" spans="1:25" s="90" customFormat="1" ht="26.25" customHeight="1" x14ac:dyDescent="0.2">
      <c r="A2" s="56"/>
      <c r="B2" s="56"/>
      <c r="C2" s="56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91" t="s">
        <v>45</v>
      </c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s="65" customFormat="1" ht="24" customHeight="1" x14ac:dyDescent="0.2">
      <c r="A3" s="341" t="s">
        <v>5</v>
      </c>
      <c r="B3" s="342"/>
      <c r="C3" s="92" t="s">
        <v>325</v>
      </c>
      <c r="D3" s="92" t="s">
        <v>326</v>
      </c>
      <c r="E3" s="92" t="s">
        <v>327</v>
      </c>
      <c r="F3" s="92" t="s">
        <v>328</v>
      </c>
      <c r="G3" s="92" t="s">
        <v>329</v>
      </c>
      <c r="H3" s="92" t="s">
        <v>330</v>
      </c>
      <c r="I3" s="92" t="s">
        <v>331</v>
      </c>
      <c r="J3" s="92" t="s">
        <v>332</v>
      </c>
      <c r="K3" s="92" t="s">
        <v>333</v>
      </c>
      <c r="L3" s="92" t="s">
        <v>334</v>
      </c>
      <c r="M3" s="92" t="s">
        <v>335</v>
      </c>
      <c r="N3" s="92" t="s">
        <v>336</v>
      </c>
      <c r="O3" s="92" t="s">
        <v>51</v>
      </c>
    </row>
    <row r="4" spans="1:25" s="90" customFormat="1" ht="26.25" customHeight="1" x14ac:dyDescent="0.2">
      <c r="A4" s="343" t="s">
        <v>337</v>
      </c>
      <c r="B4" s="47" t="s">
        <v>52</v>
      </c>
      <c r="C4" s="213">
        <v>5427270</v>
      </c>
      <c r="D4" s="213">
        <v>5212810</v>
      </c>
      <c r="E4" s="213">
        <v>4713370</v>
      </c>
      <c r="F4" s="213">
        <v>5410110</v>
      </c>
      <c r="G4" s="213">
        <v>5025930</v>
      </c>
      <c r="H4" s="213">
        <v>4635560</v>
      </c>
      <c r="I4" s="213">
        <v>5173240</v>
      </c>
      <c r="J4" s="213">
        <v>3725010</v>
      </c>
      <c r="K4" s="213">
        <v>4470620</v>
      </c>
      <c r="L4" s="213">
        <v>5270430</v>
      </c>
      <c r="M4" s="213">
        <v>4265970</v>
      </c>
      <c r="N4" s="213">
        <v>5101940</v>
      </c>
      <c r="O4" s="213">
        <f>SUM(C4:N4)</f>
        <v>58432260</v>
      </c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s="90" customFormat="1" ht="26.25" customHeight="1" x14ac:dyDescent="0.2">
      <c r="A5" s="344"/>
      <c r="B5" s="47" t="s">
        <v>338</v>
      </c>
      <c r="C5" s="213">
        <v>5009020</v>
      </c>
      <c r="D5" s="213">
        <v>5309860</v>
      </c>
      <c r="E5" s="213">
        <v>4842780</v>
      </c>
      <c r="F5" s="213">
        <v>4907200</v>
      </c>
      <c r="G5" s="213">
        <v>5157920</v>
      </c>
      <c r="H5" s="213">
        <v>4759230</v>
      </c>
      <c r="I5" s="213">
        <v>5607430</v>
      </c>
      <c r="J5" s="213">
        <v>5152740</v>
      </c>
      <c r="K5" s="213">
        <v>6082610</v>
      </c>
      <c r="L5" s="213">
        <v>5173860</v>
      </c>
      <c r="M5" s="213">
        <v>4439080</v>
      </c>
      <c r="N5" s="213">
        <v>4422630</v>
      </c>
      <c r="O5" s="213">
        <f t="shared" ref="O5:O10" si="0">SUM(C5:N5)</f>
        <v>60864360</v>
      </c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s="90" customFormat="1" ht="26.25" customHeight="1" x14ac:dyDescent="0.2">
      <c r="A6" s="344"/>
      <c r="B6" s="47" t="s">
        <v>53</v>
      </c>
      <c r="C6" s="213">
        <v>0</v>
      </c>
      <c r="D6" s="213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f t="shared" si="0"/>
        <v>0</v>
      </c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s="90" customFormat="1" ht="26.25" customHeight="1" x14ac:dyDescent="0.2">
      <c r="A7" s="344"/>
      <c r="B7" s="47" t="s">
        <v>339</v>
      </c>
      <c r="C7" s="213">
        <v>541340</v>
      </c>
      <c r="D7" s="213">
        <v>530760</v>
      </c>
      <c r="E7" s="213">
        <v>482130</v>
      </c>
      <c r="F7" s="213">
        <v>524900</v>
      </c>
      <c r="G7" s="213">
        <v>486980</v>
      </c>
      <c r="H7" s="213">
        <v>405060</v>
      </c>
      <c r="I7" s="213">
        <v>637250</v>
      </c>
      <c r="J7" s="213">
        <v>746810</v>
      </c>
      <c r="K7" s="213">
        <v>498420</v>
      </c>
      <c r="L7" s="213">
        <v>388940</v>
      </c>
      <c r="M7" s="213">
        <v>400270</v>
      </c>
      <c r="N7" s="213">
        <v>826950</v>
      </c>
      <c r="O7" s="213">
        <f t="shared" si="0"/>
        <v>6469810</v>
      </c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s="90" customFormat="1" ht="26.25" customHeight="1" x14ac:dyDescent="0.2">
      <c r="A8" s="344"/>
      <c r="B8" s="47" t="s">
        <v>54</v>
      </c>
      <c r="C8" s="213">
        <v>8267640</v>
      </c>
      <c r="D8" s="213">
        <v>8089220</v>
      </c>
      <c r="E8" s="213">
        <v>7123550</v>
      </c>
      <c r="F8" s="213">
        <v>7961530</v>
      </c>
      <c r="G8" s="213">
        <v>7384760</v>
      </c>
      <c r="H8" s="213">
        <v>6860800</v>
      </c>
      <c r="I8" s="213">
        <v>7638470</v>
      </c>
      <c r="J8" s="213">
        <v>8256510</v>
      </c>
      <c r="K8" s="213">
        <v>9301440</v>
      </c>
      <c r="L8" s="213">
        <v>7056370</v>
      </c>
      <c r="M8" s="213">
        <v>6081800</v>
      </c>
      <c r="N8" s="213">
        <v>6875680</v>
      </c>
      <c r="O8" s="213">
        <f t="shared" si="0"/>
        <v>90897770</v>
      </c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s="90" customFormat="1" ht="26.25" customHeight="1" x14ac:dyDescent="0.2">
      <c r="A9" s="344"/>
      <c r="B9" s="47" t="s">
        <v>340</v>
      </c>
      <c r="C9" s="213">
        <v>5732550</v>
      </c>
      <c r="D9" s="213">
        <v>5121300</v>
      </c>
      <c r="E9" s="213">
        <v>4448180</v>
      </c>
      <c r="F9" s="213">
        <v>5272470</v>
      </c>
      <c r="G9" s="213">
        <v>4648350</v>
      </c>
      <c r="H9" s="213">
        <v>4391200</v>
      </c>
      <c r="I9" s="213">
        <v>3942900</v>
      </c>
      <c r="J9" s="213">
        <v>4792940</v>
      </c>
      <c r="K9" s="213">
        <v>5443300</v>
      </c>
      <c r="L9" s="213">
        <v>5374890</v>
      </c>
      <c r="M9" s="213">
        <v>4453510</v>
      </c>
      <c r="N9" s="213">
        <v>4919200</v>
      </c>
      <c r="O9" s="213">
        <f t="shared" si="0"/>
        <v>58540790</v>
      </c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s="90" customFormat="1" ht="26.25" customHeight="1" x14ac:dyDescent="0.2">
      <c r="A10" s="344"/>
      <c r="B10" s="47" t="s">
        <v>341</v>
      </c>
      <c r="C10" s="213">
        <v>2260570</v>
      </c>
      <c r="D10" s="213">
        <v>2234870</v>
      </c>
      <c r="E10" s="213">
        <v>1949610</v>
      </c>
      <c r="F10" s="213">
        <v>2362760</v>
      </c>
      <c r="G10" s="213">
        <v>1999750</v>
      </c>
      <c r="H10" s="213">
        <v>1891830</v>
      </c>
      <c r="I10" s="213">
        <v>2125240</v>
      </c>
      <c r="J10" s="213">
        <v>1775220</v>
      </c>
      <c r="K10" s="213">
        <v>2015710</v>
      </c>
      <c r="L10" s="213">
        <v>1807420</v>
      </c>
      <c r="M10" s="213">
        <v>1731830</v>
      </c>
      <c r="N10" s="213">
        <v>2085150</v>
      </c>
      <c r="O10" s="213">
        <f t="shared" si="0"/>
        <v>24239960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s="90" customFormat="1" ht="26.25" customHeight="1" x14ac:dyDescent="0.2">
      <c r="A11" s="345"/>
      <c r="B11" s="47" t="s">
        <v>8</v>
      </c>
      <c r="C11" s="213">
        <f>SUM(C4:C10)</f>
        <v>27238390</v>
      </c>
      <c r="D11" s="213">
        <f t="shared" ref="D11:N11" si="1">SUM(D4:D10)</f>
        <v>26498820</v>
      </c>
      <c r="E11" s="213">
        <f t="shared" si="1"/>
        <v>23559620</v>
      </c>
      <c r="F11" s="213">
        <f t="shared" si="1"/>
        <v>26438970</v>
      </c>
      <c r="G11" s="213">
        <f t="shared" si="1"/>
        <v>24703690</v>
      </c>
      <c r="H11" s="213">
        <f t="shared" si="1"/>
        <v>22943680</v>
      </c>
      <c r="I11" s="213">
        <f t="shared" si="1"/>
        <v>25124530</v>
      </c>
      <c r="J11" s="213">
        <f t="shared" si="1"/>
        <v>24449230</v>
      </c>
      <c r="K11" s="213">
        <f t="shared" si="1"/>
        <v>27812100</v>
      </c>
      <c r="L11" s="213">
        <f t="shared" si="1"/>
        <v>25071910</v>
      </c>
      <c r="M11" s="213">
        <f t="shared" si="1"/>
        <v>21372460</v>
      </c>
      <c r="N11" s="213">
        <f t="shared" si="1"/>
        <v>24231550</v>
      </c>
      <c r="O11" s="213">
        <f>SUM(O4:O10)</f>
        <v>299444950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s="90" customFormat="1" ht="51.75" customHeight="1" x14ac:dyDescent="0.2">
      <c r="A12" s="346" t="s">
        <v>366</v>
      </c>
      <c r="B12" s="93" t="s">
        <v>40</v>
      </c>
      <c r="C12" s="213">
        <v>399830</v>
      </c>
      <c r="D12" s="213">
        <v>400910</v>
      </c>
      <c r="E12" s="213">
        <v>343310</v>
      </c>
      <c r="F12" s="213">
        <v>365440</v>
      </c>
      <c r="G12" s="213">
        <v>338380</v>
      </c>
      <c r="H12" s="213">
        <v>336680</v>
      </c>
      <c r="I12" s="213">
        <v>358650</v>
      </c>
      <c r="J12" s="213">
        <v>333430</v>
      </c>
      <c r="K12" s="213">
        <v>419520</v>
      </c>
      <c r="L12" s="213">
        <v>286520</v>
      </c>
      <c r="M12" s="213">
        <v>291690</v>
      </c>
      <c r="N12" s="213">
        <v>372960</v>
      </c>
      <c r="O12" s="213">
        <f>SUM(C12:N12)</f>
        <v>4247320</v>
      </c>
    </row>
    <row r="13" spans="1:25" s="90" customFormat="1" ht="51.75" customHeight="1" x14ac:dyDescent="0.2">
      <c r="A13" s="346"/>
      <c r="B13" s="47" t="s">
        <v>8</v>
      </c>
      <c r="C13" s="213">
        <f>C12</f>
        <v>399830</v>
      </c>
      <c r="D13" s="213">
        <f t="shared" ref="D13:O13" si="2">D12</f>
        <v>400910</v>
      </c>
      <c r="E13" s="213">
        <f t="shared" si="2"/>
        <v>343310</v>
      </c>
      <c r="F13" s="213">
        <f t="shared" si="2"/>
        <v>365440</v>
      </c>
      <c r="G13" s="213">
        <f t="shared" si="2"/>
        <v>338380</v>
      </c>
      <c r="H13" s="213">
        <f t="shared" si="2"/>
        <v>336680</v>
      </c>
      <c r="I13" s="213">
        <f t="shared" si="2"/>
        <v>358650</v>
      </c>
      <c r="J13" s="213">
        <f t="shared" si="2"/>
        <v>333430</v>
      </c>
      <c r="K13" s="213">
        <f t="shared" si="2"/>
        <v>419520</v>
      </c>
      <c r="L13" s="213">
        <f t="shared" si="2"/>
        <v>286520</v>
      </c>
      <c r="M13" s="213">
        <f t="shared" si="2"/>
        <v>291690</v>
      </c>
      <c r="N13" s="213">
        <f t="shared" si="2"/>
        <v>372960</v>
      </c>
      <c r="O13" s="213">
        <f t="shared" si="2"/>
        <v>4247320</v>
      </c>
    </row>
    <row r="14" spans="1:25" s="90" customFormat="1" ht="26.25" customHeight="1" x14ac:dyDescent="0.2">
      <c r="A14" s="347" t="s">
        <v>342</v>
      </c>
      <c r="B14" s="93" t="s">
        <v>343</v>
      </c>
      <c r="C14" s="213">
        <v>351850</v>
      </c>
      <c r="D14" s="213">
        <v>370180</v>
      </c>
      <c r="E14" s="213">
        <v>344210</v>
      </c>
      <c r="F14" s="213">
        <v>394850</v>
      </c>
      <c r="G14" s="213">
        <v>409150</v>
      </c>
      <c r="H14" s="213">
        <v>379730</v>
      </c>
      <c r="I14" s="213">
        <v>368860</v>
      </c>
      <c r="J14" s="213">
        <v>333010</v>
      </c>
      <c r="K14" s="213">
        <v>363130</v>
      </c>
      <c r="L14" s="213">
        <v>383200</v>
      </c>
      <c r="M14" s="213">
        <v>298770</v>
      </c>
      <c r="N14" s="213">
        <v>331340</v>
      </c>
      <c r="O14" s="213">
        <f>SUM(C14:N14)</f>
        <v>4328280</v>
      </c>
    </row>
    <row r="15" spans="1:25" s="90" customFormat="1" ht="26.25" customHeight="1" x14ac:dyDescent="0.2">
      <c r="A15" s="347"/>
      <c r="B15" s="93" t="s">
        <v>344</v>
      </c>
      <c r="C15" s="213">
        <v>431090</v>
      </c>
      <c r="D15" s="213">
        <v>429260</v>
      </c>
      <c r="E15" s="213">
        <v>407280</v>
      </c>
      <c r="F15" s="213">
        <v>492020</v>
      </c>
      <c r="G15" s="213">
        <v>467340</v>
      </c>
      <c r="H15" s="213">
        <v>428780</v>
      </c>
      <c r="I15" s="213">
        <v>420000</v>
      </c>
      <c r="J15" s="213">
        <v>362240</v>
      </c>
      <c r="K15" s="213">
        <v>411590</v>
      </c>
      <c r="L15" s="213">
        <v>407790</v>
      </c>
      <c r="M15" s="213">
        <v>327840</v>
      </c>
      <c r="N15" s="213">
        <v>371650</v>
      </c>
      <c r="O15" s="213">
        <f t="shared" ref="O15:O25" si="3">SUM(C15:N15)</f>
        <v>4956880</v>
      </c>
    </row>
    <row r="16" spans="1:25" s="90" customFormat="1" ht="26.25" customHeight="1" x14ac:dyDescent="0.2">
      <c r="A16" s="347"/>
      <c r="B16" s="93" t="s">
        <v>345</v>
      </c>
      <c r="C16" s="213">
        <v>383940</v>
      </c>
      <c r="D16" s="213">
        <v>389910</v>
      </c>
      <c r="E16" s="213">
        <v>377410</v>
      </c>
      <c r="F16" s="213">
        <v>418280</v>
      </c>
      <c r="G16" s="213">
        <v>437920</v>
      </c>
      <c r="H16" s="213">
        <v>374070</v>
      </c>
      <c r="I16" s="213">
        <v>351880</v>
      </c>
      <c r="J16" s="213">
        <v>338330</v>
      </c>
      <c r="K16" s="213">
        <v>386800</v>
      </c>
      <c r="L16" s="213">
        <v>396420</v>
      </c>
      <c r="M16" s="213">
        <v>317100</v>
      </c>
      <c r="N16" s="213">
        <v>366430</v>
      </c>
      <c r="O16" s="213">
        <f t="shared" si="3"/>
        <v>4538490</v>
      </c>
    </row>
    <row r="17" spans="1:15" s="90" customFormat="1" ht="26.25" customHeight="1" x14ac:dyDescent="0.2">
      <c r="A17" s="347"/>
      <c r="B17" s="93" t="s">
        <v>346</v>
      </c>
      <c r="C17" s="213">
        <v>272990</v>
      </c>
      <c r="D17" s="213">
        <v>290680</v>
      </c>
      <c r="E17" s="213">
        <v>265760</v>
      </c>
      <c r="F17" s="213">
        <v>307060</v>
      </c>
      <c r="G17" s="213">
        <v>331120</v>
      </c>
      <c r="H17" s="213">
        <v>292550</v>
      </c>
      <c r="I17" s="213">
        <v>286170</v>
      </c>
      <c r="J17" s="213">
        <v>255210</v>
      </c>
      <c r="K17" s="213">
        <v>266390</v>
      </c>
      <c r="L17" s="213">
        <v>286500</v>
      </c>
      <c r="M17" s="213">
        <v>224550</v>
      </c>
      <c r="N17" s="213">
        <v>246940</v>
      </c>
      <c r="O17" s="213">
        <f t="shared" si="3"/>
        <v>3325920</v>
      </c>
    </row>
    <row r="18" spans="1:15" s="90" customFormat="1" ht="26.25" customHeight="1" x14ac:dyDescent="0.2">
      <c r="A18" s="347"/>
      <c r="B18" s="93" t="s">
        <v>347</v>
      </c>
      <c r="C18" s="213">
        <v>362220</v>
      </c>
      <c r="D18" s="213">
        <v>373330</v>
      </c>
      <c r="E18" s="213">
        <v>349940</v>
      </c>
      <c r="F18" s="213">
        <v>409750</v>
      </c>
      <c r="G18" s="213">
        <v>406280</v>
      </c>
      <c r="H18" s="213">
        <v>383120</v>
      </c>
      <c r="I18" s="213">
        <v>395640</v>
      </c>
      <c r="J18" s="213">
        <v>345760</v>
      </c>
      <c r="K18" s="213">
        <v>358690</v>
      </c>
      <c r="L18" s="213">
        <v>376890</v>
      </c>
      <c r="M18" s="213">
        <v>298640</v>
      </c>
      <c r="N18" s="213">
        <v>331840</v>
      </c>
      <c r="O18" s="213">
        <f t="shared" si="3"/>
        <v>4392100</v>
      </c>
    </row>
    <row r="19" spans="1:15" s="90" customFormat="1" ht="26.25" customHeight="1" x14ac:dyDescent="0.2">
      <c r="A19" s="347"/>
      <c r="B19" s="47" t="s">
        <v>8</v>
      </c>
      <c r="C19" s="213">
        <f>SUM(C14:C18)</f>
        <v>1802090</v>
      </c>
      <c r="D19" s="213">
        <f t="shared" ref="D19:N19" si="4">SUM(D14:D18)</f>
        <v>1853360</v>
      </c>
      <c r="E19" s="213">
        <f t="shared" si="4"/>
        <v>1744600</v>
      </c>
      <c r="F19" s="213">
        <f t="shared" si="4"/>
        <v>2021960</v>
      </c>
      <c r="G19" s="213">
        <f t="shared" si="4"/>
        <v>2051810</v>
      </c>
      <c r="H19" s="213">
        <f t="shared" si="4"/>
        <v>1858250</v>
      </c>
      <c r="I19" s="213">
        <f t="shared" si="4"/>
        <v>1822550</v>
      </c>
      <c r="J19" s="213">
        <f t="shared" si="4"/>
        <v>1634550</v>
      </c>
      <c r="K19" s="213">
        <f t="shared" si="4"/>
        <v>1786600</v>
      </c>
      <c r="L19" s="213">
        <f t="shared" si="4"/>
        <v>1850800</v>
      </c>
      <c r="M19" s="213">
        <f t="shared" si="4"/>
        <v>1466900</v>
      </c>
      <c r="N19" s="213">
        <f t="shared" si="4"/>
        <v>1648200</v>
      </c>
      <c r="O19" s="213">
        <f t="shared" si="3"/>
        <v>21541670</v>
      </c>
    </row>
    <row r="20" spans="1:15" s="90" customFormat="1" ht="26.25" customHeight="1" x14ac:dyDescent="0.2">
      <c r="A20" s="346" t="s">
        <v>348</v>
      </c>
      <c r="B20" s="93" t="s">
        <v>349</v>
      </c>
      <c r="C20" s="213">
        <v>375950</v>
      </c>
      <c r="D20" s="213">
        <v>389280</v>
      </c>
      <c r="E20" s="213">
        <v>357790</v>
      </c>
      <c r="F20" s="213">
        <v>385450</v>
      </c>
      <c r="G20" s="213">
        <v>387620</v>
      </c>
      <c r="H20" s="213">
        <v>360380</v>
      </c>
      <c r="I20" s="213">
        <v>379960</v>
      </c>
      <c r="J20" s="213">
        <v>367270</v>
      </c>
      <c r="K20" s="213">
        <v>384810</v>
      </c>
      <c r="L20" s="213">
        <v>397790</v>
      </c>
      <c r="M20" s="213">
        <v>336240</v>
      </c>
      <c r="N20" s="213">
        <v>364700</v>
      </c>
      <c r="O20" s="213">
        <f t="shared" si="3"/>
        <v>4487240</v>
      </c>
    </row>
    <row r="21" spans="1:15" s="90" customFormat="1" ht="26.25" customHeight="1" x14ac:dyDescent="0.2">
      <c r="A21" s="346"/>
      <c r="B21" s="93" t="s">
        <v>350</v>
      </c>
      <c r="C21" s="213">
        <v>404070</v>
      </c>
      <c r="D21" s="213">
        <v>441770</v>
      </c>
      <c r="E21" s="213">
        <v>399240</v>
      </c>
      <c r="F21" s="246">
        <v>411970</v>
      </c>
      <c r="G21" s="213">
        <v>420260</v>
      </c>
      <c r="H21" s="213">
        <v>370300</v>
      </c>
      <c r="I21" s="213">
        <v>404980</v>
      </c>
      <c r="J21" s="213">
        <v>390550</v>
      </c>
      <c r="K21" s="213">
        <v>428940</v>
      </c>
      <c r="L21" s="213">
        <v>499740</v>
      </c>
      <c r="M21" s="213">
        <v>355280</v>
      </c>
      <c r="N21" s="213">
        <v>391830</v>
      </c>
      <c r="O21" s="213">
        <f t="shared" si="3"/>
        <v>4918930</v>
      </c>
    </row>
    <row r="22" spans="1:15" s="90" customFormat="1" ht="26.25" customHeight="1" x14ac:dyDescent="0.2">
      <c r="A22" s="346"/>
      <c r="B22" s="93" t="s">
        <v>351</v>
      </c>
      <c r="C22" s="213">
        <v>456900</v>
      </c>
      <c r="D22" s="213">
        <v>490070</v>
      </c>
      <c r="E22" s="213">
        <v>433830</v>
      </c>
      <c r="F22" s="213">
        <v>455350</v>
      </c>
      <c r="G22" s="213">
        <v>477430</v>
      </c>
      <c r="H22" s="213">
        <v>408410</v>
      </c>
      <c r="I22" s="213">
        <v>436290</v>
      </c>
      <c r="J22" s="213">
        <v>430630</v>
      </c>
      <c r="K22" s="213">
        <v>441300</v>
      </c>
      <c r="L22" s="213">
        <v>458180</v>
      </c>
      <c r="M22" s="213">
        <v>387070</v>
      </c>
      <c r="N22" s="213">
        <v>421830</v>
      </c>
      <c r="O22" s="213">
        <f t="shared" si="3"/>
        <v>5297290</v>
      </c>
    </row>
    <row r="23" spans="1:15" s="90" customFormat="1" ht="26.25" customHeight="1" x14ac:dyDescent="0.2">
      <c r="A23" s="346"/>
      <c r="B23" s="93" t="s">
        <v>352</v>
      </c>
      <c r="C23" s="213">
        <v>108600</v>
      </c>
      <c r="D23" s="213">
        <v>112860</v>
      </c>
      <c r="E23" s="213">
        <v>103390</v>
      </c>
      <c r="F23" s="213">
        <v>109520</v>
      </c>
      <c r="G23" s="213">
        <v>112960</v>
      </c>
      <c r="H23" s="213">
        <v>100360</v>
      </c>
      <c r="I23" s="213">
        <v>105320</v>
      </c>
      <c r="J23" s="213">
        <v>94060</v>
      </c>
      <c r="K23" s="213">
        <v>81650</v>
      </c>
      <c r="L23" s="213">
        <v>38720</v>
      </c>
      <c r="M23" s="213">
        <v>94540</v>
      </c>
      <c r="N23" s="213">
        <v>97130</v>
      </c>
      <c r="O23" s="213">
        <f t="shared" si="3"/>
        <v>1159110</v>
      </c>
    </row>
    <row r="24" spans="1:15" s="90" customFormat="1" ht="26.25" customHeight="1" x14ac:dyDescent="0.2">
      <c r="A24" s="346"/>
      <c r="B24" s="93" t="s">
        <v>353</v>
      </c>
      <c r="C24" s="213">
        <v>213300</v>
      </c>
      <c r="D24" s="213">
        <v>204090</v>
      </c>
      <c r="E24" s="213">
        <v>165830</v>
      </c>
      <c r="F24" s="213">
        <v>213350</v>
      </c>
      <c r="G24" s="213">
        <v>208780</v>
      </c>
      <c r="H24" s="213">
        <v>189180</v>
      </c>
      <c r="I24" s="213">
        <v>206840</v>
      </c>
      <c r="J24" s="213">
        <v>193190</v>
      </c>
      <c r="K24" s="213">
        <v>208810</v>
      </c>
      <c r="L24" s="213">
        <v>206040</v>
      </c>
      <c r="M24" s="213">
        <v>178150</v>
      </c>
      <c r="N24" s="213">
        <v>196640</v>
      </c>
      <c r="O24" s="213">
        <f t="shared" si="3"/>
        <v>2384200</v>
      </c>
    </row>
    <row r="25" spans="1:15" s="90" customFormat="1" ht="26.25" customHeight="1" x14ac:dyDescent="0.2">
      <c r="A25" s="346"/>
      <c r="B25" s="47" t="s">
        <v>8</v>
      </c>
      <c r="C25" s="213">
        <f>SUM(C20:C24)</f>
        <v>1558820</v>
      </c>
      <c r="D25" s="213">
        <f t="shared" ref="D25:N25" si="5">SUM(D20:D24)</f>
        <v>1638070</v>
      </c>
      <c r="E25" s="213">
        <f t="shared" si="5"/>
        <v>1460080</v>
      </c>
      <c r="F25" s="213">
        <f t="shared" si="5"/>
        <v>1575640</v>
      </c>
      <c r="G25" s="213">
        <f t="shared" si="5"/>
        <v>1607050</v>
      </c>
      <c r="H25" s="213">
        <f t="shared" si="5"/>
        <v>1428630</v>
      </c>
      <c r="I25" s="213">
        <f t="shared" si="5"/>
        <v>1533390</v>
      </c>
      <c r="J25" s="213">
        <f t="shared" si="5"/>
        <v>1475700</v>
      </c>
      <c r="K25" s="213">
        <f t="shared" si="5"/>
        <v>1545510</v>
      </c>
      <c r="L25" s="213">
        <f t="shared" si="5"/>
        <v>1600470</v>
      </c>
      <c r="M25" s="213">
        <f t="shared" si="5"/>
        <v>1351280</v>
      </c>
      <c r="N25" s="213">
        <f t="shared" si="5"/>
        <v>1472130</v>
      </c>
      <c r="O25" s="213">
        <f t="shared" si="3"/>
        <v>18246770</v>
      </c>
    </row>
    <row r="26" spans="1:15" s="90" customFormat="1" ht="30" customHeight="1" x14ac:dyDescent="0.2">
      <c r="A26" s="335" t="s">
        <v>12</v>
      </c>
      <c r="B26" s="336"/>
      <c r="C26" s="215">
        <f>SUM(C11,C13,C19,C25)</f>
        <v>30999130</v>
      </c>
      <c r="D26" s="215">
        <f t="shared" ref="D26:N26" si="6">SUM(D11,D13,D19,D25)</f>
        <v>30391160</v>
      </c>
      <c r="E26" s="215">
        <f t="shared" si="6"/>
        <v>27107610</v>
      </c>
      <c r="F26" s="215">
        <f t="shared" si="6"/>
        <v>30402010</v>
      </c>
      <c r="G26" s="215">
        <f t="shared" si="6"/>
        <v>28700930</v>
      </c>
      <c r="H26" s="215">
        <f t="shared" si="6"/>
        <v>26567240</v>
      </c>
      <c r="I26" s="215">
        <f t="shared" si="6"/>
        <v>28839120</v>
      </c>
      <c r="J26" s="215">
        <f t="shared" si="6"/>
        <v>27892910</v>
      </c>
      <c r="K26" s="215">
        <f t="shared" si="6"/>
        <v>31563730</v>
      </c>
      <c r="L26" s="215">
        <f t="shared" si="6"/>
        <v>28809700</v>
      </c>
      <c r="M26" s="215">
        <f t="shared" si="6"/>
        <v>24482330</v>
      </c>
      <c r="N26" s="215">
        <f t="shared" si="6"/>
        <v>27724840</v>
      </c>
      <c r="O26" s="215">
        <f>SUM(O11,O13,O19,O25)</f>
        <v>343480710</v>
      </c>
    </row>
    <row r="27" spans="1:15" s="90" customFormat="1" ht="5.25" customHeight="1" x14ac:dyDescent="0.2">
      <c r="A27" s="91"/>
      <c r="B27" s="91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s="90" customFormat="1" ht="24.75" customHeight="1" x14ac:dyDescent="0.2">
      <c r="A28" s="337" t="s">
        <v>365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</row>
    <row r="29" spans="1:15" ht="24.75" customHeight="1" x14ac:dyDescent="0.2">
      <c r="A29" s="65" t="s">
        <v>355</v>
      </c>
    </row>
    <row r="30" spans="1:15" ht="25.5" customHeight="1" x14ac:dyDescent="0.2"/>
    <row r="43" spans="3:3" s="90" customFormat="1" ht="48" customHeight="1" x14ac:dyDescent="0.2"/>
    <row r="44" spans="3:3" ht="48" customHeight="1" x14ac:dyDescent="0.2">
      <c r="C44" s="56"/>
    </row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76" orientation="landscape" useFirstPageNumber="1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5"/>
  <sheetViews>
    <sheetView tabSelected="1" view="pageBreakPreview" topLeftCell="A6" zoomScaleNormal="70" zoomScaleSheetLayoutView="100" workbookViewId="0">
      <selection activeCell="P19" sqref="P19"/>
    </sheetView>
  </sheetViews>
  <sheetFormatPr defaultColWidth="9" defaultRowHeight="48" customHeight="1" x14ac:dyDescent="0.2"/>
  <cols>
    <col min="1" max="1" width="4.6640625" style="101" customWidth="1"/>
    <col min="2" max="2" width="22.6640625" style="101" bestFit="1" customWidth="1"/>
    <col min="3" max="3" width="14.6640625" style="101" customWidth="1"/>
    <col min="4" max="15" width="14.6640625" style="99" customWidth="1"/>
    <col min="16" max="43" width="11.6640625" style="99" customWidth="1"/>
    <col min="44" max="16384" width="9" style="99"/>
  </cols>
  <sheetData>
    <row r="1" spans="1:27" s="100" customFormat="1" ht="32.1" customHeight="1" x14ac:dyDescent="0.2">
      <c r="A1" s="95" t="s">
        <v>323</v>
      </c>
      <c r="B1" s="95"/>
      <c r="C1" s="95"/>
      <c r="D1" s="96"/>
      <c r="E1" s="96"/>
      <c r="F1" s="96"/>
      <c r="G1" s="96"/>
      <c r="H1" s="96"/>
      <c r="I1" s="96"/>
      <c r="J1" s="97"/>
      <c r="K1" s="97"/>
      <c r="L1" s="98"/>
      <c r="M1" s="353" t="s">
        <v>55</v>
      </c>
      <c r="N1" s="353"/>
      <c r="O1" s="354"/>
      <c r="P1" s="58"/>
      <c r="Q1" s="96"/>
      <c r="R1" s="96"/>
      <c r="S1" s="96"/>
      <c r="T1" s="96"/>
      <c r="U1" s="96"/>
      <c r="V1" s="96"/>
      <c r="W1" s="99"/>
      <c r="X1" s="99"/>
      <c r="Y1" s="99"/>
      <c r="Z1" s="99"/>
      <c r="AA1" s="99"/>
    </row>
    <row r="2" spans="1:27" s="100" customFormat="1" ht="26.25" customHeight="1" x14ac:dyDescent="0.2">
      <c r="A2" s="99"/>
      <c r="B2" s="99"/>
      <c r="C2" s="99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 t="s">
        <v>45</v>
      </c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s="101" customFormat="1" ht="24" customHeight="1" x14ac:dyDescent="0.2">
      <c r="A3" s="355" t="s">
        <v>5</v>
      </c>
      <c r="B3" s="356"/>
      <c r="C3" s="103" t="s">
        <v>325</v>
      </c>
      <c r="D3" s="103" t="s">
        <v>326</v>
      </c>
      <c r="E3" s="103" t="s">
        <v>327</v>
      </c>
      <c r="F3" s="103" t="s">
        <v>328</v>
      </c>
      <c r="G3" s="103" t="s">
        <v>329</v>
      </c>
      <c r="H3" s="103" t="s">
        <v>330</v>
      </c>
      <c r="I3" s="103" t="s">
        <v>331</v>
      </c>
      <c r="J3" s="103" t="s">
        <v>332</v>
      </c>
      <c r="K3" s="103" t="s">
        <v>333</v>
      </c>
      <c r="L3" s="103" t="s">
        <v>334</v>
      </c>
      <c r="M3" s="103" t="s">
        <v>335</v>
      </c>
      <c r="N3" s="103" t="s">
        <v>336</v>
      </c>
      <c r="O3" s="103" t="s">
        <v>51</v>
      </c>
    </row>
    <row r="4" spans="1:27" s="100" customFormat="1" ht="26.25" customHeight="1" x14ac:dyDescent="0.2">
      <c r="A4" s="357" t="s">
        <v>356</v>
      </c>
      <c r="B4" s="104" t="s">
        <v>52</v>
      </c>
      <c r="C4" s="219">
        <v>0</v>
      </c>
      <c r="D4" s="219">
        <v>0</v>
      </c>
      <c r="E4" s="219">
        <v>0</v>
      </c>
      <c r="F4" s="219">
        <v>0</v>
      </c>
      <c r="G4" s="219">
        <v>0</v>
      </c>
      <c r="H4" s="219">
        <v>0</v>
      </c>
      <c r="I4" s="219">
        <v>0</v>
      </c>
      <c r="J4" s="219">
        <v>0</v>
      </c>
      <c r="K4" s="219">
        <v>0</v>
      </c>
      <c r="L4" s="219">
        <v>0</v>
      </c>
      <c r="M4" s="219">
        <v>0</v>
      </c>
      <c r="N4" s="219">
        <v>0</v>
      </c>
      <c r="O4" s="219">
        <f>SUM(C4:N4)</f>
        <v>0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27" s="100" customFormat="1" ht="26.25" customHeight="1" x14ac:dyDescent="0.2">
      <c r="A5" s="357"/>
      <c r="B5" s="104" t="s">
        <v>338</v>
      </c>
      <c r="C5" s="219">
        <v>2599490</v>
      </c>
      <c r="D5" s="219">
        <v>2977920</v>
      </c>
      <c r="E5" s="219">
        <v>2765010</v>
      </c>
      <c r="F5" s="219">
        <v>2778970</v>
      </c>
      <c r="G5" s="219">
        <v>2935980</v>
      </c>
      <c r="H5" s="219">
        <v>2743040</v>
      </c>
      <c r="I5" s="219">
        <v>3341570</v>
      </c>
      <c r="J5" s="219">
        <v>2460940</v>
      </c>
      <c r="K5" s="219">
        <v>3064250</v>
      </c>
      <c r="L5" s="219">
        <v>2704860</v>
      </c>
      <c r="M5" s="219">
        <v>2450120</v>
      </c>
      <c r="N5" s="219">
        <v>2428720</v>
      </c>
      <c r="O5" s="219">
        <f t="shared" ref="O5:O10" si="0">SUM(C5:N5)</f>
        <v>33250870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7" s="100" customFormat="1" ht="26.25" customHeight="1" x14ac:dyDescent="0.2">
      <c r="A6" s="357"/>
      <c r="B6" s="104" t="s">
        <v>53</v>
      </c>
      <c r="C6" s="219">
        <v>0</v>
      </c>
      <c r="D6" s="219">
        <v>0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0</v>
      </c>
      <c r="O6" s="219">
        <f t="shared" si="0"/>
        <v>0</v>
      </c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</row>
    <row r="7" spans="1:27" s="100" customFormat="1" ht="26.25" customHeight="1" x14ac:dyDescent="0.2">
      <c r="A7" s="357"/>
      <c r="B7" s="104" t="s">
        <v>339</v>
      </c>
      <c r="C7" s="219">
        <v>0</v>
      </c>
      <c r="D7" s="219">
        <v>0</v>
      </c>
      <c r="E7" s="219">
        <v>0</v>
      </c>
      <c r="F7" s="219">
        <v>0</v>
      </c>
      <c r="G7" s="219">
        <v>0</v>
      </c>
      <c r="H7" s="219">
        <v>1630</v>
      </c>
      <c r="I7" s="219">
        <v>0</v>
      </c>
      <c r="J7" s="219">
        <v>0</v>
      </c>
      <c r="K7" s="219">
        <v>0</v>
      </c>
      <c r="L7" s="219">
        <v>0</v>
      </c>
      <c r="M7" s="219">
        <v>0</v>
      </c>
      <c r="N7" s="219">
        <v>0</v>
      </c>
      <c r="O7" s="219">
        <f t="shared" si="0"/>
        <v>1630</v>
      </c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</row>
    <row r="8" spans="1:27" s="100" customFormat="1" ht="26.25" customHeight="1" x14ac:dyDescent="0.2">
      <c r="A8" s="357"/>
      <c r="B8" s="104" t="s">
        <v>54</v>
      </c>
      <c r="C8" s="219">
        <v>0</v>
      </c>
      <c r="D8" s="219">
        <v>0</v>
      </c>
      <c r="E8" s="219">
        <v>1750</v>
      </c>
      <c r="F8" s="219">
        <v>0</v>
      </c>
      <c r="G8" s="219">
        <v>0</v>
      </c>
      <c r="H8" s="219">
        <v>0</v>
      </c>
      <c r="I8" s="219">
        <v>0</v>
      </c>
      <c r="J8" s="219">
        <v>820</v>
      </c>
      <c r="K8" s="219">
        <v>0</v>
      </c>
      <c r="L8" s="219">
        <v>0</v>
      </c>
      <c r="M8" s="219">
        <v>1130</v>
      </c>
      <c r="N8" s="219">
        <v>8520</v>
      </c>
      <c r="O8" s="219">
        <f t="shared" si="0"/>
        <v>12220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</row>
    <row r="9" spans="1:27" s="100" customFormat="1" ht="26.25" customHeight="1" x14ac:dyDescent="0.2">
      <c r="A9" s="357"/>
      <c r="B9" s="104" t="s">
        <v>340</v>
      </c>
      <c r="C9" s="219">
        <v>3006880</v>
      </c>
      <c r="D9" s="219">
        <v>2469300</v>
      </c>
      <c r="E9" s="219">
        <v>2061820</v>
      </c>
      <c r="F9" s="219">
        <v>2609170</v>
      </c>
      <c r="G9" s="219">
        <v>2156840</v>
      </c>
      <c r="H9" s="219">
        <v>2003510</v>
      </c>
      <c r="I9" s="219">
        <v>1816620</v>
      </c>
      <c r="J9" s="219">
        <v>2481890</v>
      </c>
      <c r="K9" s="219">
        <v>2613560</v>
      </c>
      <c r="L9" s="219">
        <v>2446240</v>
      </c>
      <c r="M9" s="219">
        <v>1956420</v>
      </c>
      <c r="N9" s="219">
        <v>2564430</v>
      </c>
      <c r="O9" s="219">
        <f t="shared" si="0"/>
        <v>28186680</v>
      </c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</row>
    <row r="10" spans="1:27" s="100" customFormat="1" ht="26.25" customHeight="1" x14ac:dyDescent="0.2">
      <c r="A10" s="357"/>
      <c r="B10" s="104" t="s">
        <v>341</v>
      </c>
      <c r="C10" s="219">
        <v>0</v>
      </c>
      <c r="D10" s="219">
        <v>2300</v>
      </c>
      <c r="E10" s="219">
        <v>0</v>
      </c>
      <c r="F10" s="219">
        <v>38570</v>
      </c>
      <c r="G10" s="219">
        <v>330</v>
      </c>
      <c r="H10" s="219">
        <v>0</v>
      </c>
      <c r="I10" s="219">
        <v>0</v>
      </c>
      <c r="J10" s="219">
        <v>41240</v>
      </c>
      <c r="K10" s="219">
        <v>8870</v>
      </c>
      <c r="L10" s="219">
        <v>0</v>
      </c>
      <c r="M10" s="219">
        <v>2050</v>
      </c>
      <c r="N10" s="219">
        <v>16590</v>
      </c>
      <c r="O10" s="219">
        <f t="shared" si="0"/>
        <v>109950</v>
      </c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</row>
    <row r="11" spans="1:27" s="100" customFormat="1" ht="26.25" customHeight="1" x14ac:dyDescent="0.2">
      <c r="A11" s="357"/>
      <c r="B11" s="104" t="s">
        <v>8</v>
      </c>
      <c r="C11" s="219">
        <f>SUM(C4:C10)</f>
        <v>5606370</v>
      </c>
      <c r="D11" s="219">
        <f t="shared" ref="D11:N11" si="1">SUM(D4:D10)</f>
        <v>5449520</v>
      </c>
      <c r="E11" s="219">
        <f t="shared" si="1"/>
        <v>4828580</v>
      </c>
      <c r="F11" s="219">
        <f t="shared" si="1"/>
        <v>5426710</v>
      </c>
      <c r="G11" s="219">
        <f t="shared" si="1"/>
        <v>5093150</v>
      </c>
      <c r="H11" s="219">
        <f t="shared" si="1"/>
        <v>4748180</v>
      </c>
      <c r="I11" s="219">
        <f t="shared" si="1"/>
        <v>5158190</v>
      </c>
      <c r="J11" s="219">
        <f t="shared" si="1"/>
        <v>4984890</v>
      </c>
      <c r="K11" s="219">
        <f t="shared" si="1"/>
        <v>5686680</v>
      </c>
      <c r="L11" s="219">
        <f t="shared" si="1"/>
        <v>5151100</v>
      </c>
      <c r="M11" s="219">
        <f t="shared" si="1"/>
        <v>4409720</v>
      </c>
      <c r="N11" s="219">
        <f t="shared" si="1"/>
        <v>5018260</v>
      </c>
      <c r="O11" s="219">
        <f>SUM(O4:O10)</f>
        <v>61561350</v>
      </c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</row>
    <row r="12" spans="1:27" s="100" customFormat="1" ht="51" customHeight="1" x14ac:dyDescent="0.2">
      <c r="A12" s="346" t="s">
        <v>366</v>
      </c>
      <c r="B12" s="105" t="s">
        <v>40</v>
      </c>
      <c r="C12" s="219">
        <v>89610</v>
      </c>
      <c r="D12" s="219">
        <v>93880</v>
      </c>
      <c r="E12" s="219">
        <v>76760</v>
      </c>
      <c r="F12" s="219">
        <v>84720</v>
      </c>
      <c r="G12" s="219">
        <v>76580</v>
      </c>
      <c r="H12" s="219">
        <v>73020</v>
      </c>
      <c r="I12" s="219">
        <v>82300</v>
      </c>
      <c r="J12" s="219">
        <v>68770</v>
      </c>
      <c r="K12" s="219">
        <v>76460</v>
      </c>
      <c r="L12" s="219">
        <v>56680</v>
      </c>
      <c r="M12" s="219">
        <v>59430</v>
      </c>
      <c r="N12" s="219">
        <v>73780</v>
      </c>
      <c r="O12" s="219">
        <f>SUM(C12:N12)</f>
        <v>911990</v>
      </c>
    </row>
    <row r="13" spans="1:27" s="100" customFormat="1" ht="51" customHeight="1" x14ac:dyDescent="0.2">
      <c r="A13" s="346"/>
      <c r="B13" s="104" t="s">
        <v>8</v>
      </c>
      <c r="C13" s="219">
        <f>C12</f>
        <v>89610</v>
      </c>
      <c r="D13" s="219">
        <f t="shared" ref="D13:N13" si="2">D12</f>
        <v>93880</v>
      </c>
      <c r="E13" s="219">
        <f t="shared" si="2"/>
        <v>76760</v>
      </c>
      <c r="F13" s="219">
        <f t="shared" si="2"/>
        <v>84720</v>
      </c>
      <c r="G13" s="219">
        <f t="shared" si="2"/>
        <v>76580</v>
      </c>
      <c r="H13" s="219">
        <f t="shared" si="2"/>
        <v>73020</v>
      </c>
      <c r="I13" s="219">
        <f t="shared" si="2"/>
        <v>82300</v>
      </c>
      <c r="J13" s="219">
        <f t="shared" si="2"/>
        <v>68770</v>
      </c>
      <c r="K13" s="219">
        <f t="shared" si="2"/>
        <v>76460</v>
      </c>
      <c r="L13" s="219">
        <f t="shared" si="2"/>
        <v>56680</v>
      </c>
      <c r="M13" s="219">
        <f t="shared" si="2"/>
        <v>59430</v>
      </c>
      <c r="N13" s="219">
        <f t="shared" si="2"/>
        <v>73780</v>
      </c>
      <c r="O13" s="219">
        <f t="shared" ref="O13" si="3">O12</f>
        <v>911990</v>
      </c>
    </row>
    <row r="14" spans="1:27" s="100" customFormat="1" ht="26.25" customHeight="1" x14ac:dyDescent="0.2">
      <c r="A14" s="358" t="s">
        <v>342</v>
      </c>
      <c r="B14" s="105" t="s">
        <v>343</v>
      </c>
      <c r="C14" s="219">
        <v>53320</v>
      </c>
      <c r="D14" s="219">
        <v>65470</v>
      </c>
      <c r="E14" s="219">
        <v>58030</v>
      </c>
      <c r="F14" s="219">
        <v>59790</v>
      </c>
      <c r="G14" s="219">
        <v>76880</v>
      </c>
      <c r="H14" s="219">
        <v>59170</v>
      </c>
      <c r="I14" s="219">
        <v>57710</v>
      </c>
      <c r="J14" s="219">
        <v>59240</v>
      </c>
      <c r="K14" s="219">
        <v>55010</v>
      </c>
      <c r="L14" s="219">
        <v>66370</v>
      </c>
      <c r="M14" s="219">
        <v>49730</v>
      </c>
      <c r="N14" s="219">
        <v>51160</v>
      </c>
      <c r="O14" s="219">
        <f>SUM(C14:N14)</f>
        <v>711880</v>
      </c>
    </row>
    <row r="15" spans="1:27" s="100" customFormat="1" ht="26.25" customHeight="1" x14ac:dyDescent="0.2">
      <c r="A15" s="359"/>
      <c r="B15" s="105" t="s">
        <v>344</v>
      </c>
      <c r="C15" s="219">
        <v>0</v>
      </c>
      <c r="D15" s="219">
        <v>0</v>
      </c>
      <c r="E15" s="219">
        <v>0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f t="shared" ref="O15:O25" si="4">SUM(C15:N15)</f>
        <v>0</v>
      </c>
    </row>
    <row r="16" spans="1:27" s="100" customFormat="1" ht="26.25" customHeight="1" x14ac:dyDescent="0.2">
      <c r="A16" s="359"/>
      <c r="B16" s="105" t="s">
        <v>345</v>
      </c>
      <c r="C16" s="219">
        <v>79110</v>
      </c>
      <c r="D16" s="219">
        <v>71510</v>
      </c>
      <c r="E16" s="219">
        <v>76480</v>
      </c>
      <c r="F16" s="219">
        <v>81700</v>
      </c>
      <c r="G16" s="219">
        <v>73790</v>
      </c>
      <c r="H16" s="219">
        <v>72300</v>
      </c>
      <c r="I16" s="219">
        <v>59490</v>
      </c>
      <c r="J16" s="219">
        <v>70160</v>
      </c>
      <c r="K16" s="219">
        <v>79120</v>
      </c>
      <c r="L16" s="219">
        <v>73600</v>
      </c>
      <c r="M16" s="219">
        <v>60810</v>
      </c>
      <c r="N16" s="219">
        <v>81350</v>
      </c>
      <c r="O16" s="219">
        <f t="shared" si="4"/>
        <v>879420</v>
      </c>
    </row>
    <row r="17" spans="1:15" s="100" customFormat="1" ht="26.25" customHeight="1" x14ac:dyDescent="0.2">
      <c r="A17" s="359"/>
      <c r="B17" s="105" t="s">
        <v>346</v>
      </c>
      <c r="C17" s="219">
        <v>260340</v>
      </c>
      <c r="D17" s="219">
        <v>280420</v>
      </c>
      <c r="E17" s="219">
        <v>255130</v>
      </c>
      <c r="F17" s="219">
        <v>294040</v>
      </c>
      <c r="G17" s="219">
        <v>320250</v>
      </c>
      <c r="H17" s="219">
        <v>282390</v>
      </c>
      <c r="I17" s="219">
        <v>274030</v>
      </c>
      <c r="J17" s="219">
        <v>246020</v>
      </c>
      <c r="K17" s="219">
        <v>254840</v>
      </c>
      <c r="L17" s="219">
        <v>276150</v>
      </c>
      <c r="M17" s="219">
        <v>215540</v>
      </c>
      <c r="N17" s="219">
        <v>237780</v>
      </c>
      <c r="O17" s="219">
        <f t="shared" si="4"/>
        <v>3196930</v>
      </c>
    </row>
    <row r="18" spans="1:15" s="100" customFormat="1" ht="26.25" customHeight="1" x14ac:dyDescent="0.2">
      <c r="A18" s="359"/>
      <c r="B18" s="105" t="s">
        <v>347</v>
      </c>
      <c r="C18" s="219">
        <v>0</v>
      </c>
      <c r="D18" s="219">
        <v>0</v>
      </c>
      <c r="E18" s="219">
        <v>0</v>
      </c>
      <c r="F18" s="219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f t="shared" si="4"/>
        <v>0</v>
      </c>
    </row>
    <row r="19" spans="1:15" s="100" customFormat="1" ht="26.25" customHeight="1" x14ac:dyDescent="0.2">
      <c r="A19" s="360"/>
      <c r="B19" s="104" t="s">
        <v>8</v>
      </c>
      <c r="C19" s="219">
        <f>SUM(C14:C18)</f>
        <v>392770</v>
      </c>
      <c r="D19" s="219">
        <f t="shared" ref="D19:N19" si="5">SUM(D14:D18)</f>
        <v>417400</v>
      </c>
      <c r="E19" s="219">
        <f t="shared" si="5"/>
        <v>389640</v>
      </c>
      <c r="F19" s="219">
        <f t="shared" si="5"/>
        <v>435530</v>
      </c>
      <c r="G19" s="219">
        <f t="shared" si="5"/>
        <v>470920</v>
      </c>
      <c r="H19" s="219">
        <f t="shared" si="5"/>
        <v>413860</v>
      </c>
      <c r="I19" s="219">
        <f t="shared" si="5"/>
        <v>391230</v>
      </c>
      <c r="J19" s="219">
        <f t="shared" si="5"/>
        <v>375420</v>
      </c>
      <c r="K19" s="219">
        <f t="shared" si="5"/>
        <v>388970</v>
      </c>
      <c r="L19" s="219">
        <f t="shared" si="5"/>
        <v>416120</v>
      </c>
      <c r="M19" s="219">
        <f t="shared" si="5"/>
        <v>326080</v>
      </c>
      <c r="N19" s="219">
        <f t="shared" si="5"/>
        <v>370290</v>
      </c>
      <c r="O19" s="219">
        <f t="shared" si="4"/>
        <v>4788230</v>
      </c>
    </row>
    <row r="20" spans="1:15" s="100" customFormat="1" ht="26.25" customHeight="1" x14ac:dyDescent="0.2">
      <c r="A20" s="357" t="s">
        <v>348</v>
      </c>
      <c r="B20" s="105" t="s">
        <v>349</v>
      </c>
      <c r="C20" s="219">
        <v>55100</v>
      </c>
      <c r="D20" s="219">
        <v>48020</v>
      </c>
      <c r="E20" s="219">
        <v>57780</v>
      </c>
      <c r="F20" s="219">
        <v>55940</v>
      </c>
      <c r="G20" s="219">
        <v>44600</v>
      </c>
      <c r="H20" s="219">
        <v>47200</v>
      </c>
      <c r="I20" s="219">
        <v>49870</v>
      </c>
      <c r="J20" s="219">
        <v>42450</v>
      </c>
      <c r="K20" s="219">
        <v>53070</v>
      </c>
      <c r="L20" s="219">
        <v>47960</v>
      </c>
      <c r="M20" s="219">
        <v>42240</v>
      </c>
      <c r="N20" s="219">
        <v>47510</v>
      </c>
      <c r="O20" s="219">
        <f t="shared" si="4"/>
        <v>591740</v>
      </c>
    </row>
    <row r="21" spans="1:15" s="100" customFormat="1" ht="26.25" customHeight="1" x14ac:dyDescent="0.2">
      <c r="A21" s="357"/>
      <c r="B21" s="105" t="s">
        <v>350</v>
      </c>
      <c r="C21" s="219">
        <v>55920</v>
      </c>
      <c r="D21" s="219">
        <v>78990</v>
      </c>
      <c r="E21" s="219">
        <v>71390</v>
      </c>
      <c r="F21" s="219">
        <v>59080</v>
      </c>
      <c r="G21" s="219">
        <v>64670</v>
      </c>
      <c r="H21" s="219">
        <v>53160</v>
      </c>
      <c r="I21" s="219">
        <v>65600</v>
      </c>
      <c r="J21" s="219">
        <v>52180</v>
      </c>
      <c r="K21" s="219">
        <v>54600</v>
      </c>
      <c r="L21" s="219">
        <v>65520</v>
      </c>
      <c r="M21" s="219">
        <v>52790</v>
      </c>
      <c r="N21" s="219">
        <v>53300</v>
      </c>
      <c r="O21" s="219">
        <f t="shared" si="4"/>
        <v>727200</v>
      </c>
    </row>
    <row r="22" spans="1:15" s="100" customFormat="1" ht="26.25" customHeight="1" x14ac:dyDescent="0.2">
      <c r="A22" s="357"/>
      <c r="B22" s="105" t="s">
        <v>351</v>
      </c>
      <c r="C22" s="219">
        <v>0</v>
      </c>
      <c r="D22" s="219">
        <v>0</v>
      </c>
      <c r="E22" s="219">
        <v>0</v>
      </c>
      <c r="F22" s="219">
        <v>0</v>
      </c>
      <c r="G22" s="219">
        <v>0</v>
      </c>
      <c r="H22" s="219">
        <v>0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f t="shared" si="4"/>
        <v>0</v>
      </c>
    </row>
    <row r="23" spans="1:15" s="100" customFormat="1" ht="26.25" customHeight="1" x14ac:dyDescent="0.2">
      <c r="A23" s="357"/>
      <c r="B23" s="105" t="s">
        <v>352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  <c r="H23" s="219">
        <v>0</v>
      </c>
      <c r="I23" s="219">
        <v>0</v>
      </c>
      <c r="J23" s="219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f t="shared" si="4"/>
        <v>0</v>
      </c>
    </row>
    <row r="24" spans="1:15" s="100" customFormat="1" ht="26.25" customHeight="1" x14ac:dyDescent="0.2">
      <c r="A24" s="357"/>
      <c r="B24" s="105" t="s">
        <v>353</v>
      </c>
      <c r="C24" s="219">
        <v>211750</v>
      </c>
      <c r="D24" s="219">
        <v>202510</v>
      </c>
      <c r="E24" s="219">
        <v>164380</v>
      </c>
      <c r="F24" s="219">
        <v>211860</v>
      </c>
      <c r="G24" s="219">
        <v>206950</v>
      </c>
      <c r="H24" s="219">
        <v>187700</v>
      </c>
      <c r="I24" s="219">
        <v>205360</v>
      </c>
      <c r="J24" s="219">
        <v>191350</v>
      </c>
      <c r="K24" s="219">
        <v>207330</v>
      </c>
      <c r="L24" s="219">
        <v>204360</v>
      </c>
      <c r="M24" s="219">
        <v>176690</v>
      </c>
      <c r="N24" s="219">
        <v>194890</v>
      </c>
      <c r="O24" s="219">
        <f t="shared" si="4"/>
        <v>2365130</v>
      </c>
    </row>
    <row r="25" spans="1:15" s="100" customFormat="1" ht="26.25" customHeight="1" x14ac:dyDescent="0.2">
      <c r="A25" s="357"/>
      <c r="B25" s="104" t="s">
        <v>8</v>
      </c>
      <c r="C25" s="219">
        <f>SUM(C20:C24)</f>
        <v>322770</v>
      </c>
      <c r="D25" s="219">
        <f t="shared" ref="D25:N25" si="6">SUM(D20:D24)</f>
        <v>329520</v>
      </c>
      <c r="E25" s="219">
        <f t="shared" si="6"/>
        <v>293550</v>
      </c>
      <c r="F25" s="219">
        <f t="shared" si="6"/>
        <v>326880</v>
      </c>
      <c r="G25" s="219">
        <f t="shared" si="6"/>
        <v>316220</v>
      </c>
      <c r="H25" s="219">
        <f t="shared" si="6"/>
        <v>288060</v>
      </c>
      <c r="I25" s="219">
        <f t="shared" si="6"/>
        <v>320830</v>
      </c>
      <c r="J25" s="219">
        <f t="shared" si="6"/>
        <v>285980</v>
      </c>
      <c r="K25" s="219">
        <f t="shared" si="6"/>
        <v>315000</v>
      </c>
      <c r="L25" s="219">
        <f t="shared" si="6"/>
        <v>317840</v>
      </c>
      <c r="M25" s="219">
        <f t="shared" si="6"/>
        <v>271720</v>
      </c>
      <c r="N25" s="219">
        <f t="shared" si="6"/>
        <v>295700</v>
      </c>
      <c r="O25" s="219">
        <f t="shared" si="4"/>
        <v>3684070</v>
      </c>
    </row>
    <row r="26" spans="1:15" s="100" customFormat="1" ht="30" customHeight="1" x14ac:dyDescent="0.2">
      <c r="A26" s="348" t="s">
        <v>12</v>
      </c>
      <c r="B26" s="349"/>
      <c r="C26" s="220">
        <f>SUM(C11,C13,C19,C25)</f>
        <v>6411520</v>
      </c>
      <c r="D26" s="220">
        <f t="shared" ref="D26:N26" si="7">SUM(D11,D13,D19,D25)</f>
        <v>6290320</v>
      </c>
      <c r="E26" s="220">
        <f t="shared" si="7"/>
        <v>5588530</v>
      </c>
      <c r="F26" s="220">
        <f t="shared" si="7"/>
        <v>6273840</v>
      </c>
      <c r="G26" s="220">
        <f t="shared" si="7"/>
        <v>5956870</v>
      </c>
      <c r="H26" s="220">
        <f t="shared" si="7"/>
        <v>5523120</v>
      </c>
      <c r="I26" s="220">
        <f t="shared" si="7"/>
        <v>5952550</v>
      </c>
      <c r="J26" s="220">
        <f t="shared" si="7"/>
        <v>5715060</v>
      </c>
      <c r="K26" s="220">
        <f t="shared" si="7"/>
        <v>6467110</v>
      </c>
      <c r="L26" s="220">
        <f t="shared" si="7"/>
        <v>5941740</v>
      </c>
      <c r="M26" s="220">
        <f t="shared" si="7"/>
        <v>5066950</v>
      </c>
      <c r="N26" s="220">
        <f t="shared" si="7"/>
        <v>5758030</v>
      </c>
      <c r="O26" s="220">
        <f t="shared" ref="O26" si="8">SUM(O11,O13,O19,O25)</f>
        <v>70945640</v>
      </c>
    </row>
    <row r="27" spans="1:15" s="100" customFormat="1" ht="5.25" customHeight="1" x14ac:dyDescent="0.2">
      <c r="A27" s="102"/>
      <c r="B27" s="102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s="100" customFormat="1" ht="15" customHeight="1" x14ac:dyDescent="0.2">
      <c r="A28" s="350" t="s">
        <v>365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</row>
    <row r="29" spans="1:15" s="100" customFormat="1" ht="24.75" customHeight="1" x14ac:dyDescent="0.2">
      <c r="A29" s="352" t="s">
        <v>354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</row>
    <row r="30" spans="1:15" ht="24.75" customHeight="1" x14ac:dyDescent="0.2">
      <c r="A30" s="101" t="s">
        <v>355</v>
      </c>
    </row>
    <row r="44" spans="3:3" s="100" customFormat="1" ht="48" customHeight="1" x14ac:dyDescent="0.2"/>
    <row r="45" spans="3:3" ht="48" customHeight="1" x14ac:dyDescent="0.2">
      <c r="C45" s="99"/>
    </row>
  </sheetData>
  <mergeCells count="9">
    <mergeCell ref="A26:B26"/>
    <mergeCell ref="A28:O28"/>
    <mergeCell ref="A29:O29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3" firstPageNumber="77" orientation="landscape" useFirstPageNumber="1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4"/>
  <sheetViews>
    <sheetView tabSelected="1" view="pageBreakPreview" topLeftCell="A30" zoomScale="85" zoomScaleNormal="70" zoomScaleSheetLayoutView="85" workbookViewId="0">
      <selection activeCell="P19" sqref="P19"/>
    </sheetView>
  </sheetViews>
  <sheetFormatPr defaultColWidth="9" defaultRowHeight="48" customHeight="1" x14ac:dyDescent="0.2"/>
  <cols>
    <col min="1" max="1" width="4.6640625" style="101" customWidth="1"/>
    <col min="2" max="2" width="22.6640625" style="101" bestFit="1" customWidth="1"/>
    <col min="3" max="3" width="14.6640625" style="101" customWidth="1"/>
    <col min="4" max="15" width="14.6640625" style="99" customWidth="1"/>
    <col min="16" max="40" width="11.6640625" style="99" customWidth="1"/>
    <col min="41" max="16384" width="9" style="99"/>
  </cols>
  <sheetData>
    <row r="1" spans="1:24" s="100" customFormat="1" ht="32.1" customHeight="1" x14ac:dyDescent="0.2">
      <c r="A1" s="95" t="s">
        <v>323</v>
      </c>
      <c r="B1" s="95"/>
      <c r="C1" s="95"/>
      <c r="D1" s="96"/>
      <c r="E1" s="96"/>
      <c r="F1" s="96"/>
      <c r="G1" s="96"/>
      <c r="H1" s="96"/>
      <c r="I1" s="96"/>
      <c r="J1" s="97"/>
      <c r="K1" s="97"/>
      <c r="L1" s="98"/>
      <c r="M1" s="353" t="s">
        <v>56</v>
      </c>
      <c r="N1" s="353"/>
      <c r="O1" s="354"/>
      <c r="P1" s="58"/>
      <c r="Q1" s="96"/>
      <c r="R1" s="96"/>
      <c r="S1" s="96"/>
      <c r="T1" s="99"/>
      <c r="U1" s="99"/>
      <c r="V1" s="99"/>
      <c r="W1" s="99"/>
      <c r="X1" s="99"/>
    </row>
    <row r="2" spans="1:24" s="100" customFormat="1" ht="26.25" customHeight="1" x14ac:dyDescent="0.2">
      <c r="A2" s="99"/>
      <c r="B2" s="99"/>
      <c r="C2" s="99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 t="s">
        <v>45</v>
      </c>
      <c r="P2" s="101"/>
      <c r="Q2" s="101"/>
      <c r="R2" s="101"/>
      <c r="S2" s="101"/>
      <c r="T2" s="101"/>
      <c r="U2" s="101"/>
      <c r="V2" s="101"/>
      <c r="W2" s="101"/>
      <c r="X2" s="101"/>
    </row>
    <row r="3" spans="1:24" s="101" customFormat="1" ht="24" customHeight="1" x14ac:dyDescent="0.2">
      <c r="A3" s="355" t="s">
        <v>5</v>
      </c>
      <c r="B3" s="356"/>
      <c r="C3" s="103" t="s">
        <v>325</v>
      </c>
      <c r="D3" s="103" t="s">
        <v>326</v>
      </c>
      <c r="E3" s="103" t="s">
        <v>327</v>
      </c>
      <c r="F3" s="103" t="s">
        <v>328</v>
      </c>
      <c r="G3" s="103" t="s">
        <v>329</v>
      </c>
      <c r="H3" s="103" t="s">
        <v>330</v>
      </c>
      <c r="I3" s="103" t="s">
        <v>331</v>
      </c>
      <c r="J3" s="103" t="s">
        <v>332</v>
      </c>
      <c r="K3" s="103" t="s">
        <v>333</v>
      </c>
      <c r="L3" s="103" t="s">
        <v>334</v>
      </c>
      <c r="M3" s="103" t="s">
        <v>335</v>
      </c>
      <c r="N3" s="103" t="s">
        <v>336</v>
      </c>
      <c r="O3" s="103" t="s">
        <v>51</v>
      </c>
    </row>
    <row r="4" spans="1:24" s="100" customFormat="1" ht="26.25" customHeight="1" x14ac:dyDescent="0.2">
      <c r="A4" s="357" t="s">
        <v>356</v>
      </c>
      <c r="B4" s="104" t="s">
        <v>52</v>
      </c>
      <c r="C4" s="219">
        <v>0</v>
      </c>
      <c r="D4" s="219">
        <v>0</v>
      </c>
      <c r="E4" s="219">
        <v>0</v>
      </c>
      <c r="F4" s="219">
        <v>0</v>
      </c>
      <c r="G4" s="219">
        <v>0</v>
      </c>
      <c r="H4" s="219">
        <v>0</v>
      </c>
      <c r="I4" s="219">
        <v>0</v>
      </c>
      <c r="J4" s="219">
        <v>0</v>
      </c>
      <c r="K4" s="219">
        <v>0</v>
      </c>
      <c r="L4" s="219">
        <v>0</v>
      </c>
      <c r="M4" s="219">
        <v>0</v>
      </c>
      <c r="N4" s="219">
        <v>0</v>
      </c>
      <c r="O4" s="219">
        <f>SUM(C4:N4)</f>
        <v>0</v>
      </c>
      <c r="P4" s="99"/>
      <c r="Q4" s="99"/>
      <c r="R4" s="99"/>
      <c r="S4" s="99"/>
      <c r="T4" s="99"/>
      <c r="U4" s="99"/>
      <c r="V4" s="99"/>
      <c r="W4" s="99"/>
      <c r="X4" s="99"/>
    </row>
    <row r="5" spans="1:24" s="100" customFormat="1" ht="26.25" customHeight="1" x14ac:dyDescent="0.2">
      <c r="A5" s="357"/>
      <c r="B5" s="104" t="s">
        <v>338</v>
      </c>
      <c r="C5" s="219">
        <v>0</v>
      </c>
      <c r="D5" s="219">
        <v>0</v>
      </c>
      <c r="E5" s="219">
        <v>0</v>
      </c>
      <c r="F5" s="219">
        <v>0</v>
      </c>
      <c r="G5" s="219">
        <v>0</v>
      </c>
      <c r="H5" s="219">
        <v>0</v>
      </c>
      <c r="I5" s="219">
        <v>9090</v>
      </c>
      <c r="J5" s="219">
        <v>0</v>
      </c>
      <c r="K5" s="219">
        <v>0</v>
      </c>
      <c r="L5" s="219">
        <v>0</v>
      </c>
      <c r="M5" s="219">
        <v>430</v>
      </c>
      <c r="N5" s="219">
        <v>0</v>
      </c>
      <c r="O5" s="219">
        <f t="shared" ref="O5:O10" si="0">SUM(C5:N5)</f>
        <v>9520</v>
      </c>
      <c r="P5" s="99"/>
      <c r="Q5" s="99"/>
      <c r="R5" s="99"/>
      <c r="S5" s="99"/>
      <c r="T5" s="99"/>
      <c r="U5" s="99"/>
      <c r="V5" s="99"/>
      <c r="W5" s="99"/>
      <c r="X5" s="99"/>
    </row>
    <row r="6" spans="1:24" s="100" customFormat="1" ht="26.25" customHeight="1" x14ac:dyDescent="0.2">
      <c r="A6" s="357"/>
      <c r="B6" s="104" t="s">
        <v>53</v>
      </c>
      <c r="C6" s="219">
        <v>0</v>
      </c>
      <c r="D6" s="219">
        <v>0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0</v>
      </c>
      <c r="O6" s="219">
        <f t="shared" si="0"/>
        <v>0</v>
      </c>
      <c r="P6" s="99"/>
      <c r="Q6" s="99"/>
      <c r="R6" s="99"/>
      <c r="S6" s="99"/>
      <c r="T6" s="99"/>
      <c r="U6" s="99"/>
      <c r="V6" s="99"/>
      <c r="W6" s="99"/>
      <c r="X6" s="99"/>
    </row>
    <row r="7" spans="1:24" s="100" customFormat="1" ht="26.25" customHeight="1" x14ac:dyDescent="0.2">
      <c r="A7" s="357"/>
      <c r="B7" s="104" t="s">
        <v>339</v>
      </c>
      <c r="C7" s="219">
        <v>240660</v>
      </c>
      <c r="D7" s="219">
        <v>241110</v>
      </c>
      <c r="E7" s="219">
        <v>203210</v>
      </c>
      <c r="F7" s="219">
        <v>223210</v>
      </c>
      <c r="G7" s="219">
        <v>219580</v>
      </c>
      <c r="H7" s="219">
        <v>188740</v>
      </c>
      <c r="I7" s="219">
        <v>332230</v>
      </c>
      <c r="J7" s="219">
        <v>408350</v>
      </c>
      <c r="K7" s="219">
        <v>223160</v>
      </c>
      <c r="L7" s="219">
        <v>78450</v>
      </c>
      <c r="M7" s="219">
        <v>13100</v>
      </c>
      <c r="N7" s="219">
        <v>199150</v>
      </c>
      <c r="O7" s="219">
        <f t="shared" si="0"/>
        <v>2570950</v>
      </c>
      <c r="P7" s="99"/>
      <c r="Q7" s="99"/>
      <c r="R7" s="99"/>
      <c r="S7" s="99"/>
      <c r="T7" s="99"/>
      <c r="U7" s="99"/>
      <c r="V7" s="99"/>
      <c r="W7" s="99"/>
      <c r="X7" s="99"/>
    </row>
    <row r="8" spans="1:24" s="100" customFormat="1" ht="26.25" customHeight="1" x14ac:dyDescent="0.2">
      <c r="A8" s="357"/>
      <c r="B8" s="104" t="s">
        <v>54</v>
      </c>
      <c r="C8" s="219">
        <v>952170</v>
      </c>
      <c r="D8" s="219">
        <v>943970</v>
      </c>
      <c r="E8" s="219">
        <v>810680</v>
      </c>
      <c r="F8" s="219">
        <v>910960</v>
      </c>
      <c r="G8" s="219">
        <v>844420</v>
      </c>
      <c r="H8" s="219">
        <v>741710</v>
      </c>
      <c r="I8" s="219">
        <v>1062770</v>
      </c>
      <c r="J8" s="219">
        <v>841030</v>
      </c>
      <c r="K8" s="219">
        <v>1058230</v>
      </c>
      <c r="L8" s="219">
        <v>707440</v>
      </c>
      <c r="M8" s="219">
        <v>637820</v>
      </c>
      <c r="N8" s="219">
        <v>1006300</v>
      </c>
      <c r="O8" s="219">
        <f t="shared" si="0"/>
        <v>10517500</v>
      </c>
      <c r="P8" s="99"/>
      <c r="Q8" s="99"/>
      <c r="R8" s="99"/>
      <c r="S8" s="99"/>
      <c r="T8" s="99"/>
      <c r="U8" s="99"/>
      <c r="V8" s="99"/>
      <c r="W8" s="99"/>
      <c r="X8" s="99"/>
    </row>
    <row r="9" spans="1:24" s="100" customFormat="1" ht="26.25" customHeight="1" x14ac:dyDescent="0.2">
      <c r="A9" s="357"/>
      <c r="B9" s="104" t="s">
        <v>340</v>
      </c>
      <c r="C9" s="219">
        <v>2701240</v>
      </c>
      <c r="D9" s="219">
        <v>2610090</v>
      </c>
      <c r="E9" s="219">
        <v>2360470</v>
      </c>
      <c r="F9" s="219">
        <v>2633630</v>
      </c>
      <c r="G9" s="219">
        <v>2464320</v>
      </c>
      <c r="H9" s="219">
        <v>2359330</v>
      </c>
      <c r="I9" s="219">
        <v>2106790</v>
      </c>
      <c r="J9" s="219">
        <v>2305590</v>
      </c>
      <c r="K9" s="219">
        <v>2776390</v>
      </c>
      <c r="L9" s="219">
        <v>2906020</v>
      </c>
      <c r="M9" s="219">
        <v>2470000</v>
      </c>
      <c r="N9" s="219">
        <v>2324030</v>
      </c>
      <c r="O9" s="219">
        <f t="shared" si="0"/>
        <v>30017900</v>
      </c>
      <c r="P9" s="99"/>
      <c r="Q9" s="99"/>
      <c r="R9" s="99"/>
      <c r="S9" s="99"/>
      <c r="T9" s="99"/>
      <c r="U9" s="99"/>
      <c r="V9" s="99"/>
      <c r="W9" s="99"/>
      <c r="X9" s="99"/>
    </row>
    <row r="10" spans="1:24" s="100" customFormat="1" ht="26.25" customHeight="1" x14ac:dyDescent="0.2">
      <c r="A10" s="357"/>
      <c r="B10" s="104" t="s">
        <v>341</v>
      </c>
      <c r="C10" s="219">
        <v>106510</v>
      </c>
      <c r="D10" s="219">
        <v>100240</v>
      </c>
      <c r="E10" s="219">
        <v>72650</v>
      </c>
      <c r="F10" s="219">
        <v>85410</v>
      </c>
      <c r="G10" s="219">
        <v>78570</v>
      </c>
      <c r="H10" s="219">
        <v>67920</v>
      </c>
      <c r="I10" s="219">
        <v>172820</v>
      </c>
      <c r="J10" s="219">
        <v>38330</v>
      </c>
      <c r="K10" s="219">
        <v>59050</v>
      </c>
      <c r="L10" s="219">
        <v>15990</v>
      </c>
      <c r="M10" s="219">
        <v>0</v>
      </c>
      <c r="N10" s="219">
        <v>0</v>
      </c>
      <c r="O10" s="219">
        <f t="shared" si="0"/>
        <v>797490</v>
      </c>
      <c r="P10" s="99"/>
      <c r="Q10" s="99"/>
      <c r="R10" s="99"/>
      <c r="S10" s="99"/>
      <c r="T10" s="99"/>
      <c r="U10" s="99"/>
      <c r="V10" s="99"/>
      <c r="W10" s="99"/>
      <c r="X10" s="99"/>
    </row>
    <row r="11" spans="1:24" s="100" customFormat="1" ht="26.25" customHeight="1" x14ac:dyDescent="0.2">
      <c r="A11" s="357"/>
      <c r="B11" s="104" t="s">
        <v>8</v>
      </c>
      <c r="C11" s="219">
        <f>SUM(C4:C10)</f>
        <v>4000580</v>
      </c>
      <c r="D11" s="219">
        <f t="shared" ref="D11:N11" si="1">SUM(D4:D10)</f>
        <v>3895410</v>
      </c>
      <c r="E11" s="219">
        <f t="shared" si="1"/>
        <v>3447010</v>
      </c>
      <c r="F11" s="219">
        <f t="shared" si="1"/>
        <v>3853210</v>
      </c>
      <c r="G11" s="219">
        <f t="shared" si="1"/>
        <v>3606890</v>
      </c>
      <c r="H11" s="219">
        <f t="shared" si="1"/>
        <v>3357700</v>
      </c>
      <c r="I11" s="219">
        <f t="shared" si="1"/>
        <v>3683700</v>
      </c>
      <c r="J11" s="219">
        <f t="shared" si="1"/>
        <v>3593300</v>
      </c>
      <c r="K11" s="219">
        <f t="shared" si="1"/>
        <v>4116830</v>
      </c>
      <c r="L11" s="219">
        <f t="shared" si="1"/>
        <v>3707900</v>
      </c>
      <c r="M11" s="219">
        <f t="shared" si="1"/>
        <v>3121350</v>
      </c>
      <c r="N11" s="219">
        <f t="shared" si="1"/>
        <v>3529480</v>
      </c>
      <c r="O11" s="219">
        <f>SUM(O4:O10)</f>
        <v>43913360</v>
      </c>
      <c r="P11" s="99"/>
      <c r="Q11" s="99"/>
      <c r="R11" s="99"/>
      <c r="S11" s="99"/>
      <c r="T11" s="99"/>
      <c r="U11" s="99"/>
      <c r="V11" s="99"/>
      <c r="W11" s="99"/>
      <c r="X11" s="99"/>
    </row>
    <row r="12" spans="1:24" s="100" customFormat="1" ht="52.5" customHeight="1" x14ac:dyDescent="0.2">
      <c r="A12" s="346" t="s">
        <v>366</v>
      </c>
      <c r="B12" s="105" t="s">
        <v>40</v>
      </c>
      <c r="C12" s="219">
        <v>43560</v>
      </c>
      <c r="D12" s="219">
        <v>45540</v>
      </c>
      <c r="E12" s="219">
        <v>38130</v>
      </c>
      <c r="F12" s="219">
        <v>41290</v>
      </c>
      <c r="G12" s="219">
        <v>34410</v>
      </c>
      <c r="H12" s="219">
        <v>37790</v>
      </c>
      <c r="I12" s="219">
        <v>39940</v>
      </c>
      <c r="J12" s="219">
        <v>36740</v>
      </c>
      <c r="K12" s="219">
        <v>46760</v>
      </c>
      <c r="L12" s="219">
        <v>31270</v>
      </c>
      <c r="M12" s="219">
        <v>28970</v>
      </c>
      <c r="N12" s="219">
        <v>43700</v>
      </c>
      <c r="O12" s="219">
        <f>SUM(C12:N12)</f>
        <v>468100</v>
      </c>
    </row>
    <row r="13" spans="1:24" s="100" customFormat="1" ht="52.5" customHeight="1" x14ac:dyDescent="0.2">
      <c r="A13" s="346"/>
      <c r="B13" s="104" t="s">
        <v>8</v>
      </c>
      <c r="C13" s="219">
        <f>C12</f>
        <v>43560</v>
      </c>
      <c r="D13" s="219">
        <f t="shared" ref="D13:N13" si="2">D12</f>
        <v>45540</v>
      </c>
      <c r="E13" s="219">
        <f t="shared" si="2"/>
        <v>38130</v>
      </c>
      <c r="F13" s="219">
        <f t="shared" si="2"/>
        <v>41290</v>
      </c>
      <c r="G13" s="219">
        <f t="shared" si="2"/>
        <v>34410</v>
      </c>
      <c r="H13" s="219">
        <f t="shared" si="2"/>
        <v>37790</v>
      </c>
      <c r="I13" s="219">
        <f t="shared" si="2"/>
        <v>39940</v>
      </c>
      <c r="J13" s="219">
        <f t="shared" si="2"/>
        <v>36740</v>
      </c>
      <c r="K13" s="219">
        <f t="shared" si="2"/>
        <v>46760</v>
      </c>
      <c r="L13" s="219">
        <f t="shared" si="2"/>
        <v>31270</v>
      </c>
      <c r="M13" s="219">
        <f t="shared" si="2"/>
        <v>28970</v>
      </c>
      <c r="N13" s="219">
        <f t="shared" si="2"/>
        <v>43700</v>
      </c>
      <c r="O13" s="219">
        <f t="shared" ref="O13" si="3">O12</f>
        <v>468100</v>
      </c>
    </row>
    <row r="14" spans="1:24" s="100" customFormat="1" ht="26.25" customHeight="1" x14ac:dyDescent="0.2">
      <c r="A14" s="358" t="s">
        <v>342</v>
      </c>
      <c r="B14" s="105" t="s">
        <v>343</v>
      </c>
      <c r="C14" s="219">
        <v>226820</v>
      </c>
      <c r="D14" s="219">
        <v>239870</v>
      </c>
      <c r="E14" s="219">
        <v>223070</v>
      </c>
      <c r="F14" s="219">
        <v>254190</v>
      </c>
      <c r="G14" s="219">
        <v>264590</v>
      </c>
      <c r="H14" s="219">
        <v>238410</v>
      </c>
      <c r="I14" s="219">
        <v>231390</v>
      </c>
      <c r="J14" s="219">
        <v>208620</v>
      </c>
      <c r="K14" s="219">
        <v>226680</v>
      </c>
      <c r="L14" s="219">
        <v>240430</v>
      </c>
      <c r="M14" s="219">
        <v>186240</v>
      </c>
      <c r="N14" s="219">
        <v>208040</v>
      </c>
      <c r="O14" s="219">
        <f>SUM(C14:N14)</f>
        <v>2748350</v>
      </c>
    </row>
    <row r="15" spans="1:24" s="100" customFormat="1" ht="26.25" customHeight="1" x14ac:dyDescent="0.2">
      <c r="A15" s="359"/>
      <c r="B15" s="105" t="s">
        <v>344</v>
      </c>
      <c r="C15" s="219">
        <v>0</v>
      </c>
      <c r="D15" s="219">
        <v>0</v>
      </c>
      <c r="E15" s="219">
        <v>0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f t="shared" ref="O15:O25" si="4">SUM(C15:N15)</f>
        <v>0</v>
      </c>
    </row>
    <row r="16" spans="1:24" s="100" customFormat="1" ht="26.25" customHeight="1" x14ac:dyDescent="0.2">
      <c r="A16" s="359"/>
      <c r="B16" s="105" t="s">
        <v>345</v>
      </c>
      <c r="C16" s="219">
        <v>0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f t="shared" si="4"/>
        <v>0</v>
      </c>
    </row>
    <row r="17" spans="1:15" s="100" customFormat="1" ht="26.25" customHeight="1" x14ac:dyDescent="0.2">
      <c r="A17" s="359"/>
      <c r="B17" s="105" t="s">
        <v>346</v>
      </c>
      <c r="C17" s="219">
        <v>12650</v>
      </c>
      <c r="D17" s="219">
        <v>10260</v>
      </c>
      <c r="E17" s="219">
        <v>10630</v>
      </c>
      <c r="F17" s="219">
        <v>13020</v>
      </c>
      <c r="G17" s="219">
        <v>10870</v>
      </c>
      <c r="H17" s="219">
        <v>10160</v>
      </c>
      <c r="I17" s="219">
        <v>12140</v>
      </c>
      <c r="J17" s="219">
        <v>9190</v>
      </c>
      <c r="K17" s="219">
        <v>11550</v>
      </c>
      <c r="L17" s="219">
        <v>10350</v>
      </c>
      <c r="M17" s="219">
        <v>9010</v>
      </c>
      <c r="N17" s="219">
        <v>9160</v>
      </c>
      <c r="O17" s="219">
        <f t="shared" si="4"/>
        <v>128990</v>
      </c>
    </row>
    <row r="18" spans="1:15" s="100" customFormat="1" ht="26.25" customHeight="1" x14ac:dyDescent="0.2">
      <c r="A18" s="359"/>
      <c r="B18" s="105" t="s">
        <v>347</v>
      </c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>
        <f t="shared" si="4"/>
        <v>0</v>
      </c>
    </row>
    <row r="19" spans="1:15" s="100" customFormat="1" ht="26.25" customHeight="1" x14ac:dyDescent="0.2">
      <c r="A19" s="360"/>
      <c r="B19" s="104" t="s">
        <v>8</v>
      </c>
      <c r="C19" s="219">
        <f>SUM(C14:C18)</f>
        <v>239470</v>
      </c>
      <c r="D19" s="219">
        <f t="shared" ref="D19:N19" si="5">SUM(D14:D18)</f>
        <v>250130</v>
      </c>
      <c r="E19" s="219">
        <f t="shared" si="5"/>
        <v>233700</v>
      </c>
      <c r="F19" s="219">
        <f t="shared" si="5"/>
        <v>267210</v>
      </c>
      <c r="G19" s="219">
        <f t="shared" si="5"/>
        <v>275460</v>
      </c>
      <c r="H19" s="219">
        <f t="shared" si="5"/>
        <v>248570</v>
      </c>
      <c r="I19" s="219">
        <f t="shared" si="5"/>
        <v>243530</v>
      </c>
      <c r="J19" s="219">
        <f t="shared" si="5"/>
        <v>217810</v>
      </c>
      <c r="K19" s="219">
        <f t="shared" si="5"/>
        <v>238230</v>
      </c>
      <c r="L19" s="219">
        <f t="shared" si="5"/>
        <v>250780</v>
      </c>
      <c r="M19" s="219">
        <f t="shared" si="5"/>
        <v>195250</v>
      </c>
      <c r="N19" s="219">
        <f t="shared" si="5"/>
        <v>217200</v>
      </c>
      <c r="O19" s="219">
        <f t="shared" si="4"/>
        <v>2877340</v>
      </c>
    </row>
    <row r="20" spans="1:15" s="100" customFormat="1" ht="26.25" customHeight="1" x14ac:dyDescent="0.2">
      <c r="A20" s="357" t="s">
        <v>348</v>
      </c>
      <c r="B20" s="105" t="s">
        <v>349</v>
      </c>
      <c r="C20" s="219">
        <v>254050</v>
      </c>
      <c r="D20" s="219">
        <v>261240</v>
      </c>
      <c r="E20" s="219">
        <v>230710</v>
      </c>
      <c r="F20" s="219">
        <v>263400</v>
      </c>
      <c r="G20" s="219">
        <v>260970</v>
      </c>
      <c r="H20" s="219">
        <v>239620</v>
      </c>
      <c r="I20" s="219">
        <v>250790</v>
      </c>
      <c r="J20" s="219">
        <v>241670</v>
      </c>
      <c r="K20" s="219">
        <v>256980</v>
      </c>
      <c r="L20" s="219">
        <v>262590</v>
      </c>
      <c r="M20" s="219">
        <v>222190</v>
      </c>
      <c r="N20" s="219">
        <v>241490</v>
      </c>
      <c r="O20" s="219">
        <f t="shared" si="4"/>
        <v>2985700</v>
      </c>
    </row>
    <row r="21" spans="1:15" s="100" customFormat="1" ht="26.25" customHeight="1" x14ac:dyDescent="0.2">
      <c r="A21" s="357"/>
      <c r="B21" s="105" t="s">
        <v>350</v>
      </c>
      <c r="C21" s="219">
        <v>0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f t="shared" si="4"/>
        <v>0</v>
      </c>
    </row>
    <row r="22" spans="1:15" s="100" customFormat="1" ht="26.25" customHeight="1" x14ac:dyDescent="0.2">
      <c r="A22" s="357"/>
      <c r="B22" s="105" t="s">
        <v>351</v>
      </c>
      <c r="C22" s="219">
        <v>0</v>
      </c>
      <c r="D22" s="219">
        <v>0</v>
      </c>
      <c r="E22" s="219">
        <v>0</v>
      </c>
      <c r="F22" s="219">
        <v>0</v>
      </c>
      <c r="G22" s="219">
        <v>0</v>
      </c>
      <c r="H22" s="219">
        <v>0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f t="shared" si="4"/>
        <v>0</v>
      </c>
    </row>
    <row r="23" spans="1:15" s="100" customFormat="1" ht="26.25" customHeight="1" x14ac:dyDescent="0.2">
      <c r="A23" s="357"/>
      <c r="B23" s="105" t="s">
        <v>352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  <c r="H23" s="219">
        <v>0</v>
      </c>
      <c r="I23" s="219">
        <v>0</v>
      </c>
      <c r="J23" s="219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f t="shared" si="4"/>
        <v>0</v>
      </c>
    </row>
    <row r="24" spans="1:15" s="100" customFormat="1" ht="26.25" customHeight="1" x14ac:dyDescent="0.2">
      <c r="A24" s="357"/>
      <c r="B24" s="105" t="s">
        <v>353</v>
      </c>
      <c r="C24" s="219">
        <v>1550</v>
      </c>
      <c r="D24" s="219">
        <v>1580</v>
      </c>
      <c r="E24" s="219">
        <v>1450</v>
      </c>
      <c r="F24" s="219">
        <v>1490</v>
      </c>
      <c r="G24" s="219">
        <v>1830</v>
      </c>
      <c r="H24" s="219">
        <v>1480</v>
      </c>
      <c r="I24" s="219">
        <v>1480</v>
      </c>
      <c r="J24" s="219">
        <v>1840</v>
      </c>
      <c r="K24" s="219">
        <v>1480</v>
      </c>
      <c r="L24" s="219">
        <v>1680</v>
      </c>
      <c r="M24" s="219">
        <v>1460</v>
      </c>
      <c r="N24" s="219">
        <v>1750</v>
      </c>
      <c r="O24" s="219">
        <f t="shared" si="4"/>
        <v>19070</v>
      </c>
    </row>
    <row r="25" spans="1:15" s="100" customFormat="1" ht="26.25" customHeight="1" x14ac:dyDescent="0.2">
      <c r="A25" s="357"/>
      <c r="B25" s="104" t="s">
        <v>8</v>
      </c>
      <c r="C25" s="219">
        <f>SUM(C20:C24)</f>
        <v>255600</v>
      </c>
      <c r="D25" s="219">
        <f t="shared" ref="D25:N25" si="6">SUM(D20:D24)</f>
        <v>262820</v>
      </c>
      <c r="E25" s="219">
        <f t="shared" si="6"/>
        <v>232160</v>
      </c>
      <c r="F25" s="219">
        <f t="shared" si="6"/>
        <v>264890</v>
      </c>
      <c r="G25" s="219">
        <f t="shared" si="6"/>
        <v>262800</v>
      </c>
      <c r="H25" s="219">
        <f t="shared" si="6"/>
        <v>241100</v>
      </c>
      <c r="I25" s="219">
        <f t="shared" si="6"/>
        <v>252270</v>
      </c>
      <c r="J25" s="219">
        <f t="shared" si="6"/>
        <v>243510</v>
      </c>
      <c r="K25" s="219">
        <f t="shared" si="6"/>
        <v>258460</v>
      </c>
      <c r="L25" s="219">
        <f t="shared" si="6"/>
        <v>264270</v>
      </c>
      <c r="M25" s="219">
        <f t="shared" si="6"/>
        <v>223650</v>
      </c>
      <c r="N25" s="219">
        <f t="shared" si="6"/>
        <v>243240</v>
      </c>
      <c r="O25" s="219">
        <f t="shared" si="4"/>
        <v>3004770</v>
      </c>
    </row>
    <row r="26" spans="1:15" s="100" customFormat="1" ht="30" customHeight="1" x14ac:dyDescent="0.2">
      <c r="A26" s="348" t="s">
        <v>12</v>
      </c>
      <c r="B26" s="349"/>
      <c r="C26" s="220">
        <f>SUM(C11,C13,C19,C25)</f>
        <v>4539210</v>
      </c>
      <c r="D26" s="220">
        <f t="shared" ref="D26:N26" si="7">SUM(D11,D13,D19,D25)</f>
        <v>4453900</v>
      </c>
      <c r="E26" s="220">
        <f t="shared" si="7"/>
        <v>3951000</v>
      </c>
      <c r="F26" s="220">
        <f t="shared" si="7"/>
        <v>4426600</v>
      </c>
      <c r="G26" s="220">
        <f t="shared" si="7"/>
        <v>4179560</v>
      </c>
      <c r="H26" s="220">
        <f t="shared" si="7"/>
        <v>3885160</v>
      </c>
      <c r="I26" s="220">
        <f t="shared" si="7"/>
        <v>4219440</v>
      </c>
      <c r="J26" s="220">
        <f t="shared" si="7"/>
        <v>4091360</v>
      </c>
      <c r="K26" s="220">
        <f t="shared" si="7"/>
        <v>4660280</v>
      </c>
      <c r="L26" s="220">
        <f t="shared" si="7"/>
        <v>4254220</v>
      </c>
      <c r="M26" s="220">
        <f t="shared" si="7"/>
        <v>3569220</v>
      </c>
      <c r="N26" s="220">
        <f t="shared" si="7"/>
        <v>4033620</v>
      </c>
      <c r="O26" s="220">
        <f t="shared" ref="O26" si="8">SUM(O11,O13,O19,O25)</f>
        <v>50263570</v>
      </c>
    </row>
    <row r="27" spans="1:15" s="100" customFormat="1" ht="5.25" customHeight="1" x14ac:dyDescent="0.2">
      <c r="A27" s="102"/>
      <c r="B27" s="102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s="100" customFormat="1" ht="24.75" customHeight="1" x14ac:dyDescent="0.2">
      <c r="A28" s="337" t="s">
        <v>365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</row>
    <row r="29" spans="1:15" ht="24.75" customHeight="1" x14ac:dyDescent="0.2">
      <c r="A29" s="101" t="s">
        <v>355</v>
      </c>
    </row>
    <row r="43" spans="3:3" s="100" customFormat="1" ht="48" customHeight="1" x14ac:dyDescent="0.2"/>
    <row r="44" spans="3:3" ht="48" customHeight="1" x14ac:dyDescent="0.2">
      <c r="C44" s="99"/>
    </row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78" orientation="landscape" useFirstPageNumber="1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43"/>
  <sheetViews>
    <sheetView tabSelected="1" view="pageBreakPreview" topLeftCell="B19" zoomScale="85" zoomScaleNormal="70" zoomScaleSheetLayoutView="85" workbookViewId="0">
      <selection activeCell="P19" sqref="P19"/>
    </sheetView>
  </sheetViews>
  <sheetFormatPr defaultColWidth="9" defaultRowHeight="48" customHeight="1" x14ac:dyDescent="0.2"/>
  <cols>
    <col min="1" max="1" width="4.6640625" style="101" customWidth="1"/>
    <col min="2" max="2" width="22.6640625" style="101" bestFit="1" customWidth="1"/>
    <col min="3" max="3" width="14.6640625" style="101" customWidth="1"/>
    <col min="4" max="15" width="14.6640625" style="99" customWidth="1"/>
    <col min="16" max="39" width="11.6640625" style="99" customWidth="1"/>
    <col min="40" max="16384" width="9" style="99"/>
  </cols>
  <sheetData>
    <row r="1" spans="1:23" s="100" customFormat="1" ht="32.1" customHeight="1" x14ac:dyDescent="0.2">
      <c r="A1" s="95" t="s">
        <v>323</v>
      </c>
      <c r="B1" s="95"/>
      <c r="C1" s="95"/>
      <c r="D1" s="96"/>
      <c r="E1" s="96"/>
      <c r="F1" s="96"/>
      <c r="G1" s="96"/>
      <c r="H1" s="96"/>
      <c r="I1" s="96"/>
      <c r="J1" s="97"/>
      <c r="K1" s="97"/>
      <c r="L1" s="98"/>
      <c r="M1" s="353" t="s">
        <v>57</v>
      </c>
      <c r="N1" s="353"/>
      <c r="O1" s="354"/>
      <c r="P1" s="58"/>
      <c r="Q1" s="96"/>
      <c r="R1" s="96"/>
      <c r="S1" s="99"/>
      <c r="T1" s="99"/>
      <c r="U1" s="99"/>
      <c r="V1" s="99"/>
      <c r="W1" s="99"/>
    </row>
    <row r="2" spans="1:23" s="100" customFormat="1" ht="26.25" customHeight="1" x14ac:dyDescent="0.2">
      <c r="A2" s="99"/>
      <c r="B2" s="99"/>
      <c r="C2" s="99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 t="s">
        <v>45</v>
      </c>
      <c r="P2" s="101"/>
      <c r="Q2" s="101"/>
      <c r="R2" s="101"/>
      <c r="S2" s="101"/>
      <c r="T2" s="101"/>
      <c r="U2" s="101"/>
      <c r="V2" s="101"/>
      <c r="W2" s="101"/>
    </row>
    <row r="3" spans="1:23" s="101" customFormat="1" ht="24" customHeight="1" x14ac:dyDescent="0.2">
      <c r="A3" s="355" t="s">
        <v>5</v>
      </c>
      <c r="B3" s="356"/>
      <c r="C3" s="103" t="s">
        <v>325</v>
      </c>
      <c r="D3" s="103" t="s">
        <v>326</v>
      </c>
      <c r="E3" s="103" t="s">
        <v>327</v>
      </c>
      <c r="F3" s="103" t="s">
        <v>328</v>
      </c>
      <c r="G3" s="103" t="s">
        <v>329</v>
      </c>
      <c r="H3" s="103" t="s">
        <v>330</v>
      </c>
      <c r="I3" s="103" t="s">
        <v>331</v>
      </c>
      <c r="J3" s="103" t="s">
        <v>332</v>
      </c>
      <c r="K3" s="103" t="s">
        <v>333</v>
      </c>
      <c r="L3" s="103" t="s">
        <v>334</v>
      </c>
      <c r="M3" s="103" t="s">
        <v>335</v>
      </c>
      <c r="N3" s="103" t="s">
        <v>336</v>
      </c>
      <c r="O3" s="103" t="s">
        <v>51</v>
      </c>
    </row>
    <row r="4" spans="1:23" s="100" customFormat="1" ht="26.25" customHeight="1" x14ac:dyDescent="0.2">
      <c r="A4" s="357" t="s">
        <v>356</v>
      </c>
      <c r="B4" s="104" t="s">
        <v>52</v>
      </c>
      <c r="C4" s="219">
        <v>0</v>
      </c>
      <c r="D4" s="219">
        <v>0</v>
      </c>
      <c r="E4" s="219">
        <v>1980</v>
      </c>
      <c r="F4" s="219">
        <v>1840</v>
      </c>
      <c r="G4" s="219">
        <v>0</v>
      </c>
      <c r="H4" s="219">
        <v>0</v>
      </c>
      <c r="I4" s="219">
        <v>0</v>
      </c>
      <c r="J4" s="219">
        <v>0</v>
      </c>
      <c r="K4" s="219">
        <v>0</v>
      </c>
      <c r="L4" s="219">
        <v>0</v>
      </c>
      <c r="M4" s="219">
        <v>0</v>
      </c>
      <c r="N4" s="219">
        <v>0</v>
      </c>
      <c r="O4" s="219">
        <f>SUM(C4:N4)</f>
        <v>3820</v>
      </c>
      <c r="P4" s="99"/>
      <c r="Q4" s="99"/>
      <c r="R4" s="99"/>
      <c r="S4" s="99"/>
      <c r="T4" s="99"/>
      <c r="U4" s="99"/>
      <c r="V4" s="99"/>
      <c r="W4" s="99"/>
    </row>
    <row r="5" spans="1:23" s="100" customFormat="1" ht="26.25" customHeight="1" x14ac:dyDescent="0.2">
      <c r="A5" s="357"/>
      <c r="B5" s="104" t="s">
        <v>338</v>
      </c>
      <c r="C5" s="219">
        <v>1083630</v>
      </c>
      <c r="D5" s="219">
        <v>1029550</v>
      </c>
      <c r="E5" s="219">
        <v>923910</v>
      </c>
      <c r="F5" s="219">
        <v>974490</v>
      </c>
      <c r="G5" s="219">
        <v>1039700</v>
      </c>
      <c r="H5" s="219">
        <v>923310</v>
      </c>
      <c r="I5" s="219">
        <v>1027890</v>
      </c>
      <c r="J5" s="219">
        <v>1051690</v>
      </c>
      <c r="K5" s="219">
        <v>1296520</v>
      </c>
      <c r="L5" s="219">
        <v>1185770</v>
      </c>
      <c r="M5" s="219">
        <v>870810</v>
      </c>
      <c r="N5" s="219">
        <v>852580</v>
      </c>
      <c r="O5" s="219">
        <f t="shared" ref="O5:O10" si="0">SUM(C5:N5)</f>
        <v>12259850</v>
      </c>
      <c r="P5" s="99"/>
      <c r="Q5" s="99"/>
      <c r="R5" s="99"/>
      <c r="S5" s="99"/>
      <c r="T5" s="99"/>
      <c r="U5" s="99"/>
      <c r="V5" s="99"/>
      <c r="W5" s="99"/>
    </row>
    <row r="6" spans="1:23" s="100" customFormat="1" ht="26.25" customHeight="1" x14ac:dyDescent="0.2">
      <c r="A6" s="357"/>
      <c r="B6" s="104" t="s">
        <v>53</v>
      </c>
      <c r="C6" s="219">
        <v>0</v>
      </c>
      <c r="D6" s="219">
        <v>0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0</v>
      </c>
      <c r="O6" s="219">
        <f t="shared" si="0"/>
        <v>0</v>
      </c>
      <c r="P6" s="99"/>
      <c r="Q6" s="99"/>
      <c r="R6" s="99"/>
      <c r="S6" s="99"/>
      <c r="T6" s="99"/>
      <c r="U6" s="99"/>
      <c r="V6" s="99"/>
      <c r="W6" s="99"/>
    </row>
    <row r="7" spans="1:23" s="100" customFormat="1" ht="26.25" customHeight="1" x14ac:dyDescent="0.2">
      <c r="A7" s="357"/>
      <c r="B7" s="104" t="s">
        <v>339</v>
      </c>
      <c r="C7" s="219">
        <v>0</v>
      </c>
      <c r="D7" s="219">
        <v>0</v>
      </c>
      <c r="E7" s="219">
        <v>0</v>
      </c>
      <c r="F7" s="219">
        <v>0</v>
      </c>
      <c r="G7" s="219">
        <v>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0</v>
      </c>
      <c r="N7" s="219">
        <v>0</v>
      </c>
      <c r="O7" s="219">
        <f t="shared" si="0"/>
        <v>0</v>
      </c>
      <c r="P7" s="99"/>
      <c r="Q7" s="99"/>
      <c r="R7" s="99"/>
      <c r="S7" s="99"/>
      <c r="T7" s="99"/>
      <c r="U7" s="99"/>
      <c r="V7" s="99"/>
      <c r="W7" s="99"/>
    </row>
    <row r="8" spans="1:23" s="100" customFormat="1" ht="26.25" customHeight="1" x14ac:dyDescent="0.2">
      <c r="A8" s="357"/>
      <c r="B8" s="104" t="s">
        <v>54</v>
      </c>
      <c r="C8" s="219">
        <v>0</v>
      </c>
      <c r="D8" s="219">
        <v>0</v>
      </c>
      <c r="E8" s="219">
        <v>0</v>
      </c>
      <c r="F8" s="219">
        <v>0</v>
      </c>
      <c r="G8" s="219">
        <v>0</v>
      </c>
      <c r="H8" s="219">
        <v>0</v>
      </c>
      <c r="I8" s="219">
        <v>0</v>
      </c>
      <c r="J8" s="219">
        <v>580</v>
      </c>
      <c r="K8" s="219">
        <v>0</v>
      </c>
      <c r="L8" s="219">
        <v>0</v>
      </c>
      <c r="M8" s="219">
        <v>0</v>
      </c>
      <c r="N8" s="219">
        <v>1020</v>
      </c>
      <c r="O8" s="219">
        <f t="shared" si="0"/>
        <v>1600</v>
      </c>
      <c r="P8" s="99"/>
      <c r="Q8" s="99"/>
      <c r="R8" s="99"/>
      <c r="S8" s="99"/>
      <c r="T8" s="99"/>
      <c r="U8" s="99"/>
      <c r="V8" s="99"/>
      <c r="W8" s="99"/>
    </row>
    <row r="9" spans="1:23" s="100" customFormat="1" ht="26.25" customHeight="1" x14ac:dyDescent="0.2">
      <c r="A9" s="357"/>
      <c r="B9" s="104" t="s">
        <v>340</v>
      </c>
      <c r="C9" s="219">
        <v>0</v>
      </c>
      <c r="D9" s="219">
        <v>0</v>
      </c>
      <c r="E9" s="219">
        <v>0</v>
      </c>
      <c r="F9" s="219">
        <v>600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f t="shared" si="0"/>
        <v>600</v>
      </c>
      <c r="P9" s="99"/>
      <c r="Q9" s="99"/>
      <c r="R9" s="99"/>
      <c r="S9" s="99"/>
      <c r="T9" s="99"/>
      <c r="U9" s="99"/>
      <c r="V9" s="99"/>
      <c r="W9" s="99"/>
    </row>
    <row r="10" spans="1:23" s="100" customFormat="1" ht="26.25" customHeight="1" x14ac:dyDescent="0.2">
      <c r="A10" s="357"/>
      <c r="B10" s="104" t="s">
        <v>341</v>
      </c>
      <c r="C10" s="219">
        <v>1695660</v>
      </c>
      <c r="D10" s="219">
        <v>1656430</v>
      </c>
      <c r="E10" s="219">
        <v>1463480</v>
      </c>
      <c r="F10" s="219">
        <v>1729370</v>
      </c>
      <c r="G10" s="219">
        <v>1505430</v>
      </c>
      <c r="H10" s="219">
        <v>1413700</v>
      </c>
      <c r="I10" s="219">
        <v>1534550</v>
      </c>
      <c r="J10" s="219">
        <v>1433150</v>
      </c>
      <c r="K10" s="219">
        <v>1527970</v>
      </c>
      <c r="L10" s="219">
        <v>1360400</v>
      </c>
      <c r="M10" s="219">
        <v>1302420</v>
      </c>
      <c r="N10" s="219">
        <v>1608800</v>
      </c>
      <c r="O10" s="219">
        <f t="shared" si="0"/>
        <v>18231360</v>
      </c>
      <c r="P10" s="99"/>
      <c r="Q10" s="99"/>
      <c r="R10" s="99"/>
      <c r="S10" s="99"/>
      <c r="T10" s="99"/>
      <c r="U10" s="99"/>
      <c r="V10" s="99"/>
      <c r="W10" s="99"/>
    </row>
    <row r="11" spans="1:23" s="100" customFormat="1" ht="26.25" customHeight="1" x14ac:dyDescent="0.2">
      <c r="A11" s="357"/>
      <c r="B11" s="104" t="s">
        <v>8</v>
      </c>
      <c r="C11" s="219">
        <f>SUM(C4:C10)</f>
        <v>2779290</v>
      </c>
      <c r="D11" s="219">
        <f t="shared" ref="D11:N11" si="1">SUM(D4:D10)</f>
        <v>2685980</v>
      </c>
      <c r="E11" s="219">
        <f t="shared" si="1"/>
        <v>2389370</v>
      </c>
      <c r="F11" s="219">
        <f t="shared" si="1"/>
        <v>2706300</v>
      </c>
      <c r="G11" s="219">
        <f t="shared" si="1"/>
        <v>2545130</v>
      </c>
      <c r="H11" s="219">
        <f t="shared" si="1"/>
        <v>2337010</v>
      </c>
      <c r="I11" s="219">
        <f t="shared" si="1"/>
        <v>2562440</v>
      </c>
      <c r="J11" s="219">
        <f t="shared" si="1"/>
        <v>2485420</v>
      </c>
      <c r="K11" s="219">
        <f t="shared" si="1"/>
        <v>2824490</v>
      </c>
      <c r="L11" s="219">
        <f t="shared" si="1"/>
        <v>2546170</v>
      </c>
      <c r="M11" s="219">
        <f t="shared" si="1"/>
        <v>2173230</v>
      </c>
      <c r="N11" s="219">
        <f t="shared" si="1"/>
        <v>2462400</v>
      </c>
      <c r="O11" s="219">
        <f>SUM(O4:O10)</f>
        <v>30497230</v>
      </c>
      <c r="P11" s="99"/>
      <c r="Q11" s="99"/>
      <c r="R11" s="99"/>
      <c r="S11" s="99"/>
      <c r="T11" s="99"/>
      <c r="U11" s="99"/>
      <c r="V11" s="99"/>
      <c r="W11" s="99"/>
    </row>
    <row r="12" spans="1:23" s="100" customFormat="1" ht="52.5" customHeight="1" x14ac:dyDescent="0.2">
      <c r="A12" s="346" t="s">
        <v>366</v>
      </c>
      <c r="B12" s="105" t="s">
        <v>40</v>
      </c>
      <c r="C12" s="219">
        <v>42370</v>
      </c>
      <c r="D12" s="219">
        <v>39180</v>
      </c>
      <c r="E12" s="219">
        <v>38370</v>
      </c>
      <c r="F12" s="219">
        <v>37110</v>
      </c>
      <c r="G12" s="219">
        <v>37720</v>
      </c>
      <c r="H12" s="219">
        <v>35230</v>
      </c>
      <c r="I12" s="219">
        <v>40100</v>
      </c>
      <c r="J12" s="219">
        <v>35620</v>
      </c>
      <c r="K12" s="219">
        <v>41680</v>
      </c>
      <c r="L12" s="219">
        <v>32260</v>
      </c>
      <c r="M12" s="219">
        <v>31460</v>
      </c>
      <c r="N12" s="219">
        <v>41510</v>
      </c>
      <c r="O12" s="219">
        <f>SUM(C12:N12)</f>
        <v>452610</v>
      </c>
    </row>
    <row r="13" spans="1:23" s="100" customFormat="1" ht="52.5" customHeight="1" x14ac:dyDescent="0.2">
      <c r="A13" s="346"/>
      <c r="B13" s="104" t="s">
        <v>8</v>
      </c>
      <c r="C13" s="219">
        <f>C12</f>
        <v>42370</v>
      </c>
      <c r="D13" s="219">
        <f t="shared" ref="D13:N13" si="2">D12</f>
        <v>39180</v>
      </c>
      <c r="E13" s="219">
        <f t="shared" si="2"/>
        <v>38370</v>
      </c>
      <c r="F13" s="219">
        <f t="shared" si="2"/>
        <v>37110</v>
      </c>
      <c r="G13" s="219">
        <f t="shared" si="2"/>
        <v>37720</v>
      </c>
      <c r="H13" s="219">
        <f t="shared" si="2"/>
        <v>35230</v>
      </c>
      <c r="I13" s="219">
        <f t="shared" si="2"/>
        <v>40100</v>
      </c>
      <c r="J13" s="219">
        <f t="shared" si="2"/>
        <v>35620</v>
      </c>
      <c r="K13" s="219">
        <f t="shared" si="2"/>
        <v>41680</v>
      </c>
      <c r="L13" s="219">
        <f t="shared" si="2"/>
        <v>32260</v>
      </c>
      <c r="M13" s="219">
        <f t="shared" si="2"/>
        <v>31460</v>
      </c>
      <c r="N13" s="219">
        <f t="shared" si="2"/>
        <v>41510</v>
      </c>
      <c r="O13" s="219">
        <f t="shared" ref="O13" si="3">O12</f>
        <v>452610</v>
      </c>
    </row>
    <row r="14" spans="1:23" s="100" customFormat="1" ht="26.25" customHeight="1" x14ac:dyDescent="0.2">
      <c r="A14" s="358" t="s">
        <v>342</v>
      </c>
      <c r="B14" s="105" t="s">
        <v>343</v>
      </c>
      <c r="C14" s="219">
        <v>0</v>
      </c>
      <c r="D14" s="219">
        <v>0</v>
      </c>
      <c r="E14" s="219">
        <v>0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f>SUM(C14:N14)</f>
        <v>0</v>
      </c>
    </row>
    <row r="15" spans="1:23" s="100" customFormat="1" ht="26.25" customHeight="1" x14ac:dyDescent="0.2">
      <c r="A15" s="359"/>
      <c r="B15" s="105" t="s">
        <v>344</v>
      </c>
      <c r="C15" s="219">
        <v>0</v>
      </c>
      <c r="D15" s="219">
        <v>0</v>
      </c>
      <c r="E15" s="219">
        <v>0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f t="shared" ref="O15:O25" si="4">SUM(C15:N15)</f>
        <v>0</v>
      </c>
    </row>
    <row r="16" spans="1:23" s="100" customFormat="1" ht="26.25" customHeight="1" x14ac:dyDescent="0.2">
      <c r="A16" s="359"/>
      <c r="B16" s="105" t="s">
        <v>345</v>
      </c>
      <c r="C16" s="219">
        <v>158680</v>
      </c>
      <c r="D16" s="219">
        <v>189430</v>
      </c>
      <c r="E16" s="219">
        <v>173510</v>
      </c>
      <c r="F16" s="219">
        <v>173620</v>
      </c>
      <c r="G16" s="219">
        <v>227520</v>
      </c>
      <c r="H16" s="219">
        <v>170970</v>
      </c>
      <c r="I16" s="219">
        <v>176580</v>
      </c>
      <c r="J16" s="219">
        <v>172980</v>
      </c>
      <c r="K16" s="219">
        <v>161000</v>
      </c>
      <c r="L16" s="219">
        <v>192800</v>
      </c>
      <c r="M16" s="219">
        <v>145690</v>
      </c>
      <c r="N16" s="219">
        <v>156560</v>
      </c>
      <c r="O16" s="219">
        <f t="shared" si="4"/>
        <v>2099340</v>
      </c>
    </row>
    <row r="17" spans="1:15" s="100" customFormat="1" ht="26.25" customHeight="1" x14ac:dyDescent="0.2">
      <c r="A17" s="359"/>
      <c r="B17" s="105" t="s">
        <v>346</v>
      </c>
      <c r="C17" s="219">
        <v>0</v>
      </c>
      <c r="D17" s="219">
        <v>0</v>
      </c>
      <c r="E17" s="219">
        <v>0</v>
      </c>
      <c r="F17" s="219">
        <v>0</v>
      </c>
      <c r="G17" s="219">
        <v>0</v>
      </c>
      <c r="H17" s="219">
        <v>0</v>
      </c>
      <c r="I17" s="219">
        <v>0</v>
      </c>
      <c r="J17" s="219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f t="shared" si="4"/>
        <v>0</v>
      </c>
    </row>
    <row r="18" spans="1:15" s="100" customFormat="1" ht="26.25" customHeight="1" x14ac:dyDescent="0.2">
      <c r="A18" s="359"/>
      <c r="B18" s="105" t="s">
        <v>347</v>
      </c>
      <c r="C18" s="219">
        <v>0</v>
      </c>
      <c r="D18" s="219">
        <v>0</v>
      </c>
      <c r="E18" s="219">
        <v>0</v>
      </c>
      <c r="F18" s="219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f t="shared" si="4"/>
        <v>0</v>
      </c>
    </row>
    <row r="19" spans="1:15" s="100" customFormat="1" ht="26.25" customHeight="1" x14ac:dyDescent="0.2">
      <c r="A19" s="360"/>
      <c r="B19" s="104" t="s">
        <v>8</v>
      </c>
      <c r="C19" s="219">
        <f>SUM(C14:C18)</f>
        <v>158680</v>
      </c>
      <c r="D19" s="219">
        <f t="shared" ref="D19:N19" si="5">SUM(D14:D18)</f>
        <v>189430</v>
      </c>
      <c r="E19" s="219">
        <f t="shared" si="5"/>
        <v>173510</v>
      </c>
      <c r="F19" s="219">
        <f t="shared" si="5"/>
        <v>173620</v>
      </c>
      <c r="G19" s="219">
        <f t="shared" si="5"/>
        <v>227520</v>
      </c>
      <c r="H19" s="219">
        <f t="shared" si="5"/>
        <v>170970</v>
      </c>
      <c r="I19" s="219">
        <f t="shared" si="5"/>
        <v>176580</v>
      </c>
      <c r="J19" s="219">
        <f t="shared" si="5"/>
        <v>172980</v>
      </c>
      <c r="K19" s="219">
        <f t="shared" si="5"/>
        <v>161000</v>
      </c>
      <c r="L19" s="219">
        <f t="shared" si="5"/>
        <v>192800</v>
      </c>
      <c r="M19" s="219">
        <f t="shared" si="5"/>
        <v>145690</v>
      </c>
      <c r="N19" s="219">
        <f t="shared" si="5"/>
        <v>156560</v>
      </c>
      <c r="O19" s="219">
        <f t="shared" si="4"/>
        <v>2099340</v>
      </c>
    </row>
    <row r="20" spans="1:15" s="100" customFormat="1" ht="26.25" customHeight="1" x14ac:dyDescent="0.2">
      <c r="A20" s="357" t="s">
        <v>348</v>
      </c>
      <c r="B20" s="105" t="s">
        <v>349</v>
      </c>
      <c r="C20" s="219">
        <v>0</v>
      </c>
      <c r="D20" s="219">
        <v>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f t="shared" si="4"/>
        <v>0</v>
      </c>
    </row>
    <row r="21" spans="1:15" s="100" customFormat="1" ht="26.25" customHeight="1" x14ac:dyDescent="0.2">
      <c r="A21" s="357"/>
      <c r="B21" s="105" t="s">
        <v>350</v>
      </c>
      <c r="C21" s="219">
        <v>117220</v>
      </c>
      <c r="D21" s="219">
        <v>107580</v>
      </c>
      <c r="E21" s="219">
        <v>99390</v>
      </c>
      <c r="F21" s="219">
        <v>123240</v>
      </c>
      <c r="G21" s="219">
        <v>98160</v>
      </c>
      <c r="H21" s="219">
        <v>104640</v>
      </c>
      <c r="I21" s="219">
        <v>107320</v>
      </c>
      <c r="J21" s="219">
        <v>104710</v>
      </c>
      <c r="K21" s="219">
        <v>127120</v>
      </c>
      <c r="L21" s="219">
        <v>132880</v>
      </c>
      <c r="M21" s="219">
        <v>93230</v>
      </c>
      <c r="N21" s="219">
        <v>109540</v>
      </c>
      <c r="O21" s="219">
        <f t="shared" si="4"/>
        <v>1325030</v>
      </c>
    </row>
    <row r="22" spans="1:15" s="100" customFormat="1" ht="26.25" customHeight="1" x14ac:dyDescent="0.2">
      <c r="A22" s="357"/>
      <c r="B22" s="105" t="s">
        <v>351</v>
      </c>
      <c r="C22" s="219">
        <v>0</v>
      </c>
      <c r="D22" s="219">
        <v>0</v>
      </c>
      <c r="E22" s="219">
        <v>0</v>
      </c>
      <c r="F22" s="219">
        <v>0</v>
      </c>
      <c r="G22" s="219">
        <v>0</v>
      </c>
      <c r="H22" s="219">
        <v>0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f t="shared" si="4"/>
        <v>0</v>
      </c>
    </row>
    <row r="23" spans="1:15" s="100" customFormat="1" ht="26.25" customHeight="1" x14ac:dyDescent="0.2">
      <c r="A23" s="357"/>
      <c r="B23" s="105" t="s">
        <v>352</v>
      </c>
      <c r="C23" s="219">
        <v>50580</v>
      </c>
      <c r="D23" s="219">
        <v>44220</v>
      </c>
      <c r="E23" s="219">
        <v>41330</v>
      </c>
      <c r="F23" s="219">
        <v>51360</v>
      </c>
      <c r="G23" s="219">
        <v>41740</v>
      </c>
      <c r="H23" s="219">
        <v>44440</v>
      </c>
      <c r="I23" s="219">
        <v>44720</v>
      </c>
      <c r="J23" s="219">
        <v>29120</v>
      </c>
      <c r="K23" s="219">
        <v>39360</v>
      </c>
      <c r="L23" s="219">
        <v>15080</v>
      </c>
      <c r="M23" s="219">
        <v>39010</v>
      </c>
      <c r="N23" s="219">
        <v>41130</v>
      </c>
      <c r="O23" s="219">
        <f t="shared" si="4"/>
        <v>482090</v>
      </c>
    </row>
    <row r="24" spans="1:15" s="100" customFormat="1" ht="26.25" customHeight="1" x14ac:dyDescent="0.2">
      <c r="A24" s="357"/>
      <c r="B24" s="105" t="s">
        <v>353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f t="shared" si="4"/>
        <v>0</v>
      </c>
    </row>
    <row r="25" spans="1:15" s="100" customFormat="1" ht="26.25" customHeight="1" x14ac:dyDescent="0.2">
      <c r="A25" s="357"/>
      <c r="B25" s="104" t="s">
        <v>8</v>
      </c>
      <c r="C25" s="219">
        <f>SUM(C20:C24)</f>
        <v>167800</v>
      </c>
      <c r="D25" s="219">
        <f t="shared" ref="D25:N25" si="6">SUM(D20:D24)</f>
        <v>151800</v>
      </c>
      <c r="E25" s="219">
        <f t="shared" si="6"/>
        <v>140720</v>
      </c>
      <c r="F25" s="219">
        <f t="shared" si="6"/>
        <v>174600</v>
      </c>
      <c r="G25" s="219">
        <f t="shared" si="6"/>
        <v>139900</v>
      </c>
      <c r="H25" s="219">
        <f t="shared" si="6"/>
        <v>149080</v>
      </c>
      <c r="I25" s="219">
        <f t="shared" si="6"/>
        <v>152040</v>
      </c>
      <c r="J25" s="219">
        <f t="shared" si="6"/>
        <v>133830</v>
      </c>
      <c r="K25" s="219">
        <f t="shared" si="6"/>
        <v>166480</v>
      </c>
      <c r="L25" s="219">
        <f t="shared" si="6"/>
        <v>147960</v>
      </c>
      <c r="M25" s="219">
        <f t="shared" si="6"/>
        <v>132240</v>
      </c>
      <c r="N25" s="219">
        <f t="shared" si="6"/>
        <v>150670</v>
      </c>
      <c r="O25" s="219">
        <f t="shared" si="4"/>
        <v>1807120</v>
      </c>
    </row>
    <row r="26" spans="1:15" s="100" customFormat="1" ht="30" customHeight="1" x14ac:dyDescent="0.2">
      <c r="A26" s="348" t="s">
        <v>12</v>
      </c>
      <c r="B26" s="349"/>
      <c r="C26" s="220">
        <f>SUM(C11,C13,C19,C25)</f>
        <v>3148140</v>
      </c>
      <c r="D26" s="220">
        <f t="shared" ref="D26:N26" si="7">SUM(D11,D13,D19,D25)</f>
        <v>3066390</v>
      </c>
      <c r="E26" s="220">
        <f t="shared" si="7"/>
        <v>2741970</v>
      </c>
      <c r="F26" s="220">
        <f t="shared" si="7"/>
        <v>3091630</v>
      </c>
      <c r="G26" s="220">
        <f t="shared" si="7"/>
        <v>2950270</v>
      </c>
      <c r="H26" s="220">
        <f t="shared" si="7"/>
        <v>2692290</v>
      </c>
      <c r="I26" s="220">
        <f t="shared" si="7"/>
        <v>2931160</v>
      </c>
      <c r="J26" s="220">
        <f t="shared" si="7"/>
        <v>2827850</v>
      </c>
      <c r="K26" s="220">
        <f t="shared" si="7"/>
        <v>3193650</v>
      </c>
      <c r="L26" s="220">
        <f t="shared" si="7"/>
        <v>2919190</v>
      </c>
      <c r="M26" s="220">
        <f t="shared" si="7"/>
        <v>2482620</v>
      </c>
      <c r="N26" s="220">
        <f t="shared" si="7"/>
        <v>2811140</v>
      </c>
      <c r="O26" s="220">
        <f t="shared" ref="O26" si="8">SUM(O11,O13,O19,O25)</f>
        <v>34856300</v>
      </c>
    </row>
    <row r="27" spans="1:15" s="100" customFormat="1" ht="5.25" customHeight="1" x14ac:dyDescent="0.2">
      <c r="A27" s="102"/>
      <c r="B27" s="102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s="100" customFormat="1" ht="24.75" customHeight="1" x14ac:dyDescent="0.2">
      <c r="A28" s="337" t="s">
        <v>365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</row>
    <row r="29" spans="1:15" ht="24.75" customHeight="1" x14ac:dyDescent="0.2">
      <c r="A29" s="101" t="s">
        <v>355</v>
      </c>
    </row>
    <row r="43" s="100" customFormat="1" ht="48" customHeight="1" x14ac:dyDescent="0.2"/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79" orientation="landscape" useFirstPageNumber="1" r:id="rId1"/>
  <headerFooter scaleWithDoc="0"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43"/>
  <sheetViews>
    <sheetView tabSelected="1" view="pageBreakPreview" topLeftCell="B25" zoomScale="85" zoomScaleNormal="70" zoomScaleSheetLayoutView="85" zoomScalePageLayoutView="70" workbookViewId="0">
      <selection activeCell="P19" sqref="P19"/>
    </sheetView>
  </sheetViews>
  <sheetFormatPr defaultColWidth="9" defaultRowHeight="48" customHeight="1" x14ac:dyDescent="0.2"/>
  <cols>
    <col min="1" max="1" width="4.6640625" style="101" customWidth="1"/>
    <col min="2" max="2" width="22.6640625" style="101" bestFit="1" customWidth="1"/>
    <col min="3" max="3" width="14.6640625" style="101" customWidth="1"/>
    <col min="4" max="15" width="14.6640625" style="99" customWidth="1"/>
    <col min="16" max="43" width="11.6640625" style="99" customWidth="1"/>
    <col min="44" max="16384" width="9" style="99"/>
  </cols>
  <sheetData>
    <row r="1" spans="1:27" s="100" customFormat="1" ht="32.1" customHeight="1" x14ac:dyDescent="0.2">
      <c r="A1" s="95" t="s">
        <v>323</v>
      </c>
      <c r="B1" s="95"/>
      <c r="C1" s="95"/>
      <c r="D1" s="96"/>
      <c r="E1" s="96"/>
      <c r="F1" s="96"/>
      <c r="G1" s="96"/>
      <c r="H1" s="96"/>
      <c r="I1" s="96"/>
      <c r="J1" s="97"/>
      <c r="K1" s="97"/>
      <c r="L1" s="98"/>
      <c r="M1" s="353" t="s">
        <v>58</v>
      </c>
      <c r="N1" s="353"/>
      <c r="O1" s="354"/>
      <c r="P1" s="58"/>
      <c r="Q1" s="96"/>
      <c r="R1" s="96"/>
      <c r="S1" s="96"/>
      <c r="T1" s="96"/>
      <c r="U1" s="96"/>
      <c r="V1" s="96"/>
      <c r="W1" s="99"/>
      <c r="X1" s="99"/>
      <c r="Y1" s="99"/>
      <c r="Z1" s="99"/>
      <c r="AA1" s="99"/>
    </row>
    <row r="2" spans="1:27" s="100" customFormat="1" ht="26.25" customHeight="1" x14ac:dyDescent="0.2">
      <c r="A2" s="99"/>
      <c r="B2" s="99"/>
      <c r="C2" s="99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 t="s">
        <v>45</v>
      </c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s="101" customFormat="1" ht="24" customHeight="1" x14ac:dyDescent="0.2">
      <c r="A3" s="355" t="s">
        <v>5</v>
      </c>
      <c r="B3" s="356"/>
      <c r="C3" s="103" t="s">
        <v>325</v>
      </c>
      <c r="D3" s="103" t="s">
        <v>326</v>
      </c>
      <c r="E3" s="103" t="s">
        <v>327</v>
      </c>
      <c r="F3" s="103" t="s">
        <v>328</v>
      </c>
      <c r="G3" s="103" t="s">
        <v>329</v>
      </c>
      <c r="H3" s="103" t="s">
        <v>330</v>
      </c>
      <c r="I3" s="103" t="s">
        <v>331</v>
      </c>
      <c r="J3" s="103" t="s">
        <v>332</v>
      </c>
      <c r="K3" s="103" t="s">
        <v>333</v>
      </c>
      <c r="L3" s="103" t="s">
        <v>334</v>
      </c>
      <c r="M3" s="103" t="s">
        <v>335</v>
      </c>
      <c r="N3" s="103" t="s">
        <v>336</v>
      </c>
      <c r="O3" s="103" t="s">
        <v>51</v>
      </c>
    </row>
    <row r="4" spans="1:27" s="100" customFormat="1" ht="26.25" customHeight="1" x14ac:dyDescent="0.2">
      <c r="A4" s="357" t="s">
        <v>356</v>
      </c>
      <c r="B4" s="104" t="s">
        <v>52</v>
      </c>
      <c r="C4" s="219">
        <v>0</v>
      </c>
      <c r="D4" s="219">
        <v>0</v>
      </c>
      <c r="E4" s="219">
        <v>0</v>
      </c>
      <c r="F4" s="219">
        <v>0</v>
      </c>
      <c r="G4" s="219">
        <v>0</v>
      </c>
      <c r="H4" s="219">
        <v>0</v>
      </c>
      <c r="I4" s="219">
        <v>46610</v>
      </c>
      <c r="J4" s="219">
        <v>122960</v>
      </c>
      <c r="K4" s="219">
        <v>0</v>
      </c>
      <c r="L4" s="219">
        <v>71530</v>
      </c>
      <c r="M4" s="219">
        <v>21960</v>
      </c>
      <c r="N4" s="219">
        <v>144010</v>
      </c>
      <c r="O4" s="219">
        <f>SUM(C4:N4)</f>
        <v>407070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27" s="100" customFormat="1" ht="26.25" customHeight="1" x14ac:dyDescent="0.2">
      <c r="A5" s="357"/>
      <c r="B5" s="104" t="s">
        <v>338</v>
      </c>
      <c r="C5" s="219">
        <v>0</v>
      </c>
      <c r="D5" s="219">
        <v>0</v>
      </c>
      <c r="E5" s="219">
        <v>0</v>
      </c>
      <c r="F5" s="219">
        <v>0</v>
      </c>
      <c r="G5" s="219">
        <v>0</v>
      </c>
      <c r="H5" s="219">
        <v>0</v>
      </c>
      <c r="I5" s="219">
        <v>0</v>
      </c>
      <c r="J5" s="219">
        <v>0</v>
      </c>
      <c r="K5" s="219">
        <v>0</v>
      </c>
      <c r="L5" s="219">
        <v>0</v>
      </c>
      <c r="M5" s="219">
        <v>0</v>
      </c>
      <c r="N5" s="219">
        <v>0</v>
      </c>
      <c r="O5" s="219">
        <f t="shared" ref="O5:O10" si="0">SUM(C5:N5)</f>
        <v>0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7" s="100" customFormat="1" ht="26.25" customHeight="1" x14ac:dyDescent="0.2">
      <c r="A6" s="357"/>
      <c r="B6" s="104" t="s">
        <v>53</v>
      </c>
      <c r="C6" s="219">
        <v>0</v>
      </c>
      <c r="D6" s="219">
        <v>0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0</v>
      </c>
      <c r="O6" s="219">
        <f t="shared" si="0"/>
        <v>0</v>
      </c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</row>
    <row r="7" spans="1:27" s="100" customFormat="1" ht="26.25" customHeight="1" x14ac:dyDescent="0.2">
      <c r="A7" s="357"/>
      <c r="B7" s="104" t="s">
        <v>339</v>
      </c>
      <c r="C7" s="219">
        <v>73130</v>
      </c>
      <c r="D7" s="219">
        <v>82490</v>
      </c>
      <c r="E7" s="219">
        <v>77400</v>
      </c>
      <c r="F7" s="219">
        <v>79750</v>
      </c>
      <c r="G7" s="219">
        <v>66200</v>
      </c>
      <c r="H7" s="219">
        <v>64640</v>
      </c>
      <c r="I7" s="219">
        <v>75120</v>
      </c>
      <c r="J7" s="219">
        <v>68400</v>
      </c>
      <c r="K7" s="219">
        <v>72180</v>
      </c>
      <c r="L7" s="219">
        <v>71540</v>
      </c>
      <c r="M7" s="219">
        <v>62580</v>
      </c>
      <c r="N7" s="219">
        <v>105870</v>
      </c>
      <c r="O7" s="219">
        <f t="shared" si="0"/>
        <v>899300</v>
      </c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</row>
    <row r="8" spans="1:27" s="100" customFormat="1" ht="26.25" customHeight="1" x14ac:dyDescent="0.2">
      <c r="A8" s="357"/>
      <c r="B8" s="104" t="s">
        <v>54</v>
      </c>
      <c r="C8" s="219">
        <v>2117230</v>
      </c>
      <c r="D8" s="219">
        <v>2049600</v>
      </c>
      <c r="E8" s="219">
        <v>1809140</v>
      </c>
      <c r="F8" s="219">
        <v>2042340</v>
      </c>
      <c r="G8" s="219">
        <v>1921660</v>
      </c>
      <c r="H8" s="219">
        <v>1771200</v>
      </c>
      <c r="I8" s="219">
        <v>1896730</v>
      </c>
      <c r="J8" s="219">
        <v>1787860</v>
      </c>
      <c r="K8" s="219">
        <v>2184480</v>
      </c>
      <c r="L8" s="219">
        <v>1878800</v>
      </c>
      <c r="M8" s="219">
        <v>1632650</v>
      </c>
      <c r="N8" s="219">
        <v>1695020</v>
      </c>
      <c r="O8" s="219">
        <f t="shared" si="0"/>
        <v>22786710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</row>
    <row r="9" spans="1:27" s="100" customFormat="1" ht="26.25" customHeight="1" x14ac:dyDescent="0.2">
      <c r="A9" s="357"/>
      <c r="B9" s="104" t="s">
        <v>340</v>
      </c>
      <c r="C9" s="219">
        <v>0</v>
      </c>
      <c r="D9" s="219">
        <v>0</v>
      </c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f t="shared" si="0"/>
        <v>0</v>
      </c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</row>
    <row r="10" spans="1:27" s="100" customFormat="1" ht="26.25" customHeight="1" x14ac:dyDescent="0.2">
      <c r="A10" s="357"/>
      <c r="B10" s="104" t="s">
        <v>341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1790</v>
      </c>
      <c r="M10" s="219">
        <v>0</v>
      </c>
      <c r="N10" s="219">
        <v>3410</v>
      </c>
      <c r="O10" s="219">
        <f t="shared" si="0"/>
        <v>5200</v>
      </c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</row>
    <row r="11" spans="1:27" s="100" customFormat="1" ht="26.25" customHeight="1" x14ac:dyDescent="0.2">
      <c r="A11" s="357"/>
      <c r="B11" s="104" t="s">
        <v>8</v>
      </c>
      <c r="C11" s="219">
        <f>SUM(C4:C10)</f>
        <v>2190360</v>
      </c>
      <c r="D11" s="219">
        <f t="shared" ref="D11:N11" si="1">SUM(D4:D10)</f>
        <v>2132090</v>
      </c>
      <c r="E11" s="219">
        <f t="shared" si="1"/>
        <v>1886540</v>
      </c>
      <c r="F11" s="219">
        <f t="shared" si="1"/>
        <v>2122090</v>
      </c>
      <c r="G11" s="219">
        <f t="shared" si="1"/>
        <v>1987860</v>
      </c>
      <c r="H11" s="219">
        <f t="shared" si="1"/>
        <v>1835840</v>
      </c>
      <c r="I11" s="219">
        <f t="shared" si="1"/>
        <v>2018460</v>
      </c>
      <c r="J11" s="219">
        <f t="shared" si="1"/>
        <v>1979220</v>
      </c>
      <c r="K11" s="219">
        <f t="shared" si="1"/>
        <v>2256660</v>
      </c>
      <c r="L11" s="219">
        <f t="shared" si="1"/>
        <v>2023660</v>
      </c>
      <c r="M11" s="219">
        <f t="shared" si="1"/>
        <v>1717190</v>
      </c>
      <c r="N11" s="219">
        <f t="shared" si="1"/>
        <v>1948310</v>
      </c>
      <c r="O11" s="219">
        <f>SUM(O4:O10)</f>
        <v>24098280</v>
      </c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</row>
    <row r="12" spans="1:27" s="100" customFormat="1" ht="52.5" customHeight="1" x14ac:dyDescent="0.2">
      <c r="A12" s="346" t="s">
        <v>366</v>
      </c>
      <c r="B12" s="105" t="s">
        <v>40</v>
      </c>
      <c r="C12" s="219">
        <v>32760</v>
      </c>
      <c r="D12" s="219">
        <v>33660</v>
      </c>
      <c r="E12" s="219">
        <v>25450</v>
      </c>
      <c r="F12" s="219">
        <v>27580</v>
      </c>
      <c r="G12" s="219">
        <v>26190</v>
      </c>
      <c r="H12" s="219">
        <v>26280</v>
      </c>
      <c r="I12" s="219">
        <v>27230</v>
      </c>
      <c r="J12" s="219">
        <v>26600</v>
      </c>
      <c r="K12" s="219">
        <v>34110</v>
      </c>
      <c r="L12" s="219">
        <v>23150</v>
      </c>
      <c r="M12" s="219">
        <v>24560</v>
      </c>
      <c r="N12" s="219">
        <v>31440</v>
      </c>
      <c r="O12" s="219">
        <f>SUM(C12:N12)</f>
        <v>339010</v>
      </c>
    </row>
    <row r="13" spans="1:27" s="100" customFormat="1" ht="52.5" customHeight="1" x14ac:dyDescent="0.2">
      <c r="A13" s="346"/>
      <c r="B13" s="104" t="s">
        <v>8</v>
      </c>
      <c r="C13" s="219">
        <f>C12</f>
        <v>32760</v>
      </c>
      <c r="D13" s="219">
        <f t="shared" ref="D13:N13" si="2">D12</f>
        <v>33660</v>
      </c>
      <c r="E13" s="219">
        <f t="shared" si="2"/>
        <v>25450</v>
      </c>
      <c r="F13" s="219">
        <f t="shared" si="2"/>
        <v>27580</v>
      </c>
      <c r="G13" s="219">
        <f t="shared" si="2"/>
        <v>26190</v>
      </c>
      <c r="H13" s="219">
        <f t="shared" si="2"/>
        <v>26280</v>
      </c>
      <c r="I13" s="219">
        <f t="shared" si="2"/>
        <v>27230</v>
      </c>
      <c r="J13" s="219">
        <f t="shared" si="2"/>
        <v>26600</v>
      </c>
      <c r="K13" s="219">
        <f t="shared" si="2"/>
        <v>34110</v>
      </c>
      <c r="L13" s="219">
        <f t="shared" si="2"/>
        <v>23150</v>
      </c>
      <c r="M13" s="219">
        <f t="shared" si="2"/>
        <v>24560</v>
      </c>
      <c r="N13" s="219">
        <f t="shared" si="2"/>
        <v>31440</v>
      </c>
      <c r="O13" s="219">
        <f t="shared" ref="O13" si="3">O12</f>
        <v>339010</v>
      </c>
    </row>
    <row r="14" spans="1:27" s="100" customFormat="1" ht="26.25" customHeight="1" x14ac:dyDescent="0.2">
      <c r="A14" s="358" t="s">
        <v>342</v>
      </c>
      <c r="B14" s="105" t="s">
        <v>343</v>
      </c>
      <c r="C14" s="219">
        <v>26620</v>
      </c>
      <c r="D14" s="219">
        <v>23820</v>
      </c>
      <c r="E14" s="219">
        <v>22670</v>
      </c>
      <c r="F14" s="219">
        <v>29600</v>
      </c>
      <c r="G14" s="219">
        <v>24510</v>
      </c>
      <c r="H14" s="219">
        <v>25360</v>
      </c>
      <c r="I14" s="219">
        <v>25510</v>
      </c>
      <c r="J14" s="219">
        <v>20980</v>
      </c>
      <c r="K14" s="219">
        <v>26360</v>
      </c>
      <c r="L14" s="219">
        <v>24690</v>
      </c>
      <c r="M14" s="219">
        <v>20990</v>
      </c>
      <c r="N14" s="219">
        <v>23570</v>
      </c>
      <c r="O14" s="219">
        <f>SUM(C14:N14)</f>
        <v>294680</v>
      </c>
    </row>
    <row r="15" spans="1:27" s="100" customFormat="1" ht="26.25" customHeight="1" x14ac:dyDescent="0.2">
      <c r="A15" s="359"/>
      <c r="B15" s="105" t="s">
        <v>344</v>
      </c>
      <c r="C15" s="219">
        <v>126560</v>
      </c>
      <c r="D15" s="219">
        <v>115960</v>
      </c>
      <c r="E15" s="219">
        <v>112040</v>
      </c>
      <c r="F15" s="219">
        <v>144450</v>
      </c>
      <c r="G15" s="219">
        <v>120610</v>
      </c>
      <c r="H15" s="219">
        <v>123880</v>
      </c>
      <c r="I15" s="219">
        <v>121330</v>
      </c>
      <c r="J15" s="219">
        <v>98540</v>
      </c>
      <c r="K15" s="219">
        <v>123610</v>
      </c>
      <c r="L15" s="219">
        <v>113740</v>
      </c>
      <c r="M15" s="219">
        <v>90890</v>
      </c>
      <c r="N15" s="219">
        <v>109500</v>
      </c>
      <c r="O15" s="219">
        <f t="shared" ref="O15:O25" si="4">SUM(C15:N15)</f>
        <v>1401110</v>
      </c>
    </row>
    <row r="16" spans="1:27" s="100" customFormat="1" ht="26.25" customHeight="1" x14ac:dyDescent="0.2">
      <c r="A16" s="359"/>
      <c r="B16" s="105" t="s">
        <v>345</v>
      </c>
      <c r="C16" s="219">
        <v>0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f t="shared" si="4"/>
        <v>0</v>
      </c>
    </row>
    <row r="17" spans="1:15" s="100" customFormat="1" ht="26.25" customHeight="1" x14ac:dyDescent="0.2">
      <c r="A17" s="359"/>
      <c r="B17" s="105" t="s">
        <v>346</v>
      </c>
      <c r="C17" s="219">
        <v>0</v>
      </c>
      <c r="D17" s="219">
        <v>0</v>
      </c>
      <c r="E17" s="219">
        <v>0</v>
      </c>
      <c r="F17" s="219">
        <v>0</v>
      </c>
      <c r="G17" s="219">
        <v>0</v>
      </c>
      <c r="H17" s="219">
        <v>0</v>
      </c>
      <c r="I17" s="219">
        <v>0</v>
      </c>
      <c r="J17" s="219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f t="shared" si="4"/>
        <v>0</v>
      </c>
    </row>
    <row r="18" spans="1:15" s="100" customFormat="1" ht="26.25" customHeight="1" x14ac:dyDescent="0.2">
      <c r="A18" s="359"/>
      <c r="B18" s="105" t="s">
        <v>347</v>
      </c>
      <c r="C18" s="219">
        <v>5410</v>
      </c>
      <c r="D18" s="219">
        <v>4910</v>
      </c>
      <c r="E18" s="219">
        <v>4580</v>
      </c>
      <c r="F18" s="219">
        <v>5850</v>
      </c>
      <c r="G18" s="219">
        <v>5390</v>
      </c>
      <c r="H18" s="219">
        <v>5500</v>
      </c>
      <c r="I18" s="219">
        <v>5030</v>
      </c>
      <c r="J18" s="219">
        <v>4210</v>
      </c>
      <c r="K18" s="219">
        <v>5620</v>
      </c>
      <c r="L18" s="219">
        <v>5150</v>
      </c>
      <c r="M18" s="219">
        <v>4030</v>
      </c>
      <c r="N18" s="219">
        <v>4920</v>
      </c>
      <c r="O18" s="219">
        <f t="shared" si="4"/>
        <v>60600</v>
      </c>
    </row>
    <row r="19" spans="1:15" s="100" customFormat="1" ht="26.25" customHeight="1" x14ac:dyDescent="0.2">
      <c r="A19" s="360"/>
      <c r="B19" s="104" t="s">
        <v>8</v>
      </c>
      <c r="C19" s="219">
        <f>SUM(C14:C18)</f>
        <v>158590</v>
      </c>
      <c r="D19" s="219">
        <f t="shared" ref="D19:N19" si="5">SUM(D14:D18)</f>
        <v>144690</v>
      </c>
      <c r="E19" s="219">
        <f t="shared" si="5"/>
        <v>139290</v>
      </c>
      <c r="F19" s="219">
        <f t="shared" si="5"/>
        <v>179900</v>
      </c>
      <c r="G19" s="219">
        <f t="shared" si="5"/>
        <v>150510</v>
      </c>
      <c r="H19" s="219">
        <f t="shared" si="5"/>
        <v>154740</v>
      </c>
      <c r="I19" s="219">
        <f t="shared" si="5"/>
        <v>151870</v>
      </c>
      <c r="J19" s="219">
        <f t="shared" si="5"/>
        <v>123730</v>
      </c>
      <c r="K19" s="219">
        <f t="shared" si="5"/>
        <v>155590</v>
      </c>
      <c r="L19" s="219">
        <f t="shared" si="5"/>
        <v>143580</v>
      </c>
      <c r="M19" s="219">
        <f t="shared" si="5"/>
        <v>115910</v>
      </c>
      <c r="N19" s="219">
        <f t="shared" si="5"/>
        <v>137990</v>
      </c>
      <c r="O19" s="219">
        <f t="shared" si="4"/>
        <v>1756390</v>
      </c>
    </row>
    <row r="20" spans="1:15" s="100" customFormat="1" ht="26.25" customHeight="1" x14ac:dyDescent="0.2">
      <c r="A20" s="357" t="s">
        <v>348</v>
      </c>
      <c r="B20" s="105" t="s">
        <v>349</v>
      </c>
      <c r="C20" s="219">
        <v>32430</v>
      </c>
      <c r="D20" s="219">
        <v>39640</v>
      </c>
      <c r="E20" s="219">
        <v>33030</v>
      </c>
      <c r="F20" s="219">
        <v>32050</v>
      </c>
      <c r="G20" s="219">
        <v>39660</v>
      </c>
      <c r="H20" s="219">
        <v>31750</v>
      </c>
      <c r="I20" s="219">
        <v>33960</v>
      </c>
      <c r="J20" s="219">
        <v>35700</v>
      </c>
      <c r="K20" s="219">
        <v>32500</v>
      </c>
      <c r="L20" s="219">
        <v>37240</v>
      </c>
      <c r="M20" s="219">
        <v>30490</v>
      </c>
      <c r="N20" s="219">
        <v>32010</v>
      </c>
      <c r="O20" s="219">
        <f t="shared" si="4"/>
        <v>410460</v>
      </c>
    </row>
    <row r="21" spans="1:15" s="100" customFormat="1" ht="26.25" customHeight="1" x14ac:dyDescent="0.2">
      <c r="A21" s="357"/>
      <c r="B21" s="105" t="s">
        <v>350</v>
      </c>
      <c r="C21" s="219">
        <v>0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f t="shared" si="4"/>
        <v>0</v>
      </c>
    </row>
    <row r="22" spans="1:15" s="100" customFormat="1" ht="26.25" customHeight="1" x14ac:dyDescent="0.2">
      <c r="A22" s="357"/>
      <c r="B22" s="105" t="s">
        <v>351</v>
      </c>
      <c r="C22" s="219">
        <v>80780</v>
      </c>
      <c r="D22" s="219">
        <v>95730</v>
      </c>
      <c r="E22" s="219">
        <v>83890</v>
      </c>
      <c r="F22" s="219">
        <v>79680</v>
      </c>
      <c r="G22" s="219">
        <v>97830</v>
      </c>
      <c r="H22" s="219">
        <v>76370</v>
      </c>
      <c r="I22" s="219">
        <v>82870</v>
      </c>
      <c r="J22" s="219">
        <v>87830</v>
      </c>
      <c r="K22" s="219">
        <v>79290</v>
      </c>
      <c r="L22" s="219">
        <v>92800</v>
      </c>
      <c r="M22" s="219">
        <v>74660</v>
      </c>
      <c r="N22" s="219">
        <v>79950</v>
      </c>
      <c r="O22" s="219">
        <f t="shared" si="4"/>
        <v>1011680</v>
      </c>
    </row>
    <row r="23" spans="1:15" s="100" customFormat="1" ht="26.25" customHeight="1" x14ac:dyDescent="0.2">
      <c r="A23" s="357"/>
      <c r="B23" s="105" t="s">
        <v>352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  <c r="H23" s="219">
        <v>0</v>
      </c>
      <c r="I23" s="219">
        <v>0</v>
      </c>
      <c r="J23" s="219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f t="shared" si="4"/>
        <v>0</v>
      </c>
    </row>
    <row r="24" spans="1:15" s="100" customFormat="1" ht="26.25" customHeight="1" x14ac:dyDescent="0.2">
      <c r="A24" s="357"/>
      <c r="B24" s="105" t="s">
        <v>353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f t="shared" si="4"/>
        <v>0</v>
      </c>
    </row>
    <row r="25" spans="1:15" s="100" customFormat="1" ht="26.25" customHeight="1" x14ac:dyDescent="0.2">
      <c r="A25" s="357"/>
      <c r="B25" s="104" t="s">
        <v>8</v>
      </c>
      <c r="C25" s="219">
        <f>SUM(C20:C24)</f>
        <v>113210</v>
      </c>
      <c r="D25" s="219">
        <f t="shared" ref="D25:N25" si="6">SUM(D20:D24)</f>
        <v>135370</v>
      </c>
      <c r="E25" s="219">
        <f t="shared" si="6"/>
        <v>116920</v>
      </c>
      <c r="F25" s="219">
        <f t="shared" si="6"/>
        <v>111730</v>
      </c>
      <c r="G25" s="219">
        <f t="shared" si="6"/>
        <v>137490</v>
      </c>
      <c r="H25" s="219">
        <f t="shared" si="6"/>
        <v>108120</v>
      </c>
      <c r="I25" s="219">
        <f t="shared" si="6"/>
        <v>116830</v>
      </c>
      <c r="J25" s="219">
        <f t="shared" si="6"/>
        <v>123530</v>
      </c>
      <c r="K25" s="219">
        <f t="shared" si="6"/>
        <v>111790</v>
      </c>
      <c r="L25" s="219">
        <f t="shared" si="6"/>
        <v>130040</v>
      </c>
      <c r="M25" s="219">
        <f t="shared" si="6"/>
        <v>105150</v>
      </c>
      <c r="N25" s="219">
        <f t="shared" si="6"/>
        <v>111960</v>
      </c>
      <c r="O25" s="219">
        <f t="shared" si="4"/>
        <v>1422140</v>
      </c>
    </row>
    <row r="26" spans="1:15" s="100" customFormat="1" ht="30" customHeight="1" x14ac:dyDescent="0.2">
      <c r="A26" s="348" t="s">
        <v>12</v>
      </c>
      <c r="B26" s="349"/>
      <c r="C26" s="220">
        <f>SUM(C11,C13,C19,C25)</f>
        <v>2494920</v>
      </c>
      <c r="D26" s="220">
        <f t="shared" ref="D26:N26" si="7">SUM(D11,D13,D19,D25)</f>
        <v>2445810</v>
      </c>
      <c r="E26" s="220">
        <f t="shared" si="7"/>
        <v>2168200</v>
      </c>
      <c r="F26" s="220">
        <f t="shared" si="7"/>
        <v>2441300</v>
      </c>
      <c r="G26" s="220">
        <f t="shared" si="7"/>
        <v>2302050</v>
      </c>
      <c r="H26" s="220">
        <f t="shared" si="7"/>
        <v>2124980</v>
      </c>
      <c r="I26" s="220">
        <f t="shared" si="7"/>
        <v>2314390</v>
      </c>
      <c r="J26" s="220">
        <f t="shared" si="7"/>
        <v>2253080</v>
      </c>
      <c r="K26" s="220">
        <f t="shared" si="7"/>
        <v>2558150</v>
      </c>
      <c r="L26" s="220">
        <f t="shared" si="7"/>
        <v>2320430</v>
      </c>
      <c r="M26" s="220">
        <f t="shared" si="7"/>
        <v>1962810</v>
      </c>
      <c r="N26" s="220">
        <f t="shared" si="7"/>
        <v>2229700</v>
      </c>
      <c r="O26" s="220">
        <f t="shared" ref="O26" si="8">SUM(O11,O13,O19,O25)</f>
        <v>27615820</v>
      </c>
    </row>
    <row r="27" spans="1:15" s="100" customFormat="1" ht="5.25" customHeight="1" x14ac:dyDescent="0.2">
      <c r="A27" s="102"/>
      <c r="B27" s="102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s="100" customFormat="1" ht="24.75" customHeight="1" x14ac:dyDescent="0.2">
      <c r="A28" s="337" t="s">
        <v>365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</row>
    <row r="29" spans="1:15" ht="24.75" customHeight="1" x14ac:dyDescent="0.2">
      <c r="A29" s="101" t="s">
        <v>355</v>
      </c>
    </row>
    <row r="43" s="100" customFormat="1" ht="48" customHeight="1" x14ac:dyDescent="0.2"/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80" orientation="landscape" useFirstPageNumber="1" r:id="rId1"/>
  <headerFooter scaleWithDoc="0"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43"/>
  <sheetViews>
    <sheetView tabSelected="1" view="pageBreakPreview" topLeftCell="B25" zoomScale="85" zoomScaleNormal="60" zoomScaleSheetLayoutView="85" zoomScalePageLayoutView="60" workbookViewId="0">
      <selection activeCell="P19" sqref="P19"/>
    </sheetView>
  </sheetViews>
  <sheetFormatPr defaultColWidth="9" defaultRowHeight="48" customHeight="1" x14ac:dyDescent="0.2"/>
  <cols>
    <col min="1" max="1" width="4.6640625" style="65" customWidth="1"/>
    <col min="2" max="2" width="22.6640625" style="65" bestFit="1" customWidth="1"/>
    <col min="3" max="3" width="14.6640625" style="65" customWidth="1"/>
    <col min="4" max="15" width="14.6640625" style="56" customWidth="1"/>
    <col min="16" max="41" width="11.6640625" style="56" customWidth="1"/>
    <col min="42" max="16384" width="9" style="56"/>
  </cols>
  <sheetData>
    <row r="1" spans="1:25" s="90" customFormat="1" ht="32.1" customHeight="1" x14ac:dyDescent="0.2">
      <c r="A1" s="86" t="s">
        <v>323</v>
      </c>
      <c r="B1" s="86"/>
      <c r="C1" s="86"/>
      <c r="D1" s="87"/>
      <c r="E1" s="87"/>
      <c r="F1" s="87"/>
      <c r="G1" s="87"/>
      <c r="H1" s="87"/>
      <c r="I1" s="87"/>
      <c r="J1" s="88"/>
      <c r="K1" s="88"/>
      <c r="L1" s="89"/>
      <c r="M1" s="339" t="s">
        <v>357</v>
      </c>
      <c r="N1" s="339"/>
      <c r="O1" s="340"/>
      <c r="P1" s="58"/>
      <c r="Q1" s="87"/>
      <c r="R1" s="87"/>
      <c r="S1" s="87"/>
      <c r="T1" s="87"/>
      <c r="U1" s="56"/>
      <c r="V1" s="56"/>
      <c r="W1" s="56"/>
      <c r="X1" s="56"/>
      <c r="Y1" s="56"/>
    </row>
    <row r="2" spans="1:25" s="90" customFormat="1" ht="26.25" customHeight="1" x14ac:dyDescent="0.2">
      <c r="A2" s="56"/>
      <c r="B2" s="56"/>
      <c r="C2" s="56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91" t="s">
        <v>45</v>
      </c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s="65" customFormat="1" ht="24" customHeight="1" x14ac:dyDescent="0.2">
      <c r="A3" s="341" t="s">
        <v>5</v>
      </c>
      <c r="B3" s="342"/>
      <c r="C3" s="92" t="s">
        <v>325</v>
      </c>
      <c r="D3" s="92" t="s">
        <v>326</v>
      </c>
      <c r="E3" s="92" t="s">
        <v>327</v>
      </c>
      <c r="F3" s="92" t="s">
        <v>328</v>
      </c>
      <c r="G3" s="92" t="s">
        <v>329</v>
      </c>
      <c r="H3" s="92" t="s">
        <v>330</v>
      </c>
      <c r="I3" s="92" t="s">
        <v>331</v>
      </c>
      <c r="J3" s="92" t="s">
        <v>332</v>
      </c>
      <c r="K3" s="92" t="s">
        <v>333</v>
      </c>
      <c r="L3" s="92" t="s">
        <v>334</v>
      </c>
      <c r="M3" s="92" t="s">
        <v>335</v>
      </c>
      <c r="N3" s="92" t="s">
        <v>336</v>
      </c>
      <c r="O3" s="92" t="s">
        <v>51</v>
      </c>
    </row>
    <row r="4" spans="1:25" s="90" customFormat="1" ht="26.25" customHeight="1" x14ac:dyDescent="0.2">
      <c r="A4" s="346" t="s">
        <v>356</v>
      </c>
      <c r="B4" s="47" t="s">
        <v>52</v>
      </c>
      <c r="C4" s="213">
        <v>569340</v>
      </c>
      <c r="D4" s="213">
        <v>540690</v>
      </c>
      <c r="E4" s="213">
        <v>481300</v>
      </c>
      <c r="F4" s="213">
        <v>577600</v>
      </c>
      <c r="G4" s="213">
        <v>504790</v>
      </c>
      <c r="H4" s="213">
        <v>463790</v>
      </c>
      <c r="I4" s="213">
        <v>510260</v>
      </c>
      <c r="J4" s="213">
        <v>400100</v>
      </c>
      <c r="K4" s="213">
        <v>417210</v>
      </c>
      <c r="L4" s="213">
        <v>500340</v>
      </c>
      <c r="M4" s="213">
        <v>439710</v>
      </c>
      <c r="N4" s="213">
        <v>528700</v>
      </c>
      <c r="O4" s="213">
        <f>SUM(C4:N4)</f>
        <v>5933830</v>
      </c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s="90" customFormat="1" ht="26.25" customHeight="1" x14ac:dyDescent="0.2">
      <c r="A5" s="346"/>
      <c r="B5" s="47" t="s">
        <v>338</v>
      </c>
      <c r="C5" s="213">
        <v>416030</v>
      </c>
      <c r="D5" s="213">
        <v>396810</v>
      </c>
      <c r="E5" s="213">
        <v>357940</v>
      </c>
      <c r="F5" s="213">
        <v>368720</v>
      </c>
      <c r="G5" s="213">
        <v>375080</v>
      </c>
      <c r="H5" s="213">
        <v>351020</v>
      </c>
      <c r="I5" s="213">
        <v>388760</v>
      </c>
      <c r="J5" s="213">
        <v>541760</v>
      </c>
      <c r="K5" s="213">
        <v>607800</v>
      </c>
      <c r="L5" s="213">
        <v>432710</v>
      </c>
      <c r="M5" s="213">
        <v>375430</v>
      </c>
      <c r="N5" s="213">
        <v>346350</v>
      </c>
      <c r="O5" s="213">
        <f t="shared" ref="O5:O10" si="0">SUM(C5:N5)</f>
        <v>4958410</v>
      </c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s="90" customFormat="1" ht="26.25" customHeight="1" x14ac:dyDescent="0.2">
      <c r="A6" s="346"/>
      <c r="B6" s="47" t="s">
        <v>53</v>
      </c>
      <c r="C6" s="213">
        <v>0</v>
      </c>
      <c r="D6" s="213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f t="shared" si="0"/>
        <v>0</v>
      </c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s="90" customFormat="1" ht="26.25" customHeight="1" x14ac:dyDescent="0.2">
      <c r="A7" s="346"/>
      <c r="B7" s="47" t="s">
        <v>339</v>
      </c>
      <c r="C7" s="213">
        <v>0</v>
      </c>
      <c r="D7" s="213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f t="shared" si="0"/>
        <v>0</v>
      </c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s="90" customFormat="1" ht="26.25" customHeight="1" x14ac:dyDescent="0.2">
      <c r="A8" s="346"/>
      <c r="B8" s="47" t="s">
        <v>54</v>
      </c>
      <c r="C8" s="213">
        <v>0</v>
      </c>
      <c r="D8" s="213">
        <v>1520</v>
      </c>
      <c r="E8" s="213">
        <v>0</v>
      </c>
      <c r="F8" s="213">
        <v>0</v>
      </c>
      <c r="G8" s="213">
        <v>0</v>
      </c>
      <c r="H8" s="213">
        <v>0</v>
      </c>
      <c r="I8" s="213">
        <v>5740</v>
      </c>
      <c r="J8" s="213">
        <v>3140</v>
      </c>
      <c r="K8" s="213">
        <v>1080</v>
      </c>
      <c r="L8" s="213">
        <v>0</v>
      </c>
      <c r="M8" s="213">
        <v>0</v>
      </c>
      <c r="N8" s="213">
        <v>330</v>
      </c>
      <c r="O8" s="213">
        <f t="shared" si="0"/>
        <v>11810</v>
      </c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s="90" customFormat="1" ht="26.25" customHeight="1" x14ac:dyDescent="0.2">
      <c r="A9" s="346"/>
      <c r="B9" s="47" t="s">
        <v>340</v>
      </c>
      <c r="C9" s="213">
        <v>24430</v>
      </c>
      <c r="D9" s="213">
        <v>41910</v>
      </c>
      <c r="E9" s="213">
        <v>25890</v>
      </c>
      <c r="F9" s="213">
        <v>29070</v>
      </c>
      <c r="G9" s="213">
        <v>27190</v>
      </c>
      <c r="H9" s="213">
        <v>28360</v>
      </c>
      <c r="I9" s="213">
        <v>19490</v>
      </c>
      <c r="J9" s="213">
        <v>5460</v>
      </c>
      <c r="K9" s="213">
        <v>53350</v>
      </c>
      <c r="L9" s="213">
        <v>22630</v>
      </c>
      <c r="M9" s="213">
        <v>27090</v>
      </c>
      <c r="N9" s="213">
        <v>30740</v>
      </c>
      <c r="O9" s="213">
        <f t="shared" si="0"/>
        <v>335610</v>
      </c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s="90" customFormat="1" ht="26.25" customHeight="1" x14ac:dyDescent="0.2">
      <c r="A10" s="346"/>
      <c r="B10" s="47" t="s">
        <v>341</v>
      </c>
      <c r="C10" s="213">
        <v>118030</v>
      </c>
      <c r="D10" s="213">
        <v>116490</v>
      </c>
      <c r="E10" s="213">
        <v>110360</v>
      </c>
      <c r="F10" s="213">
        <v>125570</v>
      </c>
      <c r="G10" s="213">
        <v>117910</v>
      </c>
      <c r="H10" s="213">
        <v>112130</v>
      </c>
      <c r="I10" s="213">
        <v>110910</v>
      </c>
      <c r="J10" s="213">
        <v>56680</v>
      </c>
      <c r="K10" s="213">
        <v>80600</v>
      </c>
      <c r="L10" s="213">
        <v>102590</v>
      </c>
      <c r="M10" s="213">
        <v>105120</v>
      </c>
      <c r="N10" s="213">
        <v>129600</v>
      </c>
      <c r="O10" s="213">
        <f t="shared" si="0"/>
        <v>1285990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s="90" customFormat="1" ht="26.25" customHeight="1" x14ac:dyDescent="0.2">
      <c r="A11" s="346"/>
      <c r="B11" s="47" t="s">
        <v>8</v>
      </c>
      <c r="C11" s="213">
        <f>SUM(C4:C10)</f>
        <v>1127830</v>
      </c>
      <c r="D11" s="213">
        <f t="shared" ref="D11:N11" si="1">SUM(D4:D10)</f>
        <v>1097420</v>
      </c>
      <c r="E11" s="213">
        <f t="shared" si="1"/>
        <v>975490</v>
      </c>
      <c r="F11" s="213">
        <f t="shared" si="1"/>
        <v>1100960</v>
      </c>
      <c r="G11" s="213">
        <f t="shared" si="1"/>
        <v>1024970</v>
      </c>
      <c r="H11" s="213">
        <f t="shared" si="1"/>
        <v>955300</v>
      </c>
      <c r="I11" s="213">
        <f t="shared" si="1"/>
        <v>1035160</v>
      </c>
      <c r="J11" s="213">
        <f t="shared" si="1"/>
        <v>1007140</v>
      </c>
      <c r="K11" s="213">
        <f t="shared" si="1"/>
        <v>1160040</v>
      </c>
      <c r="L11" s="213">
        <f t="shared" si="1"/>
        <v>1058270</v>
      </c>
      <c r="M11" s="213">
        <f t="shared" si="1"/>
        <v>947350</v>
      </c>
      <c r="N11" s="213">
        <f t="shared" si="1"/>
        <v>1035720</v>
      </c>
      <c r="O11" s="213">
        <f>SUM(O4:O10)</f>
        <v>12525650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s="90" customFormat="1" ht="52.5" customHeight="1" x14ac:dyDescent="0.2">
      <c r="A12" s="346" t="s">
        <v>366</v>
      </c>
      <c r="B12" s="93" t="s">
        <v>40</v>
      </c>
      <c r="C12" s="213">
        <v>35300</v>
      </c>
      <c r="D12" s="213">
        <v>28920</v>
      </c>
      <c r="E12" s="213">
        <v>26030</v>
      </c>
      <c r="F12" s="213">
        <v>27130</v>
      </c>
      <c r="G12" s="213">
        <v>27830</v>
      </c>
      <c r="H12" s="213">
        <v>24320</v>
      </c>
      <c r="I12" s="213">
        <v>27770</v>
      </c>
      <c r="J12" s="213">
        <v>26560</v>
      </c>
      <c r="K12" s="213">
        <v>26780</v>
      </c>
      <c r="L12" s="213">
        <v>21920</v>
      </c>
      <c r="M12" s="213">
        <v>26020</v>
      </c>
      <c r="N12" s="213">
        <v>27230</v>
      </c>
      <c r="O12" s="213">
        <f>SUM(C12:N12)</f>
        <v>325810</v>
      </c>
    </row>
    <row r="13" spans="1:25" s="90" customFormat="1" ht="52.5" customHeight="1" x14ac:dyDescent="0.2">
      <c r="A13" s="346"/>
      <c r="B13" s="47" t="s">
        <v>8</v>
      </c>
      <c r="C13" s="213">
        <f>C12</f>
        <v>35300</v>
      </c>
      <c r="D13" s="213">
        <f t="shared" ref="D13:N13" si="2">D12</f>
        <v>28920</v>
      </c>
      <c r="E13" s="213">
        <f t="shared" si="2"/>
        <v>26030</v>
      </c>
      <c r="F13" s="213">
        <f t="shared" si="2"/>
        <v>27130</v>
      </c>
      <c r="G13" s="213">
        <f t="shared" si="2"/>
        <v>27830</v>
      </c>
      <c r="H13" s="213">
        <f t="shared" si="2"/>
        <v>24320</v>
      </c>
      <c r="I13" s="213">
        <f t="shared" si="2"/>
        <v>27770</v>
      </c>
      <c r="J13" s="213">
        <f t="shared" si="2"/>
        <v>26560</v>
      </c>
      <c r="K13" s="213">
        <f t="shared" si="2"/>
        <v>26780</v>
      </c>
      <c r="L13" s="213">
        <f t="shared" si="2"/>
        <v>21920</v>
      </c>
      <c r="M13" s="213">
        <f t="shared" si="2"/>
        <v>26020</v>
      </c>
      <c r="N13" s="213">
        <f t="shared" si="2"/>
        <v>27230</v>
      </c>
      <c r="O13" s="213">
        <f t="shared" ref="O13" si="3">O12</f>
        <v>325810</v>
      </c>
    </row>
    <row r="14" spans="1:25" s="90" customFormat="1" ht="26.25" customHeight="1" x14ac:dyDescent="0.2">
      <c r="A14" s="362" t="s">
        <v>342</v>
      </c>
      <c r="B14" s="93" t="s">
        <v>343</v>
      </c>
      <c r="C14" s="213">
        <v>0</v>
      </c>
      <c r="D14" s="213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3">
        <f>SUM(C14:N14)</f>
        <v>0</v>
      </c>
    </row>
    <row r="15" spans="1:25" s="90" customFormat="1" ht="26.25" customHeight="1" x14ac:dyDescent="0.2">
      <c r="A15" s="363"/>
      <c r="B15" s="93" t="s">
        <v>344</v>
      </c>
      <c r="C15" s="213">
        <v>0</v>
      </c>
      <c r="D15" s="213">
        <v>0</v>
      </c>
      <c r="E15" s="213">
        <v>0</v>
      </c>
      <c r="F15" s="213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3">
        <f t="shared" ref="O15:O25" si="4">SUM(C15:N15)</f>
        <v>0</v>
      </c>
    </row>
    <row r="16" spans="1:25" s="90" customFormat="1" ht="26.25" customHeight="1" x14ac:dyDescent="0.2">
      <c r="A16" s="363"/>
      <c r="B16" s="93" t="s">
        <v>345</v>
      </c>
      <c r="C16" s="213">
        <v>0</v>
      </c>
      <c r="D16" s="213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f t="shared" si="4"/>
        <v>0</v>
      </c>
    </row>
    <row r="17" spans="1:15" s="90" customFormat="1" ht="26.25" customHeight="1" x14ac:dyDescent="0.2">
      <c r="A17" s="363"/>
      <c r="B17" s="93" t="s">
        <v>346</v>
      </c>
      <c r="C17" s="213">
        <v>0</v>
      </c>
      <c r="D17" s="213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f t="shared" si="4"/>
        <v>0</v>
      </c>
    </row>
    <row r="18" spans="1:15" s="90" customFormat="1" ht="26.25" customHeight="1" x14ac:dyDescent="0.2">
      <c r="A18" s="363"/>
      <c r="B18" s="93" t="s">
        <v>347</v>
      </c>
      <c r="C18" s="213">
        <v>78120</v>
      </c>
      <c r="D18" s="213">
        <v>93630</v>
      </c>
      <c r="E18" s="213">
        <v>84870</v>
      </c>
      <c r="F18" s="213">
        <v>82750</v>
      </c>
      <c r="G18" s="213">
        <v>105950</v>
      </c>
      <c r="H18" s="213">
        <v>81870</v>
      </c>
      <c r="I18" s="213">
        <v>84430</v>
      </c>
      <c r="J18" s="213">
        <v>85520</v>
      </c>
      <c r="K18" s="213">
        <v>78170</v>
      </c>
      <c r="L18" s="213">
        <v>95380</v>
      </c>
      <c r="M18" s="213">
        <v>73550</v>
      </c>
      <c r="N18" s="213">
        <v>77650</v>
      </c>
      <c r="O18" s="213">
        <f t="shared" si="4"/>
        <v>1021890</v>
      </c>
    </row>
    <row r="19" spans="1:15" s="90" customFormat="1" ht="26.25" customHeight="1" x14ac:dyDescent="0.2">
      <c r="A19" s="364"/>
      <c r="B19" s="47" t="s">
        <v>8</v>
      </c>
      <c r="C19" s="213">
        <f>SUM(C14:C18)</f>
        <v>78120</v>
      </c>
      <c r="D19" s="213">
        <f t="shared" ref="D19:N19" si="5">SUM(D14:D18)</f>
        <v>93630</v>
      </c>
      <c r="E19" s="213">
        <f t="shared" si="5"/>
        <v>84870</v>
      </c>
      <c r="F19" s="213">
        <f t="shared" si="5"/>
        <v>82750</v>
      </c>
      <c r="G19" s="213">
        <f t="shared" si="5"/>
        <v>105950</v>
      </c>
      <c r="H19" s="213">
        <f t="shared" si="5"/>
        <v>81870</v>
      </c>
      <c r="I19" s="213">
        <f t="shared" si="5"/>
        <v>84430</v>
      </c>
      <c r="J19" s="213">
        <f t="shared" si="5"/>
        <v>85520</v>
      </c>
      <c r="K19" s="213">
        <f t="shared" si="5"/>
        <v>78170</v>
      </c>
      <c r="L19" s="213">
        <f t="shared" si="5"/>
        <v>95380</v>
      </c>
      <c r="M19" s="213">
        <f t="shared" si="5"/>
        <v>73550</v>
      </c>
      <c r="N19" s="213">
        <f t="shared" si="5"/>
        <v>77650</v>
      </c>
      <c r="O19" s="213">
        <f t="shared" si="4"/>
        <v>1021890</v>
      </c>
    </row>
    <row r="20" spans="1:15" s="90" customFormat="1" ht="26.25" customHeight="1" x14ac:dyDescent="0.2">
      <c r="A20" s="346" t="s">
        <v>348</v>
      </c>
      <c r="B20" s="93" t="s">
        <v>349</v>
      </c>
      <c r="C20" s="213">
        <v>0</v>
      </c>
      <c r="D20" s="213">
        <v>0</v>
      </c>
      <c r="E20" s="213">
        <v>0</v>
      </c>
      <c r="F20" s="213">
        <v>0</v>
      </c>
      <c r="G20" s="213">
        <v>0</v>
      </c>
      <c r="H20" s="213">
        <v>0</v>
      </c>
      <c r="I20" s="213">
        <v>0</v>
      </c>
      <c r="J20" s="213">
        <v>0</v>
      </c>
      <c r="K20" s="213">
        <v>0</v>
      </c>
      <c r="L20" s="213">
        <v>0</v>
      </c>
      <c r="M20" s="213">
        <v>0</v>
      </c>
      <c r="N20" s="213">
        <v>0</v>
      </c>
      <c r="O20" s="213">
        <f t="shared" si="4"/>
        <v>0</v>
      </c>
    </row>
    <row r="21" spans="1:15" s="90" customFormat="1" ht="26.25" customHeight="1" x14ac:dyDescent="0.2">
      <c r="A21" s="346"/>
      <c r="B21" s="93" t="s">
        <v>350</v>
      </c>
      <c r="C21" s="213">
        <v>57090</v>
      </c>
      <c r="D21" s="213">
        <v>51530</v>
      </c>
      <c r="E21" s="213">
        <v>47350</v>
      </c>
      <c r="F21" s="213">
        <v>58040</v>
      </c>
      <c r="G21" s="213">
        <v>45980</v>
      </c>
      <c r="H21" s="213">
        <v>48490</v>
      </c>
      <c r="I21" s="213">
        <v>51880</v>
      </c>
      <c r="J21" s="213">
        <v>45090</v>
      </c>
      <c r="K21" s="213">
        <v>55390</v>
      </c>
      <c r="L21" s="213">
        <v>49990</v>
      </c>
      <c r="M21" s="213">
        <v>44700</v>
      </c>
      <c r="N21" s="213">
        <v>49430</v>
      </c>
      <c r="O21" s="213">
        <f t="shared" si="4"/>
        <v>604960</v>
      </c>
    </row>
    <row r="22" spans="1:15" s="90" customFormat="1" ht="26.25" customHeight="1" x14ac:dyDescent="0.2">
      <c r="A22" s="346"/>
      <c r="B22" s="93" t="s">
        <v>351</v>
      </c>
      <c r="C22" s="213">
        <v>0</v>
      </c>
      <c r="D22" s="213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f t="shared" si="4"/>
        <v>0</v>
      </c>
    </row>
    <row r="23" spans="1:15" s="90" customFormat="1" ht="26.25" customHeight="1" x14ac:dyDescent="0.2">
      <c r="A23" s="346"/>
      <c r="B23" s="93" t="s">
        <v>352</v>
      </c>
      <c r="C23" s="213">
        <v>0</v>
      </c>
      <c r="D23" s="213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f t="shared" si="4"/>
        <v>0</v>
      </c>
    </row>
    <row r="24" spans="1:15" s="90" customFormat="1" ht="26.25" customHeight="1" x14ac:dyDescent="0.2">
      <c r="A24" s="346"/>
      <c r="B24" s="93" t="s">
        <v>353</v>
      </c>
      <c r="C24" s="213">
        <v>0</v>
      </c>
      <c r="D24" s="213">
        <v>0</v>
      </c>
      <c r="E24" s="213">
        <v>0</v>
      </c>
      <c r="F24" s="213">
        <v>0</v>
      </c>
      <c r="G24" s="213">
        <v>0</v>
      </c>
      <c r="H24" s="213">
        <v>0</v>
      </c>
      <c r="I24" s="213">
        <v>0</v>
      </c>
      <c r="J24" s="213">
        <v>0</v>
      </c>
      <c r="K24" s="213">
        <v>0</v>
      </c>
      <c r="L24" s="213">
        <v>0</v>
      </c>
      <c r="M24" s="213">
        <v>0</v>
      </c>
      <c r="N24" s="213">
        <v>0</v>
      </c>
      <c r="O24" s="213">
        <f t="shared" si="4"/>
        <v>0</v>
      </c>
    </row>
    <row r="25" spans="1:15" s="90" customFormat="1" ht="26.25" customHeight="1" x14ac:dyDescent="0.2">
      <c r="A25" s="346"/>
      <c r="B25" s="47" t="s">
        <v>8</v>
      </c>
      <c r="C25" s="213">
        <f>SUM(C20:C24)</f>
        <v>57090</v>
      </c>
      <c r="D25" s="213">
        <f t="shared" ref="D25:N25" si="6">SUM(D20:D24)</f>
        <v>51530</v>
      </c>
      <c r="E25" s="213">
        <f t="shared" si="6"/>
        <v>47350</v>
      </c>
      <c r="F25" s="213">
        <f t="shared" si="6"/>
        <v>58040</v>
      </c>
      <c r="G25" s="213">
        <f t="shared" si="6"/>
        <v>45980</v>
      </c>
      <c r="H25" s="213">
        <f t="shared" si="6"/>
        <v>48490</v>
      </c>
      <c r="I25" s="213">
        <f t="shared" si="6"/>
        <v>51880</v>
      </c>
      <c r="J25" s="213">
        <f t="shared" si="6"/>
        <v>45090</v>
      </c>
      <c r="K25" s="213">
        <f t="shared" si="6"/>
        <v>55390</v>
      </c>
      <c r="L25" s="213">
        <f t="shared" si="6"/>
        <v>49990</v>
      </c>
      <c r="M25" s="213">
        <f t="shared" si="6"/>
        <v>44700</v>
      </c>
      <c r="N25" s="213">
        <f t="shared" si="6"/>
        <v>49430</v>
      </c>
      <c r="O25" s="213">
        <f t="shared" si="4"/>
        <v>604960</v>
      </c>
    </row>
    <row r="26" spans="1:15" s="90" customFormat="1" ht="30" customHeight="1" x14ac:dyDescent="0.2">
      <c r="A26" s="335" t="s">
        <v>12</v>
      </c>
      <c r="B26" s="336"/>
      <c r="C26" s="215">
        <f>SUM(C11,C13,C19,C25)</f>
        <v>1298340</v>
      </c>
      <c r="D26" s="215">
        <f t="shared" ref="D26:N26" si="7">SUM(D11,D13,D19,D25)</f>
        <v>1271500</v>
      </c>
      <c r="E26" s="215">
        <f t="shared" si="7"/>
        <v>1133740</v>
      </c>
      <c r="F26" s="215">
        <f t="shared" si="7"/>
        <v>1268880</v>
      </c>
      <c r="G26" s="215">
        <f t="shared" si="7"/>
        <v>1204730</v>
      </c>
      <c r="H26" s="215">
        <f t="shared" si="7"/>
        <v>1109980</v>
      </c>
      <c r="I26" s="215">
        <f t="shared" si="7"/>
        <v>1199240</v>
      </c>
      <c r="J26" s="215">
        <f t="shared" si="7"/>
        <v>1164310</v>
      </c>
      <c r="K26" s="215">
        <f t="shared" si="7"/>
        <v>1320380</v>
      </c>
      <c r="L26" s="215">
        <f t="shared" si="7"/>
        <v>1225560</v>
      </c>
      <c r="M26" s="215">
        <f t="shared" si="7"/>
        <v>1091620</v>
      </c>
      <c r="N26" s="215">
        <f t="shared" si="7"/>
        <v>1190030</v>
      </c>
      <c r="O26" s="215">
        <f t="shared" ref="O26" si="8">SUM(O11,O13,O19,O25)</f>
        <v>14478310</v>
      </c>
    </row>
    <row r="27" spans="1:15" s="90" customFormat="1" ht="5.25" customHeight="1" x14ac:dyDescent="0.2">
      <c r="A27" s="91"/>
      <c r="B27" s="91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s="90" customFormat="1" ht="24.75" customHeight="1" x14ac:dyDescent="0.2">
      <c r="A28" s="337" t="s">
        <v>365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</row>
    <row r="29" spans="1:15" ht="24.75" customHeight="1" x14ac:dyDescent="0.2">
      <c r="A29" s="65" t="s">
        <v>355</v>
      </c>
    </row>
    <row r="43" s="90" customFormat="1" ht="48" customHeight="1" x14ac:dyDescent="0.2"/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81" orientation="landscape" useFirstPageNumber="1" r:id="rId1"/>
  <headerFooter scaleWithDoc="0"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44"/>
  <sheetViews>
    <sheetView tabSelected="1" view="pageBreakPreview" topLeftCell="A14" zoomScale="85" zoomScaleNormal="60" zoomScaleSheetLayoutView="85" workbookViewId="0">
      <selection activeCell="P19" sqref="P19"/>
    </sheetView>
  </sheetViews>
  <sheetFormatPr defaultColWidth="9" defaultRowHeight="48" customHeight="1" x14ac:dyDescent="0.2"/>
  <cols>
    <col min="1" max="1" width="4.6640625" style="65" customWidth="1"/>
    <col min="2" max="2" width="22.6640625" style="65" bestFit="1" customWidth="1"/>
    <col min="3" max="3" width="14.6640625" style="65" customWidth="1"/>
    <col min="4" max="15" width="14.6640625" style="56" customWidth="1"/>
    <col min="16" max="42" width="11.6640625" style="56" customWidth="1"/>
    <col min="43" max="16384" width="9" style="56"/>
  </cols>
  <sheetData>
    <row r="1" spans="1:26" s="90" customFormat="1" ht="32.1" customHeight="1" x14ac:dyDescent="0.2">
      <c r="A1" s="86" t="s">
        <v>323</v>
      </c>
      <c r="B1" s="86"/>
      <c r="C1" s="86"/>
      <c r="D1" s="87"/>
      <c r="E1" s="87"/>
      <c r="F1" s="87"/>
      <c r="G1" s="87"/>
      <c r="H1" s="87"/>
      <c r="I1" s="87"/>
      <c r="J1" s="88"/>
      <c r="K1" s="88"/>
      <c r="L1" s="89"/>
      <c r="M1" s="339" t="s">
        <v>59</v>
      </c>
      <c r="N1" s="339"/>
      <c r="O1" s="340"/>
      <c r="P1" s="58"/>
      <c r="Q1" s="87"/>
      <c r="R1" s="87"/>
      <c r="S1" s="87"/>
      <c r="T1" s="87"/>
      <c r="U1" s="87"/>
      <c r="V1" s="56"/>
      <c r="W1" s="56"/>
      <c r="X1" s="56"/>
      <c r="Y1" s="56"/>
      <c r="Z1" s="56"/>
    </row>
    <row r="2" spans="1:26" s="90" customFormat="1" ht="26.25" customHeight="1" x14ac:dyDescent="0.2">
      <c r="A2" s="56"/>
      <c r="B2" s="56"/>
      <c r="C2" s="56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91" t="s">
        <v>45</v>
      </c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65" customFormat="1" ht="24" customHeight="1" x14ac:dyDescent="0.2">
      <c r="A3" s="341" t="s">
        <v>5</v>
      </c>
      <c r="B3" s="342"/>
      <c r="C3" s="92" t="s">
        <v>325</v>
      </c>
      <c r="D3" s="92" t="s">
        <v>326</v>
      </c>
      <c r="E3" s="92" t="s">
        <v>327</v>
      </c>
      <c r="F3" s="92" t="s">
        <v>328</v>
      </c>
      <c r="G3" s="92" t="s">
        <v>329</v>
      </c>
      <c r="H3" s="92" t="s">
        <v>330</v>
      </c>
      <c r="I3" s="92" t="s">
        <v>331</v>
      </c>
      <c r="J3" s="92" t="s">
        <v>332</v>
      </c>
      <c r="K3" s="92" t="s">
        <v>333</v>
      </c>
      <c r="L3" s="92" t="s">
        <v>334</v>
      </c>
      <c r="M3" s="92" t="s">
        <v>335</v>
      </c>
      <c r="N3" s="92" t="s">
        <v>336</v>
      </c>
      <c r="O3" s="92" t="s">
        <v>51</v>
      </c>
    </row>
    <row r="4" spans="1:26" s="90" customFormat="1" ht="26.25" customHeight="1" x14ac:dyDescent="0.2">
      <c r="A4" s="346" t="s">
        <v>356</v>
      </c>
      <c r="B4" s="47" t="s">
        <v>52</v>
      </c>
      <c r="C4" s="213">
        <v>960570</v>
      </c>
      <c r="D4" s="213">
        <v>884080</v>
      </c>
      <c r="E4" s="213">
        <v>815350</v>
      </c>
      <c r="F4" s="213">
        <v>1014520</v>
      </c>
      <c r="G4" s="213">
        <v>908680</v>
      </c>
      <c r="H4" s="213">
        <v>851610</v>
      </c>
      <c r="I4" s="213">
        <v>927550</v>
      </c>
      <c r="J4" s="213">
        <v>806040</v>
      </c>
      <c r="K4" s="213">
        <v>970660</v>
      </c>
      <c r="L4" s="213">
        <v>925920</v>
      </c>
      <c r="M4" s="213">
        <v>740590</v>
      </c>
      <c r="N4" s="213">
        <v>889690</v>
      </c>
      <c r="O4" s="213">
        <f>SUM(C4:N4)</f>
        <v>10695260</v>
      </c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s="90" customFormat="1" ht="26.25" customHeight="1" x14ac:dyDescent="0.2">
      <c r="A5" s="346"/>
      <c r="B5" s="47" t="s">
        <v>338</v>
      </c>
      <c r="C5" s="213">
        <v>909870</v>
      </c>
      <c r="D5" s="213">
        <v>905580</v>
      </c>
      <c r="E5" s="213">
        <v>795920</v>
      </c>
      <c r="F5" s="213">
        <v>773910</v>
      </c>
      <c r="G5" s="213">
        <v>807160</v>
      </c>
      <c r="H5" s="213">
        <v>741860</v>
      </c>
      <c r="I5" s="213">
        <v>840120</v>
      </c>
      <c r="J5" s="213">
        <v>974540</v>
      </c>
      <c r="K5" s="213">
        <v>1002670</v>
      </c>
      <c r="L5" s="213">
        <v>850520</v>
      </c>
      <c r="M5" s="213">
        <v>739190</v>
      </c>
      <c r="N5" s="213">
        <v>791900</v>
      </c>
      <c r="O5" s="213">
        <f t="shared" ref="O5:O10" si="0">SUM(C5:N5)</f>
        <v>10133240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s="90" customFormat="1" ht="26.25" customHeight="1" x14ac:dyDescent="0.2">
      <c r="A6" s="346"/>
      <c r="B6" s="47" t="s">
        <v>53</v>
      </c>
      <c r="C6" s="213">
        <v>0</v>
      </c>
      <c r="D6" s="213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f t="shared" si="0"/>
        <v>0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s="90" customFormat="1" ht="26.25" customHeight="1" x14ac:dyDescent="0.2">
      <c r="A7" s="346"/>
      <c r="B7" s="47" t="s">
        <v>339</v>
      </c>
      <c r="C7" s="213">
        <v>0</v>
      </c>
      <c r="D7" s="213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f t="shared" si="0"/>
        <v>0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s="90" customFormat="1" ht="26.25" customHeight="1" x14ac:dyDescent="0.2">
      <c r="A8" s="346"/>
      <c r="B8" s="47" t="s">
        <v>54</v>
      </c>
      <c r="C8" s="213">
        <v>0</v>
      </c>
      <c r="D8" s="213">
        <v>0</v>
      </c>
      <c r="E8" s="213">
        <v>5650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f t="shared" si="0"/>
        <v>5650</v>
      </c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s="90" customFormat="1" ht="26.25" customHeight="1" x14ac:dyDescent="0.2">
      <c r="A9" s="346"/>
      <c r="B9" s="47" t="s">
        <v>340</v>
      </c>
      <c r="C9" s="213">
        <v>0</v>
      </c>
      <c r="D9" s="213">
        <v>0</v>
      </c>
      <c r="E9" s="213">
        <v>0</v>
      </c>
      <c r="F9" s="213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3">
        <f t="shared" si="0"/>
        <v>0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s="90" customFormat="1" ht="26.25" customHeight="1" x14ac:dyDescent="0.2">
      <c r="A10" s="346"/>
      <c r="B10" s="47" t="s">
        <v>341</v>
      </c>
      <c r="C10" s="213">
        <v>300710</v>
      </c>
      <c r="D10" s="213">
        <v>291740</v>
      </c>
      <c r="E10" s="213">
        <v>261860</v>
      </c>
      <c r="F10" s="213">
        <v>322540</v>
      </c>
      <c r="G10" s="213">
        <v>259470</v>
      </c>
      <c r="H10" s="213">
        <v>246710</v>
      </c>
      <c r="I10" s="213">
        <v>243620</v>
      </c>
      <c r="J10" s="213">
        <v>163030</v>
      </c>
      <c r="K10" s="213">
        <v>259560</v>
      </c>
      <c r="L10" s="213">
        <v>245860</v>
      </c>
      <c r="M10" s="213">
        <v>240080</v>
      </c>
      <c r="N10" s="213">
        <v>263730</v>
      </c>
      <c r="O10" s="213">
        <f t="shared" si="0"/>
        <v>3098910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s="90" customFormat="1" ht="26.25" customHeight="1" x14ac:dyDescent="0.2">
      <c r="A11" s="346"/>
      <c r="B11" s="47" t="s">
        <v>8</v>
      </c>
      <c r="C11" s="213">
        <f>SUM(C4:C10)</f>
        <v>2171150</v>
      </c>
      <c r="D11" s="213">
        <f t="shared" ref="D11:N11" si="1">SUM(D4:D10)</f>
        <v>2081400</v>
      </c>
      <c r="E11" s="213">
        <f t="shared" si="1"/>
        <v>1878780</v>
      </c>
      <c r="F11" s="213">
        <f t="shared" si="1"/>
        <v>2110970</v>
      </c>
      <c r="G11" s="213">
        <f t="shared" si="1"/>
        <v>1975310</v>
      </c>
      <c r="H11" s="213">
        <f t="shared" si="1"/>
        <v>1840180</v>
      </c>
      <c r="I11" s="213">
        <f t="shared" si="1"/>
        <v>2011290</v>
      </c>
      <c r="J11" s="213">
        <f t="shared" si="1"/>
        <v>1943610</v>
      </c>
      <c r="K11" s="213">
        <f t="shared" si="1"/>
        <v>2232890</v>
      </c>
      <c r="L11" s="213">
        <f t="shared" si="1"/>
        <v>2022300</v>
      </c>
      <c r="M11" s="213">
        <f t="shared" si="1"/>
        <v>1719860</v>
      </c>
      <c r="N11" s="213">
        <f t="shared" si="1"/>
        <v>1945320</v>
      </c>
      <c r="O11" s="213">
        <f>SUM(O4:O10)</f>
        <v>23933060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s="90" customFormat="1" ht="51" customHeight="1" x14ac:dyDescent="0.2">
      <c r="A12" s="346" t="s">
        <v>366</v>
      </c>
      <c r="B12" s="93" t="s">
        <v>40</v>
      </c>
      <c r="C12" s="213">
        <v>37010</v>
      </c>
      <c r="D12" s="213">
        <v>38710</v>
      </c>
      <c r="E12" s="213">
        <v>41170</v>
      </c>
      <c r="F12" s="213">
        <v>45170</v>
      </c>
      <c r="G12" s="213">
        <v>39580</v>
      </c>
      <c r="H12" s="213">
        <v>39850</v>
      </c>
      <c r="I12" s="213">
        <v>41680</v>
      </c>
      <c r="J12" s="213">
        <v>39000</v>
      </c>
      <c r="K12" s="213">
        <v>57070</v>
      </c>
      <c r="L12" s="213">
        <v>33650</v>
      </c>
      <c r="M12" s="213">
        <v>35280</v>
      </c>
      <c r="N12" s="213">
        <v>43710</v>
      </c>
      <c r="O12" s="213">
        <f>SUM(C12:N12)</f>
        <v>491880</v>
      </c>
    </row>
    <row r="13" spans="1:26" s="90" customFormat="1" ht="51" customHeight="1" x14ac:dyDescent="0.2">
      <c r="A13" s="346"/>
      <c r="B13" s="47" t="s">
        <v>8</v>
      </c>
      <c r="C13" s="213">
        <f>C12</f>
        <v>37010</v>
      </c>
      <c r="D13" s="213">
        <f t="shared" ref="D13:N13" si="2">D12</f>
        <v>38710</v>
      </c>
      <c r="E13" s="213">
        <f t="shared" si="2"/>
        <v>41170</v>
      </c>
      <c r="F13" s="213">
        <f t="shared" si="2"/>
        <v>45170</v>
      </c>
      <c r="G13" s="213">
        <f t="shared" si="2"/>
        <v>39580</v>
      </c>
      <c r="H13" s="213">
        <f t="shared" si="2"/>
        <v>39850</v>
      </c>
      <c r="I13" s="213">
        <f t="shared" si="2"/>
        <v>41680</v>
      </c>
      <c r="J13" s="213">
        <f t="shared" si="2"/>
        <v>39000</v>
      </c>
      <c r="K13" s="213">
        <f t="shared" si="2"/>
        <v>57070</v>
      </c>
      <c r="L13" s="213">
        <f t="shared" si="2"/>
        <v>33650</v>
      </c>
      <c r="M13" s="213">
        <f t="shared" si="2"/>
        <v>35280</v>
      </c>
      <c r="N13" s="213">
        <f t="shared" si="2"/>
        <v>43710</v>
      </c>
      <c r="O13" s="213">
        <f t="shared" ref="O13" si="3">O12</f>
        <v>491880</v>
      </c>
    </row>
    <row r="14" spans="1:26" s="90" customFormat="1" ht="26.25" customHeight="1" x14ac:dyDescent="0.2">
      <c r="A14" s="362" t="s">
        <v>342</v>
      </c>
      <c r="B14" s="93" t="s">
        <v>343</v>
      </c>
      <c r="C14" s="213">
        <v>0</v>
      </c>
      <c r="D14" s="213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3">
        <f>SUM(C14:N14)</f>
        <v>0</v>
      </c>
    </row>
    <row r="15" spans="1:26" s="90" customFormat="1" ht="26.25" customHeight="1" x14ac:dyDescent="0.2">
      <c r="A15" s="363"/>
      <c r="B15" s="93" t="s">
        <v>344</v>
      </c>
      <c r="C15" s="213">
        <v>0</v>
      </c>
      <c r="D15" s="213">
        <v>0</v>
      </c>
      <c r="E15" s="213">
        <v>0</v>
      </c>
      <c r="F15" s="213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3">
        <f t="shared" ref="O15:O25" si="4">SUM(C15:N15)</f>
        <v>0</v>
      </c>
    </row>
    <row r="16" spans="1:26" s="90" customFormat="1" ht="26.25" customHeight="1" x14ac:dyDescent="0.2">
      <c r="A16" s="363"/>
      <c r="B16" s="93" t="s">
        <v>345</v>
      </c>
      <c r="C16" s="213">
        <v>133540</v>
      </c>
      <c r="D16" s="213">
        <v>118020</v>
      </c>
      <c r="E16" s="213">
        <v>115870</v>
      </c>
      <c r="F16" s="213">
        <v>148070</v>
      </c>
      <c r="G16" s="213">
        <v>122770</v>
      </c>
      <c r="H16" s="213">
        <v>116970</v>
      </c>
      <c r="I16" s="213">
        <v>102630</v>
      </c>
      <c r="J16" s="213">
        <v>84520</v>
      </c>
      <c r="K16" s="213">
        <v>133820</v>
      </c>
      <c r="L16" s="213">
        <v>118980</v>
      </c>
      <c r="M16" s="213">
        <v>101560</v>
      </c>
      <c r="N16" s="213">
        <v>117990</v>
      </c>
      <c r="O16" s="213">
        <f t="shared" si="4"/>
        <v>1414740</v>
      </c>
    </row>
    <row r="17" spans="1:15" s="90" customFormat="1" ht="26.25" customHeight="1" x14ac:dyDescent="0.2">
      <c r="A17" s="363"/>
      <c r="B17" s="93" t="s">
        <v>346</v>
      </c>
      <c r="C17" s="213">
        <v>0</v>
      </c>
      <c r="D17" s="213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f t="shared" si="4"/>
        <v>0</v>
      </c>
    </row>
    <row r="18" spans="1:15" s="90" customFormat="1" ht="26.25" customHeight="1" x14ac:dyDescent="0.2">
      <c r="A18" s="363"/>
      <c r="B18" s="93" t="s">
        <v>347</v>
      </c>
      <c r="C18" s="213">
        <v>39710</v>
      </c>
      <c r="D18" s="213">
        <v>39000</v>
      </c>
      <c r="E18" s="213">
        <v>36340</v>
      </c>
      <c r="F18" s="213">
        <v>49370</v>
      </c>
      <c r="G18" s="213">
        <v>42180</v>
      </c>
      <c r="H18" s="213">
        <v>54780</v>
      </c>
      <c r="I18" s="213">
        <v>65200</v>
      </c>
      <c r="J18" s="213">
        <v>53030</v>
      </c>
      <c r="K18" s="213">
        <v>40070</v>
      </c>
      <c r="L18" s="213">
        <v>39790</v>
      </c>
      <c r="M18" s="213">
        <v>31340</v>
      </c>
      <c r="N18" s="213">
        <v>34530</v>
      </c>
      <c r="O18" s="213">
        <f t="shared" si="4"/>
        <v>525340</v>
      </c>
    </row>
    <row r="19" spans="1:15" s="90" customFormat="1" ht="26.25" customHeight="1" x14ac:dyDescent="0.2">
      <c r="A19" s="364"/>
      <c r="B19" s="47" t="s">
        <v>8</v>
      </c>
      <c r="C19" s="213">
        <f>SUM(C14:C18)</f>
        <v>173250</v>
      </c>
      <c r="D19" s="213">
        <f t="shared" ref="D19:N19" si="5">SUM(D14:D18)</f>
        <v>157020</v>
      </c>
      <c r="E19" s="213">
        <f t="shared" si="5"/>
        <v>152210</v>
      </c>
      <c r="F19" s="213">
        <f t="shared" si="5"/>
        <v>197440</v>
      </c>
      <c r="G19" s="213">
        <f t="shared" si="5"/>
        <v>164950</v>
      </c>
      <c r="H19" s="213">
        <f t="shared" si="5"/>
        <v>171750</v>
      </c>
      <c r="I19" s="213">
        <f t="shared" si="5"/>
        <v>167830</v>
      </c>
      <c r="J19" s="213">
        <f t="shared" si="5"/>
        <v>137550</v>
      </c>
      <c r="K19" s="213">
        <f t="shared" si="5"/>
        <v>173890</v>
      </c>
      <c r="L19" s="213">
        <f t="shared" si="5"/>
        <v>158770</v>
      </c>
      <c r="M19" s="213">
        <f t="shared" si="5"/>
        <v>132900</v>
      </c>
      <c r="N19" s="213">
        <f t="shared" si="5"/>
        <v>152520</v>
      </c>
      <c r="O19" s="213">
        <f t="shared" si="4"/>
        <v>1940080</v>
      </c>
    </row>
    <row r="20" spans="1:15" s="90" customFormat="1" ht="26.25" customHeight="1" x14ac:dyDescent="0.2">
      <c r="A20" s="346" t="s">
        <v>348</v>
      </c>
      <c r="B20" s="93" t="s">
        <v>349</v>
      </c>
      <c r="C20" s="213">
        <v>0</v>
      </c>
      <c r="D20" s="213">
        <v>0</v>
      </c>
      <c r="E20" s="213">
        <v>0</v>
      </c>
      <c r="F20" s="213">
        <v>0</v>
      </c>
      <c r="G20" s="213">
        <v>0</v>
      </c>
      <c r="H20" s="213">
        <v>0</v>
      </c>
      <c r="I20" s="213">
        <v>0</v>
      </c>
      <c r="J20" s="213">
        <v>0</v>
      </c>
      <c r="K20" s="213">
        <v>0</v>
      </c>
      <c r="L20" s="213">
        <v>0</v>
      </c>
      <c r="M20" s="213">
        <v>0</v>
      </c>
      <c r="N20" s="213">
        <v>0</v>
      </c>
      <c r="O20" s="213">
        <f t="shared" si="4"/>
        <v>0</v>
      </c>
    </row>
    <row r="21" spans="1:15" s="90" customFormat="1" ht="26.25" customHeight="1" x14ac:dyDescent="0.2">
      <c r="A21" s="346"/>
      <c r="B21" s="93" t="s">
        <v>350</v>
      </c>
      <c r="C21" s="213">
        <v>131380</v>
      </c>
      <c r="D21" s="213">
        <v>153010</v>
      </c>
      <c r="E21" s="213">
        <v>135870</v>
      </c>
      <c r="F21" s="213">
        <v>129280</v>
      </c>
      <c r="G21" s="213">
        <v>159140</v>
      </c>
      <c r="H21" s="213">
        <v>123400</v>
      </c>
      <c r="I21" s="213">
        <v>136040</v>
      </c>
      <c r="J21" s="213">
        <v>142590</v>
      </c>
      <c r="K21" s="213">
        <v>133720</v>
      </c>
      <c r="L21" s="213">
        <v>154110</v>
      </c>
      <c r="M21" s="213">
        <v>124470</v>
      </c>
      <c r="N21" s="213">
        <v>133110</v>
      </c>
      <c r="O21" s="213">
        <f t="shared" si="4"/>
        <v>1656120</v>
      </c>
    </row>
    <row r="22" spans="1:15" s="90" customFormat="1" ht="26.25" customHeight="1" x14ac:dyDescent="0.2">
      <c r="A22" s="346"/>
      <c r="B22" s="93" t="s">
        <v>351</v>
      </c>
      <c r="C22" s="213">
        <v>0</v>
      </c>
      <c r="D22" s="213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f t="shared" si="4"/>
        <v>0</v>
      </c>
    </row>
    <row r="23" spans="1:15" s="90" customFormat="1" ht="26.25" customHeight="1" x14ac:dyDescent="0.2">
      <c r="A23" s="346"/>
      <c r="B23" s="93" t="s">
        <v>352</v>
      </c>
      <c r="C23" s="213">
        <v>0</v>
      </c>
      <c r="D23" s="213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f t="shared" si="4"/>
        <v>0</v>
      </c>
    </row>
    <row r="24" spans="1:15" s="90" customFormat="1" ht="26.25" customHeight="1" x14ac:dyDescent="0.2">
      <c r="A24" s="346"/>
      <c r="B24" s="93" t="s">
        <v>353</v>
      </c>
      <c r="C24" s="213">
        <v>0</v>
      </c>
      <c r="D24" s="213">
        <v>0</v>
      </c>
      <c r="E24" s="213">
        <v>0</v>
      </c>
      <c r="F24" s="213">
        <v>0</v>
      </c>
      <c r="G24" s="213">
        <v>0</v>
      </c>
      <c r="H24" s="213">
        <v>0</v>
      </c>
      <c r="I24" s="213">
        <v>0</v>
      </c>
      <c r="J24" s="213">
        <v>0</v>
      </c>
      <c r="K24" s="213">
        <v>0</v>
      </c>
      <c r="L24" s="213">
        <v>0</v>
      </c>
      <c r="M24" s="213">
        <v>0</v>
      </c>
      <c r="N24" s="213">
        <v>0</v>
      </c>
      <c r="O24" s="213">
        <f t="shared" si="4"/>
        <v>0</v>
      </c>
    </row>
    <row r="25" spans="1:15" s="90" customFormat="1" ht="26.25" customHeight="1" x14ac:dyDescent="0.2">
      <c r="A25" s="346"/>
      <c r="B25" s="47" t="s">
        <v>8</v>
      </c>
      <c r="C25" s="213">
        <f>SUM(C20:C24)</f>
        <v>131380</v>
      </c>
      <c r="D25" s="213">
        <f t="shared" ref="D25:N25" si="6">SUM(D20:D24)</f>
        <v>153010</v>
      </c>
      <c r="E25" s="213">
        <f t="shared" si="6"/>
        <v>135870</v>
      </c>
      <c r="F25" s="213">
        <f t="shared" si="6"/>
        <v>129280</v>
      </c>
      <c r="G25" s="213">
        <f t="shared" si="6"/>
        <v>159140</v>
      </c>
      <c r="H25" s="213">
        <f t="shared" si="6"/>
        <v>123400</v>
      </c>
      <c r="I25" s="213">
        <f t="shared" si="6"/>
        <v>136040</v>
      </c>
      <c r="J25" s="213">
        <f t="shared" si="6"/>
        <v>142590</v>
      </c>
      <c r="K25" s="213">
        <f t="shared" si="6"/>
        <v>133720</v>
      </c>
      <c r="L25" s="213">
        <f t="shared" si="6"/>
        <v>154110</v>
      </c>
      <c r="M25" s="213">
        <f t="shared" si="6"/>
        <v>124470</v>
      </c>
      <c r="N25" s="213">
        <f t="shared" si="6"/>
        <v>133110</v>
      </c>
      <c r="O25" s="213">
        <f t="shared" si="4"/>
        <v>1656120</v>
      </c>
    </row>
    <row r="26" spans="1:15" s="90" customFormat="1" ht="30" customHeight="1" x14ac:dyDescent="0.2">
      <c r="A26" s="335" t="s">
        <v>12</v>
      </c>
      <c r="B26" s="336"/>
      <c r="C26" s="215">
        <f>SUM(C11,C13,C19,C25)</f>
        <v>2512790</v>
      </c>
      <c r="D26" s="215">
        <f t="shared" ref="D26:N26" si="7">SUM(D11,D13,D19,D25)</f>
        <v>2430140</v>
      </c>
      <c r="E26" s="215">
        <f t="shared" si="7"/>
        <v>2208030</v>
      </c>
      <c r="F26" s="215">
        <f t="shared" si="7"/>
        <v>2482860</v>
      </c>
      <c r="G26" s="215">
        <f t="shared" si="7"/>
        <v>2338980</v>
      </c>
      <c r="H26" s="215">
        <f t="shared" si="7"/>
        <v>2175180</v>
      </c>
      <c r="I26" s="215">
        <f t="shared" si="7"/>
        <v>2356840</v>
      </c>
      <c r="J26" s="215">
        <f t="shared" si="7"/>
        <v>2262750</v>
      </c>
      <c r="K26" s="215">
        <f t="shared" si="7"/>
        <v>2597570</v>
      </c>
      <c r="L26" s="215">
        <f t="shared" si="7"/>
        <v>2368830</v>
      </c>
      <c r="M26" s="215">
        <f t="shared" si="7"/>
        <v>2012510</v>
      </c>
      <c r="N26" s="215">
        <f t="shared" si="7"/>
        <v>2274660</v>
      </c>
      <c r="O26" s="215">
        <f t="shared" ref="O26" si="8">SUM(O11,O13,O19,O25)</f>
        <v>28021140</v>
      </c>
    </row>
    <row r="27" spans="1:15" s="90" customFormat="1" ht="5.25" customHeight="1" x14ac:dyDescent="0.2">
      <c r="A27" s="91"/>
      <c r="B27" s="91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s="90" customFormat="1" ht="24.75" customHeight="1" x14ac:dyDescent="0.2">
      <c r="A28" s="337" t="s">
        <v>365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</row>
    <row r="29" spans="1:15" ht="24.75" customHeight="1" x14ac:dyDescent="0.2">
      <c r="A29" s="65" t="s">
        <v>355</v>
      </c>
    </row>
    <row r="43" spans="2:3" s="90" customFormat="1" ht="48" customHeight="1" x14ac:dyDescent="0.2"/>
    <row r="44" spans="2:3" ht="48" customHeight="1" x14ac:dyDescent="0.2">
      <c r="B44" s="56"/>
      <c r="C44" s="56"/>
    </row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82" orientation="landscape" useFirstPageNumber="1" r:id="rId1"/>
  <headerFooter scaleWithDoc="0"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43"/>
  <sheetViews>
    <sheetView tabSelected="1" view="pageBreakPreview" topLeftCell="A19" zoomScale="85" zoomScaleNormal="70" zoomScaleSheetLayoutView="85" workbookViewId="0">
      <selection activeCell="P19" sqref="P19"/>
    </sheetView>
  </sheetViews>
  <sheetFormatPr defaultColWidth="9" defaultRowHeight="48" customHeight="1" x14ac:dyDescent="0.2"/>
  <cols>
    <col min="1" max="1" width="4.6640625" style="101" customWidth="1"/>
    <col min="2" max="2" width="22.6640625" style="101" bestFit="1" customWidth="1"/>
    <col min="3" max="3" width="14.6640625" style="101" customWidth="1"/>
    <col min="4" max="15" width="14.6640625" style="99" customWidth="1"/>
    <col min="16" max="38" width="11.6640625" style="99" customWidth="1"/>
    <col min="39" max="16384" width="9" style="99"/>
  </cols>
  <sheetData>
    <row r="1" spans="1:22" s="100" customFormat="1" ht="32.1" customHeight="1" x14ac:dyDescent="0.2">
      <c r="A1" s="95" t="s">
        <v>323</v>
      </c>
      <c r="B1" s="95"/>
      <c r="C1" s="95"/>
      <c r="D1" s="96"/>
      <c r="E1" s="96"/>
      <c r="F1" s="96"/>
      <c r="G1" s="96"/>
      <c r="H1" s="96"/>
      <c r="I1" s="96"/>
      <c r="J1" s="97"/>
      <c r="K1" s="97"/>
      <c r="L1" s="98"/>
      <c r="M1" s="353" t="s">
        <v>60</v>
      </c>
      <c r="N1" s="353"/>
      <c r="O1" s="354"/>
      <c r="P1" s="58"/>
      <c r="Q1" s="96"/>
      <c r="R1" s="99"/>
      <c r="S1" s="99"/>
      <c r="T1" s="99"/>
      <c r="U1" s="99"/>
      <c r="V1" s="99"/>
    </row>
    <row r="2" spans="1:22" s="100" customFormat="1" ht="26.25" customHeight="1" x14ac:dyDescent="0.2">
      <c r="A2" s="99"/>
      <c r="B2" s="99"/>
      <c r="C2" s="99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 t="s">
        <v>45</v>
      </c>
      <c r="P2" s="101"/>
      <c r="Q2" s="101"/>
      <c r="R2" s="101"/>
      <c r="S2" s="101"/>
      <c r="T2" s="101"/>
      <c r="U2" s="101"/>
      <c r="V2" s="101"/>
    </row>
    <row r="3" spans="1:22" s="101" customFormat="1" ht="24" customHeight="1" x14ac:dyDescent="0.2">
      <c r="A3" s="355" t="s">
        <v>5</v>
      </c>
      <c r="B3" s="356"/>
      <c r="C3" s="103" t="s">
        <v>325</v>
      </c>
      <c r="D3" s="103" t="s">
        <v>326</v>
      </c>
      <c r="E3" s="103" t="s">
        <v>327</v>
      </c>
      <c r="F3" s="103" t="s">
        <v>328</v>
      </c>
      <c r="G3" s="103" t="s">
        <v>329</v>
      </c>
      <c r="H3" s="103" t="s">
        <v>330</v>
      </c>
      <c r="I3" s="103" t="s">
        <v>331</v>
      </c>
      <c r="J3" s="103" t="s">
        <v>332</v>
      </c>
      <c r="K3" s="103" t="s">
        <v>333</v>
      </c>
      <c r="L3" s="103" t="s">
        <v>334</v>
      </c>
      <c r="M3" s="103" t="s">
        <v>335</v>
      </c>
      <c r="N3" s="103" t="s">
        <v>336</v>
      </c>
      <c r="O3" s="103" t="s">
        <v>51</v>
      </c>
    </row>
    <row r="4" spans="1:22" s="100" customFormat="1" ht="26.25" customHeight="1" x14ac:dyDescent="0.2">
      <c r="A4" s="357" t="s">
        <v>356</v>
      </c>
      <c r="B4" s="104" t="s">
        <v>52</v>
      </c>
      <c r="C4" s="219">
        <v>0</v>
      </c>
      <c r="D4" s="219">
        <v>0</v>
      </c>
      <c r="E4" s="219">
        <v>0</v>
      </c>
      <c r="F4" s="219">
        <v>0</v>
      </c>
      <c r="G4" s="219">
        <v>0</v>
      </c>
      <c r="H4" s="219">
        <v>0</v>
      </c>
      <c r="I4" s="219">
        <v>0</v>
      </c>
      <c r="J4" s="219">
        <v>0</v>
      </c>
      <c r="K4" s="219">
        <v>0</v>
      </c>
      <c r="L4" s="219">
        <v>0</v>
      </c>
      <c r="M4" s="219">
        <v>0</v>
      </c>
      <c r="N4" s="219">
        <v>0</v>
      </c>
      <c r="O4" s="219">
        <f>SUM(C4:N4)</f>
        <v>0</v>
      </c>
      <c r="P4" s="99"/>
      <c r="Q4" s="99"/>
      <c r="R4" s="99"/>
      <c r="S4" s="99"/>
      <c r="T4" s="99"/>
      <c r="U4" s="99"/>
      <c r="V4" s="99"/>
    </row>
    <row r="5" spans="1:22" s="100" customFormat="1" ht="26.25" customHeight="1" x14ac:dyDescent="0.2">
      <c r="A5" s="357"/>
      <c r="B5" s="104" t="s">
        <v>338</v>
      </c>
      <c r="C5" s="219">
        <v>0</v>
      </c>
      <c r="D5" s="219">
        <v>0</v>
      </c>
      <c r="E5" s="219">
        <v>0</v>
      </c>
      <c r="F5" s="219">
        <v>0</v>
      </c>
      <c r="G5" s="219">
        <v>0</v>
      </c>
      <c r="H5" s="219">
        <v>0</v>
      </c>
      <c r="I5" s="219">
        <v>0</v>
      </c>
      <c r="J5" s="219">
        <v>0</v>
      </c>
      <c r="K5" s="219">
        <v>0</v>
      </c>
      <c r="L5" s="219">
        <v>0</v>
      </c>
      <c r="M5" s="219">
        <v>0</v>
      </c>
      <c r="N5" s="219">
        <v>0</v>
      </c>
      <c r="O5" s="219">
        <f t="shared" ref="O5:O10" si="0">SUM(C5:N5)</f>
        <v>0</v>
      </c>
      <c r="P5" s="99"/>
      <c r="Q5" s="99"/>
      <c r="R5" s="99"/>
      <c r="S5" s="99"/>
      <c r="T5" s="99"/>
      <c r="U5" s="99"/>
      <c r="V5" s="99"/>
    </row>
    <row r="6" spans="1:22" s="100" customFormat="1" ht="26.25" customHeight="1" x14ac:dyDescent="0.2">
      <c r="A6" s="357"/>
      <c r="B6" s="104" t="s">
        <v>53</v>
      </c>
      <c r="C6" s="219">
        <v>0</v>
      </c>
      <c r="D6" s="219">
        <v>0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0</v>
      </c>
      <c r="O6" s="219">
        <f t="shared" si="0"/>
        <v>0</v>
      </c>
      <c r="P6" s="99"/>
      <c r="Q6" s="99"/>
      <c r="R6" s="99"/>
      <c r="S6" s="99"/>
      <c r="T6" s="99"/>
      <c r="U6" s="99"/>
      <c r="V6" s="99"/>
    </row>
    <row r="7" spans="1:22" s="100" customFormat="1" ht="26.25" customHeight="1" x14ac:dyDescent="0.2">
      <c r="A7" s="357"/>
      <c r="B7" s="104" t="s">
        <v>339</v>
      </c>
      <c r="C7" s="219">
        <v>0</v>
      </c>
      <c r="D7" s="219">
        <v>0</v>
      </c>
      <c r="E7" s="219">
        <v>0</v>
      </c>
      <c r="F7" s="219">
        <v>0</v>
      </c>
      <c r="G7" s="219">
        <v>0</v>
      </c>
      <c r="H7" s="219">
        <v>0</v>
      </c>
      <c r="I7" s="219">
        <v>11120</v>
      </c>
      <c r="J7" s="219">
        <v>28030</v>
      </c>
      <c r="K7" s="219">
        <v>0</v>
      </c>
      <c r="L7" s="219">
        <v>56860</v>
      </c>
      <c r="M7" s="219">
        <v>27480</v>
      </c>
      <c r="N7" s="219">
        <v>168950</v>
      </c>
      <c r="O7" s="219">
        <f t="shared" si="0"/>
        <v>292440</v>
      </c>
      <c r="P7" s="99"/>
      <c r="Q7" s="99"/>
      <c r="R7" s="99"/>
      <c r="S7" s="99"/>
      <c r="T7" s="99"/>
      <c r="U7" s="99"/>
      <c r="V7" s="99"/>
    </row>
    <row r="8" spans="1:22" s="100" customFormat="1" ht="26.25" customHeight="1" x14ac:dyDescent="0.2">
      <c r="A8" s="357"/>
      <c r="B8" s="104" t="s">
        <v>54</v>
      </c>
      <c r="C8" s="219">
        <v>2149630</v>
      </c>
      <c r="D8" s="219">
        <v>2096990</v>
      </c>
      <c r="E8" s="219">
        <v>1865280</v>
      </c>
      <c r="F8" s="219">
        <v>2087510</v>
      </c>
      <c r="G8" s="219">
        <v>1962950</v>
      </c>
      <c r="H8" s="219">
        <v>1802040</v>
      </c>
      <c r="I8" s="219">
        <v>1971820</v>
      </c>
      <c r="J8" s="219">
        <v>1929300</v>
      </c>
      <c r="K8" s="219">
        <v>2195260</v>
      </c>
      <c r="L8" s="219">
        <v>1898090</v>
      </c>
      <c r="M8" s="219">
        <v>1633050</v>
      </c>
      <c r="N8" s="219">
        <v>1743890</v>
      </c>
      <c r="O8" s="219">
        <f t="shared" si="0"/>
        <v>23335810</v>
      </c>
      <c r="P8" s="99"/>
      <c r="Q8" s="99"/>
      <c r="R8" s="99"/>
      <c r="S8" s="99"/>
      <c r="T8" s="99"/>
      <c r="U8" s="99"/>
      <c r="V8" s="99"/>
    </row>
    <row r="9" spans="1:22" s="100" customFormat="1" ht="26.25" customHeight="1" x14ac:dyDescent="0.2">
      <c r="A9" s="357"/>
      <c r="B9" s="104" t="s">
        <v>340</v>
      </c>
      <c r="C9" s="219">
        <v>0</v>
      </c>
      <c r="D9" s="219">
        <v>0</v>
      </c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f t="shared" si="0"/>
        <v>0</v>
      </c>
      <c r="P9" s="99"/>
      <c r="Q9" s="99"/>
      <c r="R9" s="99"/>
      <c r="S9" s="99"/>
      <c r="T9" s="99"/>
      <c r="U9" s="99"/>
      <c r="V9" s="99"/>
    </row>
    <row r="10" spans="1:22" s="100" customFormat="1" ht="26.25" customHeight="1" x14ac:dyDescent="0.2">
      <c r="A10" s="357"/>
      <c r="B10" s="104" t="s">
        <v>341</v>
      </c>
      <c r="C10" s="219">
        <v>38170</v>
      </c>
      <c r="D10" s="219">
        <v>49990</v>
      </c>
      <c r="E10" s="219">
        <v>41260</v>
      </c>
      <c r="F10" s="219">
        <v>49680</v>
      </c>
      <c r="G10" s="219">
        <v>38040</v>
      </c>
      <c r="H10" s="219">
        <v>50800</v>
      </c>
      <c r="I10" s="219">
        <v>55250</v>
      </c>
      <c r="J10" s="219">
        <v>26710</v>
      </c>
      <c r="K10" s="219">
        <v>58550</v>
      </c>
      <c r="L10" s="219">
        <v>66620</v>
      </c>
      <c r="M10" s="219">
        <v>58430</v>
      </c>
      <c r="N10" s="219">
        <v>41710</v>
      </c>
      <c r="O10" s="219">
        <f t="shared" si="0"/>
        <v>575210</v>
      </c>
      <c r="P10" s="99"/>
      <c r="Q10" s="99"/>
      <c r="R10" s="99"/>
      <c r="S10" s="99"/>
      <c r="T10" s="99"/>
      <c r="U10" s="99"/>
      <c r="V10" s="99"/>
    </row>
    <row r="11" spans="1:22" s="100" customFormat="1" ht="26.25" customHeight="1" x14ac:dyDescent="0.2">
      <c r="A11" s="357"/>
      <c r="B11" s="104" t="s">
        <v>8</v>
      </c>
      <c r="C11" s="219">
        <f>SUM(C4:C10)</f>
        <v>2187800</v>
      </c>
      <c r="D11" s="219">
        <f t="shared" ref="D11:N11" si="1">SUM(D4:D10)</f>
        <v>2146980</v>
      </c>
      <c r="E11" s="219">
        <f t="shared" si="1"/>
        <v>1906540</v>
      </c>
      <c r="F11" s="219">
        <f t="shared" si="1"/>
        <v>2137190</v>
      </c>
      <c r="G11" s="219">
        <f t="shared" si="1"/>
        <v>2000990</v>
      </c>
      <c r="H11" s="219">
        <f t="shared" si="1"/>
        <v>1852840</v>
      </c>
      <c r="I11" s="219">
        <f t="shared" si="1"/>
        <v>2038190</v>
      </c>
      <c r="J11" s="219">
        <f t="shared" si="1"/>
        <v>1984040</v>
      </c>
      <c r="K11" s="219">
        <f t="shared" si="1"/>
        <v>2253810</v>
      </c>
      <c r="L11" s="219">
        <f t="shared" si="1"/>
        <v>2021570</v>
      </c>
      <c r="M11" s="219">
        <f t="shared" si="1"/>
        <v>1718960</v>
      </c>
      <c r="N11" s="219">
        <f t="shared" si="1"/>
        <v>1954550</v>
      </c>
      <c r="O11" s="219">
        <f>SUM(O4:O10)</f>
        <v>24203460</v>
      </c>
      <c r="P11" s="99"/>
      <c r="Q11" s="99"/>
      <c r="R11" s="99"/>
      <c r="S11" s="99"/>
      <c r="T11" s="99"/>
      <c r="U11" s="99"/>
      <c r="V11" s="99"/>
    </row>
    <row r="12" spans="1:22" s="100" customFormat="1" ht="51" customHeight="1" x14ac:dyDescent="0.2">
      <c r="A12" s="346" t="s">
        <v>366</v>
      </c>
      <c r="B12" s="105" t="s">
        <v>40</v>
      </c>
      <c r="C12" s="219">
        <v>26560</v>
      </c>
      <c r="D12" s="219">
        <v>28040</v>
      </c>
      <c r="E12" s="219">
        <v>23380</v>
      </c>
      <c r="F12" s="219">
        <v>22630</v>
      </c>
      <c r="G12" s="219">
        <v>22050</v>
      </c>
      <c r="H12" s="219">
        <v>21330</v>
      </c>
      <c r="I12" s="219">
        <v>23050</v>
      </c>
      <c r="J12" s="219">
        <v>23320</v>
      </c>
      <c r="K12" s="219">
        <v>29690</v>
      </c>
      <c r="L12" s="219">
        <v>19290</v>
      </c>
      <c r="M12" s="219">
        <v>19470</v>
      </c>
      <c r="N12" s="219">
        <v>25810</v>
      </c>
      <c r="O12" s="219">
        <f>SUM(C12:N12)</f>
        <v>284620</v>
      </c>
    </row>
    <row r="13" spans="1:22" s="100" customFormat="1" ht="51" customHeight="1" x14ac:dyDescent="0.2">
      <c r="A13" s="346"/>
      <c r="B13" s="104" t="s">
        <v>8</v>
      </c>
      <c r="C13" s="219">
        <f>C12</f>
        <v>26560</v>
      </c>
      <c r="D13" s="219">
        <f t="shared" ref="D13:N13" si="2">D12</f>
        <v>28040</v>
      </c>
      <c r="E13" s="219">
        <f t="shared" si="2"/>
        <v>23380</v>
      </c>
      <c r="F13" s="219">
        <f t="shared" si="2"/>
        <v>22630</v>
      </c>
      <c r="G13" s="219">
        <f t="shared" si="2"/>
        <v>22050</v>
      </c>
      <c r="H13" s="219">
        <f t="shared" si="2"/>
        <v>21330</v>
      </c>
      <c r="I13" s="219">
        <f t="shared" si="2"/>
        <v>23050</v>
      </c>
      <c r="J13" s="219">
        <f t="shared" si="2"/>
        <v>23320</v>
      </c>
      <c r="K13" s="219">
        <f t="shared" si="2"/>
        <v>29690</v>
      </c>
      <c r="L13" s="219">
        <f t="shared" si="2"/>
        <v>19290</v>
      </c>
      <c r="M13" s="219">
        <f t="shared" si="2"/>
        <v>19470</v>
      </c>
      <c r="N13" s="219">
        <f t="shared" si="2"/>
        <v>25810</v>
      </c>
      <c r="O13" s="219">
        <f t="shared" ref="O13" si="3">O12</f>
        <v>284620</v>
      </c>
    </row>
    <row r="14" spans="1:22" s="100" customFormat="1" ht="26.25" customHeight="1" x14ac:dyDescent="0.2">
      <c r="A14" s="358" t="s">
        <v>342</v>
      </c>
      <c r="B14" s="105" t="s">
        <v>343</v>
      </c>
      <c r="C14" s="219">
        <v>45090</v>
      </c>
      <c r="D14" s="219">
        <v>41020</v>
      </c>
      <c r="E14" s="219">
        <v>40440</v>
      </c>
      <c r="F14" s="219">
        <v>51270</v>
      </c>
      <c r="G14" s="219">
        <v>43170</v>
      </c>
      <c r="H14" s="219">
        <v>56790</v>
      </c>
      <c r="I14" s="219">
        <v>54250</v>
      </c>
      <c r="J14" s="219">
        <v>44170</v>
      </c>
      <c r="K14" s="219">
        <v>55080</v>
      </c>
      <c r="L14" s="219">
        <v>51710</v>
      </c>
      <c r="M14" s="219">
        <v>41810</v>
      </c>
      <c r="N14" s="219">
        <v>48570</v>
      </c>
      <c r="O14" s="219">
        <f>SUM(C14:N14)</f>
        <v>573370</v>
      </c>
    </row>
    <row r="15" spans="1:22" s="100" customFormat="1" ht="26.25" customHeight="1" x14ac:dyDescent="0.2">
      <c r="A15" s="359"/>
      <c r="B15" s="105" t="s">
        <v>344</v>
      </c>
      <c r="C15" s="219">
        <v>90370</v>
      </c>
      <c r="D15" s="219">
        <v>107420</v>
      </c>
      <c r="E15" s="219">
        <v>97170</v>
      </c>
      <c r="F15" s="219">
        <v>101310</v>
      </c>
      <c r="G15" s="219">
        <v>122410</v>
      </c>
      <c r="H15" s="219">
        <v>86340</v>
      </c>
      <c r="I15" s="219">
        <v>89520</v>
      </c>
      <c r="J15" s="219">
        <v>84100</v>
      </c>
      <c r="K15" s="219">
        <v>77620</v>
      </c>
      <c r="L15" s="219">
        <v>91430</v>
      </c>
      <c r="M15" s="219">
        <v>71550</v>
      </c>
      <c r="N15" s="219">
        <v>75410</v>
      </c>
      <c r="O15" s="219">
        <f t="shared" ref="O15:O25" si="4">SUM(C15:N15)</f>
        <v>1094650</v>
      </c>
    </row>
    <row r="16" spans="1:22" s="100" customFormat="1" ht="26.25" customHeight="1" x14ac:dyDescent="0.2">
      <c r="A16" s="359"/>
      <c r="B16" s="105" t="s">
        <v>345</v>
      </c>
      <c r="C16" s="219">
        <v>0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f t="shared" si="4"/>
        <v>0</v>
      </c>
    </row>
    <row r="17" spans="1:15" s="100" customFormat="1" ht="26.25" customHeight="1" x14ac:dyDescent="0.2">
      <c r="A17" s="359"/>
      <c r="B17" s="105" t="s">
        <v>346</v>
      </c>
      <c r="C17" s="219">
        <v>0</v>
      </c>
      <c r="D17" s="219">
        <v>0</v>
      </c>
      <c r="E17" s="219">
        <v>0</v>
      </c>
      <c r="F17" s="219">
        <v>0</v>
      </c>
      <c r="G17" s="219">
        <v>0</v>
      </c>
      <c r="H17" s="219">
        <v>0</v>
      </c>
      <c r="I17" s="219">
        <v>0</v>
      </c>
      <c r="J17" s="219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f t="shared" si="4"/>
        <v>0</v>
      </c>
    </row>
    <row r="18" spans="1:15" s="100" customFormat="1" ht="26.25" customHeight="1" x14ac:dyDescent="0.2">
      <c r="A18" s="359"/>
      <c r="B18" s="105" t="s">
        <v>347</v>
      </c>
      <c r="C18" s="219">
        <v>0</v>
      </c>
      <c r="D18" s="219">
        <v>0</v>
      </c>
      <c r="E18" s="219">
        <v>0</v>
      </c>
      <c r="F18" s="219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f t="shared" si="4"/>
        <v>0</v>
      </c>
    </row>
    <row r="19" spans="1:15" s="100" customFormat="1" ht="26.25" customHeight="1" x14ac:dyDescent="0.2">
      <c r="A19" s="360"/>
      <c r="B19" s="104" t="s">
        <v>8</v>
      </c>
      <c r="C19" s="219">
        <f>SUM(C14:C18)</f>
        <v>135460</v>
      </c>
      <c r="D19" s="219">
        <f t="shared" ref="D19:N19" si="5">SUM(D14:D18)</f>
        <v>148440</v>
      </c>
      <c r="E19" s="219">
        <f t="shared" si="5"/>
        <v>137610</v>
      </c>
      <c r="F19" s="219">
        <f t="shared" si="5"/>
        <v>152580</v>
      </c>
      <c r="G19" s="219">
        <f t="shared" si="5"/>
        <v>165580</v>
      </c>
      <c r="H19" s="219">
        <f t="shared" si="5"/>
        <v>143130</v>
      </c>
      <c r="I19" s="219">
        <f t="shared" si="5"/>
        <v>143770</v>
      </c>
      <c r="J19" s="219">
        <f t="shared" si="5"/>
        <v>128270</v>
      </c>
      <c r="K19" s="219">
        <f t="shared" si="5"/>
        <v>132700</v>
      </c>
      <c r="L19" s="219">
        <f t="shared" si="5"/>
        <v>143140</v>
      </c>
      <c r="M19" s="219">
        <f t="shared" si="5"/>
        <v>113360</v>
      </c>
      <c r="N19" s="219">
        <f t="shared" si="5"/>
        <v>123980</v>
      </c>
      <c r="O19" s="219">
        <f t="shared" si="4"/>
        <v>1668020</v>
      </c>
    </row>
    <row r="20" spans="1:15" s="100" customFormat="1" ht="26.25" customHeight="1" x14ac:dyDescent="0.2">
      <c r="A20" s="357" t="s">
        <v>348</v>
      </c>
      <c r="B20" s="105" t="s">
        <v>349</v>
      </c>
      <c r="C20" s="219">
        <v>34370</v>
      </c>
      <c r="D20" s="219">
        <v>40380</v>
      </c>
      <c r="E20" s="219">
        <v>36270</v>
      </c>
      <c r="F20" s="219">
        <v>34060</v>
      </c>
      <c r="G20" s="219">
        <v>42390</v>
      </c>
      <c r="H20" s="219">
        <v>41810</v>
      </c>
      <c r="I20" s="219">
        <v>45340</v>
      </c>
      <c r="J20" s="219">
        <v>47450</v>
      </c>
      <c r="K20" s="219">
        <v>42260</v>
      </c>
      <c r="L20" s="219">
        <v>50000</v>
      </c>
      <c r="M20" s="219">
        <v>41320</v>
      </c>
      <c r="N20" s="219">
        <v>43690</v>
      </c>
      <c r="O20" s="219">
        <f t="shared" si="4"/>
        <v>499340</v>
      </c>
    </row>
    <row r="21" spans="1:15" s="100" customFormat="1" ht="26.25" customHeight="1" x14ac:dyDescent="0.2">
      <c r="A21" s="357"/>
      <c r="B21" s="105" t="s">
        <v>350</v>
      </c>
      <c r="C21" s="219">
        <v>0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f t="shared" si="4"/>
        <v>0</v>
      </c>
    </row>
    <row r="22" spans="1:15" s="100" customFormat="1" ht="26.25" customHeight="1" x14ac:dyDescent="0.2">
      <c r="A22" s="357"/>
      <c r="B22" s="105" t="s">
        <v>351</v>
      </c>
      <c r="C22" s="219">
        <v>93520</v>
      </c>
      <c r="D22" s="219">
        <v>86450</v>
      </c>
      <c r="E22" s="219">
        <v>79030</v>
      </c>
      <c r="F22" s="219">
        <v>92550</v>
      </c>
      <c r="G22" s="219">
        <v>76580</v>
      </c>
      <c r="H22" s="219">
        <v>70640</v>
      </c>
      <c r="I22" s="219">
        <v>72270</v>
      </c>
      <c r="J22" s="219">
        <v>63960</v>
      </c>
      <c r="K22" s="219">
        <v>80570</v>
      </c>
      <c r="L22" s="219">
        <v>71610</v>
      </c>
      <c r="M22" s="219">
        <v>63330</v>
      </c>
      <c r="N22" s="219">
        <v>73240</v>
      </c>
      <c r="O22" s="219">
        <f t="shared" si="4"/>
        <v>923750</v>
      </c>
    </row>
    <row r="23" spans="1:15" s="100" customFormat="1" ht="26.25" customHeight="1" x14ac:dyDescent="0.2">
      <c r="A23" s="357"/>
      <c r="B23" s="105" t="s">
        <v>352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  <c r="H23" s="219">
        <v>0</v>
      </c>
      <c r="I23" s="219">
        <v>0</v>
      </c>
      <c r="J23" s="219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f t="shared" si="4"/>
        <v>0</v>
      </c>
    </row>
    <row r="24" spans="1:15" s="100" customFormat="1" ht="26.25" customHeight="1" x14ac:dyDescent="0.2">
      <c r="A24" s="357"/>
      <c r="B24" s="105" t="s">
        <v>353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f t="shared" si="4"/>
        <v>0</v>
      </c>
    </row>
    <row r="25" spans="1:15" s="100" customFormat="1" ht="26.25" customHeight="1" x14ac:dyDescent="0.2">
      <c r="A25" s="357"/>
      <c r="B25" s="104" t="s">
        <v>8</v>
      </c>
      <c r="C25" s="219">
        <f>SUM(C20:C24)</f>
        <v>127890</v>
      </c>
      <c r="D25" s="219">
        <f t="shared" ref="D25:N25" si="6">SUM(D20:D24)</f>
        <v>126830</v>
      </c>
      <c r="E25" s="219">
        <f t="shared" si="6"/>
        <v>115300</v>
      </c>
      <c r="F25" s="219">
        <f t="shared" si="6"/>
        <v>126610</v>
      </c>
      <c r="G25" s="219">
        <f t="shared" si="6"/>
        <v>118970</v>
      </c>
      <c r="H25" s="219">
        <f t="shared" si="6"/>
        <v>112450</v>
      </c>
      <c r="I25" s="219">
        <f t="shared" si="6"/>
        <v>117610</v>
      </c>
      <c r="J25" s="219">
        <f t="shared" si="6"/>
        <v>111410</v>
      </c>
      <c r="K25" s="219">
        <f t="shared" si="6"/>
        <v>122830</v>
      </c>
      <c r="L25" s="219">
        <f t="shared" si="6"/>
        <v>121610</v>
      </c>
      <c r="M25" s="219">
        <f t="shared" si="6"/>
        <v>104650</v>
      </c>
      <c r="N25" s="219">
        <f t="shared" si="6"/>
        <v>116930</v>
      </c>
      <c r="O25" s="219">
        <f t="shared" si="4"/>
        <v>1423090</v>
      </c>
    </row>
    <row r="26" spans="1:15" s="100" customFormat="1" ht="30" customHeight="1" x14ac:dyDescent="0.2">
      <c r="A26" s="348" t="s">
        <v>12</v>
      </c>
      <c r="B26" s="349"/>
      <c r="C26" s="220">
        <f>SUM(C11,C13,C19,C25)</f>
        <v>2477710</v>
      </c>
      <c r="D26" s="220">
        <f t="shared" ref="D26:N26" si="7">SUM(D11,D13,D19,D25)</f>
        <v>2450290</v>
      </c>
      <c r="E26" s="220">
        <f t="shared" si="7"/>
        <v>2182830</v>
      </c>
      <c r="F26" s="220">
        <f t="shared" si="7"/>
        <v>2439010</v>
      </c>
      <c r="G26" s="220">
        <f t="shared" si="7"/>
        <v>2307590</v>
      </c>
      <c r="H26" s="220">
        <f t="shared" si="7"/>
        <v>2129750</v>
      </c>
      <c r="I26" s="220">
        <f t="shared" si="7"/>
        <v>2322620</v>
      </c>
      <c r="J26" s="220">
        <f t="shared" si="7"/>
        <v>2247040</v>
      </c>
      <c r="K26" s="220">
        <f t="shared" si="7"/>
        <v>2539030</v>
      </c>
      <c r="L26" s="220">
        <f t="shared" si="7"/>
        <v>2305610</v>
      </c>
      <c r="M26" s="220">
        <f t="shared" si="7"/>
        <v>1956440</v>
      </c>
      <c r="N26" s="220">
        <f t="shared" si="7"/>
        <v>2221270</v>
      </c>
      <c r="O26" s="220">
        <f t="shared" ref="O26" si="8">SUM(O11,O13,O19,O25)</f>
        <v>27579190</v>
      </c>
    </row>
    <row r="27" spans="1:15" s="100" customFormat="1" ht="5.25" customHeight="1" x14ac:dyDescent="0.2">
      <c r="A27" s="102"/>
      <c r="B27" s="102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s="100" customFormat="1" ht="24.75" customHeight="1" x14ac:dyDescent="0.2">
      <c r="A28" s="337" t="s">
        <v>365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</row>
    <row r="29" spans="1:15" ht="24.75" customHeight="1" x14ac:dyDescent="0.2">
      <c r="A29" s="101" t="s">
        <v>355</v>
      </c>
    </row>
    <row r="43" s="100" customFormat="1" ht="48" customHeight="1" x14ac:dyDescent="0.2"/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83" orientation="landscape" useFirstPageNumber="1" r:id="rId1"/>
  <headerFooter scaleWithDoc="0"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50"/>
  <sheetViews>
    <sheetView tabSelected="1" view="pageBreakPreview" topLeftCell="B16" zoomScaleNormal="70" zoomScaleSheetLayoutView="100" workbookViewId="0">
      <selection activeCell="P19" sqref="P19"/>
    </sheetView>
  </sheetViews>
  <sheetFormatPr defaultColWidth="9" defaultRowHeight="48" customHeight="1" x14ac:dyDescent="0.2"/>
  <cols>
    <col min="1" max="1" width="4.6640625" style="65" customWidth="1"/>
    <col min="2" max="2" width="22.6640625" style="65" bestFit="1" customWidth="1"/>
    <col min="3" max="3" width="14.6640625" style="65" customWidth="1"/>
    <col min="4" max="15" width="14.6640625" style="56" customWidth="1"/>
    <col min="16" max="40" width="11.6640625" style="56" customWidth="1"/>
    <col min="41" max="16384" width="9" style="56"/>
  </cols>
  <sheetData>
    <row r="1" spans="1:24" s="90" customFormat="1" ht="32.1" customHeight="1" x14ac:dyDescent="0.2">
      <c r="A1" s="86" t="s">
        <v>323</v>
      </c>
      <c r="B1" s="86"/>
      <c r="C1" s="86"/>
      <c r="D1" s="87"/>
      <c r="E1" s="87"/>
      <c r="F1" s="87"/>
      <c r="G1" s="87"/>
      <c r="H1" s="87"/>
      <c r="I1" s="87"/>
      <c r="J1" s="88"/>
      <c r="K1" s="88"/>
      <c r="L1" s="89"/>
      <c r="M1" s="339" t="s">
        <v>358</v>
      </c>
      <c r="N1" s="339"/>
      <c r="O1" s="340"/>
      <c r="P1" s="58"/>
      <c r="Q1" s="87"/>
      <c r="R1" s="87"/>
      <c r="S1" s="87"/>
      <c r="T1" s="56"/>
      <c r="U1" s="56"/>
      <c r="V1" s="56"/>
      <c r="W1" s="56"/>
      <c r="X1" s="56"/>
    </row>
    <row r="2" spans="1:24" s="90" customFormat="1" ht="26.25" customHeight="1" x14ac:dyDescent="0.2">
      <c r="A2" s="56"/>
      <c r="B2" s="56"/>
      <c r="C2" s="56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91" t="s">
        <v>45</v>
      </c>
      <c r="P2" s="65"/>
      <c r="Q2" s="65"/>
      <c r="R2" s="65"/>
      <c r="S2" s="65"/>
      <c r="T2" s="65"/>
      <c r="U2" s="65"/>
      <c r="V2" s="65"/>
      <c r="W2" s="65"/>
      <c r="X2" s="65"/>
    </row>
    <row r="3" spans="1:24" s="65" customFormat="1" ht="24" customHeight="1" x14ac:dyDescent="0.2">
      <c r="A3" s="341" t="s">
        <v>5</v>
      </c>
      <c r="B3" s="342"/>
      <c r="C3" s="92" t="s">
        <v>325</v>
      </c>
      <c r="D3" s="92" t="s">
        <v>326</v>
      </c>
      <c r="E3" s="92" t="s">
        <v>327</v>
      </c>
      <c r="F3" s="92" t="s">
        <v>328</v>
      </c>
      <c r="G3" s="92" t="s">
        <v>329</v>
      </c>
      <c r="H3" s="92" t="s">
        <v>330</v>
      </c>
      <c r="I3" s="92" t="s">
        <v>331</v>
      </c>
      <c r="J3" s="92" t="s">
        <v>332</v>
      </c>
      <c r="K3" s="92" t="s">
        <v>333</v>
      </c>
      <c r="L3" s="92" t="s">
        <v>334</v>
      </c>
      <c r="M3" s="92" t="s">
        <v>335</v>
      </c>
      <c r="N3" s="92" t="s">
        <v>336</v>
      </c>
      <c r="O3" s="92" t="s">
        <v>51</v>
      </c>
    </row>
    <row r="4" spans="1:24" s="90" customFormat="1" ht="26.25" customHeight="1" x14ac:dyDescent="0.2">
      <c r="A4" s="346" t="s">
        <v>356</v>
      </c>
      <c r="B4" s="47" t="s">
        <v>52</v>
      </c>
      <c r="C4" s="213">
        <v>2086500</v>
      </c>
      <c r="D4" s="213">
        <v>2007210</v>
      </c>
      <c r="E4" s="213">
        <v>1807760</v>
      </c>
      <c r="F4" s="213">
        <v>1970330</v>
      </c>
      <c r="G4" s="213">
        <v>1887330</v>
      </c>
      <c r="H4" s="213">
        <v>1724810</v>
      </c>
      <c r="I4" s="213">
        <v>1912290</v>
      </c>
      <c r="J4" s="213">
        <v>955700</v>
      </c>
      <c r="K4" s="213">
        <v>1443690</v>
      </c>
      <c r="L4" s="213">
        <v>1949970</v>
      </c>
      <c r="M4" s="213">
        <v>1581150</v>
      </c>
      <c r="N4" s="213">
        <v>1853120</v>
      </c>
      <c r="O4" s="213">
        <f>SUM(C4:N4)</f>
        <v>21179860</v>
      </c>
      <c r="P4" s="56"/>
      <c r="Q4" s="56"/>
      <c r="R4" s="56"/>
      <c r="S4" s="56"/>
      <c r="T4" s="56"/>
      <c r="U4" s="56"/>
      <c r="V4" s="56"/>
      <c r="W4" s="56"/>
      <c r="X4" s="56"/>
    </row>
    <row r="5" spans="1:24" s="90" customFormat="1" ht="26.25" customHeight="1" x14ac:dyDescent="0.2">
      <c r="A5" s="346"/>
      <c r="B5" s="47" t="s">
        <v>338</v>
      </c>
      <c r="C5" s="213">
        <v>0</v>
      </c>
      <c r="D5" s="213">
        <v>0</v>
      </c>
      <c r="E5" s="213">
        <v>0</v>
      </c>
      <c r="F5" s="213">
        <v>0</v>
      </c>
      <c r="G5" s="213">
        <v>0</v>
      </c>
      <c r="H5" s="213">
        <v>0</v>
      </c>
      <c r="I5" s="213">
        <v>0</v>
      </c>
      <c r="J5" s="213">
        <v>0</v>
      </c>
      <c r="K5" s="213">
        <v>0</v>
      </c>
      <c r="L5" s="213">
        <v>0</v>
      </c>
      <c r="M5" s="213">
        <v>0</v>
      </c>
      <c r="N5" s="213">
        <v>0</v>
      </c>
      <c r="O5" s="213">
        <f t="shared" ref="O5:O10" si="0">SUM(C5:N5)</f>
        <v>0</v>
      </c>
      <c r="P5" s="56"/>
      <c r="Q5" s="56"/>
      <c r="R5" s="56"/>
      <c r="S5" s="56"/>
      <c r="T5" s="56"/>
      <c r="U5" s="56"/>
      <c r="V5" s="56"/>
      <c r="W5" s="56"/>
      <c r="X5" s="56"/>
    </row>
    <row r="6" spans="1:24" s="90" customFormat="1" ht="26.25" customHeight="1" x14ac:dyDescent="0.2">
      <c r="A6" s="346"/>
      <c r="B6" s="47" t="s">
        <v>53</v>
      </c>
      <c r="C6" s="213">
        <v>0</v>
      </c>
      <c r="D6" s="213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f t="shared" si="0"/>
        <v>0</v>
      </c>
      <c r="P6" s="56"/>
      <c r="Q6" s="56"/>
      <c r="R6" s="56"/>
      <c r="S6" s="56"/>
      <c r="T6" s="56"/>
      <c r="U6" s="56"/>
      <c r="V6" s="56"/>
      <c r="W6" s="56"/>
      <c r="X6" s="56"/>
    </row>
    <row r="7" spans="1:24" s="90" customFormat="1" ht="26.25" customHeight="1" x14ac:dyDescent="0.2">
      <c r="A7" s="346"/>
      <c r="B7" s="47" t="s">
        <v>339</v>
      </c>
      <c r="C7" s="213">
        <v>0</v>
      </c>
      <c r="D7" s="213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f t="shared" si="0"/>
        <v>0</v>
      </c>
      <c r="P7" s="56"/>
      <c r="Q7" s="56"/>
      <c r="R7" s="56"/>
      <c r="S7" s="56"/>
      <c r="T7" s="56"/>
      <c r="U7" s="56"/>
      <c r="V7" s="56"/>
      <c r="W7" s="56"/>
      <c r="X7" s="56"/>
    </row>
    <row r="8" spans="1:24" s="90" customFormat="1" ht="26.25" customHeight="1" x14ac:dyDescent="0.2">
      <c r="A8" s="346"/>
      <c r="B8" s="47" t="s">
        <v>54</v>
      </c>
      <c r="C8" s="213">
        <v>676340</v>
      </c>
      <c r="D8" s="213">
        <v>664600</v>
      </c>
      <c r="E8" s="213">
        <v>581320</v>
      </c>
      <c r="F8" s="213">
        <v>697170</v>
      </c>
      <c r="G8" s="213">
        <v>613070</v>
      </c>
      <c r="H8" s="213">
        <v>598370</v>
      </c>
      <c r="I8" s="213">
        <v>620600</v>
      </c>
      <c r="J8" s="213">
        <v>1510380</v>
      </c>
      <c r="K8" s="213">
        <v>1361270</v>
      </c>
      <c r="L8" s="213">
        <v>566650</v>
      </c>
      <c r="M8" s="213">
        <v>550550</v>
      </c>
      <c r="N8" s="213">
        <v>577670</v>
      </c>
      <c r="O8" s="213">
        <f t="shared" si="0"/>
        <v>9017990</v>
      </c>
      <c r="P8" s="56"/>
      <c r="Q8" s="56"/>
      <c r="R8" s="56"/>
      <c r="S8" s="56"/>
      <c r="T8" s="56"/>
      <c r="U8" s="56"/>
      <c r="V8" s="56"/>
      <c r="W8" s="56"/>
      <c r="X8" s="56"/>
    </row>
    <row r="9" spans="1:24" s="90" customFormat="1" ht="26.25" customHeight="1" x14ac:dyDescent="0.2">
      <c r="A9" s="346"/>
      <c r="B9" s="47" t="s">
        <v>340</v>
      </c>
      <c r="C9" s="213">
        <v>0</v>
      </c>
      <c r="D9" s="213">
        <v>0</v>
      </c>
      <c r="E9" s="213">
        <v>0</v>
      </c>
      <c r="F9" s="213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3">
        <f t="shared" si="0"/>
        <v>0</v>
      </c>
      <c r="P9" s="56"/>
      <c r="Q9" s="56"/>
      <c r="R9" s="56"/>
      <c r="S9" s="56"/>
      <c r="T9" s="56"/>
      <c r="U9" s="56"/>
      <c r="V9" s="56"/>
      <c r="W9" s="56"/>
      <c r="X9" s="56"/>
    </row>
    <row r="10" spans="1:24" s="90" customFormat="1" ht="26.25" customHeight="1" x14ac:dyDescent="0.2">
      <c r="A10" s="346"/>
      <c r="B10" s="47" t="s">
        <v>341</v>
      </c>
      <c r="C10" s="213">
        <v>1490</v>
      </c>
      <c r="D10" s="213">
        <v>17680</v>
      </c>
      <c r="E10" s="213">
        <v>0</v>
      </c>
      <c r="F10" s="213">
        <v>11620</v>
      </c>
      <c r="G10" s="213">
        <v>0</v>
      </c>
      <c r="H10" s="213">
        <v>570</v>
      </c>
      <c r="I10" s="213">
        <v>8090</v>
      </c>
      <c r="J10" s="213">
        <v>16080</v>
      </c>
      <c r="K10" s="213">
        <v>21110</v>
      </c>
      <c r="L10" s="213">
        <v>14170</v>
      </c>
      <c r="M10" s="213">
        <v>23730</v>
      </c>
      <c r="N10" s="213">
        <v>21310</v>
      </c>
      <c r="O10" s="213">
        <f t="shared" si="0"/>
        <v>135850</v>
      </c>
      <c r="P10" s="56"/>
      <c r="Q10" s="56"/>
      <c r="R10" s="56"/>
      <c r="S10" s="56"/>
      <c r="T10" s="56"/>
      <c r="U10" s="56"/>
      <c r="V10" s="56"/>
      <c r="W10" s="56"/>
      <c r="X10" s="56"/>
    </row>
    <row r="11" spans="1:24" s="90" customFormat="1" ht="26.25" customHeight="1" x14ac:dyDescent="0.2">
      <c r="A11" s="346"/>
      <c r="B11" s="47" t="s">
        <v>8</v>
      </c>
      <c r="C11" s="213">
        <f>SUM(C4:C10)</f>
        <v>2764330</v>
      </c>
      <c r="D11" s="213">
        <f t="shared" ref="D11:N11" si="1">SUM(D4:D10)</f>
        <v>2689490</v>
      </c>
      <c r="E11" s="213">
        <f t="shared" si="1"/>
        <v>2389080</v>
      </c>
      <c r="F11" s="213">
        <f t="shared" si="1"/>
        <v>2679120</v>
      </c>
      <c r="G11" s="213">
        <f t="shared" si="1"/>
        <v>2500400</v>
      </c>
      <c r="H11" s="213">
        <f t="shared" si="1"/>
        <v>2323750</v>
      </c>
      <c r="I11" s="213">
        <f t="shared" si="1"/>
        <v>2540980</v>
      </c>
      <c r="J11" s="213">
        <f t="shared" si="1"/>
        <v>2482160</v>
      </c>
      <c r="K11" s="213">
        <f t="shared" si="1"/>
        <v>2826070</v>
      </c>
      <c r="L11" s="213">
        <f t="shared" si="1"/>
        <v>2530790</v>
      </c>
      <c r="M11" s="213">
        <f t="shared" si="1"/>
        <v>2155430</v>
      </c>
      <c r="N11" s="213">
        <f t="shared" si="1"/>
        <v>2452100</v>
      </c>
      <c r="O11" s="213">
        <f>SUM(O4:O10)</f>
        <v>30333700</v>
      </c>
      <c r="P11" s="56"/>
      <c r="Q11" s="56"/>
      <c r="R11" s="56"/>
      <c r="S11" s="56"/>
      <c r="T11" s="56"/>
      <c r="U11" s="56"/>
      <c r="V11" s="56"/>
      <c r="W11" s="56"/>
      <c r="X11" s="56"/>
    </row>
    <row r="12" spans="1:24" s="90" customFormat="1" ht="51" customHeight="1" x14ac:dyDescent="0.2">
      <c r="A12" s="346" t="s">
        <v>366</v>
      </c>
      <c r="B12" s="93" t="s">
        <v>40</v>
      </c>
      <c r="C12" s="213">
        <v>43860</v>
      </c>
      <c r="D12" s="213">
        <v>42820</v>
      </c>
      <c r="E12" s="213">
        <v>33440</v>
      </c>
      <c r="F12" s="213">
        <v>38890</v>
      </c>
      <c r="G12" s="213">
        <v>34930</v>
      </c>
      <c r="H12" s="213">
        <v>34820</v>
      </c>
      <c r="I12" s="213">
        <v>35740</v>
      </c>
      <c r="J12" s="213">
        <v>34160</v>
      </c>
      <c r="K12" s="213">
        <v>50370</v>
      </c>
      <c r="L12" s="213">
        <v>31580</v>
      </c>
      <c r="M12" s="213">
        <v>31450</v>
      </c>
      <c r="N12" s="213">
        <v>40560</v>
      </c>
      <c r="O12" s="213">
        <f>SUM(C12:N12)</f>
        <v>452620</v>
      </c>
    </row>
    <row r="13" spans="1:24" s="90" customFormat="1" ht="51" customHeight="1" x14ac:dyDescent="0.2">
      <c r="A13" s="346"/>
      <c r="B13" s="47" t="s">
        <v>8</v>
      </c>
      <c r="C13" s="213">
        <f>C12</f>
        <v>43860</v>
      </c>
      <c r="D13" s="213">
        <f t="shared" ref="D13:N13" si="2">D12</f>
        <v>42820</v>
      </c>
      <c r="E13" s="213">
        <f t="shared" si="2"/>
        <v>33440</v>
      </c>
      <c r="F13" s="213">
        <f t="shared" si="2"/>
        <v>38890</v>
      </c>
      <c r="G13" s="213">
        <f t="shared" si="2"/>
        <v>34930</v>
      </c>
      <c r="H13" s="213">
        <f t="shared" si="2"/>
        <v>34820</v>
      </c>
      <c r="I13" s="213">
        <f t="shared" si="2"/>
        <v>35740</v>
      </c>
      <c r="J13" s="213">
        <f t="shared" si="2"/>
        <v>34160</v>
      </c>
      <c r="K13" s="213">
        <f t="shared" si="2"/>
        <v>50370</v>
      </c>
      <c r="L13" s="213">
        <f t="shared" si="2"/>
        <v>31580</v>
      </c>
      <c r="M13" s="213">
        <f t="shared" si="2"/>
        <v>31450</v>
      </c>
      <c r="N13" s="213">
        <f t="shared" si="2"/>
        <v>40560</v>
      </c>
      <c r="O13" s="213">
        <f t="shared" ref="O13" si="3">O12</f>
        <v>452620</v>
      </c>
    </row>
    <row r="14" spans="1:24" s="90" customFormat="1" ht="26.25" customHeight="1" x14ac:dyDescent="0.2">
      <c r="A14" s="362" t="s">
        <v>342</v>
      </c>
      <c r="B14" s="93" t="s">
        <v>343</v>
      </c>
      <c r="C14" s="213">
        <v>0</v>
      </c>
      <c r="D14" s="213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3">
        <f>SUM(C14:N14)</f>
        <v>0</v>
      </c>
    </row>
    <row r="15" spans="1:24" s="90" customFormat="1" ht="26.25" customHeight="1" x14ac:dyDescent="0.2">
      <c r="A15" s="363"/>
      <c r="B15" s="93" t="s">
        <v>344</v>
      </c>
      <c r="C15" s="213">
        <v>36980</v>
      </c>
      <c r="D15" s="213">
        <v>46630</v>
      </c>
      <c r="E15" s="213">
        <v>41620</v>
      </c>
      <c r="F15" s="213">
        <v>42520</v>
      </c>
      <c r="G15" s="213">
        <v>53870</v>
      </c>
      <c r="H15" s="213">
        <v>41150</v>
      </c>
      <c r="I15" s="213">
        <v>40450</v>
      </c>
      <c r="J15" s="213">
        <v>41750</v>
      </c>
      <c r="K15" s="213">
        <v>37550</v>
      </c>
      <c r="L15" s="213">
        <v>45210</v>
      </c>
      <c r="M15" s="213">
        <v>34630</v>
      </c>
      <c r="N15" s="213">
        <v>36380</v>
      </c>
      <c r="O15" s="213">
        <f t="shared" ref="O15:O25" si="4">SUM(C15:N15)</f>
        <v>498740</v>
      </c>
    </row>
    <row r="16" spans="1:24" s="90" customFormat="1" ht="26.25" customHeight="1" x14ac:dyDescent="0.2">
      <c r="A16" s="363"/>
      <c r="B16" s="93" t="s">
        <v>345</v>
      </c>
      <c r="C16" s="213">
        <v>0</v>
      </c>
      <c r="D16" s="213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f t="shared" si="4"/>
        <v>0</v>
      </c>
    </row>
    <row r="17" spans="1:15" s="90" customFormat="1" ht="26.25" customHeight="1" x14ac:dyDescent="0.2">
      <c r="A17" s="363"/>
      <c r="B17" s="93" t="s">
        <v>346</v>
      </c>
      <c r="C17" s="213">
        <v>0</v>
      </c>
      <c r="D17" s="213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f t="shared" si="4"/>
        <v>0</v>
      </c>
    </row>
    <row r="18" spans="1:15" s="90" customFormat="1" ht="26.25" customHeight="1" x14ac:dyDescent="0.2">
      <c r="A18" s="363"/>
      <c r="B18" s="93" t="s">
        <v>347</v>
      </c>
      <c r="C18" s="213">
        <v>141540</v>
      </c>
      <c r="D18" s="213">
        <v>146380</v>
      </c>
      <c r="E18" s="213">
        <v>138030</v>
      </c>
      <c r="F18" s="213">
        <v>161600</v>
      </c>
      <c r="G18" s="213">
        <v>163230</v>
      </c>
      <c r="H18" s="213">
        <v>147690</v>
      </c>
      <c r="I18" s="213">
        <v>148600</v>
      </c>
      <c r="J18" s="213">
        <v>128180</v>
      </c>
      <c r="K18" s="213">
        <v>141210</v>
      </c>
      <c r="L18" s="213">
        <v>147390</v>
      </c>
      <c r="M18" s="213">
        <v>116110</v>
      </c>
      <c r="N18" s="213">
        <v>129650</v>
      </c>
      <c r="O18" s="213">
        <f t="shared" si="4"/>
        <v>1709610</v>
      </c>
    </row>
    <row r="19" spans="1:15" s="90" customFormat="1" ht="26.25" customHeight="1" x14ac:dyDescent="0.2">
      <c r="A19" s="364"/>
      <c r="B19" s="47" t="s">
        <v>8</v>
      </c>
      <c r="C19" s="213">
        <f>SUM(C14:C18)</f>
        <v>178520</v>
      </c>
      <c r="D19" s="213">
        <f t="shared" ref="D19:N19" si="5">SUM(D14:D18)</f>
        <v>193010</v>
      </c>
      <c r="E19" s="213">
        <f t="shared" si="5"/>
        <v>179650</v>
      </c>
      <c r="F19" s="213">
        <f t="shared" si="5"/>
        <v>204120</v>
      </c>
      <c r="G19" s="213">
        <f t="shared" si="5"/>
        <v>217100</v>
      </c>
      <c r="H19" s="213">
        <f t="shared" si="5"/>
        <v>188840</v>
      </c>
      <c r="I19" s="213">
        <f t="shared" si="5"/>
        <v>189050</v>
      </c>
      <c r="J19" s="213">
        <f t="shared" si="5"/>
        <v>169930</v>
      </c>
      <c r="K19" s="213">
        <f t="shared" si="5"/>
        <v>178760</v>
      </c>
      <c r="L19" s="213">
        <f t="shared" si="5"/>
        <v>192600</v>
      </c>
      <c r="M19" s="213">
        <f t="shared" si="5"/>
        <v>150740</v>
      </c>
      <c r="N19" s="213">
        <f t="shared" si="5"/>
        <v>166030</v>
      </c>
      <c r="O19" s="213">
        <f t="shared" si="4"/>
        <v>2208350</v>
      </c>
    </row>
    <row r="20" spans="1:15" s="90" customFormat="1" ht="26.25" customHeight="1" x14ac:dyDescent="0.2">
      <c r="A20" s="346" t="s">
        <v>348</v>
      </c>
      <c r="B20" s="93" t="s">
        <v>349</v>
      </c>
      <c r="C20" s="213">
        <v>0</v>
      </c>
      <c r="D20" s="213">
        <v>0</v>
      </c>
      <c r="E20" s="213">
        <v>0</v>
      </c>
      <c r="F20" s="213">
        <v>0</v>
      </c>
      <c r="G20" s="213">
        <v>0</v>
      </c>
      <c r="H20" s="213">
        <v>0</v>
      </c>
      <c r="I20" s="213">
        <v>0</v>
      </c>
      <c r="J20" s="213">
        <v>0</v>
      </c>
      <c r="K20" s="213">
        <v>0</v>
      </c>
      <c r="L20" s="213">
        <v>0</v>
      </c>
      <c r="M20" s="213">
        <v>0</v>
      </c>
      <c r="N20" s="213">
        <v>0</v>
      </c>
      <c r="O20" s="213">
        <f t="shared" si="4"/>
        <v>0</v>
      </c>
    </row>
    <row r="21" spans="1:15" s="90" customFormat="1" ht="26.25" customHeight="1" x14ac:dyDescent="0.2">
      <c r="A21" s="346"/>
      <c r="B21" s="93" t="s">
        <v>350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15780</v>
      </c>
      <c r="L21" s="213">
        <v>44170</v>
      </c>
      <c r="M21" s="213">
        <v>0</v>
      </c>
      <c r="N21" s="213">
        <v>4000</v>
      </c>
      <c r="O21" s="213">
        <f t="shared" si="4"/>
        <v>63950</v>
      </c>
    </row>
    <row r="22" spans="1:15" s="90" customFormat="1" ht="26.25" customHeight="1" x14ac:dyDescent="0.2">
      <c r="A22" s="346"/>
      <c r="B22" s="93" t="s">
        <v>351</v>
      </c>
      <c r="C22" s="213">
        <v>110880</v>
      </c>
      <c r="D22" s="213">
        <v>101750</v>
      </c>
      <c r="E22" s="213">
        <v>93900</v>
      </c>
      <c r="F22" s="213">
        <v>113800</v>
      </c>
      <c r="G22" s="213">
        <v>94240</v>
      </c>
      <c r="H22" s="213">
        <v>98270</v>
      </c>
      <c r="I22" s="213">
        <v>101110</v>
      </c>
      <c r="J22" s="213">
        <v>90570</v>
      </c>
      <c r="K22" s="213">
        <v>110690</v>
      </c>
      <c r="L22" s="213">
        <v>99830</v>
      </c>
      <c r="M22" s="213">
        <v>88370</v>
      </c>
      <c r="N22" s="213">
        <v>99410</v>
      </c>
      <c r="O22" s="213">
        <f t="shared" si="4"/>
        <v>1202820</v>
      </c>
    </row>
    <row r="23" spans="1:15" s="90" customFormat="1" ht="26.25" customHeight="1" x14ac:dyDescent="0.2">
      <c r="A23" s="346"/>
      <c r="B23" s="93" t="s">
        <v>352</v>
      </c>
      <c r="C23" s="213">
        <v>58020</v>
      </c>
      <c r="D23" s="213">
        <v>68640</v>
      </c>
      <c r="E23" s="213">
        <v>62060</v>
      </c>
      <c r="F23" s="213">
        <v>58160</v>
      </c>
      <c r="G23" s="213">
        <v>71220</v>
      </c>
      <c r="H23" s="213">
        <v>55920</v>
      </c>
      <c r="I23" s="213">
        <v>60600</v>
      </c>
      <c r="J23" s="213">
        <v>64940</v>
      </c>
      <c r="K23" s="213">
        <v>42290</v>
      </c>
      <c r="L23" s="213">
        <v>23640</v>
      </c>
      <c r="M23" s="213">
        <v>55530</v>
      </c>
      <c r="N23" s="213">
        <v>56000</v>
      </c>
      <c r="O23" s="213">
        <f t="shared" si="4"/>
        <v>677020</v>
      </c>
    </row>
    <row r="24" spans="1:15" s="90" customFormat="1" ht="26.25" customHeight="1" x14ac:dyDescent="0.2">
      <c r="A24" s="346"/>
      <c r="B24" s="93" t="s">
        <v>353</v>
      </c>
      <c r="C24" s="213">
        <v>0</v>
      </c>
      <c r="D24" s="213">
        <v>0</v>
      </c>
      <c r="E24" s="213">
        <v>0</v>
      </c>
      <c r="F24" s="213">
        <v>0</v>
      </c>
      <c r="G24" s="213">
        <v>0</v>
      </c>
      <c r="H24" s="213">
        <v>0</v>
      </c>
      <c r="I24" s="213">
        <v>0</v>
      </c>
      <c r="J24" s="213">
        <v>0</v>
      </c>
      <c r="K24" s="213">
        <v>0</v>
      </c>
      <c r="L24" s="213">
        <v>0</v>
      </c>
      <c r="M24" s="213">
        <v>0</v>
      </c>
      <c r="N24" s="213">
        <v>0</v>
      </c>
      <c r="O24" s="213">
        <f t="shared" si="4"/>
        <v>0</v>
      </c>
    </row>
    <row r="25" spans="1:15" s="90" customFormat="1" ht="26.25" customHeight="1" x14ac:dyDescent="0.2">
      <c r="A25" s="346"/>
      <c r="B25" s="47" t="s">
        <v>8</v>
      </c>
      <c r="C25" s="213">
        <f>SUM(C20:C24)</f>
        <v>168900</v>
      </c>
      <c r="D25" s="213">
        <f t="shared" ref="D25:N25" si="6">SUM(D20:D24)</f>
        <v>170390</v>
      </c>
      <c r="E25" s="213">
        <f t="shared" si="6"/>
        <v>155960</v>
      </c>
      <c r="F25" s="213">
        <f t="shared" si="6"/>
        <v>171960</v>
      </c>
      <c r="G25" s="213">
        <f t="shared" si="6"/>
        <v>165460</v>
      </c>
      <c r="H25" s="213">
        <f t="shared" si="6"/>
        <v>154190</v>
      </c>
      <c r="I25" s="213">
        <f t="shared" si="6"/>
        <v>161710</v>
      </c>
      <c r="J25" s="213">
        <f t="shared" si="6"/>
        <v>155510</v>
      </c>
      <c r="K25" s="213">
        <f t="shared" si="6"/>
        <v>168760</v>
      </c>
      <c r="L25" s="213">
        <f t="shared" si="6"/>
        <v>167640</v>
      </c>
      <c r="M25" s="213">
        <f t="shared" si="6"/>
        <v>143900</v>
      </c>
      <c r="N25" s="213">
        <f t="shared" si="6"/>
        <v>159410</v>
      </c>
      <c r="O25" s="213">
        <f t="shared" si="4"/>
        <v>1943790</v>
      </c>
    </row>
    <row r="26" spans="1:15" s="90" customFormat="1" ht="30" customHeight="1" x14ac:dyDescent="0.2">
      <c r="A26" s="335" t="s">
        <v>12</v>
      </c>
      <c r="B26" s="336"/>
      <c r="C26" s="215">
        <f>SUM(C11,C13,C19,C25)</f>
        <v>3155610</v>
      </c>
      <c r="D26" s="215">
        <f t="shared" ref="D26:N26" si="7">SUM(D11,D13,D19,D25)</f>
        <v>3095710</v>
      </c>
      <c r="E26" s="215">
        <f t="shared" si="7"/>
        <v>2758130</v>
      </c>
      <c r="F26" s="215">
        <f t="shared" si="7"/>
        <v>3094090</v>
      </c>
      <c r="G26" s="215">
        <f t="shared" si="7"/>
        <v>2917890</v>
      </c>
      <c r="H26" s="215">
        <f t="shared" si="7"/>
        <v>2701600</v>
      </c>
      <c r="I26" s="215">
        <f t="shared" si="7"/>
        <v>2927480</v>
      </c>
      <c r="J26" s="215">
        <f t="shared" si="7"/>
        <v>2841760</v>
      </c>
      <c r="K26" s="215">
        <f t="shared" si="7"/>
        <v>3223960</v>
      </c>
      <c r="L26" s="215">
        <f t="shared" si="7"/>
        <v>2922610</v>
      </c>
      <c r="M26" s="215">
        <f t="shared" si="7"/>
        <v>2481520</v>
      </c>
      <c r="N26" s="215">
        <f t="shared" si="7"/>
        <v>2818100</v>
      </c>
      <c r="O26" s="215">
        <f t="shared" ref="O26" si="8">SUM(O11,O13,O19,O25)</f>
        <v>34938460</v>
      </c>
    </row>
    <row r="27" spans="1:15" s="90" customFormat="1" ht="5.25" customHeight="1" x14ac:dyDescent="0.2">
      <c r="A27" s="91"/>
      <c r="B27" s="91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s="90" customFormat="1" ht="24.75" customHeight="1" x14ac:dyDescent="0.2">
      <c r="A28" s="337" t="s">
        <v>365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</row>
    <row r="29" spans="1:15" ht="24.75" customHeight="1" x14ac:dyDescent="0.2">
      <c r="A29" s="65" t="s">
        <v>355</v>
      </c>
    </row>
    <row r="41" spans="2:3" ht="48" customHeight="1" x14ac:dyDescent="0.2">
      <c r="B41" s="56"/>
      <c r="C41" s="56"/>
    </row>
    <row r="42" spans="2:3" ht="48" customHeight="1" x14ac:dyDescent="0.2">
      <c r="B42" s="56"/>
      <c r="C42" s="56"/>
    </row>
    <row r="43" spans="2:3" s="90" customFormat="1" ht="48" customHeight="1" x14ac:dyDescent="0.2"/>
    <row r="44" spans="2:3" ht="48" customHeight="1" x14ac:dyDescent="0.2">
      <c r="B44" s="56"/>
      <c r="C44" s="56"/>
    </row>
    <row r="45" spans="2:3" ht="48" customHeight="1" x14ac:dyDescent="0.2">
      <c r="B45" s="56"/>
      <c r="C45" s="56"/>
    </row>
    <row r="46" spans="2:3" ht="48" customHeight="1" x14ac:dyDescent="0.2">
      <c r="B46" s="56"/>
      <c r="C46" s="56"/>
    </row>
    <row r="47" spans="2:3" ht="48" customHeight="1" x14ac:dyDescent="0.2">
      <c r="B47" s="56"/>
      <c r="C47" s="56"/>
    </row>
    <row r="48" spans="2:3" ht="48" customHeight="1" x14ac:dyDescent="0.2">
      <c r="B48" s="56"/>
      <c r="C48" s="56"/>
    </row>
    <row r="49" spans="2:3" ht="48" customHeight="1" x14ac:dyDescent="0.2">
      <c r="B49" s="56"/>
      <c r="C49" s="56"/>
    </row>
    <row r="50" spans="2:3" ht="48" customHeight="1" x14ac:dyDescent="0.2">
      <c r="B50" s="56"/>
      <c r="C50" s="56"/>
    </row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84" orientation="landscape" useFirstPageNumber="1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EBA2-07C1-41F6-ACDB-118FF1DDB448}">
  <dimension ref="A1:N19"/>
  <sheetViews>
    <sheetView tabSelected="1" showWhiteSpace="0" view="pageBreakPreview" zoomScale="80" zoomScaleNormal="90" zoomScaleSheetLayoutView="80" workbookViewId="0">
      <selection activeCell="P19" sqref="P19"/>
    </sheetView>
  </sheetViews>
  <sheetFormatPr defaultColWidth="12.6640625" defaultRowHeight="48" customHeight="1" x14ac:dyDescent="0.2"/>
  <cols>
    <col min="1" max="1" width="3.44140625" style="56" customWidth="1"/>
    <col min="2" max="2" width="12.77734375" style="56" customWidth="1"/>
    <col min="3" max="3" width="15.5546875" style="56" bestFit="1" customWidth="1"/>
    <col min="4" max="4" width="12.6640625" style="56" customWidth="1"/>
    <col min="5" max="5" width="15.5546875" style="56" bestFit="1" customWidth="1"/>
    <col min="6" max="9" width="12.77734375" style="56" customWidth="1"/>
    <col min="10" max="11" width="15.5546875" style="56" bestFit="1" customWidth="1"/>
    <col min="12" max="13" width="12.77734375" style="56" customWidth="1"/>
    <col min="14" max="16384" width="12.6640625" style="56"/>
  </cols>
  <sheetData>
    <row r="1" spans="1:14" ht="48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311" t="s">
        <v>364</v>
      </c>
      <c r="M1" s="311"/>
    </row>
    <row r="2" spans="1:14" ht="48" customHeight="1" thickBot="1" x14ac:dyDescent="0.25">
      <c r="A2" s="57"/>
      <c r="B2" s="312"/>
      <c r="C2" s="313"/>
      <c r="L2" s="301" t="s">
        <v>0</v>
      </c>
      <c r="M2" s="302"/>
      <c r="N2" s="58"/>
    </row>
    <row r="3" spans="1:14" ht="48" customHeight="1" x14ac:dyDescent="0.2">
      <c r="A3" s="37"/>
      <c r="B3" s="303" t="s">
        <v>1</v>
      </c>
      <c r="C3" s="304"/>
      <c r="D3" s="304"/>
      <c r="E3" s="304"/>
      <c r="F3" s="221"/>
      <c r="G3" s="221"/>
      <c r="H3" s="221"/>
      <c r="I3" s="221"/>
      <c r="J3" s="59"/>
      <c r="K3" s="306" t="s">
        <v>2</v>
      </c>
      <c r="L3" s="308" t="s">
        <v>3</v>
      </c>
      <c r="M3" s="223" t="s">
        <v>4</v>
      </c>
    </row>
    <row r="4" spans="1:14" ht="48" customHeight="1" thickBot="1" x14ac:dyDescent="0.25">
      <c r="A4" s="60" t="s">
        <v>28</v>
      </c>
      <c r="B4" s="61" t="s">
        <v>253</v>
      </c>
      <c r="C4" s="62" t="s">
        <v>6</v>
      </c>
      <c r="D4" s="62" t="s">
        <v>7</v>
      </c>
      <c r="E4" s="62" t="s">
        <v>8</v>
      </c>
      <c r="F4" s="62" t="s">
        <v>9</v>
      </c>
      <c r="G4" s="62" t="s">
        <v>180</v>
      </c>
      <c r="H4" s="62" t="s">
        <v>10</v>
      </c>
      <c r="I4" s="62" t="s">
        <v>11</v>
      </c>
      <c r="J4" s="222" t="s">
        <v>12</v>
      </c>
      <c r="K4" s="307"/>
      <c r="L4" s="309"/>
      <c r="M4" s="224" t="s">
        <v>13</v>
      </c>
    </row>
    <row r="5" spans="1:14" ht="48" customHeight="1" x14ac:dyDescent="0.2">
      <c r="A5" s="63" t="s">
        <v>14</v>
      </c>
      <c r="B5" s="215">
        <v>5436010</v>
      </c>
      <c r="C5" s="215">
        <v>6101450</v>
      </c>
      <c r="D5" s="215">
        <v>150170</v>
      </c>
      <c r="E5" s="212">
        <f>SUM(B5:D5)</f>
        <v>11687630</v>
      </c>
      <c r="F5" s="215">
        <v>0</v>
      </c>
      <c r="G5" s="215">
        <v>0</v>
      </c>
      <c r="H5" s="215">
        <v>770</v>
      </c>
      <c r="I5" s="215">
        <v>0</v>
      </c>
      <c r="J5" s="215">
        <v>11688400</v>
      </c>
      <c r="K5" s="215">
        <v>11688400</v>
      </c>
      <c r="L5" s="233">
        <v>1597540</v>
      </c>
      <c r="M5" s="239">
        <v>13.66773895486123</v>
      </c>
    </row>
    <row r="6" spans="1:14" ht="48" customHeight="1" x14ac:dyDescent="0.2">
      <c r="A6" s="46" t="s">
        <v>15</v>
      </c>
      <c r="B6" s="215">
        <v>5226230</v>
      </c>
      <c r="C6" s="213">
        <v>5476240</v>
      </c>
      <c r="D6" s="213">
        <v>127090</v>
      </c>
      <c r="E6" s="213">
        <f t="shared" ref="E6:E16" si="0">SUM(B6:D6)</f>
        <v>10829560</v>
      </c>
      <c r="F6" s="213">
        <v>0</v>
      </c>
      <c r="G6" s="213">
        <v>0</v>
      </c>
      <c r="H6" s="213">
        <v>460</v>
      </c>
      <c r="I6" s="213">
        <v>0</v>
      </c>
      <c r="J6" s="213">
        <v>10830020</v>
      </c>
      <c r="K6" s="215">
        <v>10830020</v>
      </c>
      <c r="L6" s="217">
        <v>1850610.0000000002</v>
      </c>
      <c r="M6" s="240">
        <v>17.087780077968464</v>
      </c>
    </row>
    <row r="7" spans="1:14" ht="48" customHeight="1" x14ac:dyDescent="0.2">
      <c r="A7" s="46" t="s">
        <v>16</v>
      </c>
      <c r="B7" s="215">
        <v>4720500</v>
      </c>
      <c r="C7" s="213">
        <v>2533160</v>
      </c>
      <c r="D7" s="213">
        <v>84110</v>
      </c>
      <c r="E7" s="213">
        <f t="shared" si="0"/>
        <v>7337770</v>
      </c>
      <c r="F7" s="213">
        <v>0</v>
      </c>
      <c r="G7" s="213">
        <v>0</v>
      </c>
      <c r="H7" s="213">
        <v>270</v>
      </c>
      <c r="I7" s="213">
        <v>0</v>
      </c>
      <c r="J7" s="213">
        <v>7338040</v>
      </c>
      <c r="K7" s="215">
        <v>7338040</v>
      </c>
      <c r="L7" s="217">
        <v>682170</v>
      </c>
      <c r="M7" s="240">
        <v>9.2963516143275324</v>
      </c>
    </row>
    <row r="8" spans="1:14" ht="48" customHeight="1" x14ac:dyDescent="0.2">
      <c r="A8" s="46" t="s">
        <v>17</v>
      </c>
      <c r="B8" s="215">
        <v>5415490</v>
      </c>
      <c r="C8" s="213">
        <v>5291480</v>
      </c>
      <c r="D8" s="213">
        <v>137470</v>
      </c>
      <c r="E8" s="213">
        <f t="shared" si="0"/>
        <v>10844440</v>
      </c>
      <c r="F8" s="213">
        <v>0</v>
      </c>
      <c r="G8" s="213">
        <v>0</v>
      </c>
      <c r="H8" s="213">
        <v>470</v>
      </c>
      <c r="I8" s="213">
        <v>0</v>
      </c>
      <c r="J8" s="213">
        <v>10844910</v>
      </c>
      <c r="K8" s="215">
        <v>10844910</v>
      </c>
      <c r="L8" s="217">
        <v>1683060</v>
      </c>
      <c r="M8" s="240">
        <v>15.519354240837407</v>
      </c>
    </row>
    <row r="9" spans="1:14" ht="48" customHeight="1" x14ac:dyDescent="0.2">
      <c r="A9" s="46" t="s">
        <v>18</v>
      </c>
      <c r="B9" s="215">
        <v>5043490</v>
      </c>
      <c r="C9" s="213">
        <v>7895640</v>
      </c>
      <c r="D9" s="213">
        <v>335380</v>
      </c>
      <c r="E9" s="213">
        <f t="shared" si="0"/>
        <v>13274510</v>
      </c>
      <c r="F9" s="213">
        <v>0</v>
      </c>
      <c r="G9" s="213">
        <v>0</v>
      </c>
      <c r="H9" s="213">
        <v>720</v>
      </c>
      <c r="I9" s="213">
        <v>0</v>
      </c>
      <c r="J9" s="213">
        <v>13275230</v>
      </c>
      <c r="K9" s="215">
        <v>13275230</v>
      </c>
      <c r="L9" s="217">
        <v>1648960</v>
      </c>
      <c r="M9" s="240">
        <v>12.421329046653053</v>
      </c>
    </row>
    <row r="10" spans="1:14" ht="48" customHeight="1" x14ac:dyDescent="0.2">
      <c r="A10" s="46" t="s">
        <v>19</v>
      </c>
      <c r="B10" s="215">
        <v>4637550</v>
      </c>
      <c r="C10" s="213">
        <v>6994210</v>
      </c>
      <c r="D10" s="213">
        <v>169940</v>
      </c>
      <c r="E10" s="213">
        <f t="shared" si="0"/>
        <v>11801700</v>
      </c>
      <c r="F10" s="213">
        <v>0</v>
      </c>
      <c r="G10" s="213">
        <v>0</v>
      </c>
      <c r="H10" s="213">
        <v>560</v>
      </c>
      <c r="I10" s="213">
        <v>0</v>
      </c>
      <c r="J10" s="213">
        <v>11802260</v>
      </c>
      <c r="K10" s="215">
        <v>11802260</v>
      </c>
      <c r="L10" s="217">
        <v>1690529.9999999998</v>
      </c>
      <c r="M10" s="240">
        <v>14.323782055301271</v>
      </c>
    </row>
    <row r="11" spans="1:14" ht="48" customHeight="1" x14ac:dyDescent="0.2">
      <c r="A11" s="46" t="s">
        <v>20</v>
      </c>
      <c r="B11" s="215">
        <v>5182000</v>
      </c>
      <c r="C11" s="213">
        <v>5409340</v>
      </c>
      <c r="D11" s="213">
        <v>128360</v>
      </c>
      <c r="E11" s="213">
        <f t="shared" si="0"/>
        <v>10719700</v>
      </c>
      <c r="F11" s="213">
        <v>0</v>
      </c>
      <c r="G11" s="213">
        <v>0</v>
      </c>
      <c r="H11" s="213">
        <v>450</v>
      </c>
      <c r="I11" s="213">
        <v>0</v>
      </c>
      <c r="J11" s="213">
        <v>10720150</v>
      </c>
      <c r="K11" s="215">
        <v>10720150</v>
      </c>
      <c r="L11" s="217">
        <v>1841909.9999999998</v>
      </c>
      <c r="M11" s="240">
        <v>17.181755852296838</v>
      </c>
    </row>
    <row r="12" spans="1:14" ht="48" customHeight="1" x14ac:dyDescent="0.2">
      <c r="A12" s="46" t="s">
        <v>21</v>
      </c>
      <c r="B12" s="215">
        <v>3768800</v>
      </c>
      <c r="C12" s="213">
        <v>1276880</v>
      </c>
      <c r="D12" s="213">
        <v>67880</v>
      </c>
      <c r="E12" s="213">
        <f t="shared" si="0"/>
        <v>5113560</v>
      </c>
      <c r="F12" s="213">
        <v>0</v>
      </c>
      <c r="G12" s="213">
        <v>0</v>
      </c>
      <c r="H12" s="213">
        <v>60</v>
      </c>
      <c r="I12" s="213">
        <v>0</v>
      </c>
      <c r="J12" s="213">
        <v>5113620</v>
      </c>
      <c r="K12" s="215">
        <v>5113620</v>
      </c>
      <c r="L12" s="217">
        <v>451060</v>
      </c>
      <c r="M12" s="240">
        <v>8.8207571153116575</v>
      </c>
    </row>
    <row r="13" spans="1:14" ht="48" customHeight="1" x14ac:dyDescent="0.2">
      <c r="A13" s="46" t="s">
        <v>22</v>
      </c>
      <c r="B13" s="215">
        <v>4480780</v>
      </c>
      <c r="C13" s="213">
        <v>263310</v>
      </c>
      <c r="D13" s="213">
        <v>83990</v>
      </c>
      <c r="E13" s="213">
        <f t="shared" si="0"/>
        <v>4828080</v>
      </c>
      <c r="F13" s="213">
        <v>0</v>
      </c>
      <c r="G13" s="213">
        <v>0</v>
      </c>
      <c r="H13" s="213">
        <v>0</v>
      </c>
      <c r="I13" s="213">
        <v>0</v>
      </c>
      <c r="J13" s="213">
        <v>4828080</v>
      </c>
      <c r="K13" s="215">
        <v>4828080</v>
      </c>
      <c r="L13" s="217">
        <v>926400</v>
      </c>
      <c r="M13" s="235">
        <v>19.18775165283094</v>
      </c>
    </row>
    <row r="14" spans="1:14" ht="48" customHeight="1" x14ac:dyDescent="0.2">
      <c r="A14" s="46" t="s">
        <v>23</v>
      </c>
      <c r="B14" s="215">
        <v>5275040</v>
      </c>
      <c r="C14" s="213">
        <v>7337740</v>
      </c>
      <c r="D14" s="213">
        <v>115110</v>
      </c>
      <c r="E14" s="213">
        <f t="shared" si="0"/>
        <v>12727890</v>
      </c>
      <c r="F14" s="213">
        <v>0</v>
      </c>
      <c r="G14" s="213">
        <v>0</v>
      </c>
      <c r="H14" s="213">
        <v>660</v>
      </c>
      <c r="I14" s="213">
        <v>0</v>
      </c>
      <c r="J14" s="213">
        <v>12728550</v>
      </c>
      <c r="K14" s="215">
        <v>12728550</v>
      </c>
      <c r="L14" s="217">
        <v>1797990</v>
      </c>
      <c r="M14" s="235">
        <v>14.125646676172856</v>
      </c>
    </row>
    <row r="15" spans="1:14" ht="48" customHeight="1" x14ac:dyDescent="0.2">
      <c r="A15" s="46" t="s">
        <v>24</v>
      </c>
      <c r="B15" s="215">
        <v>4273800</v>
      </c>
      <c r="C15" s="213">
        <v>7411410</v>
      </c>
      <c r="D15" s="213">
        <v>67010</v>
      </c>
      <c r="E15" s="213">
        <f t="shared" si="0"/>
        <v>11752220</v>
      </c>
      <c r="F15" s="213">
        <v>0</v>
      </c>
      <c r="G15" s="213">
        <v>0</v>
      </c>
      <c r="H15" s="213">
        <v>700</v>
      </c>
      <c r="I15" s="213">
        <v>0</v>
      </c>
      <c r="J15" s="213">
        <v>11752920</v>
      </c>
      <c r="K15" s="215">
        <v>11752920</v>
      </c>
      <c r="L15" s="217">
        <v>1653440</v>
      </c>
      <c r="M15" s="235">
        <v>14.06833365665724</v>
      </c>
    </row>
    <row r="16" spans="1:14" ht="48" customHeight="1" thickBot="1" x14ac:dyDescent="0.25">
      <c r="A16" s="49" t="s">
        <v>25</v>
      </c>
      <c r="B16" s="215">
        <v>5112200</v>
      </c>
      <c r="C16" s="216">
        <v>6097380</v>
      </c>
      <c r="D16" s="216">
        <v>63670</v>
      </c>
      <c r="E16" s="214">
        <f t="shared" si="0"/>
        <v>11273250</v>
      </c>
      <c r="F16" s="213">
        <v>0</v>
      </c>
      <c r="G16" s="216">
        <v>0</v>
      </c>
      <c r="H16" s="216">
        <v>460</v>
      </c>
      <c r="I16" s="216">
        <v>0</v>
      </c>
      <c r="J16" s="216">
        <v>11273710</v>
      </c>
      <c r="K16" s="241">
        <v>11273710</v>
      </c>
      <c r="L16" s="218">
        <v>1571200</v>
      </c>
      <c r="M16" s="237">
        <v>13.936849537552412</v>
      </c>
    </row>
    <row r="17" spans="1:13" ht="48" customHeight="1" thickTop="1" thickBot="1" x14ac:dyDescent="0.25">
      <c r="A17" s="51" t="s">
        <v>29</v>
      </c>
      <c r="B17" s="52">
        <f>SUM(B5:B16)</f>
        <v>58571890</v>
      </c>
      <c r="C17" s="52">
        <f t="shared" ref="C17:L17" si="1">SUM(C5:C16)</f>
        <v>62088240</v>
      </c>
      <c r="D17" s="52">
        <f t="shared" si="1"/>
        <v>1530180</v>
      </c>
      <c r="E17" s="52">
        <f t="shared" si="1"/>
        <v>122190310</v>
      </c>
      <c r="F17" s="52">
        <f t="shared" si="1"/>
        <v>0</v>
      </c>
      <c r="G17" s="52">
        <f t="shared" si="1"/>
        <v>0</v>
      </c>
      <c r="H17" s="52">
        <f t="shared" si="1"/>
        <v>5580</v>
      </c>
      <c r="I17" s="52">
        <f t="shared" si="1"/>
        <v>0</v>
      </c>
      <c r="J17" s="52">
        <f t="shared" si="1"/>
        <v>122195890</v>
      </c>
      <c r="K17" s="52">
        <f t="shared" si="1"/>
        <v>122195890</v>
      </c>
      <c r="L17" s="53">
        <f t="shared" si="1"/>
        <v>17394870</v>
      </c>
      <c r="M17" s="238">
        <v>14.235233279940921</v>
      </c>
    </row>
    <row r="18" spans="1:13" ht="48" customHeight="1" x14ac:dyDescent="0.2">
      <c r="D18" s="65"/>
      <c r="E18" s="65"/>
      <c r="H18" s="65"/>
      <c r="I18" s="65"/>
    </row>
    <row r="19" spans="1:13" ht="48" customHeight="1" x14ac:dyDescent="0.2">
      <c r="A19" s="310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</row>
  </sheetData>
  <mergeCells count="7">
    <mergeCell ref="A19:L19"/>
    <mergeCell ref="L1:M1"/>
    <mergeCell ref="B2:C2"/>
    <mergeCell ref="L2:M2"/>
    <mergeCell ref="B3:E3"/>
    <mergeCell ref="K3:K4"/>
    <mergeCell ref="L3:L4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67" orientation="landscape" useFirstPageNumber="1" r:id="rId1"/>
  <headerFooter scaleWithDoc="0"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44"/>
  <sheetViews>
    <sheetView tabSelected="1" view="pageBreakPreview" topLeftCell="B16" zoomScaleNormal="70" zoomScaleSheetLayoutView="100" workbookViewId="0">
      <selection activeCell="P19" sqref="P19"/>
    </sheetView>
  </sheetViews>
  <sheetFormatPr defaultColWidth="9" defaultRowHeight="48" customHeight="1" x14ac:dyDescent="0.2"/>
  <cols>
    <col min="1" max="1" width="4.6640625" style="101" customWidth="1"/>
    <col min="2" max="2" width="22.6640625" style="101" bestFit="1" customWidth="1"/>
    <col min="3" max="3" width="14.6640625" style="101" customWidth="1"/>
    <col min="4" max="15" width="14.6640625" style="99" customWidth="1"/>
    <col min="16" max="39" width="11.6640625" style="99" customWidth="1"/>
    <col min="40" max="16384" width="9" style="99"/>
  </cols>
  <sheetData>
    <row r="1" spans="1:23" s="100" customFormat="1" ht="32.1" customHeight="1" x14ac:dyDescent="0.2">
      <c r="A1" s="95" t="s">
        <v>323</v>
      </c>
      <c r="B1" s="95"/>
      <c r="C1" s="95"/>
      <c r="D1" s="96"/>
      <c r="E1" s="96"/>
      <c r="F1" s="96"/>
      <c r="G1" s="96"/>
      <c r="H1" s="96"/>
      <c r="I1" s="96"/>
      <c r="J1" s="97"/>
      <c r="K1" s="97"/>
      <c r="L1" s="98"/>
      <c r="M1" s="353" t="s">
        <v>61</v>
      </c>
      <c r="N1" s="353"/>
      <c r="O1" s="354"/>
      <c r="P1" s="58"/>
      <c r="Q1" s="96"/>
      <c r="R1" s="96"/>
      <c r="S1" s="99"/>
      <c r="T1" s="99"/>
      <c r="U1" s="99"/>
      <c r="V1" s="99"/>
      <c r="W1" s="99"/>
    </row>
    <row r="2" spans="1:23" s="100" customFormat="1" ht="26.25" customHeight="1" x14ac:dyDescent="0.2">
      <c r="A2" s="99"/>
      <c r="B2" s="99"/>
      <c r="C2" s="99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 t="s">
        <v>45</v>
      </c>
      <c r="P2" s="101"/>
      <c r="Q2" s="101"/>
      <c r="R2" s="101"/>
      <c r="S2" s="101"/>
      <c r="T2" s="101"/>
      <c r="U2" s="101"/>
      <c r="V2" s="101"/>
      <c r="W2" s="101"/>
    </row>
    <row r="3" spans="1:23" s="101" customFormat="1" ht="24" customHeight="1" x14ac:dyDescent="0.2">
      <c r="A3" s="355" t="s">
        <v>5</v>
      </c>
      <c r="B3" s="356"/>
      <c r="C3" s="103" t="s">
        <v>325</v>
      </c>
      <c r="D3" s="103" t="s">
        <v>326</v>
      </c>
      <c r="E3" s="103" t="s">
        <v>327</v>
      </c>
      <c r="F3" s="103" t="s">
        <v>328</v>
      </c>
      <c r="G3" s="103" t="s">
        <v>329</v>
      </c>
      <c r="H3" s="103" t="s">
        <v>330</v>
      </c>
      <c r="I3" s="103" t="s">
        <v>331</v>
      </c>
      <c r="J3" s="103" t="s">
        <v>332</v>
      </c>
      <c r="K3" s="103" t="s">
        <v>333</v>
      </c>
      <c r="L3" s="103" t="s">
        <v>334</v>
      </c>
      <c r="M3" s="103" t="s">
        <v>335</v>
      </c>
      <c r="N3" s="103" t="s">
        <v>336</v>
      </c>
      <c r="O3" s="103" t="s">
        <v>51</v>
      </c>
    </row>
    <row r="4" spans="1:23" s="100" customFormat="1" ht="26.25" customHeight="1" x14ac:dyDescent="0.2">
      <c r="A4" s="357" t="s">
        <v>356</v>
      </c>
      <c r="B4" s="104" t="s">
        <v>52</v>
      </c>
      <c r="C4" s="219">
        <v>1810860</v>
      </c>
      <c r="D4" s="219">
        <v>1780830</v>
      </c>
      <c r="E4" s="219">
        <v>1606980</v>
      </c>
      <c r="F4" s="219">
        <v>1845820</v>
      </c>
      <c r="G4" s="219">
        <v>1725130</v>
      </c>
      <c r="H4" s="219">
        <v>1595350</v>
      </c>
      <c r="I4" s="219">
        <v>1776530</v>
      </c>
      <c r="J4" s="219">
        <v>1440210</v>
      </c>
      <c r="K4" s="219">
        <v>1639060</v>
      </c>
      <c r="L4" s="219">
        <v>1822670</v>
      </c>
      <c r="M4" s="219">
        <v>1482560</v>
      </c>
      <c r="N4" s="219">
        <v>1686420</v>
      </c>
      <c r="O4" s="219">
        <f>SUM(C4:N4)</f>
        <v>20212420</v>
      </c>
      <c r="P4" s="99"/>
      <c r="Q4" s="99"/>
      <c r="R4" s="99"/>
      <c r="S4" s="99"/>
      <c r="T4" s="99"/>
      <c r="U4" s="99"/>
      <c r="V4" s="99"/>
      <c r="W4" s="99"/>
    </row>
    <row r="5" spans="1:23" s="100" customFormat="1" ht="26.25" customHeight="1" x14ac:dyDescent="0.2">
      <c r="A5" s="357"/>
      <c r="B5" s="104" t="s">
        <v>338</v>
      </c>
      <c r="C5" s="219">
        <v>0</v>
      </c>
      <c r="D5" s="219">
        <v>0</v>
      </c>
      <c r="E5" s="219">
        <v>0</v>
      </c>
      <c r="F5" s="219">
        <v>11110</v>
      </c>
      <c r="G5" s="219">
        <v>0</v>
      </c>
      <c r="H5" s="219">
        <v>0</v>
      </c>
      <c r="I5" s="219">
        <v>0</v>
      </c>
      <c r="J5" s="219">
        <v>123810</v>
      </c>
      <c r="K5" s="219">
        <v>111370</v>
      </c>
      <c r="L5" s="219">
        <v>0</v>
      </c>
      <c r="M5" s="219">
        <v>3100</v>
      </c>
      <c r="N5" s="219">
        <v>3080</v>
      </c>
      <c r="O5" s="219">
        <f t="shared" ref="O5:O10" si="0">SUM(C5:N5)</f>
        <v>252470</v>
      </c>
      <c r="P5" s="99"/>
      <c r="Q5" s="99"/>
      <c r="R5" s="99"/>
      <c r="S5" s="99"/>
      <c r="T5" s="99"/>
      <c r="U5" s="99"/>
      <c r="V5" s="99"/>
      <c r="W5" s="99"/>
    </row>
    <row r="6" spans="1:23" s="100" customFormat="1" ht="26.25" customHeight="1" x14ac:dyDescent="0.2">
      <c r="A6" s="357"/>
      <c r="B6" s="104" t="s">
        <v>53</v>
      </c>
      <c r="C6" s="219">
        <v>0</v>
      </c>
      <c r="D6" s="219">
        <v>0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0</v>
      </c>
      <c r="O6" s="219">
        <f t="shared" si="0"/>
        <v>0</v>
      </c>
      <c r="P6" s="99"/>
      <c r="Q6" s="99"/>
      <c r="R6" s="99"/>
      <c r="S6" s="99"/>
      <c r="T6" s="99"/>
      <c r="U6" s="99"/>
      <c r="V6" s="99"/>
      <c r="W6" s="99"/>
    </row>
    <row r="7" spans="1:23" s="100" customFormat="1" ht="26.25" customHeight="1" x14ac:dyDescent="0.2">
      <c r="A7" s="357"/>
      <c r="B7" s="104" t="s">
        <v>339</v>
      </c>
      <c r="C7" s="219">
        <v>0</v>
      </c>
      <c r="D7" s="219">
        <v>0</v>
      </c>
      <c r="E7" s="219">
        <v>0</v>
      </c>
      <c r="F7" s="219">
        <v>0</v>
      </c>
      <c r="G7" s="219">
        <v>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0</v>
      </c>
      <c r="N7" s="219">
        <v>0</v>
      </c>
      <c r="O7" s="219">
        <f t="shared" si="0"/>
        <v>0</v>
      </c>
      <c r="P7" s="99"/>
      <c r="Q7" s="99"/>
      <c r="R7" s="99"/>
      <c r="S7" s="99"/>
      <c r="T7" s="99"/>
      <c r="U7" s="99"/>
      <c r="V7" s="99"/>
      <c r="W7" s="99"/>
    </row>
    <row r="8" spans="1:23" s="100" customFormat="1" ht="26.25" customHeight="1" x14ac:dyDescent="0.2">
      <c r="A8" s="357"/>
      <c r="B8" s="104" t="s">
        <v>54</v>
      </c>
      <c r="C8" s="219">
        <v>436220</v>
      </c>
      <c r="D8" s="219">
        <v>418870</v>
      </c>
      <c r="E8" s="219">
        <v>352720</v>
      </c>
      <c r="F8" s="219">
        <v>335240</v>
      </c>
      <c r="G8" s="219">
        <v>304880</v>
      </c>
      <c r="H8" s="219">
        <v>289070</v>
      </c>
      <c r="I8" s="219">
        <v>315500</v>
      </c>
      <c r="J8" s="219">
        <v>460230</v>
      </c>
      <c r="K8" s="219">
        <v>514850</v>
      </c>
      <c r="L8" s="219">
        <v>229040</v>
      </c>
      <c r="M8" s="219">
        <v>273390</v>
      </c>
      <c r="N8" s="219">
        <v>299450</v>
      </c>
      <c r="O8" s="219">
        <f t="shared" si="0"/>
        <v>4229460</v>
      </c>
      <c r="P8" s="99"/>
      <c r="Q8" s="99"/>
      <c r="R8" s="99"/>
      <c r="S8" s="99"/>
      <c r="T8" s="99"/>
      <c r="U8" s="99"/>
      <c r="V8" s="99"/>
      <c r="W8" s="99"/>
    </row>
    <row r="9" spans="1:23" s="100" customFormat="1" ht="26.25" customHeight="1" x14ac:dyDescent="0.2">
      <c r="A9" s="357"/>
      <c r="B9" s="104" t="s">
        <v>340</v>
      </c>
      <c r="C9" s="219">
        <v>0</v>
      </c>
      <c r="D9" s="219">
        <v>0</v>
      </c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f t="shared" si="0"/>
        <v>0</v>
      </c>
      <c r="P9" s="99"/>
      <c r="Q9" s="99"/>
      <c r="R9" s="99"/>
      <c r="S9" s="99"/>
      <c r="T9" s="99"/>
      <c r="U9" s="99"/>
      <c r="V9" s="99"/>
      <c r="W9" s="99"/>
    </row>
    <row r="10" spans="1:23" s="100" customFormat="1" ht="26.25" customHeight="1" x14ac:dyDescent="0.2">
      <c r="A10" s="357"/>
      <c r="B10" s="104" t="s">
        <v>341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f t="shared" si="0"/>
        <v>0</v>
      </c>
      <c r="P10" s="99"/>
      <c r="Q10" s="99"/>
      <c r="R10" s="99"/>
      <c r="S10" s="99"/>
      <c r="T10" s="99"/>
      <c r="U10" s="99"/>
      <c r="V10" s="99"/>
      <c r="W10" s="99"/>
    </row>
    <row r="11" spans="1:23" s="100" customFormat="1" ht="26.25" customHeight="1" x14ac:dyDescent="0.2">
      <c r="A11" s="357"/>
      <c r="B11" s="104" t="s">
        <v>8</v>
      </c>
      <c r="C11" s="219">
        <f>SUM(C4:C10)</f>
        <v>2247080</v>
      </c>
      <c r="D11" s="219">
        <f t="shared" ref="D11:N11" si="1">SUM(D4:D10)</f>
        <v>2199700</v>
      </c>
      <c r="E11" s="219">
        <f t="shared" si="1"/>
        <v>1959700</v>
      </c>
      <c r="F11" s="219">
        <f t="shared" si="1"/>
        <v>2192170</v>
      </c>
      <c r="G11" s="219">
        <f t="shared" si="1"/>
        <v>2030010</v>
      </c>
      <c r="H11" s="219">
        <f t="shared" si="1"/>
        <v>1884420</v>
      </c>
      <c r="I11" s="219">
        <f t="shared" si="1"/>
        <v>2092030</v>
      </c>
      <c r="J11" s="219">
        <f t="shared" si="1"/>
        <v>2024250</v>
      </c>
      <c r="K11" s="219">
        <f t="shared" si="1"/>
        <v>2265280</v>
      </c>
      <c r="L11" s="219">
        <f t="shared" si="1"/>
        <v>2051710</v>
      </c>
      <c r="M11" s="219">
        <f t="shared" si="1"/>
        <v>1759050</v>
      </c>
      <c r="N11" s="219">
        <f t="shared" si="1"/>
        <v>1988950</v>
      </c>
      <c r="O11" s="219">
        <f>SUM(O4:O10)</f>
        <v>24694350</v>
      </c>
      <c r="P11" s="99"/>
      <c r="Q11" s="99"/>
      <c r="R11" s="99"/>
      <c r="S11" s="99"/>
      <c r="T11" s="99"/>
      <c r="U11" s="99"/>
      <c r="V11" s="99"/>
      <c r="W11" s="99"/>
    </row>
    <row r="12" spans="1:23" s="100" customFormat="1" ht="51" customHeight="1" x14ac:dyDescent="0.2">
      <c r="A12" s="346" t="s">
        <v>366</v>
      </c>
      <c r="B12" s="105" t="s">
        <v>40</v>
      </c>
      <c r="C12" s="219">
        <v>30950</v>
      </c>
      <c r="D12" s="219">
        <v>31490</v>
      </c>
      <c r="E12" s="219">
        <v>25950</v>
      </c>
      <c r="F12" s="219">
        <v>25670</v>
      </c>
      <c r="G12" s="219">
        <v>24490</v>
      </c>
      <c r="H12" s="219">
        <v>26540</v>
      </c>
      <c r="I12" s="219">
        <v>25110</v>
      </c>
      <c r="J12" s="219">
        <v>25840</v>
      </c>
      <c r="K12" s="219">
        <v>34680</v>
      </c>
      <c r="L12" s="219">
        <v>21890</v>
      </c>
      <c r="M12" s="219">
        <v>21960</v>
      </c>
      <c r="N12" s="219">
        <v>27060</v>
      </c>
      <c r="O12" s="219">
        <f>SUM(C12:N12)</f>
        <v>321630</v>
      </c>
    </row>
    <row r="13" spans="1:23" s="100" customFormat="1" ht="51" customHeight="1" x14ac:dyDescent="0.2">
      <c r="A13" s="346"/>
      <c r="B13" s="104" t="s">
        <v>8</v>
      </c>
      <c r="C13" s="219">
        <f>C12</f>
        <v>30950</v>
      </c>
      <c r="D13" s="219">
        <f t="shared" ref="D13:N13" si="2">D12</f>
        <v>31490</v>
      </c>
      <c r="E13" s="219">
        <f t="shared" si="2"/>
        <v>25950</v>
      </c>
      <c r="F13" s="219">
        <f t="shared" si="2"/>
        <v>25670</v>
      </c>
      <c r="G13" s="219">
        <f t="shared" si="2"/>
        <v>24490</v>
      </c>
      <c r="H13" s="219">
        <f t="shared" si="2"/>
        <v>26540</v>
      </c>
      <c r="I13" s="219">
        <f t="shared" si="2"/>
        <v>25110</v>
      </c>
      <c r="J13" s="219">
        <f t="shared" si="2"/>
        <v>25840</v>
      </c>
      <c r="K13" s="219">
        <f t="shared" si="2"/>
        <v>34680</v>
      </c>
      <c r="L13" s="219">
        <f t="shared" si="2"/>
        <v>21890</v>
      </c>
      <c r="M13" s="219">
        <f t="shared" si="2"/>
        <v>21960</v>
      </c>
      <c r="N13" s="219">
        <f t="shared" si="2"/>
        <v>27060</v>
      </c>
      <c r="O13" s="219">
        <f t="shared" ref="O13" si="3">O12</f>
        <v>321630</v>
      </c>
    </row>
    <row r="14" spans="1:23" s="100" customFormat="1" ht="26.25" customHeight="1" x14ac:dyDescent="0.2">
      <c r="A14" s="358" t="s">
        <v>342</v>
      </c>
      <c r="B14" s="105" t="s">
        <v>343</v>
      </c>
      <c r="C14" s="219">
        <v>0</v>
      </c>
      <c r="D14" s="219">
        <v>0</v>
      </c>
      <c r="E14" s="219">
        <v>0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f>SUM(C14:N14)</f>
        <v>0</v>
      </c>
    </row>
    <row r="15" spans="1:23" s="100" customFormat="1" ht="26.25" customHeight="1" x14ac:dyDescent="0.2">
      <c r="A15" s="359"/>
      <c r="B15" s="105" t="s">
        <v>344</v>
      </c>
      <c r="C15" s="219">
        <v>40160</v>
      </c>
      <c r="D15" s="219">
        <v>35840</v>
      </c>
      <c r="E15" s="219">
        <v>34300</v>
      </c>
      <c r="F15" s="219">
        <v>45070</v>
      </c>
      <c r="G15" s="219">
        <v>37350</v>
      </c>
      <c r="H15" s="219">
        <v>39430</v>
      </c>
      <c r="I15" s="219">
        <v>37410</v>
      </c>
      <c r="J15" s="219">
        <v>30510</v>
      </c>
      <c r="K15" s="219">
        <v>39410</v>
      </c>
      <c r="L15" s="219">
        <v>36130</v>
      </c>
      <c r="M15" s="219">
        <v>29670</v>
      </c>
      <c r="N15" s="219">
        <v>34120</v>
      </c>
      <c r="O15" s="219">
        <f t="shared" ref="O15:O25" si="4">SUM(C15:N15)</f>
        <v>439400</v>
      </c>
    </row>
    <row r="16" spans="1:23" s="100" customFormat="1" ht="26.25" customHeight="1" x14ac:dyDescent="0.2">
      <c r="A16" s="359"/>
      <c r="B16" s="105" t="s">
        <v>345</v>
      </c>
      <c r="C16" s="219">
        <v>12610</v>
      </c>
      <c r="D16" s="219">
        <v>10950</v>
      </c>
      <c r="E16" s="219">
        <v>11550</v>
      </c>
      <c r="F16" s="219">
        <v>14890</v>
      </c>
      <c r="G16" s="219">
        <v>13840</v>
      </c>
      <c r="H16" s="219">
        <v>13830</v>
      </c>
      <c r="I16" s="219">
        <v>13180</v>
      </c>
      <c r="J16" s="219">
        <v>10670</v>
      </c>
      <c r="K16" s="219">
        <v>12860</v>
      </c>
      <c r="L16" s="219">
        <v>11040</v>
      </c>
      <c r="M16" s="219">
        <v>9040</v>
      </c>
      <c r="N16" s="219">
        <v>10530</v>
      </c>
      <c r="O16" s="219">
        <f t="shared" si="4"/>
        <v>144990</v>
      </c>
    </row>
    <row r="17" spans="1:15" s="100" customFormat="1" ht="26.25" customHeight="1" x14ac:dyDescent="0.2">
      <c r="A17" s="359"/>
      <c r="B17" s="105" t="s">
        <v>346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>
        <f t="shared" si="4"/>
        <v>0</v>
      </c>
    </row>
    <row r="18" spans="1:15" s="100" customFormat="1" ht="26.25" customHeight="1" x14ac:dyDescent="0.2">
      <c r="A18" s="359"/>
      <c r="B18" s="105" t="s">
        <v>347</v>
      </c>
      <c r="C18" s="219">
        <v>97440</v>
      </c>
      <c r="D18" s="219">
        <v>89410</v>
      </c>
      <c r="E18" s="219">
        <v>86120</v>
      </c>
      <c r="F18" s="219">
        <v>110180</v>
      </c>
      <c r="G18" s="219">
        <v>89530</v>
      </c>
      <c r="H18" s="219">
        <v>93280</v>
      </c>
      <c r="I18" s="219">
        <v>92380</v>
      </c>
      <c r="J18" s="219">
        <v>74820</v>
      </c>
      <c r="K18" s="219">
        <v>93620</v>
      </c>
      <c r="L18" s="219">
        <v>89180</v>
      </c>
      <c r="M18" s="219">
        <v>73610</v>
      </c>
      <c r="N18" s="219">
        <v>85090</v>
      </c>
      <c r="O18" s="219">
        <f t="shared" si="4"/>
        <v>1074660</v>
      </c>
    </row>
    <row r="19" spans="1:15" s="100" customFormat="1" ht="26.25" customHeight="1" x14ac:dyDescent="0.2">
      <c r="A19" s="360"/>
      <c r="B19" s="104" t="s">
        <v>8</v>
      </c>
      <c r="C19" s="219">
        <f>SUM(C14:C18)</f>
        <v>150210</v>
      </c>
      <c r="D19" s="219">
        <f t="shared" ref="D19:N19" si="5">SUM(D14:D18)</f>
        <v>136200</v>
      </c>
      <c r="E19" s="219">
        <f t="shared" si="5"/>
        <v>131970</v>
      </c>
      <c r="F19" s="219">
        <f t="shared" si="5"/>
        <v>170140</v>
      </c>
      <c r="G19" s="219">
        <f t="shared" si="5"/>
        <v>140720</v>
      </c>
      <c r="H19" s="219">
        <f t="shared" si="5"/>
        <v>146540</v>
      </c>
      <c r="I19" s="219">
        <f t="shared" si="5"/>
        <v>142970</v>
      </c>
      <c r="J19" s="219">
        <f t="shared" si="5"/>
        <v>116000</v>
      </c>
      <c r="K19" s="219">
        <f t="shared" si="5"/>
        <v>145890</v>
      </c>
      <c r="L19" s="219">
        <f t="shared" si="5"/>
        <v>136350</v>
      </c>
      <c r="M19" s="219">
        <f t="shared" si="5"/>
        <v>112320</v>
      </c>
      <c r="N19" s="219">
        <f t="shared" si="5"/>
        <v>129740</v>
      </c>
      <c r="O19" s="219">
        <f t="shared" si="4"/>
        <v>1659050</v>
      </c>
    </row>
    <row r="20" spans="1:15" s="100" customFormat="1" ht="26.25" customHeight="1" x14ac:dyDescent="0.2">
      <c r="A20" s="357" t="s">
        <v>348</v>
      </c>
      <c r="B20" s="105" t="s">
        <v>349</v>
      </c>
      <c r="C20" s="219">
        <v>0</v>
      </c>
      <c r="D20" s="219">
        <v>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f t="shared" si="4"/>
        <v>0</v>
      </c>
    </row>
    <row r="21" spans="1:15" s="100" customFormat="1" ht="26.25" customHeight="1" x14ac:dyDescent="0.2">
      <c r="A21" s="357"/>
      <c r="B21" s="105" t="s">
        <v>350</v>
      </c>
      <c r="C21" s="219">
        <v>42460</v>
      </c>
      <c r="D21" s="219">
        <v>50660</v>
      </c>
      <c r="E21" s="219">
        <v>45240</v>
      </c>
      <c r="F21" s="219">
        <v>42330</v>
      </c>
      <c r="G21" s="219">
        <v>52310</v>
      </c>
      <c r="H21" s="219">
        <v>40610</v>
      </c>
      <c r="I21" s="219">
        <v>44140</v>
      </c>
      <c r="J21" s="219">
        <v>45980</v>
      </c>
      <c r="K21" s="219">
        <v>42330</v>
      </c>
      <c r="L21" s="219">
        <v>53070</v>
      </c>
      <c r="M21" s="219">
        <v>40090</v>
      </c>
      <c r="N21" s="219">
        <v>42450</v>
      </c>
      <c r="O21" s="219">
        <f t="shared" si="4"/>
        <v>541670</v>
      </c>
    </row>
    <row r="22" spans="1:15" s="100" customFormat="1" ht="26.25" customHeight="1" x14ac:dyDescent="0.2">
      <c r="A22" s="357"/>
      <c r="B22" s="105" t="s">
        <v>351</v>
      </c>
      <c r="C22" s="219">
        <v>61980</v>
      </c>
      <c r="D22" s="219">
        <v>74410</v>
      </c>
      <c r="E22" s="219">
        <v>63270</v>
      </c>
      <c r="F22" s="219">
        <v>61000</v>
      </c>
      <c r="G22" s="219">
        <v>74780</v>
      </c>
      <c r="H22" s="219">
        <v>58490</v>
      </c>
      <c r="I22" s="219">
        <v>64410</v>
      </c>
      <c r="J22" s="219">
        <v>67640</v>
      </c>
      <c r="K22" s="219">
        <v>61220</v>
      </c>
      <c r="L22" s="219">
        <v>66710</v>
      </c>
      <c r="M22" s="219">
        <v>57230</v>
      </c>
      <c r="N22" s="219">
        <v>60240</v>
      </c>
      <c r="O22" s="219">
        <f t="shared" si="4"/>
        <v>771380</v>
      </c>
    </row>
    <row r="23" spans="1:15" s="100" customFormat="1" ht="26.25" customHeight="1" x14ac:dyDescent="0.2">
      <c r="A23" s="357"/>
      <c r="B23" s="105" t="s">
        <v>352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  <c r="H23" s="219">
        <v>0</v>
      </c>
      <c r="I23" s="219">
        <v>0</v>
      </c>
      <c r="J23" s="219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f t="shared" si="4"/>
        <v>0</v>
      </c>
    </row>
    <row r="24" spans="1:15" s="100" customFormat="1" ht="26.25" customHeight="1" x14ac:dyDescent="0.2">
      <c r="A24" s="357"/>
      <c r="B24" s="105" t="s">
        <v>353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f t="shared" si="4"/>
        <v>0</v>
      </c>
    </row>
    <row r="25" spans="1:15" s="100" customFormat="1" ht="26.25" customHeight="1" x14ac:dyDescent="0.2">
      <c r="A25" s="357"/>
      <c r="B25" s="104" t="s">
        <v>8</v>
      </c>
      <c r="C25" s="219">
        <f>SUM(C20:C24)</f>
        <v>104440</v>
      </c>
      <c r="D25" s="219">
        <f t="shared" ref="D25:N25" si="6">SUM(D20:D24)</f>
        <v>125070</v>
      </c>
      <c r="E25" s="219">
        <f t="shared" si="6"/>
        <v>108510</v>
      </c>
      <c r="F25" s="219">
        <f t="shared" si="6"/>
        <v>103330</v>
      </c>
      <c r="G25" s="219">
        <f t="shared" si="6"/>
        <v>127090</v>
      </c>
      <c r="H25" s="219">
        <f t="shared" si="6"/>
        <v>99100</v>
      </c>
      <c r="I25" s="219">
        <f t="shared" si="6"/>
        <v>108550</v>
      </c>
      <c r="J25" s="219">
        <f t="shared" si="6"/>
        <v>113620</v>
      </c>
      <c r="K25" s="219">
        <f t="shared" si="6"/>
        <v>103550</v>
      </c>
      <c r="L25" s="219">
        <f t="shared" si="6"/>
        <v>119780</v>
      </c>
      <c r="M25" s="219">
        <f t="shared" si="6"/>
        <v>97320</v>
      </c>
      <c r="N25" s="219">
        <f t="shared" si="6"/>
        <v>102690</v>
      </c>
      <c r="O25" s="219">
        <f t="shared" si="4"/>
        <v>1313050</v>
      </c>
    </row>
    <row r="26" spans="1:15" s="100" customFormat="1" ht="30" customHeight="1" x14ac:dyDescent="0.2">
      <c r="A26" s="348" t="s">
        <v>12</v>
      </c>
      <c r="B26" s="349"/>
      <c r="C26" s="220">
        <f>SUM(C11,C13,C19,C25)</f>
        <v>2532680</v>
      </c>
      <c r="D26" s="220">
        <f t="shared" ref="D26:N26" si="7">SUM(D11,D13,D19,D25)</f>
        <v>2492460</v>
      </c>
      <c r="E26" s="220">
        <f t="shared" si="7"/>
        <v>2226130</v>
      </c>
      <c r="F26" s="220">
        <f t="shared" si="7"/>
        <v>2491310</v>
      </c>
      <c r="G26" s="220">
        <f t="shared" si="7"/>
        <v>2322310</v>
      </c>
      <c r="H26" s="220">
        <f t="shared" si="7"/>
        <v>2156600</v>
      </c>
      <c r="I26" s="220">
        <f t="shared" si="7"/>
        <v>2368660</v>
      </c>
      <c r="J26" s="220">
        <f t="shared" si="7"/>
        <v>2279710</v>
      </c>
      <c r="K26" s="220">
        <f t="shared" si="7"/>
        <v>2549400</v>
      </c>
      <c r="L26" s="220">
        <f t="shared" si="7"/>
        <v>2329730</v>
      </c>
      <c r="M26" s="220">
        <f t="shared" si="7"/>
        <v>1990650</v>
      </c>
      <c r="N26" s="220">
        <f t="shared" si="7"/>
        <v>2248440</v>
      </c>
      <c r="O26" s="220">
        <f t="shared" ref="O26" si="8">SUM(O11,O13,O19,O25)</f>
        <v>27988080</v>
      </c>
    </row>
    <row r="27" spans="1:15" s="100" customFormat="1" ht="5.25" customHeight="1" x14ac:dyDescent="0.2">
      <c r="A27" s="102"/>
      <c r="B27" s="102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s="100" customFormat="1" ht="24.75" customHeight="1" x14ac:dyDescent="0.2">
      <c r="A28" s="337" t="s">
        <v>365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</row>
    <row r="29" spans="1:15" ht="24.75" customHeight="1" x14ac:dyDescent="0.2">
      <c r="A29" s="101" t="s">
        <v>355</v>
      </c>
    </row>
    <row r="43" spans="3:3" s="100" customFormat="1" ht="48" customHeight="1" x14ac:dyDescent="0.2"/>
    <row r="44" spans="3:3" ht="48" customHeight="1" x14ac:dyDescent="0.2">
      <c r="C44" s="99"/>
    </row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85" orientation="landscape" useFirstPageNumber="1" r:id="rId1"/>
  <headerFooter scaleWithDoc="0"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43"/>
  <sheetViews>
    <sheetView tabSelected="1" view="pageBreakPreview" topLeftCell="A14" zoomScale="85" zoomScaleNormal="55" zoomScaleSheetLayoutView="85" workbookViewId="0">
      <selection activeCell="P19" sqref="P19"/>
    </sheetView>
  </sheetViews>
  <sheetFormatPr defaultColWidth="9" defaultRowHeight="48" customHeight="1" x14ac:dyDescent="0.2"/>
  <cols>
    <col min="1" max="1" width="4.6640625" style="101" customWidth="1"/>
    <col min="2" max="2" width="22.6640625" style="101" bestFit="1" customWidth="1"/>
    <col min="3" max="3" width="14.6640625" style="101" customWidth="1"/>
    <col min="4" max="15" width="14.6640625" style="99" customWidth="1"/>
    <col min="16" max="40" width="11.6640625" style="99" customWidth="1"/>
    <col min="41" max="16384" width="9" style="99"/>
  </cols>
  <sheetData>
    <row r="1" spans="1:24" s="100" customFormat="1" ht="32.1" customHeight="1" x14ac:dyDescent="0.2">
      <c r="A1" s="95" t="s">
        <v>323</v>
      </c>
      <c r="B1" s="95"/>
      <c r="C1" s="95"/>
      <c r="D1" s="96"/>
      <c r="E1" s="96"/>
      <c r="F1" s="96"/>
      <c r="G1" s="96"/>
      <c r="H1" s="96"/>
      <c r="I1" s="96"/>
      <c r="J1" s="97"/>
      <c r="K1" s="97"/>
      <c r="L1" s="98"/>
      <c r="M1" s="353" t="s">
        <v>62</v>
      </c>
      <c r="N1" s="353"/>
      <c r="O1" s="354"/>
      <c r="P1" s="58"/>
      <c r="Q1" s="96"/>
      <c r="R1" s="96"/>
      <c r="S1" s="96"/>
      <c r="T1" s="99"/>
      <c r="U1" s="99"/>
      <c r="V1" s="99"/>
      <c r="W1" s="99"/>
      <c r="X1" s="99"/>
    </row>
    <row r="2" spans="1:24" s="100" customFormat="1" ht="26.25" customHeight="1" x14ac:dyDescent="0.2">
      <c r="A2" s="99"/>
      <c r="B2" s="99"/>
      <c r="C2" s="99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 t="s">
        <v>45</v>
      </c>
      <c r="P2" s="101"/>
      <c r="Q2" s="101"/>
      <c r="R2" s="101"/>
      <c r="S2" s="101"/>
      <c r="T2" s="101"/>
      <c r="U2" s="101"/>
      <c r="V2" s="101"/>
      <c r="W2" s="101"/>
      <c r="X2" s="101"/>
    </row>
    <row r="3" spans="1:24" s="101" customFormat="1" ht="24" customHeight="1" x14ac:dyDescent="0.2">
      <c r="A3" s="355" t="s">
        <v>5</v>
      </c>
      <c r="B3" s="356"/>
      <c r="C3" s="103" t="s">
        <v>325</v>
      </c>
      <c r="D3" s="103" t="s">
        <v>326</v>
      </c>
      <c r="E3" s="103" t="s">
        <v>327</v>
      </c>
      <c r="F3" s="103" t="s">
        <v>328</v>
      </c>
      <c r="G3" s="103" t="s">
        <v>329</v>
      </c>
      <c r="H3" s="103" t="s">
        <v>330</v>
      </c>
      <c r="I3" s="103" t="s">
        <v>331</v>
      </c>
      <c r="J3" s="103" t="s">
        <v>332</v>
      </c>
      <c r="K3" s="103" t="s">
        <v>333</v>
      </c>
      <c r="L3" s="103" t="s">
        <v>334</v>
      </c>
      <c r="M3" s="103" t="s">
        <v>335</v>
      </c>
      <c r="N3" s="103" t="s">
        <v>336</v>
      </c>
      <c r="O3" s="103" t="s">
        <v>51</v>
      </c>
    </row>
    <row r="4" spans="1:24" s="100" customFormat="1" ht="26.25" customHeight="1" x14ac:dyDescent="0.2">
      <c r="A4" s="357" t="s">
        <v>356</v>
      </c>
      <c r="B4" s="104" t="s">
        <v>52</v>
      </c>
      <c r="C4" s="219">
        <v>0</v>
      </c>
      <c r="D4" s="219">
        <v>0</v>
      </c>
      <c r="E4" s="219">
        <v>0</v>
      </c>
      <c r="F4" s="219">
        <v>0</v>
      </c>
      <c r="G4" s="219">
        <v>0</v>
      </c>
      <c r="H4" s="219">
        <v>0</v>
      </c>
      <c r="I4" s="219">
        <v>0</v>
      </c>
      <c r="J4" s="219">
        <v>0</v>
      </c>
      <c r="K4" s="219">
        <v>0</v>
      </c>
      <c r="L4" s="219">
        <v>0</v>
      </c>
      <c r="M4" s="219">
        <v>0</v>
      </c>
      <c r="N4" s="219">
        <v>0</v>
      </c>
      <c r="O4" s="219">
        <f>SUM(C4:N4)</f>
        <v>0</v>
      </c>
      <c r="P4" s="99"/>
      <c r="Q4" s="99"/>
      <c r="R4" s="99"/>
      <c r="S4" s="99"/>
      <c r="T4" s="99"/>
      <c r="U4" s="99"/>
      <c r="V4" s="99"/>
      <c r="W4" s="99"/>
      <c r="X4" s="99"/>
    </row>
    <row r="5" spans="1:24" s="100" customFormat="1" ht="26.25" customHeight="1" x14ac:dyDescent="0.2">
      <c r="A5" s="357"/>
      <c r="B5" s="104" t="s">
        <v>338</v>
      </c>
      <c r="C5" s="219">
        <v>0</v>
      </c>
      <c r="D5" s="219">
        <v>0</v>
      </c>
      <c r="E5" s="219">
        <v>0</v>
      </c>
      <c r="F5" s="219">
        <v>0</v>
      </c>
      <c r="G5" s="219">
        <v>0</v>
      </c>
      <c r="H5" s="219">
        <v>0</v>
      </c>
      <c r="I5" s="219">
        <v>0</v>
      </c>
      <c r="J5" s="219">
        <v>0</v>
      </c>
      <c r="K5" s="219">
        <v>0</v>
      </c>
      <c r="L5" s="219">
        <v>0</v>
      </c>
      <c r="M5" s="219">
        <v>0</v>
      </c>
      <c r="N5" s="219">
        <v>0</v>
      </c>
      <c r="O5" s="219">
        <f t="shared" ref="O5:O10" si="0">SUM(C5:N5)</f>
        <v>0</v>
      </c>
      <c r="P5" s="99"/>
      <c r="Q5" s="99"/>
      <c r="R5" s="99"/>
      <c r="S5" s="99"/>
      <c r="T5" s="99"/>
      <c r="U5" s="99"/>
      <c r="V5" s="99"/>
      <c r="W5" s="99"/>
      <c r="X5" s="99"/>
    </row>
    <row r="6" spans="1:24" s="100" customFormat="1" ht="26.25" customHeight="1" x14ac:dyDescent="0.2">
      <c r="A6" s="357"/>
      <c r="B6" s="104" t="s">
        <v>53</v>
      </c>
      <c r="C6" s="219">
        <v>0</v>
      </c>
      <c r="D6" s="219">
        <v>0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0</v>
      </c>
      <c r="O6" s="219">
        <f t="shared" si="0"/>
        <v>0</v>
      </c>
      <c r="P6" s="99"/>
      <c r="Q6" s="99"/>
      <c r="R6" s="99"/>
      <c r="S6" s="99"/>
      <c r="T6" s="99"/>
      <c r="U6" s="99"/>
      <c r="V6" s="99"/>
      <c r="W6" s="99"/>
      <c r="X6" s="99"/>
    </row>
    <row r="7" spans="1:24" s="100" customFormat="1" ht="26.25" customHeight="1" x14ac:dyDescent="0.2">
      <c r="A7" s="357"/>
      <c r="B7" s="104" t="s">
        <v>339</v>
      </c>
      <c r="C7" s="219">
        <v>227550</v>
      </c>
      <c r="D7" s="219">
        <v>207160</v>
      </c>
      <c r="E7" s="219">
        <v>201520</v>
      </c>
      <c r="F7" s="219">
        <v>221940</v>
      </c>
      <c r="G7" s="219">
        <v>201200</v>
      </c>
      <c r="H7" s="219">
        <v>150050</v>
      </c>
      <c r="I7" s="219">
        <v>218780</v>
      </c>
      <c r="J7" s="219">
        <v>242030</v>
      </c>
      <c r="K7" s="219">
        <v>203080</v>
      </c>
      <c r="L7" s="219">
        <v>182090</v>
      </c>
      <c r="M7" s="219">
        <v>297110</v>
      </c>
      <c r="N7" s="219">
        <v>352980</v>
      </c>
      <c r="O7" s="219">
        <f t="shared" si="0"/>
        <v>2705490</v>
      </c>
      <c r="P7" s="99"/>
      <c r="Q7" s="99"/>
      <c r="R7" s="99"/>
      <c r="S7" s="99"/>
      <c r="T7" s="99"/>
      <c r="U7" s="99"/>
      <c r="V7" s="99"/>
      <c r="W7" s="99"/>
      <c r="X7" s="99"/>
    </row>
    <row r="8" spans="1:24" s="100" customFormat="1" ht="26.25" customHeight="1" x14ac:dyDescent="0.2">
      <c r="A8" s="357"/>
      <c r="B8" s="104" t="s">
        <v>54</v>
      </c>
      <c r="C8" s="219">
        <v>1936050</v>
      </c>
      <c r="D8" s="219">
        <v>1913670</v>
      </c>
      <c r="E8" s="219">
        <v>1697010</v>
      </c>
      <c r="F8" s="219">
        <v>1888310</v>
      </c>
      <c r="G8" s="219">
        <v>1737780</v>
      </c>
      <c r="H8" s="219">
        <v>1658410</v>
      </c>
      <c r="I8" s="219">
        <v>1765310</v>
      </c>
      <c r="J8" s="219">
        <v>1723170</v>
      </c>
      <c r="K8" s="219">
        <v>1986270</v>
      </c>
      <c r="L8" s="219">
        <v>1776350</v>
      </c>
      <c r="M8" s="219">
        <v>1353210</v>
      </c>
      <c r="N8" s="219">
        <v>1543480</v>
      </c>
      <c r="O8" s="219">
        <f t="shared" si="0"/>
        <v>20979020</v>
      </c>
      <c r="P8" s="99"/>
      <c r="Q8" s="99"/>
      <c r="R8" s="99"/>
      <c r="S8" s="99"/>
      <c r="T8" s="99"/>
      <c r="U8" s="99"/>
      <c r="V8" s="99"/>
      <c r="W8" s="99"/>
      <c r="X8" s="99"/>
    </row>
    <row r="9" spans="1:24" s="100" customFormat="1" ht="26.25" customHeight="1" x14ac:dyDescent="0.2">
      <c r="A9" s="357"/>
      <c r="B9" s="104" t="s">
        <v>340</v>
      </c>
      <c r="C9" s="219">
        <v>0</v>
      </c>
      <c r="D9" s="219">
        <v>0</v>
      </c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f t="shared" si="0"/>
        <v>0</v>
      </c>
      <c r="P9" s="99"/>
      <c r="Q9" s="99"/>
      <c r="R9" s="99"/>
      <c r="S9" s="99"/>
      <c r="T9" s="99"/>
      <c r="U9" s="99"/>
      <c r="V9" s="99"/>
      <c r="W9" s="99"/>
      <c r="X9" s="99"/>
    </row>
    <row r="10" spans="1:24" s="100" customFormat="1" ht="26.25" customHeight="1" x14ac:dyDescent="0.2">
      <c r="A10" s="357"/>
      <c r="B10" s="104" t="s">
        <v>341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f t="shared" si="0"/>
        <v>0</v>
      </c>
      <c r="P10" s="99"/>
      <c r="Q10" s="99"/>
      <c r="R10" s="99"/>
      <c r="S10" s="99"/>
      <c r="T10" s="99"/>
      <c r="U10" s="99"/>
      <c r="V10" s="99"/>
      <c r="W10" s="99"/>
      <c r="X10" s="99"/>
    </row>
    <row r="11" spans="1:24" s="100" customFormat="1" ht="26.25" customHeight="1" x14ac:dyDescent="0.2">
      <c r="A11" s="357"/>
      <c r="B11" s="104" t="s">
        <v>8</v>
      </c>
      <c r="C11" s="219">
        <f>SUM(C4:C10)</f>
        <v>2163600</v>
      </c>
      <c r="D11" s="219">
        <f t="shared" ref="D11:N11" si="1">SUM(D4:D10)</f>
        <v>2120830</v>
      </c>
      <c r="E11" s="219">
        <f t="shared" si="1"/>
        <v>1898530</v>
      </c>
      <c r="F11" s="219">
        <f t="shared" si="1"/>
        <v>2110250</v>
      </c>
      <c r="G11" s="219">
        <f t="shared" si="1"/>
        <v>1938980</v>
      </c>
      <c r="H11" s="219">
        <f t="shared" si="1"/>
        <v>1808460</v>
      </c>
      <c r="I11" s="219">
        <f t="shared" si="1"/>
        <v>1984090</v>
      </c>
      <c r="J11" s="219">
        <f t="shared" si="1"/>
        <v>1965200</v>
      </c>
      <c r="K11" s="219">
        <f t="shared" si="1"/>
        <v>2189350</v>
      </c>
      <c r="L11" s="219">
        <f t="shared" si="1"/>
        <v>1958440</v>
      </c>
      <c r="M11" s="219">
        <f t="shared" si="1"/>
        <v>1650320</v>
      </c>
      <c r="N11" s="219">
        <f t="shared" si="1"/>
        <v>1896460</v>
      </c>
      <c r="O11" s="219">
        <f>SUM(O4:O10)</f>
        <v>23684510</v>
      </c>
      <c r="P11" s="99"/>
      <c r="Q11" s="99"/>
      <c r="R11" s="99"/>
      <c r="S11" s="99"/>
      <c r="T11" s="99"/>
      <c r="U11" s="99"/>
      <c r="V11" s="99"/>
      <c r="W11" s="99"/>
      <c r="X11" s="99"/>
    </row>
    <row r="12" spans="1:24" s="100" customFormat="1" ht="51" customHeight="1" x14ac:dyDescent="0.2">
      <c r="A12" s="346" t="s">
        <v>366</v>
      </c>
      <c r="B12" s="105" t="s">
        <v>40</v>
      </c>
      <c r="C12" s="219">
        <v>17850</v>
      </c>
      <c r="D12" s="219">
        <v>18670</v>
      </c>
      <c r="E12" s="219">
        <v>14630</v>
      </c>
      <c r="F12" s="219">
        <v>15250</v>
      </c>
      <c r="G12" s="219">
        <v>14600</v>
      </c>
      <c r="H12" s="219">
        <v>17500</v>
      </c>
      <c r="I12" s="219">
        <v>15730</v>
      </c>
      <c r="J12" s="219">
        <v>16820</v>
      </c>
      <c r="K12" s="219">
        <v>21920</v>
      </c>
      <c r="L12" s="219">
        <v>14830</v>
      </c>
      <c r="M12" s="219">
        <v>13090</v>
      </c>
      <c r="N12" s="219">
        <v>18160</v>
      </c>
      <c r="O12" s="219">
        <f>SUM(C12:N12)</f>
        <v>199050</v>
      </c>
    </row>
    <row r="13" spans="1:24" s="100" customFormat="1" ht="51" customHeight="1" x14ac:dyDescent="0.2">
      <c r="A13" s="346"/>
      <c r="B13" s="104" t="s">
        <v>8</v>
      </c>
      <c r="C13" s="219">
        <f>C12</f>
        <v>17850</v>
      </c>
      <c r="D13" s="219">
        <f t="shared" ref="D13:N13" si="2">D12</f>
        <v>18670</v>
      </c>
      <c r="E13" s="219">
        <f t="shared" si="2"/>
        <v>14630</v>
      </c>
      <c r="F13" s="219">
        <f t="shared" si="2"/>
        <v>15250</v>
      </c>
      <c r="G13" s="219">
        <f t="shared" si="2"/>
        <v>14600</v>
      </c>
      <c r="H13" s="219">
        <f t="shared" si="2"/>
        <v>17500</v>
      </c>
      <c r="I13" s="219">
        <f t="shared" si="2"/>
        <v>15730</v>
      </c>
      <c r="J13" s="219">
        <f t="shared" si="2"/>
        <v>16820</v>
      </c>
      <c r="K13" s="219">
        <f t="shared" si="2"/>
        <v>21920</v>
      </c>
      <c r="L13" s="219">
        <f t="shared" si="2"/>
        <v>14830</v>
      </c>
      <c r="M13" s="219">
        <f t="shared" si="2"/>
        <v>13090</v>
      </c>
      <c r="N13" s="219">
        <f t="shared" si="2"/>
        <v>18160</v>
      </c>
      <c r="O13" s="219">
        <f t="shared" ref="O13" si="3">O12</f>
        <v>199050</v>
      </c>
    </row>
    <row r="14" spans="1:24" s="100" customFormat="1" ht="26.25" customHeight="1" x14ac:dyDescent="0.2">
      <c r="A14" s="358" t="s">
        <v>342</v>
      </c>
      <c r="B14" s="105" t="s">
        <v>343</v>
      </c>
      <c r="C14" s="219">
        <v>0</v>
      </c>
      <c r="D14" s="219">
        <v>0</v>
      </c>
      <c r="E14" s="219">
        <v>0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f>SUM(C14:N14)</f>
        <v>0</v>
      </c>
    </row>
    <row r="15" spans="1:24" s="100" customFormat="1" ht="26.25" customHeight="1" x14ac:dyDescent="0.2">
      <c r="A15" s="359"/>
      <c r="B15" s="105" t="s">
        <v>344</v>
      </c>
      <c r="C15" s="219">
        <v>137020</v>
      </c>
      <c r="D15" s="219">
        <v>123410</v>
      </c>
      <c r="E15" s="219">
        <v>122150</v>
      </c>
      <c r="F15" s="219">
        <v>158670</v>
      </c>
      <c r="G15" s="219">
        <v>133100</v>
      </c>
      <c r="H15" s="219">
        <v>137980</v>
      </c>
      <c r="I15" s="219">
        <v>131290</v>
      </c>
      <c r="J15" s="219">
        <v>107340</v>
      </c>
      <c r="K15" s="219">
        <v>133400</v>
      </c>
      <c r="L15" s="219">
        <v>121280</v>
      </c>
      <c r="M15" s="219">
        <v>101100</v>
      </c>
      <c r="N15" s="219">
        <v>116240</v>
      </c>
      <c r="O15" s="219">
        <f t="shared" ref="O15:O25" si="4">SUM(C15:N15)</f>
        <v>1522980</v>
      </c>
    </row>
    <row r="16" spans="1:24" s="100" customFormat="1" ht="26.25" customHeight="1" x14ac:dyDescent="0.2">
      <c r="A16" s="359"/>
      <c r="B16" s="105" t="s">
        <v>345</v>
      </c>
      <c r="C16" s="219">
        <v>0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f t="shared" si="4"/>
        <v>0</v>
      </c>
    </row>
    <row r="17" spans="1:15" s="100" customFormat="1" ht="26.25" customHeight="1" x14ac:dyDescent="0.2">
      <c r="A17" s="359"/>
      <c r="B17" s="105" t="s">
        <v>346</v>
      </c>
      <c r="C17" s="219">
        <v>0</v>
      </c>
      <c r="D17" s="219">
        <v>0</v>
      </c>
      <c r="E17" s="219">
        <v>0</v>
      </c>
      <c r="F17" s="219">
        <v>0</v>
      </c>
      <c r="G17" s="219">
        <v>0</v>
      </c>
      <c r="H17" s="219">
        <v>0</v>
      </c>
      <c r="I17" s="219">
        <v>0</v>
      </c>
      <c r="J17" s="219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f t="shared" si="4"/>
        <v>0</v>
      </c>
    </row>
    <row r="18" spans="1:15" s="100" customFormat="1" ht="26.25" customHeight="1" x14ac:dyDescent="0.2">
      <c r="A18" s="359"/>
      <c r="B18" s="105" t="s">
        <v>347</v>
      </c>
      <c r="C18" s="219">
        <v>0</v>
      </c>
      <c r="D18" s="219">
        <v>0</v>
      </c>
      <c r="E18" s="219">
        <v>0</v>
      </c>
      <c r="F18" s="219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f t="shared" si="4"/>
        <v>0</v>
      </c>
    </row>
    <row r="19" spans="1:15" s="100" customFormat="1" ht="26.25" customHeight="1" x14ac:dyDescent="0.2">
      <c r="A19" s="360"/>
      <c r="B19" s="104" t="s">
        <v>8</v>
      </c>
      <c r="C19" s="219">
        <f>SUM(C14:C18)</f>
        <v>137020</v>
      </c>
      <c r="D19" s="219">
        <f t="shared" ref="D19:N19" si="5">SUM(D14:D18)</f>
        <v>123410</v>
      </c>
      <c r="E19" s="219">
        <f t="shared" si="5"/>
        <v>122150</v>
      </c>
      <c r="F19" s="219">
        <f t="shared" si="5"/>
        <v>158670</v>
      </c>
      <c r="G19" s="219">
        <f t="shared" si="5"/>
        <v>133100</v>
      </c>
      <c r="H19" s="219">
        <f t="shared" si="5"/>
        <v>137980</v>
      </c>
      <c r="I19" s="219">
        <f t="shared" si="5"/>
        <v>131290</v>
      </c>
      <c r="J19" s="219">
        <f t="shared" si="5"/>
        <v>107340</v>
      </c>
      <c r="K19" s="219">
        <f t="shared" si="5"/>
        <v>133400</v>
      </c>
      <c r="L19" s="219">
        <f t="shared" si="5"/>
        <v>121280</v>
      </c>
      <c r="M19" s="219">
        <f t="shared" si="5"/>
        <v>101100</v>
      </c>
      <c r="N19" s="219">
        <f t="shared" si="5"/>
        <v>116240</v>
      </c>
      <c r="O19" s="219">
        <f t="shared" si="4"/>
        <v>1522980</v>
      </c>
    </row>
    <row r="20" spans="1:15" s="100" customFormat="1" ht="26.25" customHeight="1" x14ac:dyDescent="0.2">
      <c r="A20" s="357" t="s">
        <v>348</v>
      </c>
      <c r="B20" s="105" t="s">
        <v>349</v>
      </c>
      <c r="C20" s="219">
        <v>0</v>
      </c>
      <c r="D20" s="219">
        <v>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f t="shared" si="4"/>
        <v>0</v>
      </c>
    </row>
    <row r="21" spans="1:15" s="100" customFormat="1" ht="26.25" customHeight="1" x14ac:dyDescent="0.2">
      <c r="A21" s="357"/>
      <c r="B21" s="105" t="s">
        <v>350</v>
      </c>
      <c r="C21" s="219">
        <v>0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f t="shared" si="4"/>
        <v>0</v>
      </c>
    </row>
    <row r="22" spans="1:15" s="100" customFormat="1" ht="26.25" customHeight="1" x14ac:dyDescent="0.2">
      <c r="A22" s="357"/>
      <c r="B22" s="105" t="s">
        <v>351</v>
      </c>
      <c r="C22" s="219">
        <v>109740</v>
      </c>
      <c r="D22" s="219">
        <v>131730</v>
      </c>
      <c r="E22" s="219">
        <v>113740</v>
      </c>
      <c r="F22" s="219">
        <v>108320</v>
      </c>
      <c r="G22" s="219">
        <v>134000</v>
      </c>
      <c r="H22" s="219">
        <v>104640</v>
      </c>
      <c r="I22" s="219">
        <v>115630</v>
      </c>
      <c r="J22" s="219">
        <v>120630</v>
      </c>
      <c r="K22" s="219">
        <v>109530</v>
      </c>
      <c r="L22" s="219">
        <v>127230</v>
      </c>
      <c r="M22" s="219">
        <v>103480</v>
      </c>
      <c r="N22" s="219">
        <v>108990</v>
      </c>
      <c r="O22" s="219">
        <f t="shared" si="4"/>
        <v>1387660</v>
      </c>
    </row>
    <row r="23" spans="1:15" s="100" customFormat="1" ht="26.25" customHeight="1" x14ac:dyDescent="0.2">
      <c r="A23" s="357"/>
      <c r="B23" s="105" t="s">
        <v>352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  <c r="H23" s="219">
        <v>0</v>
      </c>
      <c r="I23" s="219">
        <v>0</v>
      </c>
      <c r="J23" s="219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f t="shared" si="4"/>
        <v>0</v>
      </c>
    </row>
    <row r="24" spans="1:15" s="100" customFormat="1" ht="26.25" customHeight="1" x14ac:dyDescent="0.2">
      <c r="A24" s="357"/>
      <c r="B24" s="105" t="s">
        <v>353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  <c r="J24" s="219">
        <v>0</v>
      </c>
      <c r="K24" s="219">
        <v>0</v>
      </c>
      <c r="L24" s="219">
        <v>0</v>
      </c>
      <c r="M24" s="219">
        <v>0</v>
      </c>
      <c r="N24" s="219">
        <v>0</v>
      </c>
      <c r="O24" s="219">
        <f t="shared" si="4"/>
        <v>0</v>
      </c>
    </row>
    <row r="25" spans="1:15" s="100" customFormat="1" ht="26.25" customHeight="1" x14ac:dyDescent="0.2">
      <c r="A25" s="357"/>
      <c r="B25" s="104" t="s">
        <v>8</v>
      </c>
      <c r="C25" s="219">
        <f>SUM(C20:C24)</f>
        <v>109740</v>
      </c>
      <c r="D25" s="219">
        <f t="shared" ref="D25:N25" si="6">SUM(D20:D24)</f>
        <v>131730</v>
      </c>
      <c r="E25" s="219">
        <f t="shared" si="6"/>
        <v>113740</v>
      </c>
      <c r="F25" s="219">
        <f t="shared" si="6"/>
        <v>108320</v>
      </c>
      <c r="G25" s="219">
        <f t="shared" si="6"/>
        <v>134000</v>
      </c>
      <c r="H25" s="219">
        <f t="shared" si="6"/>
        <v>104640</v>
      </c>
      <c r="I25" s="219">
        <f t="shared" si="6"/>
        <v>115630</v>
      </c>
      <c r="J25" s="219">
        <f t="shared" si="6"/>
        <v>120630</v>
      </c>
      <c r="K25" s="219">
        <f t="shared" si="6"/>
        <v>109530</v>
      </c>
      <c r="L25" s="219">
        <f t="shared" si="6"/>
        <v>127230</v>
      </c>
      <c r="M25" s="219">
        <f t="shared" si="6"/>
        <v>103480</v>
      </c>
      <c r="N25" s="219">
        <f t="shared" si="6"/>
        <v>108990</v>
      </c>
      <c r="O25" s="219">
        <f t="shared" si="4"/>
        <v>1387660</v>
      </c>
    </row>
    <row r="26" spans="1:15" s="100" customFormat="1" ht="30" customHeight="1" x14ac:dyDescent="0.2">
      <c r="A26" s="348" t="s">
        <v>12</v>
      </c>
      <c r="B26" s="349"/>
      <c r="C26" s="220">
        <f>SUM(C11,C13,C19,C25)</f>
        <v>2428210</v>
      </c>
      <c r="D26" s="220">
        <f t="shared" ref="D26:N26" si="7">SUM(D11,D13,D19,D25)</f>
        <v>2394640</v>
      </c>
      <c r="E26" s="220">
        <f t="shared" si="7"/>
        <v>2149050</v>
      </c>
      <c r="F26" s="220">
        <f t="shared" si="7"/>
        <v>2392490</v>
      </c>
      <c r="G26" s="220">
        <f t="shared" si="7"/>
        <v>2220680</v>
      </c>
      <c r="H26" s="220">
        <f t="shared" si="7"/>
        <v>2068580</v>
      </c>
      <c r="I26" s="220">
        <f t="shared" si="7"/>
        <v>2246740</v>
      </c>
      <c r="J26" s="220">
        <f t="shared" si="7"/>
        <v>2209990</v>
      </c>
      <c r="K26" s="220">
        <f t="shared" si="7"/>
        <v>2454200</v>
      </c>
      <c r="L26" s="220">
        <f t="shared" si="7"/>
        <v>2221780</v>
      </c>
      <c r="M26" s="220">
        <f t="shared" si="7"/>
        <v>1867990</v>
      </c>
      <c r="N26" s="220">
        <f t="shared" si="7"/>
        <v>2139850</v>
      </c>
      <c r="O26" s="220">
        <f t="shared" ref="O26" si="8">SUM(O11,O13,O19,O25)</f>
        <v>26794200</v>
      </c>
    </row>
    <row r="27" spans="1:15" s="100" customFormat="1" ht="4.5" customHeight="1" x14ac:dyDescent="0.2">
      <c r="A27" s="102"/>
      <c r="B27" s="102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s="100" customFormat="1" ht="24.75" customHeight="1" x14ac:dyDescent="0.2">
      <c r="A28" s="337" t="s">
        <v>365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</row>
    <row r="29" spans="1:15" ht="24.75" customHeight="1" x14ac:dyDescent="0.2">
      <c r="A29" s="101" t="s">
        <v>355</v>
      </c>
    </row>
    <row r="43" s="100" customFormat="1" ht="48" customHeight="1" x14ac:dyDescent="0.2"/>
  </sheetData>
  <mergeCells count="8">
    <mergeCell ref="A26:B26"/>
    <mergeCell ref="A28:O28"/>
    <mergeCell ref="M1:O1"/>
    <mergeCell ref="A3:B3"/>
    <mergeCell ref="A4:A11"/>
    <mergeCell ref="A12:A13"/>
    <mergeCell ref="A14:A19"/>
    <mergeCell ref="A20:A2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3" firstPageNumber="86" orientation="landscape" useFirstPageNumber="1" r:id="rId1"/>
  <headerFooter scaleWithDoc="0"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EB73-8D68-4AB1-91A2-47B8DD5F31F1}">
  <sheetPr>
    <pageSetUpPr fitToPage="1"/>
  </sheetPr>
  <dimension ref="A1:CP65"/>
  <sheetViews>
    <sheetView tabSelected="1" view="pageBreakPreview" topLeftCell="BU1" zoomScale="70" zoomScaleNormal="55" zoomScaleSheetLayoutView="70" zoomScalePageLayoutView="55" workbookViewId="0">
      <selection activeCell="P19" sqref="P19"/>
    </sheetView>
  </sheetViews>
  <sheetFormatPr defaultColWidth="9" defaultRowHeight="13.2" x14ac:dyDescent="0.2"/>
  <cols>
    <col min="1" max="1" width="3.44140625" style="6" customWidth="1"/>
    <col min="2" max="2" width="32.44140625" style="6" customWidth="1"/>
    <col min="3" max="3" width="9.77734375" style="5" customWidth="1"/>
    <col min="4" max="7" width="7.88671875" style="6" customWidth="1"/>
    <col min="8" max="8" width="9.77734375" style="5" customWidth="1"/>
    <col min="9" max="12" width="7.88671875" style="6" customWidth="1"/>
    <col min="13" max="13" width="9.77734375" style="5" customWidth="1"/>
    <col min="14" max="17" width="7.88671875" style="6" customWidth="1"/>
    <col min="18" max="18" width="9.77734375" style="5" customWidth="1"/>
    <col min="19" max="19" width="9.6640625" style="6" customWidth="1"/>
    <col min="20" max="20" width="9.44140625" style="6" bestFit="1" customWidth="1"/>
    <col min="21" max="22" width="7.88671875" style="6" customWidth="1"/>
    <col min="23" max="23" width="3.44140625" style="6" customWidth="1"/>
    <col min="24" max="24" width="32.6640625" style="6" customWidth="1"/>
    <col min="25" max="25" width="9.77734375" style="5" customWidth="1"/>
    <col min="26" max="29" width="7.88671875" style="6" customWidth="1"/>
    <col min="30" max="30" width="9.77734375" style="5" customWidth="1"/>
    <col min="31" max="34" width="7.88671875" style="6" customWidth="1"/>
    <col min="35" max="35" width="9.77734375" style="5" customWidth="1"/>
    <col min="36" max="39" width="7.88671875" style="6" customWidth="1"/>
    <col min="40" max="40" width="9.77734375" style="5" customWidth="1"/>
    <col min="41" max="41" width="9.6640625" style="6" customWidth="1"/>
    <col min="42" max="42" width="9.44140625" style="6" bestFit="1" customWidth="1"/>
    <col min="43" max="44" width="7.88671875" style="6" customWidth="1"/>
    <col min="45" max="45" width="3.33203125" style="5" customWidth="1"/>
    <col min="46" max="46" width="32.6640625" style="6" customWidth="1"/>
    <col min="47" max="47" width="9.5546875" style="6" bestFit="1" customWidth="1"/>
    <col min="48" max="49" width="7.88671875" style="6" customWidth="1"/>
    <col min="50" max="50" width="9.77734375" style="5" customWidth="1"/>
    <col min="51" max="51" width="7.88671875" style="6" customWidth="1"/>
    <col min="52" max="52" width="9.5546875" style="6" bestFit="1" customWidth="1"/>
    <col min="53" max="54" width="7.88671875" style="6" customWidth="1"/>
    <col min="55" max="55" width="9.77734375" style="5" customWidth="1"/>
    <col min="56" max="56" width="7.88671875" style="6" customWidth="1"/>
    <col min="57" max="57" width="9.5546875" style="6" bestFit="1" customWidth="1"/>
    <col min="58" max="59" width="7.88671875" style="6" customWidth="1"/>
    <col min="60" max="60" width="9.77734375" style="5" customWidth="1"/>
    <col min="61" max="61" width="9.6640625" style="6" customWidth="1"/>
    <col min="62" max="62" width="9.44140625" style="6" bestFit="1" customWidth="1"/>
    <col min="63" max="64" width="7.88671875" style="6" customWidth="1"/>
    <col min="65" max="65" width="9.77734375" style="5" customWidth="1"/>
    <col min="66" max="66" width="7.44140625" style="6" customWidth="1"/>
    <col min="67" max="67" width="3.21875" style="6" customWidth="1"/>
    <col min="68" max="68" width="32.44140625" style="6" customWidth="1"/>
    <col min="69" max="69" width="9.5546875" style="6" bestFit="1" customWidth="1"/>
    <col min="70" max="71" width="7.88671875" style="6" customWidth="1"/>
    <col min="72" max="72" width="9.77734375" style="5" customWidth="1"/>
    <col min="73" max="73" width="7.88671875" style="6" customWidth="1"/>
    <col min="74" max="74" width="9.5546875" style="6" bestFit="1" customWidth="1"/>
    <col min="75" max="76" width="7.88671875" style="6" customWidth="1"/>
    <col min="77" max="77" width="9.77734375" style="5" customWidth="1"/>
    <col min="78" max="78" width="7.6640625" style="6" bestFit="1" customWidth="1"/>
    <col min="79" max="79" width="9.5546875" style="6" bestFit="1" customWidth="1"/>
    <col min="80" max="81" width="7.88671875" style="6" customWidth="1"/>
    <col min="82" max="82" width="9.77734375" style="5" customWidth="1"/>
    <col min="83" max="83" width="9.6640625" style="6" customWidth="1"/>
    <col min="84" max="84" width="9.44140625" style="6" bestFit="1" customWidth="1"/>
    <col min="85" max="86" width="7.88671875" style="6" customWidth="1"/>
    <col min="87" max="87" width="9.77734375" style="5" customWidth="1"/>
    <col min="88" max="88" width="10.44140625" style="6" customWidth="1"/>
    <col min="89" max="89" width="10.33203125" style="6" customWidth="1"/>
    <col min="90" max="91" width="7.88671875" style="6" customWidth="1"/>
    <col min="92" max="16384" width="9" style="6"/>
  </cols>
  <sheetData>
    <row r="1" spans="1:94" ht="30.75" customHeight="1" thickBot="1" x14ac:dyDescent="0.25">
      <c r="A1" s="387" t="s">
        <v>368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 t="s">
        <v>368</v>
      </c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7"/>
      <c r="AS1" s="387" t="s">
        <v>368</v>
      </c>
      <c r="AT1" s="387"/>
      <c r="AU1" s="387"/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7"/>
      <c r="BK1" s="387"/>
      <c r="BL1" s="387"/>
      <c r="BM1" s="387"/>
      <c r="BN1" s="387"/>
      <c r="BO1" s="387" t="s">
        <v>368</v>
      </c>
      <c r="BP1" s="387"/>
      <c r="BQ1" s="387"/>
      <c r="BR1" s="387"/>
      <c r="BS1" s="387"/>
      <c r="BT1" s="387"/>
      <c r="BU1" s="387"/>
      <c r="BV1" s="387"/>
      <c r="BW1" s="387"/>
      <c r="BX1" s="387"/>
      <c r="BY1" s="387"/>
      <c r="BZ1" s="387"/>
      <c r="CA1" s="387"/>
      <c r="CB1" s="387"/>
      <c r="CC1" s="387"/>
      <c r="CD1" s="387"/>
      <c r="CE1" s="387"/>
      <c r="CF1" s="387"/>
      <c r="CG1" s="387"/>
      <c r="CH1" s="387"/>
      <c r="CI1" s="387"/>
      <c r="CJ1" s="387"/>
      <c r="CK1" s="107"/>
      <c r="CL1" s="108"/>
      <c r="CM1" s="108"/>
      <c r="CN1" s="108"/>
      <c r="CO1" s="108"/>
    </row>
    <row r="2" spans="1:94" ht="21" customHeight="1" thickBot="1" x14ac:dyDescent="0.25">
      <c r="A2" s="384"/>
      <c r="B2" s="385"/>
      <c r="C2" s="382" t="s">
        <v>63</v>
      </c>
      <c r="D2" s="383"/>
      <c r="E2" s="383"/>
      <c r="F2" s="383"/>
      <c r="G2" s="383"/>
      <c r="H2" s="382" t="s">
        <v>64</v>
      </c>
      <c r="I2" s="383"/>
      <c r="J2" s="383"/>
      <c r="K2" s="383"/>
      <c r="L2" s="383"/>
      <c r="M2" s="382" t="s">
        <v>65</v>
      </c>
      <c r="N2" s="383"/>
      <c r="O2" s="383"/>
      <c r="P2" s="383"/>
      <c r="Q2" s="383"/>
      <c r="R2" s="375" t="s">
        <v>312</v>
      </c>
      <c r="S2" s="376"/>
      <c r="T2" s="376"/>
      <c r="U2" s="376"/>
      <c r="V2" s="377"/>
      <c r="W2" s="384"/>
      <c r="X2" s="385"/>
      <c r="Y2" s="375" t="s">
        <v>66</v>
      </c>
      <c r="Z2" s="376"/>
      <c r="AA2" s="376"/>
      <c r="AB2" s="376"/>
      <c r="AC2" s="377"/>
      <c r="AD2" s="382" t="s">
        <v>67</v>
      </c>
      <c r="AE2" s="383"/>
      <c r="AF2" s="383"/>
      <c r="AG2" s="383"/>
      <c r="AH2" s="383"/>
      <c r="AI2" s="382" t="s">
        <v>68</v>
      </c>
      <c r="AJ2" s="383"/>
      <c r="AK2" s="383"/>
      <c r="AL2" s="383"/>
      <c r="AM2" s="383"/>
      <c r="AN2" s="375" t="s">
        <v>311</v>
      </c>
      <c r="AO2" s="376"/>
      <c r="AP2" s="376"/>
      <c r="AQ2" s="376"/>
      <c r="AR2" s="377"/>
      <c r="AS2" s="384"/>
      <c r="AT2" s="385"/>
      <c r="AU2" s="375" t="s">
        <v>319</v>
      </c>
      <c r="AV2" s="376"/>
      <c r="AW2" s="376"/>
      <c r="AX2" s="376"/>
      <c r="AY2" s="377"/>
      <c r="AZ2" s="382" t="s">
        <v>151</v>
      </c>
      <c r="BA2" s="383"/>
      <c r="BB2" s="383"/>
      <c r="BC2" s="383"/>
      <c r="BD2" s="383"/>
      <c r="BE2" s="382" t="s">
        <v>152</v>
      </c>
      <c r="BF2" s="383"/>
      <c r="BG2" s="383"/>
      <c r="BH2" s="383"/>
      <c r="BI2" s="383"/>
      <c r="BJ2" s="375" t="s">
        <v>309</v>
      </c>
      <c r="BK2" s="376"/>
      <c r="BL2" s="376"/>
      <c r="BM2" s="376"/>
      <c r="BN2" s="377"/>
      <c r="BO2" s="384"/>
      <c r="BP2" s="385"/>
      <c r="BQ2" s="382" t="s">
        <v>153</v>
      </c>
      <c r="BR2" s="383"/>
      <c r="BS2" s="383"/>
      <c r="BT2" s="383"/>
      <c r="BU2" s="386"/>
      <c r="BV2" s="382" t="s">
        <v>154</v>
      </c>
      <c r="BW2" s="383"/>
      <c r="BX2" s="383"/>
      <c r="BY2" s="383"/>
      <c r="BZ2" s="383"/>
      <c r="CA2" s="382" t="s">
        <v>155</v>
      </c>
      <c r="CB2" s="383"/>
      <c r="CC2" s="383"/>
      <c r="CD2" s="383"/>
      <c r="CE2" s="383"/>
      <c r="CF2" s="375" t="s">
        <v>310</v>
      </c>
      <c r="CG2" s="376"/>
      <c r="CH2" s="376"/>
      <c r="CI2" s="376"/>
      <c r="CJ2" s="377"/>
      <c r="CK2" s="375" t="s">
        <v>69</v>
      </c>
      <c r="CL2" s="376"/>
      <c r="CM2" s="376"/>
      <c r="CN2" s="376"/>
      <c r="CO2" s="377"/>
      <c r="CP2" s="9"/>
    </row>
    <row r="3" spans="1:94" ht="21.75" customHeight="1" x14ac:dyDescent="0.2">
      <c r="A3" s="378" t="s">
        <v>70</v>
      </c>
      <c r="B3" s="379"/>
      <c r="C3" s="109" t="s">
        <v>71</v>
      </c>
      <c r="D3" s="110" t="s">
        <v>72</v>
      </c>
      <c r="E3" s="110" t="s">
        <v>73</v>
      </c>
      <c r="F3" s="110" t="s">
        <v>156</v>
      </c>
      <c r="G3" s="110" t="s">
        <v>281</v>
      </c>
      <c r="H3" s="109" t="s">
        <v>71</v>
      </c>
      <c r="I3" s="110" t="s">
        <v>72</v>
      </c>
      <c r="J3" s="110" t="s">
        <v>73</v>
      </c>
      <c r="K3" s="110" t="s">
        <v>156</v>
      </c>
      <c r="L3" s="110" t="s">
        <v>281</v>
      </c>
      <c r="M3" s="109" t="s">
        <v>71</v>
      </c>
      <c r="N3" s="110" t="s">
        <v>72</v>
      </c>
      <c r="O3" s="110" t="s">
        <v>73</v>
      </c>
      <c r="P3" s="110" t="s">
        <v>156</v>
      </c>
      <c r="Q3" s="110" t="s">
        <v>281</v>
      </c>
      <c r="R3" s="109" t="s">
        <v>71</v>
      </c>
      <c r="S3" s="110" t="s">
        <v>72</v>
      </c>
      <c r="T3" s="110" t="s">
        <v>73</v>
      </c>
      <c r="U3" s="110" t="s">
        <v>156</v>
      </c>
      <c r="V3" s="111" t="s">
        <v>281</v>
      </c>
      <c r="W3" s="378" t="s">
        <v>70</v>
      </c>
      <c r="X3" s="379"/>
      <c r="Y3" s="109" t="s">
        <v>71</v>
      </c>
      <c r="Z3" s="110" t="s">
        <v>72</v>
      </c>
      <c r="AA3" s="110" t="s">
        <v>73</v>
      </c>
      <c r="AB3" s="110" t="s">
        <v>156</v>
      </c>
      <c r="AC3" s="110" t="s">
        <v>281</v>
      </c>
      <c r="AD3" s="109" t="s">
        <v>71</v>
      </c>
      <c r="AE3" s="110" t="s">
        <v>72</v>
      </c>
      <c r="AF3" s="110" t="s">
        <v>73</v>
      </c>
      <c r="AG3" s="110" t="s">
        <v>156</v>
      </c>
      <c r="AH3" s="110" t="s">
        <v>281</v>
      </c>
      <c r="AI3" s="109" t="s">
        <v>71</v>
      </c>
      <c r="AJ3" s="110" t="s">
        <v>72</v>
      </c>
      <c r="AK3" s="110" t="s">
        <v>73</v>
      </c>
      <c r="AL3" s="110" t="s">
        <v>156</v>
      </c>
      <c r="AM3" s="110" t="s">
        <v>281</v>
      </c>
      <c r="AN3" s="109" t="s">
        <v>71</v>
      </c>
      <c r="AO3" s="110" t="s">
        <v>72</v>
      </c>
      <c r="AP3" s="110" t="s">
        <v>73</v>
      </c>
      <c r="AQ3" s="110" t="s">
        <v>156</v>
      </c>
      <c r="AR3" s="111" t="s">
        <v>281</v>
      </c>
      <c r="AS3" s="378" t="s">
        <v>70</v>
      </c>
      <c r="AT3" s="379"/>
      <c r="AU3" s="109" t="s">
        <v>71</v>
      </c>
      <c r="AV3" s="110" t="s">
        <v>72</v>
      </c>
      <c r="AW3" s="110" t="s">
        <v>73</v>
      </c>
      <c r="AX3" s="110" t="s">
        <v>156</v>
      </c>
      <c r="AY3" s="110" t="s">
        <v>281</v>
      </c>
      <c r="AZ3" s="109" t="s">
        <v>71</v>
      </c>
      <c r="BA3" s="110" t="s">
        <v>72</v>
      </c>
      <c r="BB3" s="110" t="s">
        <v>73</v>
      </c>
      <c r="BC3" s="110" t="s">
        <v>156</v>
      </c>
      <c r="BD3" s="110" t="s">
        <v>281</v>
      </c>
      <c r="BE3" s="109" t="s">
        <v>71</v>
      </c>
      <c r="BF3" s="110" t="s">
        <v>72</v>
      </c>
      <c r="BG3" s="110" t="s">
        <v>73</v>
      </c>
      <c r="BH3" s="110" t="s">
        <v>156</v>
      </c>
      <c r="BI3" s="110" t="s">
        <v>281</v>
      </c>
      <c r="BJ3" s="109" t="s">
        <v>71</v>
      </c>
      <c r="BK3" s="110" t="s">
        <v>72</v>
      </c>
      <c r="BL3" s="110" t="s">
        <v>73</v>
      </c>
      <c r="BM3" s="110" t="s">
        <v>156</v>
      </c>
      <c r="BN3" s="111" t="s">
        <v>281</v>
      </c>
      <c r="BO3" s="378" t="s">
        <v>70</v>
      </c>
      <c r="BP3" s="379"/>
      <c r="BQ3" s="109" t="s">
        <v>71</v>
      </c>
      <c r="BR3" s="110" t="s">
        <v>72</v>
      </c>
      <c r="BS3" s="110" t="s">
        <v>73</v>
      </c>
      <c r="BT3" s="110" t="s">
        <v>156</v>
      </c>
      <c r="BU3" s="111" t="s">
        <v>281</v>
      </c>
      <c r="BV3" s="109" t="s">
        <v>71</v>
      </c>
      <c r="BW3" s="110" t="s">
        <v>72</v>
      </c>
      <c r="BX3" s="110" t="s">
        <v>73</v>
      </c>
      <c r="BY3" s="110" t="s">
        <v>156</v>
      </c>
      <c r="BZ3" s="110" t="s">
        <v>281</v>
      </c>
      <c r="CA3" s="109" t="s">
        <v>71</v>
      </c>
      <c r="CB3" s="110" t="s">
        <v>72</v>
      </c>
      <c r="CC3" s="110" t="s">
        <v>73</v>
      </c>
      <c r="CD3" s="110" t="s">
        <v>156</v>
      </c>
      <c r="CE3" s="110" t="s">
        <v>281</v>
      </c>
      <c r="CF3" s="109" t="s">
        <v>71</v>
      </c>
      <c r="CG3" s="110" t="s">
        <v>72</v>
      </c>
      <c r="CH3" s="110" t="s">
        <v>73</v>
      </c>
      <c r="CI3" s="110" t="s">
        <v>156</v>
      </c>
      <c r="CJ3" s="111" t="s">
        <v>281</v>
      </c>
      <c r="CK3" s="109" t="s">
        <v>71</v>
      </c>
      <c r="CL3" s="110" t="s">
        <v>72</v>
      </c>
      <c r="CM3" s="110" t="s">
        <v>73</v>
      </c>
      <c r="CN3" s="110" t="s">
        <v>156</v>
      </c>
      <c r="CO3" s="111" t="s">
        <v>281</v>
      </c>
    </row>
    <row r="4" spans="1:94" ht="13.8" thickBot="1" x14ac:dyDescent="0.25">
      <c r="A4" s="380"/>
      <c r="B4" s="381"/>
      <c r="C4" s="112" t="s">
        <v>320</v>
      </c>
      <c r="D4" s="113" t="s">
        <v>321</v>
      </c>
      <c r="E4" s="113" t="s">
        <v>74</v>
      </c>
      <c r="F4" s="113" t="s">
        <v>74</v>
      </c>
      <c r="G4" s="113" t="s">
        <v>74</v>
      </c>
      <c r="H4" s="112" t="s">
        <v>320</v>
      </c>
      <c r="I4" s="113" t="s">
        <v>321</v>
      </c>
      <c r="J4" s="113" t="s">
        <v>74</v>
      </c>
      <c r="K4" s="113" t="s">
        <v>74</v>
      </c>
      <c r="L4" s="113" t="s">
        <v>74</v>
      </c>
      <c r="M4" s="112" t="s">
        <v>320</v>
      </c>
      <c r="N4" s="113" t="s">
        <v>321</v>
      </c>
      <c r="O4" s="113" t="s">
        <v>74</v>
      </c>
      <c r="P4" s="113" t="s">
        <v>74</v>
      </c>
      <c r="Q4" s="113" t="s">
        <v>74</v>
      </c>
      <c r="R4" s="112" t="s">
        <v>320</v>
      </c>
      <c r="S4" s="113" t="s">
        <v>321</v>
      </c>
      <c r="T4" s="113" t="s">
        <v>74</v>
      </c>
      <c r="U4" s="113" t="s">
        <v>74</v>
      </c>
      <c r="V4" s="114" t="s">
        <v>74</v>
      </c>
      <c r="W4" s="380"/>
      <c r="X4" s="381"/>
      <c r="Y4" s="112" t="s">
        <v>320</v>
      </c>
      <c r="Z4" s="113" t="s">
        <v>321</v>
      </c>
      <c r="AA4" s="113" t="s">
        <v>74</v>
      </c>
      <c r="AB4" s="113" t="s">
        <v>74</v>
      </c>
      <c r="AC4" s="113" t="s">
        <v>74</v>
      </c>
      <c r="AD4" s="112" t="s">
        <v>320</v>
      </c>
      <c r="AE4" s="113" t="s">
        <v>321</v>
      </c>
      <c r="AF4" s="113" t="s">
        <v>74</v>
      </c>
      <c r="AG4" s="113" t="s">
        <v>74</v>
      </c>
      <c r="AH4" s="113" t="s">
        <v>74</v>
      </c>
      <c r="AI4" s="112" t="s">
        <v>320</v>
      </c>
      <c r="AJ4" s="113" t="s">
        <v>321</v>
      </c>
      <c r="AK4" s="113" t="s">
        <v>74</v>
      </c>
      <c r="AL4" s="113" t="s">
        <v>74</v>
      </c>
      <c r="AM4" s="113" t="s">
        <v>74</v>
      </c>
      <c r="AN4" s="112" t="s">
        <v>320</v>
      </c>
      <c r="AO4" s="113" t="s">
        <v>321</v>
      </c>
      <c r="AP4" s="113" t="s">
        <v>74</v>
      </c>
      <c r="AQ4" s="113" t="s">
        <v>74</v>
      </c>
      <c r="AR4" s="114" t="s">
        <v>74</v>
      </c>
      <c r="AS4" s="380"/>
      <c r="AT4" s="381"/>
      <c r="AU4" s="112" t="s">
        <v>320</v>
      </c>
      <c r="AV4" s="113" t="s">
        <v>321</v>
      </c>
      <c r="AW4" s="113" t="s">
        <v>74</v>
      </c>
      <c r="AX4" s="113" t="s">
        <v>74</v>
      </c>
      <c r="AY4" s="113" t="s">
        <v>74</v>
      </c>
      <c r="AZ4" s="112" t="s">
        <v>320</v>
      </c>
      <c r="BA4" s="113" t="s">
        <v>321</v>
      </c>
      <c r="BB4" s="113" t="s">
        <v>74</v>
      </c>
      <c r="BC4" s="113" t="s">
        <v>74</v>
      </c>
      <c r="BD4" s="113" t="s">
        <v>74</v>
      </c>
      <c r="BE4" s="112" t="s">
        <v>320</v>
      </c>
      <c r="BF4" s="113" t="s">
        <v>321</v>
      </c>
      <c r="BG4" s="113" t="s">
        <v>74</v>
      </c>
      <c r="BH4" s="113" t="s">
        <v>74</v>
      </c>
      <c r="BI4" s="113" t="s">
        <v>74</v>
      </c>
      <c r="BJ4" s="112" t="s">
        <v>320</v>
      </c>
      <c r="BK4" s="113" t="s">
        <v>321</v>
      </c>
      <c r="BL4" s="113" t="s">
        <v>74</v>
      </c>
      <c r="BM4" s="113" t="s">
        <v>74</v>
      </c>
      <c r="BN4" s="114" t="s">
        <v>74</v>
      </c>
      <c r="BO4" s="380"/>
      <c r="BP4" s="381"/>
      <c r="BQ4" s="112" t="s">
        <v>320</v>
      </c>
      <c r="BR4" s="113" t="s">
        <v>321</v>
      </c>
      <c r="BS4" s="113" t="s">
        <v>74</v>
      </c>
      <c r="BT4" s="113" t="s">
        <v>74</v>
      </c>
      <c r="BU4" s="114" t="s">
        <v>74</v>
      </c>
      <c r="BV4" s="112" t="s">
        <v>320</v>
      </c>
      <c r="BW4" s="113" t="s">
        <v>321</v>
      </c>
      <c r="BX4" s="113" t="s">
        <v>74</v>
      </c>
      <c r="BY4" s="113" t="s">
        <v>74</v>
      </c>
      <c r="BZ4" s="113" t="s">
        <v>74</v>
      </c>
      <c r="CA4" s="112" t="s">
        <v>320</v>
      </c>
      <c r="CB4" s="113" t="s">
        <v>321</v>
      </c>
      <c r="CC4" s="113" t="s">
        <v>74</v>
      </c>
      <c r="CD4" s="113" t="s">
        <v>74</v>
      </c>
      <c r="CE4" s="113" t="s">
        <v>74</v>
      </c>
      <c r="CF4" s="112" t="s">
        <v>320</v>
      </c>
      <c r="CG4" s="113" t="s">
        <v>321</v>
      </c>
      <c r="CH4" s="113" t="s">
        <v>74</v>
      </c>
      <c r="CI4" s="113" t="s">
        <v>74</v>
      </c>
      <c r="CJ4" s="114" t="s">
        <v>74</v>
      </c>
      <c r="CK4" s="112" t="s">
        <v>320</v>
      </c>
      <c r="CL4" s="113" t="s">
        <v>321</v>
      </c>
      <c r="CM4" s="113" t="s">
        <v>74</v>
      </c>
      <c r="CN4" s="113" t="s">
        <v>74</v>
      </c>
      <c r="CO4" s="114" t="s">
        <v>74</v>
      </c>
    </row>
    <row r="5" spans="1:94" ht="13.5" customHeight="1" x14ac:dyDescent="0.2">
      <c r="A5" s="372" t="s">
        <v>363</v>
      </c>
      <c r="B5" s="226" t="s">
        <v>157</v>
      </c>
      <c r="C5" s="247">
        <v>20.9</v>
      </c>
      <c r="D5" s="248">
        <v>63</v>
      </c>
      <c r="E5" s="248">
        <v>0</v>
      </c>
      <c r="F5" s="248">
        <v>0</v>
      </c>
      <c r="G5" s="248">
        <v>0</v>
      </c>
      <c r="H5" s="247">
        <v>25.8</v>
      </c>
      <c r="I5" s="248">
        <v>1173</v>
      </c>
      <c r="J5" s="248">
        <v>2</v>
      </c>
      <c r="K5" s="248">
        <v>0</v>
      </c>
      <c r="L5" s="248">
        <v>0</v>
      </c>
      <c r="M5" s="247">
        <v>40.299999999999997</v>
      </c>
      <c r="N5" s="248">
        <v>827</v>
      </c>
      <c r="O5" s="248">
        <v>0</v>
      </c>
      <c r="P5" s="248">
        <v>0</v>
      </c>
      <c r="Q5" s="248">
        <v>0</v>
      </c>
      <c r="R5" s="247">
        <f t="shared" ref="R5:V14" si="0">C5+H5+M5</f>
        <v>87</v>
      </c>
      <c r="S5" s="249">
        <f t="shared" si="0"/>
        <v>2063</v>
      </c>
      <c r="T5" s="248">
        <f t="shared" si="0"/>
        <v>2</v>
      </c>
      <c r="U5" s="248">
        <f t="shared" si="0"/>
        <v>0</v>
      </c>
      <c r="V5" s="250">
        <f t="shared" si="0"/>
        <v>0</v>
      </c>
      <c r="W5" s="372" t="s">
        <v>363</v>
      </c>
      <c r="X5" s="226" t="s">
        <v>157</v>
      </c>
      <c r="Y5" s="247">
        <v>18.600000000000001</v>
      </c>
      <c r="Z5" s="248">
        <v>1011</v>
      </c>
      <c r="AA5" s="248">
        <v>0</v>
      </c>
      <c r="AB5" s="248">
        <v>0</v>
      </c>
      <c r="AC5" s="248">
        <v>0</v>
      </c>
      <c r="AD5" s="247">
        <v>17.2</v>
      </c>
      <c r="AE5" s="248">
        <v>1083</v>
      </c>
      <c r="AF5" s="248">
        <v>0</v>
      </c>
      <c r="AG5" s="248">
        <v>0</v>
      </c>
      <c r="AH5" s="248">
        <v>0</v>
      </c>
      <c r="AI5" s="247">
        <v>22.1</v>
      </c>
      <c r="AJ5" s="248">
        <v>1038</v>
      </c>
      <c r="AK5" s="248">
        <v>0</v>
      </c>
      <c r="AL5" s="248">
        <v>0</v>
      </c>
      <c r="AM5" s="248">
        <v>0</v>
      </c>
      <c r="AN5" s="247">
        <f t="shared" ref="AN5:AR14" si="1">Y5+AD5+AI5</f>
        <v>57.9</v>
      </c>
      <c r="AO5" s="249">
        <f t="shared" si="1"/>
        <v>3132</v>
      </c>
      <c r="AP5" s="248">
        <f t="shared" si="1"/>
        <v>0</v>
      </c>
      <c r="AQ5" s="248">
        <f t="shared" si="1"/>
        <v>0</v>
      </c>
      <c r="AR5" s="250">
        <f t="shared" si="1"/>
        <v>0</v>
      </c>
      <c r="AS5" s="372" t="s">
        <v>363</v>
      </c>
      <c r="AT5" s="226" t="s">
        <v>157</v>
      </c>
      <c r="AU5" s="247">
        <v>20.6</v>
      </c>
      <c r="AV5" s="248">
        <v>1133</v>
      </c>
      <c r="AW5" s="248">
        <v>1</v>
      </c>
      <c r="AX5" s="248">
        <v>0</v>
      </c>
      <c r="AY5" s="248">
        <v>0</v>
      </c>
      <c r="AZ5" s="247">
        <v>31.5</v>
      </c>
      <c r="BA5" s="248">
        <v>1610</v>
      </c>
      <c r="BB5" s="248">
        <v>0</v>
      </c>
      <c r="BC5" s="248">
        <v>0</v>
      </c>
      <c r="BD5" s="248">
        <v>0</v>
      </c>
      <c r="BE5" s="247">
        <v>38.1</v>
      </c>
      <c r="BF5" s="248">
        <v>1870</v>
      </c>
      <c r="BG5" s="248">
        <v>2</v>
      </c>
      <c r="BH5" s="248">
        <v>0</v>
      </c>
      <c r="BI5" s="248">
        <v>0</v>
      </c>
      <c r="BJ5" s="247">
        <f t="shared" ref="BJ5:BN14" si="2">AU5+AZ5+BE5</f>
        <v>90.2</v>
      </c>
      <c r="BK5" s="249">
        <f t="shared" si="2"/>
        <v>4613</v>
      </c>
      <c r="BL5" s="248">
        <f t="shared" si="2"/>
        <v>3</v>
      </c>
      <c r="BM5" s="248">
        <f t="shared" si="2"/>
        <v>0</v>
      </c>
      <c r="BN5" s="250">
        <f t="shared" si="2"/>
        <v>0</v>
      </c>
      <c r="BO5" s="372" t="s">
        <v>363</v>
      </c>
      <c r="BP5" s="226" t="s">
        <v>157</v>
      </c>
      <c r="BQ5" s="247">
        <v>35.6</v>
      </c>
      <c r="BR5" s="248">
        <v>1090</v>
      </c>
      <c r="BS5" s="248">
        <v>0</v>
      </c>
      <c r="BT5" s="248">
        <v>0</v>
      </c>
      <c r="BU5" s="250">
        <v>0</v>
      </c>
      <c r="BV5" s="247">
        <v>21.2</v>
      </c>
      <c r="BW5" s="248">
        <v>1049</v>
      </c>
      <c r="BX5" s="248">
        <v>6</v>
      </c>
      <c r="BY5" s="248">
        <v>0</v>
      </c>
      <c r="BZ5" s="248">
        <v>0</v>
      </c>
      <c r="CA5" s="247">
        <v>33.799999999999997</v>
      </c>
      <c r="CB5" s="248">
        <v>1359</v>
      </c>
      <c r="CC5" s="248">
        <v>1</v>
      </c>
      <c r="CD5" s="248">
        <v>0</v>
      </c>
      <c r="CE5" s="248">
        <v>0</v>
      </c>
      <c r="CF5" s="247">
        <f t="shared" ref="CF5:CJ14" si="3">SUM(BQ5,BV5,CA5)</f>
        <v>90.6</v>
      </c>
      <c r="CG5" s="249">
        <f t="shared" si="3"/>
        <v>3498</v>
      </c>
      <c r="CH5" s="248">
        <f t="shared" si="3"/>
        <v>7</v>
      </c>
      <c r="CI5" s="248">
        <f t="shared" si="3"/>
        <v>0</v>
      </c>
      <c r="CJ5" s="250">
        <f t="shared" si="3"/>
        <v>0</v>
      </c>
      <c r="CK5" s="247">
        <f t="shared" ref="CK5:CO14" si="4">R5+AN5+BJ5+CF5</f>
        <v>325.70000000000005</v>
      </c>
      <c r="CL5" s="248">
        <f t="shared" si="4"/>
        <v>13306</v>
      </c>
      <c r="CM5" s="248">
        <f t="shared" si="4"/>
        <v>12</v>
      </c>
      <c r="CN5" s="248">
        <f t="shared" si="4"/>
        <v>0</v>
      </c>
      <c r="CO5" s="250">
        <f t="shared" si="4"/>
        <v>0</v>
      </c>
    </row>
    <row r="6" spans="1:94" x14ac:dyDescent="0.2">
      <c r="A6" s="372"/>
      <c r="B6" s="115" t="s">
        <v>158</v>
      </c>
      <c r="C6" s="251">
        <v>0</v>
      </c>
      <c r="D6" s="252">
        <v>0</v>
      </c>
      <c r="E6" s="252">
        <v>0</v>
      </c>
      <c r="F6" s="252">
        <v>0</v>
      </c>
      <c r="G6" s="252">
        <v>0</v>
      </c>
      <c r="H6" s="251">
        <v>0</v>
      </c>
      <c r="I6" s="252">
        <v>144</v>
      </c>
      <c r="J6" s="252">
        <v>0</v>
      </c>
      <c r="K6" s="252">
        <v>0</v>
      </c>
      <c r="L6" s="252">
        <v>0</v>
      </c>
      <c r="M6" s="251">
        <v>0</v>
      </c>
      <c r="N6" s="252">
        <v>105</v>
      </c>
      <c r="O6" s="252">
        <v>0</v>
      </c>
      <c r="P6" s="252">
        <v>0</v>
      </c>
      <c r="Q6" s="252">
        <v>0</v>
      </c>
      <c r="R6" s="251">
        <f t="shared" si="0"/>
        <v>0</v>
      </c>
      <c r="S6" s="253">
        <f t="shared" si="0"/>
        <v>249</v>
      </c>
      <c r="T6" s="252">
        <f t="shared" si="0"/>
        <v>0</v>
      </c>
      <c r="U6" s="252">
        <f t="shared" si="0"/>
        <v>0</v>
      </c>
      <c r="V6" s="254">
        <f t="shared" si="0"/>
        <v>0</v>
      </c>
      <c r="W6" s="372"/>
      <c r="X6" s="115" t="s">
        <v>158</v>
      </c>
      <c r="Y6" s="251">
        <v>0</v>
      </c>
      <c r="Z6" s="252">
        <v>116</v>
      </c>
      <c r="AA6" s="252">
        <v>0</v>
      </c>
      <c r="AB6" s="252">
        <v>0</v>
      </c>
      <c r="AC6" s="252">
        <v>0</v>
      </c>
      <c r="AD6" s="251">
        <v>0</v>
      </c>
      <c r="AE6" s="252">
        <v>135</v>
      </c>
      <c r="AF6" s="252">
        <v>0</v>
      </c>
      <c r="AG6" s="252">
        <v>0</v>
      </c>
      <c r="AH6" s="252">
        <v>0</v>
      </c>
      <c r="AI6" s="251">
        <v>0</v>
      </c>
      <c r="AJ6" s="252">
        <v>101</v>
      </c>
      <c r="AK6" s="252">
        <v>0</v>
      </c>
      <c r="AL6" s="252">
        <v>0</v>
      </c>
      <c r="AM6" s="252">
        <v>0</v>
      </c>
      <c r="AN6" s="251">
        <f t="shared" si="1"/>
        <v>0</v>
      </c>
      <c r="AO6" s="253">
        <f t="shared" si="1"/>
        <v>352</v>
      </c>
      <c r="AP6" s="252">
        <f t="shared" si="1"/>
        <v>0</v>
      </c>
      <c r="AQ6" s="252">
        <f t="shared" si="1"/>
        <v>0</v>
      </c>
      <c r="AR6" s="254">
        <f t="shared" si="1"/>
        <v>0</v>
      </c>
      <c r="AS6" s="372"/>
      <c r="AT6" s="115" t="s">
        <v>158</v>
      </c>
      <c r="AU6" s="251">
        <v>0</v>
      </c>
      <c r="AV6" s="252">
        <v>114</v>
      </c>
      <c r="AW6" s="252">
        <v>0</v>
      </c>
      <c r="AX6" s="252">
        <v>0</v>
      </c>
      <c r="AY6" s="252">
        <v>0</v>
      </c>
      <c r="AZ6" s="251">
        <v>0</v>
      </c>
      <c r="BA6" s="252">
        <v>104</v>
      </c>
      <c r="BB6" s="252">
        <v>0</v>
      </c>
      <c r="BC6" s="252">
        <v>0</v>
      </c>
      <c r="BD6" s="252">
        <v>0</v>
      </c>
      <c r="BE6" s="251">
        <v>38.1</v>
      </c>
      <c r="BF6" s="252">
        <v>1256</v>
      </c>
      <c r="BG6" s="252">
        <v>2</v>
      </c>
      <c r="BH6" s="252">
        <v>0</v>
      </c>
      <c r="BI6" s="252">
        <v>0</v>
      </c>
      <c r="BJ6" s="251">
        <f t="shared" si="2"/>
        <v>38.1</v>
      </c>
      <c r="BK6" s="253">
        <f t="shared" si="2"/>
        <v>1474</v>
      </c>
      <c r="BL6" s="252">
        <f t="shared" si="2"/>
        <v>2</v>
      </c>
      <c r="BM6" s="252">
        <f t="shared" si="2"/>
        <v>0</v>
      </c>
      <c r="BN6" s="254">
        <f t="shared" si="2"/>
        <v>0</v>
      </c>
      <c r="BO6" s="372"/>
      <c r="BP6" s="115" t="s">
        <v>158</v>
      </c>
      <c r="BQ6" s="251">
        <v>0</v>
      </c>
      <c r="BR6" s="252">
        <v>152</v>
      </c>
      <c r="BS6" s="252">
        <v>0</v>
      </c>
      <c r="BT6" s="252">
        <v>0</v>
      </c>
      <c r="BU6" s="254">
        <v>0</v>
      </c>
      <c r="BV6" s="251">
        <v>0</v>
      </c>
      <c r="BW6" s="252">
        <v>161</v>
      </c>
      <c r="BX6" s="252">
        <v>0</v>
      </c>
      <c r="BY6" s="252">
        <v>0</v>
      </c>
      <c r="BZ6" s="252">
        <v>0</v>
      </c>
      <c r="CA6" s="251">
        <v>0</v>
      </c>
      <c r="CB6" s="252">
        <v>61</v>
      </c>
      <c r="CC6" s="252">
        <v>0</v>
      </c>
      <c r="CD6" s="252">
        <v>0</v>
      </c>
      <c r="CE6" s="252">
        <v>0</v>
      </c>
      <c r="CF6" s="251">
        <f t="shared" si="3"/>
        <v>0</v>
      </c>
      <c r="CG6" s="253">
        <f t="shared" si="3"/>
        <v>374</v>
      </c>
      <c r="CH6" s="252">
        <f t="shared" si="3"/>
        <v>0</v>
      </c>
      <c r="CI6" s="252">
        <f t="shared" si="3"/>
        <v>0</v>
      </c>
      <c r="CJ6" s="254">
        <f t="shared" si="3"/>
        <v>0</v>
      </c>
      <c r="CK6" s="251">
        <f t="shared" si="4"/>
        <v>38.1</v>
      </c>
      <c r="CL6" s="252">
        <f t="shared" si="4"/>
        <v>2449</v>
      </c>
      <c r="CM6" s="252">
        <f t="shared" si="4"/>
        <v>2</v>
      </c>
      <c r="CN6" s="252">
        <f t="shared" si="4"/>
        <v>0</v>
      </c>
      <c r="CO6" s="254">
        <f t="shared" si="4"/>
        <v>0</v>
      </c>
    </row>
    <row r="7" spans="1:94" x14ac:dyDescent="0.2">
      <c r="A7" s="372"/>
      <c r="B7" s="115" t="s">
        <v>159</v>
      </c>
      <c r="C7" s="251">
        <v>12.7</v>
      </c>
      <c r="D7" s="252">
        <v>20</v>
      </c>
      <c r="E7" s="252">
        <v>1</v>
      </c>
      <c r="F7" s="252">
        <v>0</v>
      </c>
      <c r="G7" s="252">
        <v>0</v>
      </c>
      <c r="H7" s="251">
        <v>5.4</v>
      </c>
      <c r="I7" s="252">
        <v>48</v>
      </c>
      <c r="J7" s="252">
        <v>0</v>
      </c>
      <c r="K7" s="252">
        <v>0</v>
      </c>
      <c r="L7" s="252">
        <v>0</v>
      </c>
      <c r="M7" s="251">
        <v>11.2</v>
      </c>
      <c r="N7" s="252">
        <v>29</v>
      </c>
      <c r="O7" s="252">
        <v>0</v>
      </c>
      <c r="P7" s="252">
        <v>0</v>
      </c>
      <c r="Q7" s="252">
        <v>0</v>
      </c>
      <c r="R7" s="251">
        <f t="shared" si="0"/>
        <v>29.3</v>
      </c>
      <c r="S7" s="253">
        <f t="shared" si="0"/>
        <v>97</v>
      </c>
      <c r="T7" s="252">
        <f t="shared" si="0"/>
        <v>1</v>
      </c>
      <c r="U7" s="252">
        <f t="shared" si="0"/>
        <v>0</v>
      </c>
      <c r="V7" s="254">
        <f t="shared" si="0"/>
        <v>0</v>
      </c>
      <c r="W7" s="372"/>
      <c r="X7" s="115" t="s">
        <v>159</v>
      </c>
      <c r="Y7" s="251">
        <v>29.5</v>
      </c>
      <c r="Z7" s="252">
        <v>116</v>
      </c>
      <c r="AA7" s="252">
        <v>1</v>
      </c>
      <c r="AB7" s="252">
        <v>0</v>
      </c>
      <c r="AC7" s="252">
        <v>0</v>
      </c>
      <c r="AD7" s="251">
        <v>25.4</v>
      </c>
      <c r="AE7" s="252">
        <v>79</v>
      </c>
      <c r="AF7" s="252">
        <v>2</v>
      </c>
      <c r="AG7" s="252">
        <v>0</v>
      </c>
      <c r="AH7" s="252">
        <v>0</v>
      </c>
      <c r="AI7" s="251">
        <v>10.9</v>
      </c>
      <c r="AJ7" s="252">
        <v>79</v>
      </c>
      <c r="AK7" s="252">
        <v>0</v>
      </c>
      <c r="AL7" s="252">
        <v>0</v>
      </c>
      <c r="AM7" s="252">
        <v>0</v>
      </c>
      <c r="AN7" s="251">
        <f t="shared" si="1"/>
        <v>65.8</v>
      </c>
      <c r="AO7" s="253">
        <f t="shared" si="1"/>
        <v>274</v>
      </c>
      <c r="AP7" s="252">
        <f t="shared" si="1"/>
        <v>3</v>
      </c>
      <c r="AQ7" s="252">
        <f t="shared" si="1"/>
        <v>0</v>
      </c>
      <c r="AR7" s="254">
        <f t="shared" si="1"/>
        <v>0</v>
      </c>
      <c r="AS7" s="372"/>
      <c r="AT7" s="115" t="s">
        <v>159</v>
      </c>
      <c r="AU7" s="251">
        <v>38.799999999999997</v>
      </c>
      <c r="AV7" s="252">
        <v>105</v>
      </c>
      <c r="AW7" s="252">
        <v>3</v>
      </c>
      <c r="AX7" s="252">
        <v>0</v>
      </c>
      <c r="AY7" s="252">
        <v>0</v>
      </c>
      <c r="AZ7" s="251">
        <v>41.3</v>
      </c>
      <c r="BA7" s="252">
        <v>120</v>
      </c>
      <c r="BB7" s="252">
        <v>0</v>
      </c>
      <c r="BC7" s="252">
        <v>0</v>
      </c>
      <c r="BD7" s="252">
        <v>0</v>
      </c>
      <c r="BE7" s="251">
        <v>33.299999999999997</v>
      </c>
      <c r="BF7" s="252">
        <v>187</v>
      </c>
      <c r="BG7" s="252">
        <v>0</v>
      </c>
      <c r="BH7" s="252">
        <v>0</v>
      </c>
      <c r="BI7" s="252">
        <v>0</v>
      </c>
      <c r="BJ7" s="251">
        <f t="shared" si="2"/>
        <v>113.39999999999999</v>
      </c>
      <c r="BK7" s="253">
        <f t="shared" si="2"/>
        <v>412</v>
      </c>
      <c r="BL7" s="252">
        <f t="shared" si="2"/>
        <v>3</v>
      </c>
      <c r="BM7" s="252">
        <f t="shared" si="2"/>
        <v>0</v>
      </c>
      <c r="BN7" s="254">
        <f t="shared" si="2"/>
        <v>0</v>
      </c>
      <c r="BO7" s="372"/>
      <c r="BP7" s="115" t="s">
        <v>159</v>
      </c>
      <c r="BQ7" s="251">
        <v>14</v>
      </c>
      <c r="BR7" s="252">
        <v>70</v>
      </c>
      <c r="BS7" s="252">
        <v>14</v>
      </c>
      <c r="BT7" s="252">
        <v>0</v>
      </c>
      <c r="BU7" s="254">
        <v>0</v>
      </c>
      <c r="BV7" s="251">
        <v>22.3</v>
      </c>
      <c r="BW7" s="252">
        <v>46</v>
      </c>
      <c r="BX7" s="252">
        <v>0</v>
      </c>
      <c r="BY7" s="252">
        <v>0</v>
      </c>
      <c r="BZ7" s="252">
        <v>0</v>
      </c>
      <c r="CA7" s="251">
        <v>28</v>
      </c>
      <c r="CB7" s="252">
        <v>93</v>
      </c>
      <c r="CC7" s="252">
        <v>0</v>
      </c>
      <c r="CD7" s="252">
        <v>0</v>
      </c>
      <c r="CE7" s="252">
        <v>0</v>
      </c>
      <c r="CF7" s="251">
        <f t="shared" si="3"/>
        <v>64.3</v>
      </c>
      <c r="CG7" s="253">
        <f t="shared" si="3"/>
        <v>209</v>
      </c>
      <c r="CH7" s="252">
        <f t="shared" si="3"/>
        <v>14</v>
      </c>
      <c r="CI7" s="252">
        <f t="shared" si="3"/>
        <v>0</v>
      </c>
      <c r="CJ7" s="254">
        <f t="shared" si="3"/>
        <v>0</v>
      </c>
      <c r="CK7" s="251">
        <f t="shared" si="4"/>
        <v>272.8</v>
      </c>
      <c r="CL7" s="252">
        <f t="shared" si="4"/>
        <v>992</v>
      </c>
      <c r="CM7" s="252">
        <f t="shared" si="4"/>
        <v>21</v>
      </c>
      <c r="CN7" s="252">
        <f t="shared" si="4"/>
        <v>0</v>
      </c>
      <c r="CO7" s="254">
        <f t="shared" si="4"/>
        <v>0</v>
      </c>
    </row>
    <row r="8" spans="1:94" x14ac:dyDescent="0.2">
      <c r="A8" s="372"/>
      <c r="B8" s="115" t="s">
        <v>160</v>
      </c>
      <c r="C8" s="251">
        <v>9.5</v>
      </c>
      <c r="D8" s="252">
        <v>154</v>
      </c>
      <c r="E8" s="252">
        <v>0</v>
      </c>
      <c r="F8" s="252">
        <v>0</v>
      </c>
      <c r="G8" s="252">
        <v>0</v>
      </c>
      <c r="H8" s="251">
        <v>16.7</v>
      </c>
      <c r="I8" s="252">
        <v>139</v>
      </c>
      <c r="J8" s="252">
        <v>0</v>
      </c>
      <c r="K8" s="252">
        <v>0</v>
      </c>
      <c r="L8" s="252">
        <v>0</v>
      </c>
      <c r="M8" s="251">
        <v>15.4</v>
      </c>
      <c r="N8" s="252">
        <v>109</v>
      </c>
      <c r="O8" s="252">
        <v>0</v>
      </c>
      <c r="P8" s="252">
        <v>0</v>
      </c>
      <c r="Q8" s="252">
        <v>0</v>
      </c>
      <c r="R8" s="251">
        <f t="shared" si="0"/>
        <v>41.6</v>
      </c>
      <c r="S8" s="253">
        <f t="shared" si="0"/>
        <v>402</v>
      </c>
      <c r="T8" s="252">
        <f t="shared" si="0"/>
        <v>0</v>
      </c>
      <c r="U8" s="252">
        <f t="shared" si="0"/>
        <v>0</v>
      </c>
      <c r="V8" s="254">
        <f t="shared" si="0"/>
        <v>0</v>
      </c>
      <c r="W8" s="372"/>
      <c r="X8" s="115" t="s">
        <v>160</v>
      </c>
      <c r="Y8" s="251">
        <v>21.4</v>
      </c>
      <c r="Z8" s="252">
        <v>108</v>
      </c>
      <c r="AA8" s="252">
        <v>0</v>
      </c>
      <c r="AB8" s="252">
        <v>0</v>
      </c>
      <c r="AC8" s="252">
        <v>0</v>
      </c>
      <c r="AD8" s="251">
        <v>14.6</v>
      </c>
      <c r="AE8" s="252">
        <v>49</v>
      </c>
      <c r="AF8" s="252">
        <v>0</v>
      </c>
      <c r="AG8" s="252">
        <v>0</v>
      </c>
      <c r="AH8" s="252">
        <v>0</v>
      </c>
      <c r="AI8" s="251">
        <v>11</v>
      </c>
      <c r="AJ8" s="252">
        <v>39</v>
      </c>
      <c r="AK8" s="252">
        <v>0</v>
      </c>
      <c r="AL8" s="252">
        <v>0</v>
      </c>
      <c r="AM8" s="252">
        <v>0</v>
      </c>
      <c r="AN8" s="251">
        <f t="shared" si="1"/>
        <v>47</v>
      </c>
      <c r="AO8" s="253">
        <f t="shared" si="1"/>
        <v>196</v>
      </c>
      <c r="AP8" s="252">
        <f t="shared" si="1"/>
        <v>0</v>
      </c>
      <c r="AQ8" s="252">
        <f t="shared" si="1"/>
        <v>0</v>
      </c>
      <c r="AR8" s="254">
        <f t="shared" si="1"/>
        <v>0</v>
      </c>
      <c r="AS8" s="372"/>
      <c r="AT8" s="115" t="s">
        <v>160</v>
      </c>
      <c r="AU8" s="251">
        <v>10.3</v>
      </c>
      <c r="AV8" s="252">
        <v>132</v>
      </c>
      <c r="AW8" s="252">
        <v>1</v>
      </c>
      <c r="AX8" s="252">
        <v>0</v>
      </c>
      <c r="AY8" s="252">
        <v>0</v>
      </c>
      <c r="AZ8" s="251">
        <v>20.100000000000001</v>
      </c>
      <c r="BA8" s="252">
        <v>143</v>
      </c>
      <c r="BB8" s="252">
        <v>0</v>
      </c>
      <c r="BC8" s="252">
        <v>0</v>
      </c>
      <c r="BD8" s="252">
        <v>0</v>
      </c>
      <c r="BE8" s="251">
        <v>26.4</v>
      </c>
      <c r="BF8" s="252">
        <v>261</v>
      </c>
      <c r="BG8" s="252">
        <v>3</v>
      </c>
      <c r="BH8" s="252">
        <v>0</v>
      </c>
      <c r="BI8" s="252">
        <v>0</v>
      </c>
      <c r="BJ8" s="251">
        <f t="shared" si="2"/>
        <v>56.8</v>
      </c>
      <c r="BK8" s="253">
        <f t="shared" si="2"/>
        <v>536</v>
      </c>
      <c r="BL8" s="252">
        <f t="shared" si="2"/>
        <v>4</v>
      </c>
      <c r="BM8" s="252">
        <f t="shared" si="2"/>
        <v>0</v>
      </c>
      <c r="BN8" s="254">
        <f t="shared" si="2"/>
        <v>0</v>
      </c>
      <c r="BO8" s="372"/>
      <c r="BP8" s="115" t="s">
        <v>160</v>
      </c>
      <c r="BQ8" s="251">
        <v>19.8</v>
      </c>
      <c r="BR8" s="252">
        <v>108</v>
      </c>
      <c r="BS8" s="252">
        <v>0</v>
      </c>
      <c r="BT8" s="252">
        <v>0</v>
      </c>
      <c r="BU8" s="254">
        <v>0</v>
      </c>
      <c r="BV8" s="251">
        <v>28.2</v>
      </c>
      <c r="BW8" s="252">
        <v>185</v>
      </c>
      <c r="BX8" s="252">
        <v>0</v>
      </c>
      <c r="BY8" s="252">
        <v>1</v>
      </c>
      <c r="BZ8" s="252">
        <v>0</v>
      </c>
      <c r="CA8" s="251">
        <v>16.2</v>
      </c>
      <c r="CB8" s="252">
        <v>213</v>
      </c>
      <c r="CC8" s="252">
        <v>3</v>
      </c>
      <c r="CD8" s="252">
        <v>2</v>
      </c>
      <c r="CE8" s="252">
        <v>0</v>
      </c>
      <c r="CF8" s="251">
        <f t="shared" si="3"/>
        <v>64.2</v>
      </c>
      <c r="CG8" s="253">
        <f t="shared" si="3"/>
        <v>506</v>
      </c>
      <c r="CH8" s="252">
        <f t="shared" si="3"/>
        <v>3</v>
      </c>
      <c r="CI8" s="252">
        <f t="shared" si="3"/>
        <v>3</v>
      </c>
      <c r="CJ8" s="254">
        <f t="shared" si="3"/>
        <v>0</v>
      </c>
      <c r="CK8" s="251">
        <f t="shared" si="4"/>
        <v>209.59999999999997</v>
      </c>
      <c r="CL8" s="252">
        <f t="shared" si="4"/>
        <v>1640</v>
      </c>
      <c r="CM8" s="252">
        <f t="shared" si="4"/>
        <v>7</v>
      </c>
      <c r="CN8" s="252">
        <f t="shared" si="4"/>
        <v>3</v>
      </c>
      <c r="CO8" s="254">
        <f t="shared" si="4"/>
        <v>0</v>
      </c>
    </row>
    <row r="9" spans="1:94" x14ac:dyDescent="0.2">
      <c r="A9" s="372"/>
      <c r="B9" s="115" t="s">
        <v>161</v>
      </c>
      <c r="C9" s="251">
        <v>4</v>
      </c>
      <c r="D9" s="252">
        <v>214</v>
      </c>
      <c r="E9" s="252">
        <v>0</v>
      </c>
      <c r="F9" s="252">
        <v>0</v>
      </c>
      <c r="G9" s="252">
        <v>0</v>
      </c>
      <c r="H9" s="251">
        <v>21.1</v>
      </c>
      <c r="I9" s="252">
        <v>125</v>
      </c>
      <c r="J9" s="252">
        <v>1</v>
      </c>
      <c r="K9" s="252">
        <v>1</v>
      </c>
      <c r="L9" s="252">
        <v>0</v>
      </c>
      <c r="M9" s="251">
        <v>7.8</v>
      </c>
      <c r="N9" s="252">
        <v>265</v>
      </c>
      <c r="O9" s="252">
        <v>1</v>
      </c>
      <c r="P9" s="252">
        <v>0</v>
      </c>
      <c r="Q9" s="252">
        <v>1</v>
      </c>
      <c r="R9" s="251">
        <f t="shared" si="0"/>
        <v>32.9</v>
      </c>
      <c r="S9" s="253">
        <f t="shared" si="0"/>
        <v>604</v>
      </c>
      <c r="T9" s="252">
        <f t="shared" si="0"/>
        <v>2</v>
      </c>
      <c r="U9" s="252">
        <f t="shared" si="0"/>
        <v>1</v>
      </c>
      <c r="V9" s="254">
        <f t="shared" si="0"/>
        <v>1</v>
      </c>
      <c r="W9" s="372"/>
      <c r="X9" s="115" t="s">
        <v>161</v>
      </c>
      <c r="Y9" s="251">
        <v>0.1</v>
      </c>
      <c r="Z9" s="252">
        <v>218</v>
      </c>
      <c r="AA9" s="252">
        <v>0</v>
      </c>
      <c r="AB9" s="252">
        <v>0</v>
      </c>
      <c r="AC9" s="252">
        <v>0</v>
      </c>
      <c r="AD9" s="251">
        <v>13</v>
      </c>
      <c r="AE9" s="252">
        <v>186</v>
      </c>
      <c r="AF9" s="252">
        <v>0</v>
      </c>
      <c r="AG9" s="252">
        <v>5</v>
      </c>
      <c r="AH9" s="252">
        <v>0</v>
      </c>
      <c r="AI9" s="251">
        <v>13.7</v>
      </c>
      <c r="AJ9" s="252">
        <v>213</v>
      </c>
      <c r="AK9" s="252">
        <v>0</v>
      </c>
      <c r="AL9" s="252">
        <v>0</v>
      </c>
      <c r="AM9" s="252">
        <v>0</v>
      </c>
      <c r="AN9" s="251">
        <f t="shared" si="1"/>
        <v>26.799999999999997</v>
      </c>
      <c r="AO9" s="253">
        <f t="shared" si="1"/>
        <v>617</v>
      </c>
      <c r="AP9" s="252">
        <f t="shared" si="1"/>
        <v>0</v>
      </c>
      <c r="AQ9" s="252">
        <f t="shared" si="1"/>
        <v>5</v>
      </c>
      <c r="AR9" s="254">
        <f t="shared" si="1"/>
        <v>0</v>
      </c>
      <c r="AS9" s="372"/>
      <c r="AT9" s="115" t="s">
        <v>161</v>
      </c>
      <c r="AU9" s="251">
        <v>13.2</v>
      </c>
      <c r="AV9" s="252">
        <v>220</v>
      </c>
      <c r="AW9" s="252">
        <v>0</v>
      </c>
      <c r="AX9" s="252">
        <v>0</v>
      </c>
      <c r="AY9" s="252">
        <v>0</v>
      </c>
      <c r="AZ9" s="251">
        <v>16.100000000000001</v>
      </c>
      <c r="BA9" s="252">
        <v>168</v>
      </c>
      <c r="BB9" s="252">
        <v>1</v>
      </c>
      <c r="BC9" s="252">
        <v>3</v>
      </c>
      <c r="BD9" s="252">
        <v>0</v>
      </c>
      <c r="BE9" s="251">
        <v>24</v>
      </c>
      <c r="BF9" s="252">
        <v>359</v>
      </c>
      <c r="BG9" s="252">
        <v>0</v>
      </c>
      <c r="BH9" s="252">
        <v>0</v>
      </c>
      <c r="BI9" s="252">
        <v>0</v>
      </c>
      <c r="BJ9" s="251">
        <f t="shared" si="2"/>
        <v>53.3</v>
      </c>
      <c r="BK9" s="253">
        <f t="shared" si="2"/>
        <v>747</v>
      </c>
      <c r="BL9" s="252">
        <f t="shared" si="2"/>
        <v>1</v>
      </c>
      <c r="BM9" s="252">
        <f t="shared" si="2"/>
        <v>3</v>
      </c>
      <c r="BN9" s="254">
        <f t="shared" si="2"/>
        <v>0</v>
      </c>
      <c r="BO9" s="372"/>
      <c r="BP9" s="115" t="s">
        <v>161</v>
      </c>
      <c r="BQ9" s="251">
        <v>0</v>
      </c>
      <c r="BR9" s="252">
        <v>210</v>
      </c>
      <c r="BS9" s="252">
        <v>2</v>
      </c>
      <c r="BT9" s="252">
        <v>1</v>
      </c>
      <c r="BU9" s="254">
        <v>0</v>
      </c>
      <c r="BV9" s="251">
        <v>9</v>
      </c>
      <c r="BW9" s="252">
        <v>137</v>
      </c>
      <c r="BX9" s="252">
        <v>0</v>
      </c>
      <c r="BY9" s="252">
        <v>0</v>
      </c>
      <c r="BZ9" s="252">
        <v>0</v>
      </c>
      <c r="CA9" s="251">
        <v>8.6</v>
      </c>
      <c r="CB9" s="252">
        <v>145</v>
      </c>
      <c r="CC9" s="252">
        <v>0</v>
      </c>
      <c r="CD9" s="252">
        <v>1</v>
      </c>
      <c r="CE9" s="252">
        <v>0</v>
      </c>
      <c r="CF9" s="251">
        <f t="shared" si="3"/>
        <v>17.600000000000001</v>
      </c>
      <c r="CG9" s="253">
        <f t="shared" si="3"/>
        <v>492</v>
      </c>
      <c r="CH9" s="252">
        <f t="shared" si="3"/>
        <v>2</v>
      </c>
      <c r="CI9" s="252">
        <f t="shared" si="3"/>
        <v>2</v>
      </c>
      <c r="CJ9" s="254">
        <f t="shared" si="3"/>
        <v>0</v>
      </c>
      <c r="CK9" s="251">
        <f t="shared" si="4"/>
        <v>130.6</v>
      </c>
      <c r="CL9" s="252">
        <f t="shared" si="4"/>
        <v>2460</v>
      </c>
      <c r="CM9" s="252">
        <f t="shared" si="4"/>
        <v>5</v>
      </c>
      <c r="CN9" s="252">
        <f t="shared" si="4"/>
        <v>11</v>
      </c>
      <c r="CO9" s="254">
        <f t="shared" si="4"/>
        <v>1</v>
      </c>
    </row>
    <row r="10" spans="1:94" x14ac:dyDescent="0.2">
      <c r="A10" s="372"/>
      <c r="B10" s="115" t="s">
        <v>162</v>
      </c>
      <c r="C10" s="251">
        <v>0</v>
      </c>
      <c r="D10" s="252">
        <v>131</v>
      </c>
      <c r="E10" s="252">
        <v>0</v>
      </c>
      <c r="F10" s="252">
        <v>0</v>
      </c>
      <c r="G10" s="252">
        <v>0</v>
      </c>
      <c r="H10" s="251">
        <v>4</v>
      </c>
      <c r="I10" s="252">
        <v>121</v>
      </c>
      <c r="J10" s="252">
        <v>0</v>
      </c>
      <c r="K10" s="252">
        <v>1</v>
      </c>
      <c r="L10" s="252">
        <v>1</v>
      </c>
      <c r="M10" s="251">
        <v>0</v>
      </c>
      <c r="N10" s="252">
        <v>152</v>
      </c>
      <c r="O10" s="252">
        <v>0</v>
      </c>
      <c r="P10" s="252">
        <v>0</v>
      </c>
      <c r="Q10" s="252">
        <v>0</v>
      </c>
      <c r="R10" s="251">
        <f t="shared" si="0"/>
        <v>4</v>
      </c>
      <c r="S10" s="253">
        <f t="shared" si="0"/>
        <v>404</v>
      </c>
      <c r="T10" s="252">
        <f t="shared" si="0"/>
        <v>0</v>
      </c>
      <c r="U10" s="252">
        <f t="shared" si="0"/>
        <v>1</v>
      </c>
      <c r="V10" s="254">
        <f t="shared" si="0"/>
        <v>1</v>
      </c>
      <c r="W10" s="372"/>
      <c r="X10" s="115" t="s">
        <v>162</v>
      </c>
      <c r="Y10" s="251">
        <v>0</v>
      </c>
      <c r="Z10" s="252">
        <v>78</v>
      </c>
      <c r="AA10" s="252">
        <v>0</v>
      </c>
      <c r="AB10" s="252">
        <v>0</v>
      </c>
      <c r="AC10" s="252">
        <v>0</v>
      </c>
      <c r="AD10" s="251">
        <v>0</v>
      </c>
      <c r="AE10" s="252">
        <v>156</v>
      </c>
      <c r="AF10" s="252">
        <v>0</v>
      </c>
      <c r="AG10" s="252">
        <v>0</v>
      </c>
      <c r="AH10" s="252">
        <v>0</v>
      </c>
      <c r="AI10" s="251">
        <v>0.36</v>
      </c>
      <c r="AJ10" s="252">
        <v>185</v>
      </c>
      <c r="AK10" s="252">
        <v>0</v>
      </c>
      <c r="AL10" s="252">
        <v>1</v>
      </c>
      <c r="AM10" s="252">
        <v>0</v>
      </c>
      <c r="AN10" s="251">
        <f t="shared" si="1"/>
        <v>0.36</v>
      </c>
      <c r="AO10" s="253">
        <f t="shared" si="1"/>
        <v>419</v>
      </c>
      <c r="AP10" s="252">
        <f t="shared" si="1"/>
        <v>0</v>
      </c>
      <c r="AQ10" s="252">
        <f t="shared" si="1"/>
        <v>1</v>
      </c>
      <c r="AR10" s="254">
        <f t="shared" si="1"/>
        <v>0</v>
      </c>
      <c r="AS10" s="372"/>
      <c r="AT10" s="115" t="s">
        <v>162</v>
      </c>
      <c r="AU10" s="251">
        <v>0</v>
      </c>
      <c r="AV10" s="252">
        <v>113</v>
      </c>
      <c r="AW10" s="252">
        <v>0</v>
      </c>
      <c r="AX10" s="252">
        <v>0</v>
      </c>
      <c r="AY10" s="252">
        <v>0</v>
      </c>
      <c r="AZ10" s="251">
        <v>0</v>
      </c>
      <c r="BA10" s="252">
        <v>117</v>
      </c>
      <c r="BB10" s="252">
        <v>0</v>
      </c>
      <c r="BC10" s="252">
        <v>0</v>
      </c>
      <c r="BD10" s="252">
        <v>0</v>
      </c>
      <c r="BE10" s="251">
        <v>5</v>
      </c>
      <c r="BF10" s="252">
        <v>201</v>
      </c>
      <c r="BG10" s="252">
        <v>0</v>
      </c>
      <c r="BH10" s="252">
        <v>0</v>
      </c>
      <c r="BI10" s="252">
        <v>0</v>
      </c>
      <c r="BJ10" s="251">
        <f t="shared" si="2"/>
        <v>5</v>
      </c>
      <c r="BK10" s="253">
        <f t="shared" si="2"/>
        <v>431</v>
      </c>
      <c r="BL10" s="252">
        <f t="shared" si="2"/>
        <v>0</v>
      </c>
      <c r="BM10" s="252">
        <f t="shared" si="2"/>
        <v>0</v>
      </c>
      <c r="BN10" s="254">
        <f t="shared" si="2"/>
        <v>0</v>
      </c>
      <c r="BO10" s="372"/>
      <c r="BP10" s="115" t="s">
        <v>162</v>
      </c>
      <c r="BQ10" s="251">
        <v>2.65</v>
      </c>
      <c r="BR10" s="252">
        <v>122</v>
      </c>
      <c r="BS10" s="252">
        <v>0</v>
      </c>
      <c r="BT10" s="252">
        <v>0</v>
      </c>
      <c r="BU10" s="254">
        <v>0</v>
      </c>
      <c r="BV10" s="251">
        <v>5.5</v>
      </c>
      <c r="BW10" s="252">
        <v>84</v>
      </c>
      <c r="BX10" s="252">
        <v>0</v>
      </c>
      <c r="BY10" s="252">
        <v>0</v>
      </c>
      <c r="BZ10" s="252">
        <v>0</v>
      </c>
      <c r="CA10" s="251">
        <v>0</v>
      </c>
      <c r="CB10" s="252">
        <v>92</v>
      </c>
      <c r="CC10" s="252">
        <v>0</v>
      </c>
      <c r="CD10" s="252">
        <v>0</v>
      </c>
      <c r="CE10" s="252">
        <v>0</v>
      </c>
      <c r="CF10" s="251">
        <f t="shared" si="3"/>
        <v>8.15</v>
      </c>
      <c r="CG10" s="253">
        <f t="shared" si="3"/>
        <v>298</v>
      </c>
      <c r="CH10" s="252">
        <f t="shared" si="3"/>
        <v>0</v>
      </c>
      <c r="CI10" s="252">
        <f t="shared" si="3"/>
        <v>0</v>
      </c>
      <c r="CJ10" s="254">
        <f t="shared" si="3"/>
        <v>0</v>
      </c>
      <c r="CK10" s="251">
        <f t="shared" si="4"/>
        <v>17.509999999999998</v>
      </c>
      <c r="CL10" s="252">
        <f t="shared" si="4"/>
        <v>1552</v>
      </c>
      <c r="CM10" s="252">
        <f t="shared" si="4"/>
        <v>0</v>
      </c>
      <c r="CN10" s="252">
        <f t="shared" si="4"/>
        <v>2</v>
      </c>
      <c r="CO10" s="254">
        <f t="shared" si="4"/>
        <v>1</v>
      </c>
    </row>
    <row r="11" spans="1:94" x14ac:dyDescent="0.2">
      <c r="A11" s="372"/>
      <c r="B11" s="115" t="s">
        <v>163</v>
      </c>
      <c r="C11" s="251">
        <v>23.5</v>
      </c>
      <c r="D11" s="252">
        <v>264</v>
      </c>
      <c r="E11" s="252">
        <v>0</v>
      </c>
      <c r="F11" s="252">
        <v>1</v>
      </c>
      <c r="G11" s="252">
        <v>0</v>
      </c>
      <c r="H11" s="251">
        <v>19.100000000000001</v>
      </c>
      <c r="I11" s="252">
        <v>253</v>
      </c>
      <c r="J11" s="252">
        <v>0</v>
      </c>
      <c r="K11" s="252">
        <v>1</v>
      </c>
      <c r="L11" s="252">
        <v>0</v>
      </c>
      <c r="M11" s="251">
        <v>16.600000000000001</v>
      </c>
      <c r="N11" s="252">
        <v>268</v>
      </c>
      <c r="O11" s="252">
        <v>0</v>
      </c>
      <c r="P11" s="252">
        <v>0</v>
      </c>
      <c r="Q11" s="252">
        <v>0</v>
      </c>
      <c r="R11" s="251">
        <f t="shared" si="0"/>
        <v>59.2</v>
      </c>
      <c r="S11" s="253">
        <f t="shared" si="0"/>
        <v>785</v>
      </c>
      <c r="T11" s="252">
        <f t="shared" si="0"/>
        <v>0</v>
      </c>
      <c r="U11" s="252">
        <f t="shared" si="0"/>
        <v>2</v>
      </c>
      <c r="V11" s="254">
        <f t="shared" si="0"/>
        <v>0</v>
      </c>
      <c r="W11" s="372"/>
      <c r="X11" s="115" t="s">
        <v>163</v>
      </c>
      <c r="Y11" s="251">
        <v>40.799999999999997</v>
      </c>
      <c r="Z11" s="252">
        <v>169</v>
      </c>
      <c r="AA11" s="252">
        <v>2</v>
      </c>
      <c r="AB11" s="252">
        <v>0</v>
      </c>
      <c r="AC11" s="252">
        <v>0</v>
      </c>
      <c r="AD11" s="251">
        <v>23</v>
      </c>
      <c r="AE11" s="252">
        <v>131</v>
      </c>
      <c r="AF11" s="252">
        <v>1</v>
      </c>
      <c r="AG11" s="252">
        <v>0</v>
      </c>
      <c r="AH11" s="252">
        <v>2</v>
      </c>
      <c r="AI11" s="251">
        <v>29</v>
      </c>
      <c r="AJ11" s="252">
        <v>151</v>
      </c>
      <c r="AK11" s="252">
        <v>0</v>
      </c>
      <c r="AL11" s="252">
        <v>0</v>
      </c>
      <c r="AM11" s="252">
        <v>0</v>
      </c>
      <c r="AN11" s="251">
        <f t="shared" si="1"/>
        <v>92.8</v>
      </c>
      <c r="AO11" s="253">
        <f t="shared" si="1"/>
        <v>451</v>
      </c>
      <c r="AP11" s="252">
        <f t="shared" si="1"/>
        <v>3</v>
      </c>
      <c r="AQ11" s="252">
        <f t="shared" si="1"/>
        <v>0</v>
      </c>
      <c r="AR11" s="254">
        <f t="shared" si="1"/>
        <v>2</v>
      </c>
      <c r="AS11" s="372"/>
      <c r="AT11" s="115" t="s">
        <v>163</v>
      </c>
      <c r="AU11" s="251">
        <v>35.5</v>
      </c>
      <c r="AV11" s="252">
        <v>164</v>
      </c>
      <c r="AW11" s="252">
        <v>0</v>
      </c>
      <c r="AX11" s="252">
        <v>0</v>
      </c>
      <c r="AY11" s="252">
        <v>0</v>
      </c>
      <c r="AZ11" s="251">
        <v>38.4</v>
      </c>
      <c r="BA11" s="252">
        <v>281</v>
      </c>
      <c r="BB11" s="252">
        <v>0</v>
      </c>
      <c r="BC11" s="252">
        <v>0</v>
      </c>
      <c r="BD11" s="252">
        <v>0</v>
      </c>
      <c r="BE11" s="251">
        <v>33.9</v>
      </c>
      <c r="BF11" s="252">
        <v>481</v>
      </c>
      <c r="BG11" s="252">
        <v>0</v>
      </c>
      <c r="BH11" s="252">
        <v>0</v>
      </c>
      <c r="BI11" s="252">
        <v>0</v>
      </c>
      <c r="BJ11" s="251">
        <f t="shared" si="2"/>
        <v>107.80000000000001</v>
      </c>
      <c r="BK11" s="253">
        <f t="shared" si="2"/>
        <v>926</v>
      </c>
      <c r="BL11" s="252">
        <f t="shared" si="2"/>
        <v>0</v>
      </c>
      <c r="BM11" s="252">
        <f t="shared" si="2"/>
        <v>0</v>
      </c>
      <c r="BN11" s="254">
        <f t="shared" si="2"/>
        <v>0</v>
      </c>
      <c r="BO11" s="372"/>
      <c r="BP11" s="115" t="s">
        <v>163</v>
      </c>
      <c r="BQ11" s="251">
        <v>28.2</v>
      </c>
      <c r="BR11" s="252">
        <v>183</v>
      </c>
      <c r="BS11" s="252">
        <v>0</v>
      </c>
      <c r="BT11" s="252">
        <v>0</v>
      </c>
      <c r="BU11" s="254">
        <v>0</v>
      </c>
      <c r="BV11" s="251">
        <v>29.2</v>
      </c>
      <c r="BW11" s="252">
        <v>178</v>
      </c>
      <c r="BX11" s="252">
        <v>2</v>
      </c>
      <c r="BY11" s="252">
        <v>0</v>
      </c>
      <c r="BZ11" s="252">
        <v>0</v>
      </c>
      <c r="CA11" s="251">
        <v>20.9</v>
      </c>
      <c r="CB11" s="252">
        <v>262</v>
      </c>
      <c r="CC11" s="252">
        <v>1</v>
      </c>
      <c r="CD11" s="252">
        <v>0</v>
      </c>
      <c r="CE11" s="252">
        <v>0</v>
      </c>
      <c r="CF11" s="251">
        <f t="shared" si="3"/>
        <v>78.3</v>
      </c>
      <c r="CG11" s="253">
        <f t="shared" si="3"/>
        <v>623</v>
      </c>
      <c r="CH11" s="252">
        <f t="shared" si="3"/>
        <v>3</v>
      </c>
      <c r="CI11" s="252">
        <f t="shared" si="3"/>
        <v>0</v>
      </c>
      <c r="CJ11" s="254">
        <f t="shared" si="3"/>
        <v>0</v>
      </c>
      <c r="CK11" s="251">
        <f t="shared" si="4"/>
        <v>338.1</v>
      </c>
      <c r="CL11" s="252">
        <f t="shared" si="4"/>
        <v>2785</v>
      </c>
      <c r="CM11" s="252">
        <f t="shared" si="4"/>
        <v>6</v>
      </c>
      <c r="CN11" s="252">
        <f t="shared" si="4"/>
        <v>2</v>
      </c>
      <c r="CO11" s="254">
        <f t="shared" si="4"/>
        <v>2</v>
      </c>
    </row>
    <row r="12" spans="1:94" x14ac:dyDescent="0.2">
      <c r="A12" s="372"/>
      <c r="B12" s="115" t="s">
        <v>164</v>
      </c>
      <c r="C12" s="251">
        <v>5.3</v>
      </c>
      <c r="D12" s="252">
        <v>128</v>
      </c>
      <c r="E12" s="252">
        <v>1</v>
      </c>
      <c r="F12" s="252">
        <v>0</v>
      </c>
      <c r="G12" s="252">
        <v>0</v>
      </c>
      <c r="H12" s="251">
        <v>6.6</v>
      </c>
      <c r="I12" s="252">
        <v>138</v>
      </c>
      <c r="J12" s="252">
        <v>0</v>
      </c>
      <c r="K12" s="252">
        <v>0</v>
      </c>
      <c r="L12" s="252">
        <v>0</v>
      </c>
      <c r="M12" s="251">
        <v>11.1</v>
      </c>
      <c r="N12" s="252">
        <v>107</v>
      </c>
      <c r="O12" s="252">
        <v>0</v>
      </c>
      <c r="P12" s="252">
        <v>0</v>
      </c>
      <c r="Q12" s="252">
        <v>0</v>
      </c>
      <c r="R12" s="251">
        <f t="shared" si="0"/>
        <v>23</v>
      </c>
      <c r="S12" s="253">
        <f t="shared" si="0"/>
        <v>373</v>
      </c>
      <c r="T12" s="252">
        <f t="shared" si="0"/>
        <v>1</v>
      </c>
      <c r="U12" s="252">
        <f t="shared" si="0"/>
        <v>0</v>
      </c>
      <c r="V12" s="254">
        <f t="shared" si="0"/>
        <v>0</v>
      </c>
      <c r="W12" s="372"/>
      <c r="X12" s="115" t="s">
        <v>164</v>
      </c>
      <c r="Y12" s="251">
        <v>3</v>
      </c>
      <c r="Z12" s="252">
        <v>101</v>
      </c>
      <c r="AA12" s="252">
        <v>0</v>
      </c>
      <c r="AB12" s="252">
        <v>0</v>
      </c>
      <c r="AC12" s="252">
        <v>0</v>
      </c>
      <c r="AD12" s="251">
        <v>16.5</v>
      </c>
      <c r="AE12" s="252">
        <v>90</v>
      </c>
      <c r="AF12" s="252">
        <v>0</v>
      </c>
      <c r="AG12" s="252">
        <v>0</v>
      </c>
      <c r="AH12" s="252">
        <v>0</v>
      </c>
      <c r="AI12" s="251">
        <v>6.2</v>
      </c>
      <c r="AJ12" s="252">
        <v>80</v>
      </c>
      <c r="AK12" s="252">
        <v>0</v>
      </c>
      <c r="AL12" s="252">
        <v>0</v>
      </c>
      <c r="AM12" s="252">
        <v>0</v>
      </c>
      <c r="AN12" s="251">
        <f t="shared" si="1"/>
        <v>25.7</v>
      </c>
      <c r="AO12" s="253">
        <f t="shared" si="1"/>
        <v>271</v>
      </c>
      <c r="AP12" s="252">
        <f t="shared" si="1"/>
        <v>0</v>
      </c>
      <c r="AQ12" s="252">
        <f t="shared" si="1"/>
        <v>0</v>
      </c>
      <c r="AR12" s="254">
        <f t="shared" si="1"/>
        <v>0</v>
      </c>
      <c r="AS12" s="372"/>
      <c r="AT12" s="115" t="s">
        <v>164</v>
      </c>
      <c r="AU12" s="251">
        <v>24.9</v>
      </c>
      <c r="AV12" s="252">
        <v>193</v>
      </c>
      <c r="AW12" s="252">
        <v>3</v>
      </c>
      <c r="AX12" s="252">
        <v>0</v>
      </c>
      <c r="AY12" s="252">
        <v>0</v>
      </c>
      <c r="AZ12" s="251">
        <v>1</v>
      </c>
      <c r="BA12" s="252">
        <v>93</v>
      </c>
      <c r="BB12" s="252">
        <v>0</v>
      </c>
      <c r="BC12" s="252">
        <v>1</v>
      </c>
      <c r="BD12" s="252">
        <v>0</v>
      </c>
      <c r="BE12" s="251">
        <v>10.1</v>
      </c>
      <c r="BF12" s="252">
        <v>300</v>
      </c>
      <c r="BG12" s="252">
        <v>0</v>
      </c>
      <c r="BH12" s="252">
        <v>0</v>
      </c>
      <c r="BI12" s="252">
        <v>0</v>
      </c>
      <c r="BJ12" s="251">
        <f t="shared" si="2"/>
        <v>36</v>
      </c>
      <c r="BK12" s="253">
        <f t="shared" si="2"/>
        <v>586</v>
      </c>
      <c r="BL12" s="252">
        <f t="shared" si="2"/>
        <v>3</v>
      </c>
      <c r="BM12" s="252">
        <f t="shared" si="2"/>
        <v>1</v>
      </c>
      <c r="BN12" s="254">
        <f t="shared" si="2"/>
        <v>0</v>
      </c>
      <c r="BO12" s="372"/>
      <c r="BP12" s="115" t="s">
        <v>164</v>
      </c>
      <c r="BQ12" s="251">
        <v>17.8</v>
      </c>
      <c r="BR12" s="252">
        <v>210</v>
      </c>
      <c r="BS12" s="252">
        <v>1</v>
      </c>
      <c r="BT12" s="252">
        <v>1</v>
      </c>
      <c r="BU12" s="254">
        <v>0</v>
      </c>
      <c r="BV12" s="251">
        <v>5.5</v>
      </c>
      <c r="BW12" s="252">
        <v>59</v>
      </c>
      <c r="BX12" s="252">
        <v>0</v>
      </c>
      <c r="BY12" s="252">
        <v>0</v>
      </c>
      <c r="BZ12" s="252">
        <v>0</v>
      </c>
      <c r="CA12" s="251">
        <v>6.9</v>
      </c>
      <c r="CB12" s="252">
        <v>119</v>
      </c>
      <c r="CC12" s="252">
        <v>0</v>
      </c>
      <c r="CD12" s="252">
        <v>0</v>
      </c>
      <c r="CE12" s="252">
        <v>0</v>
      </c>
      <c r="CF12" s="251">
        <f t="shared" si="3"/>
        <v>30.200000000000003</v>
      </c>
      <c r="CG12" s="253">
        <f t="shared" si="3"/>
        <v>388</v>
      </c>
      <c r="CH12" s="252">
        <f t="shared" si="3"/>
        <v>1</v>
      </c>
      <c r="CI12" s="252">
        <f t="shared" si="3"/>
        <v>1</v>
      </c>
      <c r="CJ12" s="254">
        <f t="shared" si="3"/>
        <v>0</v>
      </c>
      <c r="CK12" s="251">
        <f t="shared" si="4"/>
        <v>114.9</v>
      </c>
      <c r="CL12" s="252">
        <f t="shared" si="4"/>
        <v>1618</v>
      </c>
      <c r="CM12" s="252">
        <f t="shared" si="4"/>
        <v>5</v>
      </c>
      <c r="CN12" s="252">
        <f t="shared" si="4"/>
        <v>2</v>
      </c>
      <c r="CO12" s="254">
        <f t="shared" si="4"/>
        <v>0</v>
      </c>
    </row>
    <row r="13" spans="1:94" x14ac:dyDescent="0.2">
      <c r="A13" s="372"/>
      <c r="B13" s="115" t="s">
        <v>165</v>
      </c>
      <c r="C13" s="251">
        <v>0</v>
      </c>
      <c r="D13" s="252">
        <v>99</v>
      </c>
      <c r="E13" s="252">
        <v>0</v>
      </c>
      <c r="F13" s="252">
        <v>0</v>
      </c>
      <c r="G13" s="252">
        <v>0</v>
      </c>
      <c r="H13" s="251">
        <v>0</v>
      </c>
      <c r="I13" s="252">
        <v>49</v>
      </c>
      <c r="J13" s="252">
        <v>0</v>
      </c>
      <c r="K13" s="252">
        <v>0</v>
      </c>
      <c r="L13" s="252">
        <v>0</v>
      </c>
      <c r="M13" s="251">
        <v>0</v>
      </c>
      <c r="N13" s="252">
        <v>31</v>
      </c>
      <c r="O13" s="252">
        <v>0</v>
      </c>
      <c r="P13" s="252">
        <v>0</v>
      </c>
      <c r="Q13" s="252">
        <v>0</v>
      </c>
      <c r="R13" s="251">
        <f t="shared" si="0"/>
        <v>0</v>
      </c>
      <c r="S13" s="253">
        <f t="shared" si="0"/>
        <v>179</v>
      </c>
      <c r="T13" s="252">
        <f t="shared" si="0"/>
        <v>0</v>
      </c>
      <c r="U13" s="252">
        <f t="shared" si="0"/>
        <v>0</v>
      </c>
      <c r="V13" s="254">
        <f t="shared" si="0"/>
        <v>0</v>
      </c>
      <c r="W13" s="372"/>
      <c r="X13" s="115" t="s">
        <v>165</v>
      </c>
      <c r="Y13" s="251">
        <v>0</v>
      </c>
      <c r="Z13" s="252">
        <v>39</v>
      </c>
      <c r="AA13" s="252">
        <v>0</v>
      </c>
      <c r="AB13" s="252">
        <v>0</v>
      </c>
      <c r="AC13" s="252">
        <v>0</v>
      </c>
      <c r="AD13" s="251">
        <v>3.2</v>
      </c>
      <c r="AE13" s="252">
        <v>80</v>
      </c>
      <c r="AF13" s="252">
        <v>0</v>
      </c>
      <c r="AG13" s="252">
        <v>0</v>
      </c>
      <c r="AH13" s="252">
        <v>0</v>
      </c>
      <c r="AI13" s="251">
        <v>0</v>
      </c>
      <c r="AJ13" s="252">
        <v>54</v>
      </c>
      <c r="AK13" s="252">
        <v>0</v>
      </c>
      <c r="AL13" s="252">
        <v>0</v>
      </c>
      <c r="AM13" s="252">
        <v>0</v>
      </c>
      <c r="AN13" s="251">
        <f t="shared" si="1"/>
        <v>3.2</v>
      </c>
      <c r="AO13" s="253">
        <f t="shared" si="1"/>
        <v>173</v>
      </c>
      <c r="AP13" s="252">
        <f t="shared" si="1"/>
        <v>0</v>
      </c>
      <c r="AQ13" s="252">
        <f t="shared" si="1"/>
        <v>0</v>
      </c>
      <c r="AR13" s="254">
        <f t="shared" si="1"/>
        <v>0</v>
      </c>
      <c r="AS13" s="372"/>
      <c r="AT13" s="115" t="s">
        <v>165</v>
      </c>
      <c r="AU13" s="251">
        <v>4</v>
      </c>
      <c r="AV13" s="252">
        <v>46</v>
      </c>
      <c r="AW13" s="252">
        <v>0</v>
      </c>
      <c r="AX13" s="252">
        <v>0</v>
      </c>
      <c r="AY13" s="252">
        <v>0</v>
      </c>
      <c r="AZ13" s="251">
        <v>0</v>
      </c>
      <c r="BA13" s="252">
        <v>87</v>
      </c>
      <c r="BB13" s="252">
        <v>0</v>
      </c>
      <c r="BC13" s="252">
        <v>0</v>
      </c>
      <c r="BD13" s="252">
        <v>0</v>
      </c>
      <c r="BE13" s="251">
        <v>0</v>
      </c>
      <c r="BF13" s="252">
        <v>116</v>
      </c>
      <c r="BG13" s="252">
        <v>0</v>
      </c>
      <c r="BH13" s="252">
        <v>0</v>
      </c>
      <c r="BI13" s="252">
        <v>0</v>
      </c>
      <c r="BJ13" s="251">
        <f t="shared" si="2"/>
        <v>4</v>
      </c>
      <c r="BK13" s="253">
        <f t="shared" si="2"/>
        <v>249</v>
      </c>
      <c r="BL13" s="252">
        <f t="shared" si="2"/>
        <v>0</v>
      </c>
      <c r="BM13" s="252">
        <f t="shared" si="2"/>
        <v>0</v>
      </c>
      <c r="BN13" s="254">
        <f t="shared" si="2"/>
        <v>0</v>
      </c>
      <c r="BO13" s="372"/>
      <c r="BP13" s="115" t="s">
        <v>165</v>
      </c>
      <c r="BQ13" s="251">
        <v>0</v>
      </c>
      <c r="BR13" s="252">
        <v>75</v>
      </c>
      <c r="BS13" s="252">
        <v>0</v>
      </c>
      <c r="BT13" s="252">
        <v>0</v>
      </c>
      <c r="BU13" s="254">
        <v>0</v>
      </c>
      <c r="BV13" s="251">
        <v>0</v>
      </c>
      <c r="BW13" s="252">
        <v>57</v>
      </c>
      <c r="BX13" s="252">
        <v>0</v>
      </c>
      <c r="BY13" s="252">
        <v>0</v>
      </c>
      <c r="BZ13" s="252">
        <v>0</v>
      </c>
      <c r="CA13" s="251">
        <v>0</v>
      </c>
      <c r="CB13" s="252">
        <v>0</v>
      </c>
      <c r="CC13" s="252">
        <v>0</v>
      </c>
      <c r="CD13" s="252">
        <v>0</v>
      </c>
      <c r="CE13" s="252">
        <v>0</v>
      </c>
      <c r="CF13" s="251">
        <f t="shared" si="3"/>
        <v>0</v>
      </c>
      <c r="CG13" s="253">
        <f t="shared" si="3"/>
        <v>132</v>
      </c>
      <c r="CH13" s="252">
        <f t="shared" si="3"/>
        <v>0</v>
      </c>
      <c r="CI13" s="252">
        <f t="shared" si="3"/>
        <v>0</v>
      </c>
      <c r="CJ13" s="254">
        <f t="shared" si="3"/>
        <v>0</v>
      </c>
      <c r="CK13" s="251">
        <f t="shared" si="4"/>
        <v>7.2</v>
      </c>
      <c r="CL13" s="252">
        <f t="shared" si="4"/>
        <v>733</v>
      </c>
      <c r="CM13" s="252">
        <f t="shared" si="4"/>
        <v>0</v>
      </c>
      <c r="CN13" s="252">
        <f t="shared" si="4"/>
        <v>0</v>
      </c>
      <c r="CO13" s="254">
        <f t="shared" si="4"/>
        <v>0</v>
      </c>
    </row>
    <row r="14" spans="1:94" x14ac:dyDescent="0.2">
      <c r="A14" s="372"/>
      <c r="B14" s="115" t="s">
        <v>166</v>
      </c>
      <c r="C14" s="251">
        <v>5.5</v>
      </c>
      <c r="D14" s="252">
        <v>27</v>
      </c>
      <c r="E14" s="252">
        <v>0</v>
      </c>
      <c r="F14" s="252">
        <v>0</v>
      </c>
      <c r="G14" s="252">
        <v>0</v>
      </c>
      <c r="H14" s="251">
        <v>3</v>
      </c>
      <c r="I14" s="252">
        <v>72</v>
      </c>
      <c r="J14" s="252">
        <v>12</v>
      </c>
      <c r="K14" s="252">
        <v>3</v>
      </c>
      <c r="L14" s="252">
        <v>0</v>
      </c>
      <c r="M14" s="251">
        <v>4</v>
      </c>
      <c r="N14" s="252">
        <v>8</v>
      </c>
      <c r="O14" s="252">
        <v>0</v>
      </c>
      <c r="P14" s="252">
        <v>0</v>
      </c>
      <c r="Q14" s="252">
        <v>0</v>
      </c>
      <c r="R14" s="251">
        <f t="shared" si="0"/>
        <v>12.5</v>
      </c>
      <c r="S14" s="253">
        <f t="shared" si="0"/>
        <v>107</v>
      </c>
      <c r="T14" s="252">
        <f t="shared" si="0"/>
        <v>12</v>
      </c>
      <c r="U14" s="252">
        <f t="shared" si="0"/>
        <v>3</v>
      </c>
      <c r="V14" s="254">
        <f t="shared" si="0"/>
        <v>0</v>
      </c>
      <c r="W14" s="372"/>
      <c r="X14" s="115" t="s">
        <v>166</v>
      </c>
      <c r="Y14" s="251">
        <v>11.2</v>
      </c>
      <c r="Z14" s="252">
        <v>54</v>
      </c>
      <c r="AA14" s="252">
        <v>0</v>
      </c>
      <c r="AB14" s="252">
        <v>0</v>
      </c>
      <c r="AC14" s="252">
        <v>0</v>
      </c>
      <c r="AD14" s="251">
        <v>7.7</v>
      </c>
      <c r="AE14" s="252">
        <v>94</v>
      </c>
      <c r="AF14" s="252">
        <v>0</v>
      </c>
      <c r="AG14" s="252">
        <v>0</v>
      </c>
      <c r="AH14" s="252">
        <v>0</v>
      </c>
      <c r="AI14" s="251">
        <v>13.32</v>
      </c>
      <c r="AJ14" s="252">
        <v>42</v>
      </c>
      <c r="AK14" s="252">
        <v>0</v>
      </c>
      <c r="AL14" s="252">
        <v>1</v>
      </c>
      <c r="AM14" s="252">
        <v>0</v>
      </c>
      <c r="AN14" s="251">
        <f t="shared" si="1"/>
        <v>32.22</v>
      </c>
      <c r="AO14" s="253">
        <f t="shared" si="1"/>
        <v>190</v>
      </c>
      <c r="AP14" s="252">
        <f t="shared" si="1"/>
        <v>0</v>
      </c>
      <c r="AQ14" s="252">
        <f t="shared" si="1"/>
        <v>1</v>
      </c>
      <c r="AR14" s="254">
        <f t="shared" si="1"/>
        <v>0</v>
      </c>
      <c r="AS14" s="372"/>
      <c r="AT14" s="115" t="s">
        <v>166</v>
      </c>
      <c r="AU14" s="251">
        <v>55.4</v>
      </c>
      <c r="AV14" s="252">
        <v>66</v>
      </c>
      <c r="AW14" s="252">
        <v>0</v>
      </c>
      <c r="AX14" s="252">
        <v>0</v>
      </c>
      <c r="AY14" s="252">
        <v>0</v>
      </c>
      <c r="AZ14" s="251">
        <v>8.5399999999999991</v>
      </c>
      <c r="BA14" s="252">
        <v>58</v>
      </c>
      <c r="BB14" s="252">
        <v>0</v>
      </c>
      <c r="BC14" s="252">
        <v>0</v>
      </c>
      <c r="BD14" s="252">
        <v>0</v>
      </c>
      <c r="BE14" s="251">
        <v>31.15</v>
      </c>
      <c r="BF14" s="252">
        <v>121</v>
      </c>
      <c r="BG14" s="252">
        <v>0</v>
      </c>
      <c r="BH14" s="252">
        <v>0</v>
      </c>
      <c r="BI14" s="252">
        <v>0</v>
      </c>
      <c r="BJ14" s="251">
        <f t="shared" si="2"/>
        <v>95.09</v>
      </c>
      <c r="BK14" s="253">
        <f t="shared" si="2"/>
        <v>245</v>
      </c>
      <c r="BL14" s="252">
        <f t="shared" si="2"/>
        <v>0</v>
      </c>
      <c r="BM14" s="252">
        <f t="shared" si="2"/>
        <v>0</v>
      </c>
      <c r="BN14" s="254">
        <f t="shared" si="2"/>
        <v>0</v>
      </c>
      <c r="BO14" s="372"/>
      <c r="BP14" s="115" t="s">
        <v>166</v>
      </c>
      <c r="BQ14" s="251">
        <v>10.28</v>
      </c>
      <c r="BR14" s="252">
        <v>31</v>
      </c>
      <c r="BS14" s="252">
        <v>0</v>
      </c>
      <c r="BT14" s="252">
        <v>0</v>
      </c>
      <c r="BU14" s="254">
        <v>0</v>
      </c>
      <c r="BV14" s="251">
        <v>4.4000000000000004</v>
      </c>
      <c r="BW14" s="252">
        <v>25</v>
      </c>
      <c r="BX14" s="252">
        <v>0</v>
      </c>
      <c r="BY14" s="252">
        <v>0</v>
      </c>
      <c r="BZ14" s="252">
        <v>0</v>
      </c>
      <c r="CA14" s="251">
        <v>8.83</v>
      </c>
      <c r="CB14" s="252">
        <v>2</v>
      </c>
      <c r="CC14" s="252">
        <v>0</v>
      </c>
      <c r="CD14" s="252">
        <v>0</v>
      </c>
      <c r="CE14" s="252">
        <v>0</v>
      </c>
      <c r="CF14" s="251">
        <f t="shared" si="3"/>
        <v>23.509999999999998</v>
      </c>
      <c r="CG14" s="253">
        <f t="shared" si="3"/>
        <v>58</v>
      </c>
      <c r="CH14" s="252">
        <f t="shared" si="3"/>
        <v>0</v>
      </c>
      <c r="CI14" s="252">
        <f t="shared" si="3"/>
        <v>0</v>
      </c>
      <c r="CJ14" s="254">
        <f t="shared" si="3"/>
        <v>0</v>
      </c>
      <c r="CK14" s="251">
        <f t="shared" si="4"/>
        <v>163.32</v>
      </c>
      <c r="CL14" s="252">
        <f t="shared" si="4"/>
        <v>600</v>
      </c>
      <c r="CM14" s="252">
        <f t="shared" si="4"/>
        <v>12</v>
      </c>
      <c r="CN14" s="252">
        <f t="shared" si="4"/>
        <v>4</v>
      </c>
      <c r="CO14" s="254">
        <f t="shared" si="4"/>
        <v>0</v>
      </c>
    </row>
    <row r="15" spans="1:94" ht="13.8" thickBot="1" x14ac:dyDescent="0.25">
      <c r="A15" s="373"/>
      <c r="B15" s="116" t="s">
        <v>75</v>
      </c>
      <c r="C15" s="117">
        <f t="shared" ref="C15:Q15" si="5">SUM(C5:C14)</f>
        <v>81.399999999999991</v>
      </c>
      <c r="D15" s="118">
        <f t="shared" si="5"/>
        <v>1100</v>
      </c>
      <c r="E15" s="118">
        <f t="shared" si="5"/>
        <v>2</v>
      </c>
      <c r="F15" s="118">
        <f t="shared" si="5"/>
        <v>1</v>
      </c>
      <c r="G15" s="227">
        <f t="shared" si="5"/>
        <v>0</v>
      </c>
      <c r="H15" s="117">
        <f t="shared" si="5"/>
        <v>101.69999999999999</v>
      </c>
      <c r="I15" s="118">
        <f t="shared" si="5"/>
        <v>2262</v>
      </c>
      <c r="J15" s="118">
        <f t="shared" si="5"/>
        <v>15</v>
      </c>
      <c r="K15" s="118">
        <f t="shared" si="5"/>
        <v>6</v>
      </c>
      <c r="L15" s="227">
        <f t="shared" si="5"/>
        <v>1</v>
      </c>
      <c r="M15" s="117">
        <f>SUM(M5:M14)</f>
        <v>106.4</v>
      </c>
      <c r="N15" s="118">
        <f t="shared" si="5"/>
        <v>1901</v>
      </c>
      <c r="O15" s="118">
        <f t="shared" si="5"/>
        <v>1</v>
      </c>
      <c r="P15" s="118">
        <f t="shared" si="5"/>
        <v>0</v>
      </c>
      <c r="Q15" s="227">
        <f t="shared" si="5"/>
        <v>1</v>
      </c>
      <c r="R15" s="119">
        <f t="shared" ref="R15:V52" si="6">C15+H15+M15</f>
        <v>289.5</v>
      </c>
      <c r="S15" s="120">
        <f t="shared" si="6"/>
        <v>5263</v>
      </c>
      <c r="T15" s="121">
        <f t="shared" si="6"/>
        <v>18</v>
      </c>
      <c r="U15" s="121">
        <f t="shared" si="6"/>
        <v>7</v>
      </c>
      <c r="V15" s="122">
        <f t="shared" si="6"/>
        <v>2</v>
      </c>
      <c r="W15" s="373"/>
      <c r="X15" s="116" t="s">
        <v>75</v>
      </c>
      <c r="Y15" s="117">
        <f t="shared" ref="Y15:AM15" si="7">SUM(Y5:Y14)</f>
        <v>124.6</v>
      </c>
      <c r="Z15" s="118">
        <f t="shared" si="7"/>
        <v>2010</v>
      </c>
      <c r="AA15" s="118">
        <f t="shared" si="7"/>
        <v>3</v>
      </c>
      <c r="AB15" s="118">
        <f t="shared" si="7"/>
        <v>0</v>
      </c>
      <c r="AC15" s="227">
        <f t="shared" si="7"/>
        <v>0</v>
      </c>
      <c r="AD15" s="117">
        <f t="shared" si="7"/>
        <v>120.6</v>
      </c>
      <c r="AE15" s="118">
        <f t="shared" si="7"/>
        <v>2083</v>
      </c>
      <c r="AF15" s="118">
        <f t="shared" si="7"/>
        <v>3</v>
      </c>
      <c r="AG15" s="118">
        <f t="shared" si="7"/>
        <v>5</v>
      </c>
      <c r="AH15" s="227">
        <f t="shared" si="7"/>
        <v>2</v>
      </c>
      <c r="AI15" s="117">
        <f t="shared" si="7"/>
        <v>106.58000000000001</v>
      </c>
      <c r="AJ15" s="118">
        <f t="shared" si="7"/>
        <v>1982</v>
      </c>
      <c r="AK15" s="118">
        <f t="shared" si="7"/>
        <v>0</v>
      </c>
      <c r="AL15" s="118">
        <f t="shared" si="7"/>
        <v>2</v>
      </c>
      <c r="AM15" s="227">
        <f t="shared" si="7"/>
        <v>0</v>
      </c>
      <c r="AN15" s="119">
        <f t="shared" ref="AN15:AR52" si="8">Y15+AD15+AI15</f>
        <v>351.78</v>
      </c>
      <c r="AO15" s="120">
        <f t="shared" si="8"/>
        <v>6075</v>
      </c>
      <c r="AP15" s="121">
        <f t="shared" si="8"/>
        <v>6</v>
      </c>
      <c r="AQ15" s="121">
        <f t="shared" si="8"/>
        <v>7</v>
      </c>
      <c r="AR15" s="122">
        <f t="shared" si="8"/>
        <v>2</v>
      </c>
      <c r="AS15" s="373"/>
      <c r="AT15" s="116" t="s">
        <v>75</v>
      </c>
      <c r="AU15" s="117">
        <f t="shared" ref="AU15:BI15" si="9">SUM(AU5:AU14)</f>
        <v>202.70000000000002</v>
      </c>
      <c r="AV15" s="118">
        <f t="shared" si="9"/>
        <v>2286</v>
      </c>
      <c r="AW15" s="118">
        <f t="shared" si="9"/>
        <v>8</v>
      </c>
      <c r="AX15" s="118">
        <f t="shared" si="9"/>
        <v>0</v>
      </c>
      <c r="AY15" s="227">
        <f t="shared" si="9"/>
        <v>0</v>
      </c>
      <c r="AZ15" s="117">
        <f t="shared" si="9"/>
        <v>156.94</v>
      </c>
      <c r="BA15" s="118">
        <f t="shared" si="9"/>
        <v>2781</v>
      </c>
      <c r="BB15" s="118">
        <f t="shared" si="9"/>
        <v>1</v>
      </c>
      <c r="BC15" s="118">
        <f t="shared" si="9"/>
        <v>4</v>
      </c>
      <c r="BD15" s="227">
        <f t="shared" si="9"/>
        <v>0</v>
      </c>
      <c r="BE15" s="117">
        <f t="shared" si="9"/>
        <v>240.05</v>
      </c>
      <c r="BF15" s="118">
        <f t="shared" si="9"/>
        <v>5152</v>
      </c>
      <c r="BG15" s="118">
        <f t="shared" si="9"/>
        <v>7</v>
      </c>
      <c r="BH15" s="118">
        <f t="shared" si="9"/>
        <v>0</v>
      </c>
      <c r="BI15" s="227">
        <f t="shared" si="9"/>
        <v>0</v>
      </c>
      <c r="BJ15" s="119">
        <f t="shared" ref="BJ15:BN52" si="10">AU15+AZ15+BE15</f>
        <v>599.69000000000005</v>
      </c>
      <c r="BK15" s="120">
        <f t="shared" si="10"/>
        <v>10219</v>
      </c>
      <c r="BL15" s="121">
        <f t="shared" si="10"/>
        <v>16</v>
      </c>
      <c r="BM15" s="121">
        <f t="shared" si="10"/>
        <v>4</v>
      </c>
      <c r="BN15" s="122">
        <f t="shared" si="10"/>
        <v>0</v>
      </c>
      <c r="BO15" s="373"/>
      <c r="BP15" s="116" t="s">
        <v>75</v>
      </c>
      <c r="BQ15" s="117">
        <f t="shared" ref="BQ15:CE15" si="11">SUM(BQ5:BQ14)</f>
        <v>128.33000000000001</v>
      </c>
      <c r="BR15" s="118">
        <f t="shared" si="11"/>
        <v>2251</v>
      </c>
      <c r="BS15" s="118">
        <f t="shared" si="11"/>
        <v>17</v>
      </c>
      <c r="BT15" s="118">
        <f t="shared" si="11"/>
        <v>2</v>
      </c>
      <c r="BU15" s="227">
        <f t="shared" si="11"/>
        <v>0</v>
      </c>
      <c r="BV15" s="117">
        <f t="shared" si="11"/>
        <v>125.30000000000001</v>
      </c>
      <c r="BW15" s="118">
        <f t="shared" si="11"/>
        <v>1981</v>
      </c>
      <c r="BX15" s="118">
        <f t="shared" si="11"/>
        <v>8</v>
      </c>
      <c r="BY15" s="118">
        <f t="shared" si="11"/>
        <v>1</v>
      </c>
      <c r="BZ15" s="227">
        <f t="shared" si="11"/>
        <v>0</v>
      </c>
      <c r="CA15" s="117">
        <f t="shared" si="11"/>
        <v>123.23</v>
      </c>
      <c r="CB15" s="118">
        <f t="shared" si="11"/>
        <v>2346</v>
      </c>
      <c r="CC15" s="118">
        <f t="shared" si="11"/>
        <v>5</v>
      </c>
      <c r="CD15" s="118">
        <f t="shared" si="11"/>
        <v>3</v>
      </c>
      <c r="CE15" s="227">
        <f t="shared" si="11"/>
        <v>0</v>
      </c>
      <c r="CF15" s="119">
        <f t="shared" ref="CF15:CJ52" si="12">SUM(BQ15,BV15,CA15)</f>
        <v>376.86</v>
      </c>
      <c r="CG15" s="120">
        <f t="shared" si="12"/>
        <v>6578</v>
      </c>
      <c r="CH15" s="121">
        <f t="shared" si="12"/>
        <v>30</v>
      </c>
      <c r="CI15" s="121">
        <f t="shared" si="12"/>
        <v>6</v>
      </c>
      <c r="CJ15" s="122">
        <f t="shared" si="12"/>
        <v>0</v>
      </c>
      <c r="CK15" s="117">
        <f t="shared" ref="CK15:CO34" si="13">R15+AN15+BJ15+CF15</f>
        <v>1617.83</v>
      </c>
      <c r="CL15" s="118">
        <f t="shared" si="13"/>
        <v>28135</v>
      </c>
      <c r="CM15" s="118">
        <f t="shared" si="13"/>
        <v>70</v>
      </c>
      <c r="CN15" s="118">
        <f t="shared" si="13"/>
        <v>24</v>
      </c>
      <c r="CO15" s="227">
        <f t="shared" si="13"/>
        <v>4</v>
      </c>
    </row>
    <row r="16" spans="1:94" x14ac:dyDescent="0.2">
      <c r="A16" s="374" t="s">
        <v>282</v>
      </c>
      <c r="B16" s="123" t="s">
        <v>283</v>
      </c>
      <c r="C16" s="255">
        <v>82.3</v>
      </c>
      <c r="D16" s="256">
        <v>195</v>
      </c>
      <c r="E16" s="256">
        <v>6</v>
      </c>
      <c r="F16" s="256">
        <v>0</v>
      </c>
      <c r="G16" s="256">
        <v>0</v>
      </c>
      <c r="H16" s="255">
        <v>84.6</v>
      </c>
      <c r="I16" s="256">
        <v>184</v>
      </c>
      <c r="J16" s="256">
        <v>2</v>
      </c>
      <c r="K16" s="256">
        <v>0</v>
      </c>
      <c r="L16" s="256">
        <v>0</v>
      </c>
      <c r="M16" s="255">
        <v>64.8</v>
      </c>
      <c r="N16" s="256">
        <v>167</v>
      </c>
      <c r="O16" s="256">
        <v>6</v>
      </c>
      <c r="P16" s="256">
        <v>0</v>
      </c>
      <c r="Q16" s="256">
        <v>0</v>
      </c>
      <c r="R16" s="255">
        <f t="shared" si="6"/>
        <v>231.7</v>
      </c>
      <c r="S16" s="257">
        <f t="shared" si="6"/>
        <v>546</v>
      </c>
      <c r="T16" s="256">
        <f t="shared" si="6"/>
        <v>14</v>
      </c>
      <c r="U16" s="256">
        <f t="shared" si="6"/>
        <v>0</v>
      </c>
      <c r="V16" s="258">
        <f t="shared" si="6"/>
        <v>0</v>
      </c>
      <c r="W16" s="374" t="s">
        <v>282</v>
      </c>
      <c r="X16" s="123" t="s">
        <v>283</v>
      </c>
      <c r="Y16" s="255">
        <v>78.3</v>
      </c>
      <c r="Z16" s="256">
        <v>134</v>
      </c>
      <c r="AA16" s="248">
        <v>0</v>
      </c>
      <c r="AB16" s="256">
        <v>0</v>
      </c>
      <c r="AC16" s="256">
        <v>0</v>
      </c>
      <c r="AD16" s="255">
        <v>83.8</v>
      </c>
      <c r="AE16" s="256">
        <v>113</v>
      </c>
      <c r="AF16" s="256">
        <v>2</v>
      </c>
      <c r="AG16" s="256">
        <v>0</v>
      </c>
      <c r="AH16" s="256">
        <v>0</v>
      </c>
      <c r="AI16" s="255">
        <v>78.2</v>
      </c>
      <c r="AJ16" s="256">
        <v>163</v>
      </c>
      <c r="AK16" s="256">
        <v>4</v>
      </c>
      <c r="AL16" s="256">
        <v>0</v>
      </c>
      <c r="AM16" s="256">
        <v>0</v>
      </c>
      <c r="AN16" s="255">
        <f t="shared" si="8"/>
        <v>240.3</v>
      </c>
      <c r="AO16" s="257">
        <f t="shared" si="8"/>
        <v>410</v>
      </c>
      <c r="AP16" s="256">
        <f t="shared" si="8"/>
        <v>6</v>
      </c>
      <c r="AQ16" s="256">
        <f t="shared" si="8"/>
        <v>0</v>
      </c>
      <c r="AR16" s="258">
        <f t="shared" si="8"/>
        <v>0</v>
      </c>
      <c r="AS16" s="374" t="s">
        <v>282</v>
      </c>
      <c r="AT16" s="123" t="s">
        <v>283</v>
      </c>
      <c r="AU16" s="255">
        <v>92.3</v>
      </c>
      <c r="AV16" s="256">
        <v>214</v>
      </c>
      <c r="AW16" s="256">
        <v>5</v>
      </c>
      <c r="AX16" s="256">
        <v>0</v>
      </c>
      <c r="AY16" s="256">
        <v>0</v>
      </c>
      <c r="AZ16" s="255">
        <v>62.8</v>
      </c>
      <c r="BA16" s="256">
        <v>185</v>
      </c>
      <c r="BB16" s="256">
        <v>3</v>
      </c>
      <c r="BC16" s="256">
        <v>0</v>
      </c>
      <c r="BD16" s="256">
        <v>0</v>
      </c>
      <c r="BE16" s="255">
        <v>80.099999999999994</v>
      </c>
      <c r="BF16" s="256">
        <v>192</v>
      </c>
      <c r="BG16" s="256">
        <v>3</v>
      </c>
      <c r="BH16" s="256">
        <v>0</v>
      </c>
      <c r="BI16" s="256">
        <v>0</v>
      </c>
      <c r="BJ16" s="255">
        <f t="shared" si="10"/>
        <v>235.2</v>
      </c>
      <c r="BK16" s="257">
        <f t="shared" si="10"/>
        <v>591</v>
      </c>
      <c r="BL16" s="256">
        <f t="shared" si="10"/>
        <v>11</v>
      </c>
      <c r="BM16" s="256">
        <f t="shared" si="10"/>
        <v>0</v>
      </c>
      <c r="BN16" s="258">
        <f t="shared" si="10"/>
        <v>0</v>
      </c>
      <c r="BO16" s="374" t="s">
        <v>282</v>
      </c>
      <c r="BP16" s="123" t="s">
        <v>283</v>
      </c>
      <c r="BQ16" s="255">
        <v>102.5</v>
      </c>
      <c r="BR16" s="256">
        <v>201</v>
      </c>
      <c r="BS16" s="256">
        <v>3</v>
      </c>
      <c r="BT16" s="256">
        <v>0</v>
      </c>
      <c r="BU16" s="258">
        <v>0</v>
      </c>
      <c r="BV16" s="255">
        <v>57.1</v>
      </c>
      <c r="BW16" s="256">
        <v>149</v>
      </c>
      <c r="BX16" s="256">
        <v>4</v>
      </c>
      <c r="BY16" s="256">
        <v>0</v>
      </c>
      <c r="BZ16" s="256">
        <v>0</v>
      </c>
      <c r="CA16" s="255">
        <v>65.400000000000006</v>
      </c>
      <c r="CB16" s="256">
        <v>150</v>
      </c>
      <c r="CC16" s="256">
        <v>1</v>
      </c>
      <c r="CD16" s="256">
        <v>0</v>
      </c>
      <c r="CE16" s="256">
        <v>0</v>
      </c>
      <c r="CF16" s="255">
        <f t="shared" si="12"/>
        <v>225</v>
      </c>
      <c r="CG16" s="257">
        <f t="shared" si="12"/>
        <v>500</v>
      </c>
      <c r="CH16" s="256">
        <f t="shared" si="12"/>
        <v>8</v>
      </c>
      <c r="CI16" s="256">
        <f t="shared" si="12"/>
        <v>0</v>
      </c>
      <c r="CJ16" s="258">
        <f t="shared" si="12"/>
        <v>0</v>
      </c>
      <c r="CK16" s="255">
        <f t="shared" si="13"/>
        <v>932.2</v>
      </c>
      <c r="CL16" s="256">
        <f t="shared" si="13"/>
        <v>2047</v>
      </c>
      <c r="CM16" s="256">
        <f t="shared" si="13"/>
        <v>39</v>
      </c>
      <c r="CN16" s="256">
        <f t="shared" si="13"/>
        <v>0</v>
      </c>
      <c r="CO16" s="258">
        <f t="shared" si="13"/>
        <v>0</v>
      </c>
    </row>
    <row r="17" spans="1:93" x14ac:dyDescent="0.2">
      <c r="A17" s="372"/>
      <c r="B17" s="115" t="s">
        <v>284</v>
      </c>
      <c r="C17" s="251">
        <v>129.5</v>
      </c>
      <c r="D17" s="252">
        <v>234</v>
      </c>
      <c r="E17" s="252">
        <v>1</v>
      </c>
      <c r="F17" s="252">
        <v>0</v>
      </c>
      <c r="G17" s="252">
        <v>0</v>
      </c>
      <c r="H17" s="251">
        <v>99.5</v>
      </c>
      <c r="I17" s="252">
        <v>309</v>
      </c>
      <c r="J17" s="252">
        <v>1</v>
      </c>
      <c r="K17" s="252">
        <v>0</v>
      </c>
      <c r="L17" s="252">
        <v>0</v>
      </c>
      <c r="M17" s="251">
        <v>114</v>
      </c>
      <c r="N17" s="252">
        <v>284</v>
      </c>
      <c r="O17" s="252">
        <v>9</v>
      </c>
      <c r="P17" s="252">
        <v>0</v>
      </c>
      <c r="Q17" s="252">
        <v>0</v>
      </c>
      <c r="R17" s="251">
        <f t="shared" si="6"/>
        <v>343</v>
      </c>
      <c r="S17" s="253">
        <f t="shared" si="6"/>
        <v>827</v>
      </c>
      <c r="T17" s="252">
        <f t="shared" si="6"/>
        <v>11</v>
      </c>
      <c r="U17" s="252">
        <f t="shared" si="6"/>
        <v>0</v>
      </c>
      <c r="V17" s="254">
        <f t="shared" si="6"/>
        <v>0</v>
      </c>
      <c r="W17" s="372"/>
      <c r="X17" s="115" t="s">
        <v>284</v>
      </c>
      <c r="Y17" s="251">
        <v>107.8</v>
      </c>
      <c r="Z17" s="252">
        <v>330</v>
      </c>
      <c r="AA17" s="252">
        <v>0</v>
      </c>
      <c r="AB17" s="252">
        <v>0</v>
      </c>
      <c r="AC17" s="252">
        <v>0</v>
      </c>
      <c r="AD17" s="251">
        <v>104.5</v>
      </c>
      <c r="AE17" s="252">
        <v>141</v>
      </c>
      <c r="AF17" s="252">
        <v>13</v>
      </c>
      <c r="AG17" s="252">
        <v>0</v>
      </c>
      <c r="AH17" s="252">
        <v>0</v>
      </c>
      <c r="AI17" s="251">
        <v>124.9</v>
      </c>
      <c r="AJ17" s="252">
        <v>187</v>
      </c>
      <c r="AK17" s="252">
        <v>0</v>
      </c>
      <c r="AL17" s="252">
        <v>0</v>
      </c>
      <c r="AM17" s="252">
        <v>0</v>
      </c>
      <c r="AN17" s="251">
        <f t="shared" si="8"/>
        <v>337.20000000000005</v>
      </c>
      <c r="AO17" s="253">
        <f t="shared" si="8"/>
        <v>658</v>
      </c>
      <c r="AP17" s="252">
        <f t="shared" si="8"/>
        <v>13</v>
      </c>
      <c r="AQ17" s="252">
        <f t="shared" si="8"/>
        <v>0</v>
      </c>
      <c r="AR17" s="254">
        <f t="shared" si="8"/>
        <v>0</v>
      </c>
      <c r="AS17" s="372"/>
      <c r="AT17" s="115" t="s">
        <v>284</v>
      </c>
      <c r="AU17" s="251">
        <v>133.9</v>
      </c>
      <c r="AV17" s="252">
        <v>319</v>
      </c>
      <c r="AW17" s="252">
        <v>3</v>
      </c>
      <c r="AX17" s="252">
        <v>0</v>
      </c>
      <c r="AY17" s="252">
        <v>0</v>
      </c>
      <c r="AZ17" s="251">
        <v>108.5</v>
      </c>
      <c r="BA17" s="252">
        <v>257</v>
      </c>
      <c r="BB17" s="252">
        <v>0</v>
      </c>
      <c r="BC17" s="252">
        <v>0</v>
      </c>
      <c r="BD17" s="252">
        <v>0</v>
      </c>
      <c r="BE17" s="251">
        <v>124.7</v>
      </c>
      <c r="BF17" s="252">
        <v>352</v>
      </c>
      <c r="BG17" s="252">
        <v>5</v>
      </c>
      <c r="BH17" s="252">
        <v>0</v>
      </c>
      <c r="BI17" s="252">
        <v>0</v>
      </c>
      <c r="BJ17" s="251">
        <f t="shared" si="10"/>
        <v>367.1</v>
      </c>
      <c r="BK17" s="253">
        <f t="shared" si="10"/>
        <v>928</v>
      </c>
      <c r="BL17" s="252">
        <f t="shared" si="10"/>
        <v>8</v>
      </c>
      <c r="BM17" s="252">
        <f t="shared" si="10"/>
        <v>0</v>
      </c>
      <c r="BN17" s="254">
        <f t="shared" si="10"/>
        <v>0</v>
      </c>
      <c r="BO17" s="372"/>
      <c r="BP17" s="115" t="s">
        <v>284</v>
      </c>
      <c r="BQ17" s="251">
        <v>143.4</v>
      </c>
      <c r="BR17" s="252">
        <v>240</v>
      </c>
      <c r="BS17" s="252">
        <v>0</v>
      </c>
      <c r="BT17" s="252">
        <v>0</v>
      </c>
      <c r="BU17" s="254">
        <v>0</v>
      </c>
      <c r="BV17" s="251">
        <v>88.4</v>
      </c>
      <c r="BW17" s="252">
        <v>180</v>
      </c>
      <c r="BX17" s="252">
        <v>0</v>
      </c>
      <c r="BY17" s="252">
        <v>0</v>
      </c>
      <c r="BZ17" s="252">
        <v>0</v>
      </c>
      <c r="CA17" s="251">
        <v>109.4</v>
      </c>
      <c r="CB17" s="252">
        <v>220</v>
      </c>
      <c r="CC17" s="252">
        <v>1</v>
      </c>
      <c r="CD17" s="252">
        <v>0</v>
      </c>
      <c r="CE17" s="252">
        <v>0</v>
      </c>
      <c r="CF17" s="251">
        <f t="shared" si="12"/>
        <v>341.20000000000005</v>
      </c>
      <c r="CG17" s="253">
        <f t="shared" si="12"/>
        <v>640</v>
      </c>
      <c r="CH17" s="252">
        <f t="shared" si="12"/>
        <v>1</v>
      </c>
      <c r="CI17" s="252">
        <f t="shared" si="12"/>
        <v>0</v>
      </c>
      <c r="CJ17" s="254">
        <f t="shared" si="12"/>
        <v>0</v>
      </c>
      <c r="CK17" s="251">
        <f t="shared" si="13"/>
        <v>1388.5000000000002</v>
      </c>
      <c r="CL17" s="252">
        <f t="shared" si="13"/>
        <v>3053</v>
      </c>
      <c r="CM17" s="252">
        <f t="shared" si="13"/>
        <v>33</v>
      </c>
      <c r="CN17" s="252">
        <f t="shared" si="13"/>
        <v>0</v>
      </c>
      <c r="CO17" s="254">
        <f t="shared" si="13"/>
        <v>0</v>
      </c>
    </row>
    <row r="18" spans="1:93" x14ac:dyDescent="0.2">
      <c r="A18" s="372"/>
      <c r="B18" s="115" t="s">
        <v>285</v>
      </c>
      <c r="C18" s="251">
        <v>249.10000000000002</v>
      </c>
      <c r="D18" s="252">
        <v>625.79999999999995</v>
      </c>
      <c r="E18" s="252">
        <v>0</v>
      </c>
      <c r="F18" s="252">
        <v>0</v>
      </c>
      <c r="G18" s="252">
        <v>0</v>
      </c>
      <c r="H18" s="251">
        <v>218.2</v>
      </c>
      <c r="I18" s="252">
        <v>461</v>
      </c>
      <c r="J18" s="252">
        <v>6</v>
      </c>
      <c r="K18" s="252">
        <v>0</v>
      </c>
      <c r="L18" s="252">
        <v>0</v>
      </c>
      <c r="M18" s="251">
        <v>204.20000000000002</v>
      </c>
      <c r="N18" s="252">
        <v>418</v>
      </c>
      <c r="O18" s="252">
        <v>6</v>
      </c>
      <c r="P18" s="252">
        <v>0</v>
      </c>
      <c r="Q18" s="252">
        <v>0</v>
      </c>
      <c r="R18" s="251">
        <f t="shared" si="6"/>
        <v>671.5</v>
      </c>
      <c r="S18" s="253">
        <f t="shared" si="6"/>
        <v>1504.8</v>
      </c>
      <c r="T18" s="252">
        <f t="shared" si="6"/>
        <v>12</v>
      </c>
      <c r="U18" s="252">
        <f t="shared" si="6"/>
        <v>0</v>
      </c>
      <c r="V18" s="254">
        <f t="shared" si="6"/>
        <v>0</v>
      </c>
      <c r="W18" s="372"/>
      <c r="X18" s="115" t="s">
        <v>285</v>
      </c>
      <c r="Y18" s="251">
        <v>196.89999999999998</v>
      </c>
      <c r="Z18" s="252">
        <v>481</v>
      </c>
      <c r="AA18" s="252">
        <v>9</v>
      </c>
      <c r="AB18" s="252">
        <v>0</v>
      </c>
      <c r="AC18" s="252">
        <v>0</v>
      </c>
      <c r="AD18" s="251">
        <v>231.39999999999998</v>
      </c>
      <c r="AE18" s="252">
        <v>442</v>
      </c>
      <c r="AF18" s="252">
        <v>5</v>
      </c>
      <c r="AG18" s="252">
        <v>0</v>
      </c>
      <c r="AH18" s="252">
        <v>0</v>
      </c>
      <c r="AI18" s="251">
        <v>232.10000000000002</v>
      </c>
      <c r="AJ18" s="252">
        <v>507</v>
      </c>
      <c r="AK18" s="252">
        <v>21</v>
      </c>
      <c r="AL18" s="252">
        <v>0</v>
      </c>
      <c r="AM18" s="252">
        <v>0</v>
      </c>
      <c r="AN18" s="251">
        <f t="shared" si="8"/>
        <v>660.4</v>
      </c>
      <c r="AO18" s="253">
        <f t="shared" si="8"/>
        <v>1430</v>
      </c>
      <c r="AP18" s="252">
        <f t="shared" si="8"/>
        <v>35</v>
      </c>
      <c r="AQ18" s="252">
        <f t="shared" si="8"/>
        <v>0</v>
      </c>
      <c r="AR18" s="254">
        <f t="shared" si="8"/>
        <v>0</v>
      </c>
      <c r="AS18" s="372"/>
      <c r="AT18" s="115" t="s">
        <v>285</v>
      </c>
      <c r="AU18" s="251">
        <v>258.3</v>
      </c>
      <c r="AV18" s="252">
        <v>552</v>
      </c>
      <c r="AW18" s="252">
        <v>48</v>
      </c>
      <c r="AX18" s="252">
        <v>0</v>
      </c>
      <c r="AY18" s="252">
        <v>0</v>
      </c>
      <c r="AZ18" s="251">
        <v>254.20000000000002</v>
      </c>
      <c r="BA18" s="252">
        <v>589</v>
      </c>
      <c r="BB18" s="252">
        <v>4</v>
      </c>
      <c r="BC18" s="252">
        <v>0</v>
      </c>
      <c r="BD18" s="252">
        <v>0</v>
      </c>
      <c r="BE18" s="251">
        <v>284</v>
      </c>
      <c r="BF18" s="252">
        <v>639</v>
      </c>
      <c r="BG18" s="252">
        <v>28</v>
      </c>
      <c r="BH18" s="252">
        <v>0</v>
      </c>
      <c r="BI18" s="252">
        <v>0</v>
      </c>
      <c r="BJ18" s="251">
        <f t="shared" si="10"/>
        <v>796.5</v>
      </c>
      <c r="BK18" s="253">
        <f t="shared" si="10"/>
        <v>1780</v>
      </c>
      <c r="BL18" s="252">
        <f t="shared" si="10"/>
        <v>80</v>
      </c>
      <c r="BM18" s="252">
        <f t="shared" si="10"/>
        <v>0</v>
      </c>
      <c r="BN18" s="254">
        <f t="shared" si="10"/>
        <v>0</v>
      </c>
      <c r="BO18" s="372"/>
      <c r="BP18" s="115" t="s">
        <v>285</v>
      </c>
      <c r="BQ18" s="251">
        <v>287.2</v>
      </c>
      <c r="BR18" s="252">
        <v>674</v>
      </c>
      <c r="BS18" s="252">
        <v>41</v>
      </c>
      <c r="BT18" s="252">
        <v>0</v>
      </c>
      <c r="BU18" s="254">
        <v>0</v>
      </c>
      <c r="BV18" s="251">
        <v>225.2</v>
      </c>
      <c r="BW18" s="252">
        <v>585</v>
      </c>
      <c r="BX18" s="252">
        <v>1</v>
      </c>
      <c r="BY18" s="252">
        <v>0</v>
      </c>
      <c r="BZ18" s="252">
        <v>0</v>
      </c>
      <c r="CA18" s="251">
        <v>240.2</v>
      </c>
      <c r="CB18" s="252">
        <v>652</v>
      </c>
      <c r="CC18" s="252">
        <v>5</v>
      </c>
      <c r="CD18" s="252">
        <v>0</v>
      </c>
      <c r="CE18" s="252">
        <v>0</v>
      </c>
      <c r="CF18" s="251">
        <f t="shared" si="12"/>
        <v>752.59999999999991</v>
      </c>
      <c r="CG18" s="253">
        <f t="shared" si="12"/>
        <v>1911</v>
      </c>
      <c r="CH18" s="252">
        <f t="shared" si="12"/>
        <v>47</v>
      </c>
      <c r="CI18" s="252">
        <f t="shared" si="12"/>
        <v>0</v>
      </c>
      <c r="CJ18" s="254">
        <f t="shared" si="12"/>
        <v>0</v>
      </c>
      <c r="CK18" s="251">
        <f t="shared" si="13"/>
        <v>2881</v>
      </c>
      <c r="CL18" s="252">
        <f t="shared" si="13"/>
        <v>6625.8</v>
      </c>
      <c r="CM18" s="252">
        <f t="shared" si="13"/>
        <v>174</v>
      </c>
      <c r="CN18" s="252">
        <f t="shared" si="13"/>
        <v>0</v>
      </c>
      <c r="CO18" s="254">
        <f t="shared" si="13"/>
        <v>0</v>
      </c>
    </row>
    <row r="19" spans="1:93" x14ac:dyDescent="0.2">
      <c r="A19" s="372"/>
      <c r="B19" s="115" t="s">
        <v>286</v>
      </c>
      <c r="C19" s="251">
        <v>143</v>
      </c>
      <c r="D19" s="252">
        <v>320</v>
      </c>
      <c r="E19" s="252">
        <v>2</v>
      </c>
      <c r="F19" s="252">
        <v>0</v>
      </c>
      <c r="G19" s="252">
        <v>0</v>
      </c>
      <c r="H19" s="251">
        <v>130.19999999999999</v>
      </c>
      <c r="I19" s="252">
        <v>287</v>
      </c>
      <c r="J19" s="252">
        <v>6</v>
      </c>
      <c r="K19" s="252">
        <v>0</v>
      </c>
      <c r="L19" s="252">
        <v>0</v>
      </c>
      <c r="M19" s="251">
        <v>132.4</v>
      </c>
      <c r="N19" s="252">
        <v>263</v>
      </c>
      <c r="O19" s="252">
        <v>2</v>
      </c>
      <c r="P19" s="252">
        <v>0</v>
      </c>
      <c r="Q19" s="252">
        <v>0</v>
      </c>
      <c r="R19" s="251">
        <f t="shared" ref="R19:V39" si="14">C19+H19+M19</f>
        <v>405.6</v>
      </c>
      <c r="S19" s="253">
        <f t="shared" si="14"/>
        <v>870</v>
      </c>
      <c r="T19" s="252">
        <f t="shared" si="14"/>
        <v>10</v>
      </c>
      <c r="U19" s="252">
        <f t="shared" si="14"/>
        <v>0</v>
      </c>
      <c r="V19" s="254">
        <f t="shared" si="14"/>
        <v>0</v>
      </c>
      <c r="W19" s="372"/>
      <c r="X19" s="115" t="s">
        <v>286</v>
      </c>
      <c r="Y19" s="251">
        <v>141.69999999999999</v>
      </c>
      <c r="Z19" s="252">
        <v>290</v>
      </c>
      <c r="AA19" s="252">
        <v>3</v>
      </c>
      <c r="AB19" s="252">
        <v>0</v>
      </c>
      <c r="AC19" s="252">
        <v>0</v>
      </c>
      <c r="AD19" s="251">
        <v>157.69999999999999</v>
      </c>
      <c r="AE19" s="252">
        <v>514</v>
      </c>
      <c r="AF19" s="252">
        <v>7</v>
      </c>
      <c r="AG19" s="252">
        <v>0</v>
      </c>
      <c r="AH19" s="252">
        <v>0</v>
      </c>
      <c r="AI19" s="251">
        <v>143.69999999999999</v>
      </c>
      <c r="AJ19" s="252">
        <v>229</v>
      </c>
      <c r="AK19" s="252">
        <v>3</v>
      </c>
      <c r="AL19" s="252">
        <v>0</v>
      </c>
      <c r="AM19" s="252">
        <v>0</v>
      </c>
      <c r="AN19" s="251">
        <f t="shared" ref="AN19:AR39" si="15">Y19+AD19+AI19</f>
        <v>443.09999999999997</v>
      </c>
      <c r="AO19" s="253">
        <f t="shared" si="15"/>
        <v>1033</v>
      </c>
      <c r="AP19" s="252">
        <f t="shared" si="15"/>
        <v>13</v>
      </c>
      <c r="AQ19" s="252">
        <f t="shared" si="15"/>
        <v>0</v>
      </c>
      <c r="AR19" s="254">
        <f t="shared" si="15"/>
        <v>0</v>
      </c>
      <c r="AS19" s="372"/>
      <c r="AT19" s="115" t="s">
        <v>286</v>
      </c>
      <c r="AU19" s="251">
        <v>237.7</v>
      </c>
      <c r="AV19" s="252">
        <v>327</v>
      </c>
      <c r="AW19" s="252">
        <v>8</v>
      </c>
      <c r="AX19" s="252">
        <v>0</v>
      </c>
      <c r="AY19" s="252">
        <v>0</v>
      </c>
      <c r="AZ19" s="251">
        <v>159.1</v>
      </c>
      <c r="BA19" s="252">
        <v>308</v>
      </c>
      <c r="BB19" s="252">
        <v>1</v>
      </c>
      <c r="BC19" s="252">
        <v>0</v>
      </c>
      <c r="BD19" s="252">
        <v>0</v>
      </c>
      <c r="BE19" s="251">
        <v>242.7</v>
      </c>
      <c r="BF19" s="252">
        <v>478</v>
      </c>
      <c r="BG19" s="252">
        <v>2</v>
      </c>
      <c r="BH19" s="252">
        <v>0</v>
      </c>
      <c r="BI19" s="252">
        <v>0</v>
      </c>
      <c r="BJ19" s="251">
        <f t="shared" ref="BJ19:BN39" si="16">AU19+AZ19+BE19</f>
        <v>639.5</v>
      </c>
      <c r="BK19" s="253">
        <f t="shared" si="16"/>
        <v>1113</v>
      </c>
      <c r="BL19" s="252">
        <f t="shared" si="16"/>
        <v>11</v>
      </c>
      <c r="BM19" s="252">
        <f t="shared" si="16"/>
        <v>0</v>
      </c>
      <c r="BN19" s="254">
        <f t="shared" si="16"/>
        <v>0</v>
      </c>
      <c r="BO19" s="372"/>
      <c r="BP19" s="115" t="s">
        <v>286</v>
      </c>
      <c r="BQ19" s="251">
        <v>131.9</v>
      </c>
      <c r="BR19" s="252">
        <v>309</v>
      </c>
      <c r="BS19" s="252">
        <v>3</v>
      </c>
      <c r="BT19" s="252">
        <v>0</v>
      </c>
      <c r="BU19" s="254">
        <v>0</v>
      </c>
      <c r="BV19" s="251">
        <v>139.6</v>
      </c>
      <c r="BW19" s="252">
        <v>334</v>
      </c>
      <c r="BX19" s="252">
        <v>2</v>
      </c>
      <c r="BY19" s="252">
        <v>0</v>
      </c>
      <c r="BZ19" s="252">
        <v>0</v>
      </c>
      <c r="CA19" s="251">
        <v>169.6</v>
      </c>
      <c r="CB19" s="252">
        <v>383</v>
      </c>
      <c r="CC19" s="252">
        <v>2</v>
      </c>
      <c r="CD19" s="252">
        <v>0</v>
      </c>
      <c r="CE19" s="252">
        <v>0</v>
      </c>
      <c r="CF19" s="251">
        <f t="shared" si="12"/>
        <v>441.1</v>
      </c>
      <c r="CG19" s="253">
        <f t="shared" si="12"/>
        <v>1026</v>
      </c>
      <c r="CH19" s="252">
        <f t="shared" si="12"/>
        <v>7</v>
      </c>
      <c r="CI19" s="252">
        <f t="shared" si="12"/>
        <v>0</v>
      </c>
      <c r="CJ19" s="254">
        <f t="shared" si="12"/>
        <v>0</v>
      </c>
      <c r="CK19" s="251">
        <f t="shared" si="13"/>
        <v>1929.3000000000002</v>
      </c>
      <c r="CL19" s="252">
        <f t="shared" si="13"/>
        <v>4042</v>
      </c>
      <c r="CM19" s="252">
        <f t="shared" si="13"/>
        <v>41</v>
      </c>
      <c r="CN19" s="252">
        <f t="shared" si="13"/>
        <v>0</v>
      </c>
      <c r="CO19" s="254">
        <f t="shared" si="13"/>
        <v>0</v>
      </c>
    </row>
    <row r="20" spans="1:93" x14ac:dyDescent="0.2">
      <c r="A20" s="372"/>
      <c r="B20" s="115" t="s">
        <v>287</v>
      </c>
      <c r="C20" s="251">
        <v>427.5</v>
      </c>
      <c r="D20" s="252">
        <v>651</v>
      </c>
      <c r="E20" s="252">
        <v>165</v>
      </c>
      <c r="F20" s="252">
        <v>0</v>
      </c>
      <c r="G20" s="252">
        <v>0</v>
      </c>
      <c r="H20" s="251">
        <v>415</v>
      </c>
      <c r="I20" s="252">
        <v>723</v>
      </c>
      <c r="J20" s="252">
        <v>30</v>
      </c>
      <c r="K20" s="252">
        <v>0</v>
      </c>
      <c r="L20" s="252">
        <v>0</v>
      </c>
      <c r="M20" s="251">
        <v>418.5</v>
      </c>
      <c r="N20" s="252">
        <v>600</v>
      </c>
      <c r="O20" s="252">
        <v>8</v>
      </c>
      <c r="P20" s="252">
        <v>0</v>
      </c>
      <c r="Q20" s="252">
        <v>0</v>
      </c>
      <c r="R20" s="251">
        <f t="shared" si="14"/>
        <v>1261</v>
      </c>
      <c r="S20" s="253">
        <f t="shared" si="14"/>
        <v>1974</v>
      </c>
      <c r="T20" s="252">
        <f t="shared" si="14"/>
        <v>203</v>
      </c>
      <c r="U20" s="252">
        <f t="shared" si="14"/>
        <v>0</v>
      </c>
      <c r="V20" s="254">
        <f t="shared" si="14"/>
        <v>0</v>
      </c>
      <c r="W20" s="372"/>
      <c r="X20" s="115" t="s">
        <v>287</v>
      </c>
      <c r="Y20" s="251">
        <v>387</v>
      </c>
      <c r="Z20" s="252">
        <v>713</v>
      </c>
      <c r="AA20" s="252">
        <v>6</v>
      </c>
      <c r="AB20" s="252">
        <v>0</v>
      </c>
      <c r="AC20" s="252">
        <v>0</v>
      </c>
      <c r="AD20" s="251">
        <v>429</v>
      </c>
      <c r="AE20" s="252">
        <v>606</v>
      </c>
      <c r="AF20" s="252">
        <v>8</v>
      </c>
      <c r="AG20" s="252">
        <v>0</v>
      </c>
      <c r="AH20" s="252">
        <v>0</v>
      </c>
      <c r="AI20" s="251">
        <v>406.3</v>
      </c>
      <c r="AJ20" s="252">
        <v>532</v>
      </c>
      <c r="AK20" s="252">
        <v>13</v>
      </c>
      <c r="AL20" s="252">
        <v>0</v>
      </c>
      <c r="AM20" s="252">
        <v>0</v>
      </c>
      <c r="AN20" s="251">
        <f t="shared" si="15"/>
        <v>1222.3</v>
      </c>
      <c r="AO20" s="253">
        <f t="shared" si="15"/>
        <v>1851</v>
      </c>
      <c r="AP20" s="252">
        <f t="shared" si="15"/>
        <v>27</v>
      </c>
      <c r="AQ20" s="252">
        <f t="shared" si="15"/>
        <v>0</v>
      </c>
      <c r="AR20" s="254">
        <f t="shared" si="15"/>
        <v>0</v>
      </c>
      <c r="AS20" s="372"/>
      <c r="AT20" s="115" t="s">
        <v>287</v>
      </c>
      <c r="AU20" s="251">
        <v>594.5</v>
      </c>
      <c r="AV20" s="252">
        <v>852</v>
      </c>
      <c r="AW20" s="252">
        <v>16</v>
      </c>
      <c r="AX20" s="252">
        <v>0</v>
      </c>
      <c r="AY20" s="252">
        <v>0</v>
      </c>
      <c r="AZ20" s="251">
        <v>452.5</v>
      </c>
      <c r="BA20" s="252">
        <v>803</v>
      </c>
      <c r="BB20" s="252">
        <v>4</v>
      </c>
      <c r="BC20" s="252">
        <v>0</v>
      </c>
      <c r="BD20" s="252">
        <v>0</v>
      </c>
      <c r="BE20" s="251">
        <v>487</v>
      </c>
      <c r="BF20" s="252">
        <v>995</v>
      </c>
      <c r="BG20" s="252">
        <v>12</v>
      </c>
      <c r="BH20" s="252">
        <v>0</v>
      </c>
      <c r="BI20" s="252">
        <v>0</v>
      </c>
      <c r="BJ20" s="251">
        <f t="shared" si="16"/>
        <v>1534</v>
      </c>
      <c r="BK20" s="253">
        <f t="shared" si="16"/>
        <v>2650</v>
      </c>
      <c r="BL20" s="252">
        <f t="shared" si="16"/>
        <v>32</v>
      </c>
      <c r="BM20" s="252">
        <f t="shared" si="16"/>
        <v>0</v>
      </c>
      <c r="BN20" s="254">
        <f t="shared" si="16"/>
        <v>0</v>
      </c>
      <c r="BO20" s="372"/>
      <c r="BP20" s="115" t="s">
        <v>287</v>
      </c>
      <c r="BQ20" s="251">
        <v>469.5</v>
      </c>
      <c r="BR20" s="252">
        <v>844</v>
      </c>
      <c r="BS20" s="252">
        <v>10</v>
      </c>
      <c r="BT20" s="252">
        <v>0</v>
      </c>
      <c r="BU20" s="254">
        <v>0</v>
      </c>
      <c r="BV20" s="251">
        <v>438</v>
      </c>
      <c r="BW20" s="252">
        <v>751</v>
      </c>
      <c r="BX20" s="252">
        <v>5</v>
      </c>
      <c r="BY20" s="252">
        <v>0</v>
      </c>
      <c r="BZ20" s="252">
        <v>0</v>
      </c>
      <c r="CA20" s="251">
        <v>464</v>
      </c>
      <c r="CB20" s="252">
        <v>869</v>
      </c>
      <c r="CC20" s="252">
        <v>4</v>
      </c>
      <c r="CD20" s="252">
        <v>0</v>
      </c>
      <c r="CE20" s="252">
        <v>0</v>
      </c>
      <c r="CF20" s="251">
        <f t="shared" ref="CF20:CJ39" si="17">SUM(BQ20,BV20,CA20)</f>
        <v>1371.5</v>
      </c>
      <c r="CG20" s="253">
        <f t="shared" si="17"/>
        <v>2464</v>
      </c>
      <c r="CH20" s="252">
        <f t="shared" si="17"/>
        <v>19</v>
      </c>
      <c r="CI20" s="252">
        <f t="shared" si="17"/>
        <v>0</v>
      </c>
      <c r="CJ20" s="254">
        <f t="shared" si="17"/>
        <v>0</v>
      </c>
      <c r="CK20" s="251">
        <f t="shared" si="13"/>
        <v>5388.8</v>
      </c>
      <c r="CL20" s="252">
        <f t="shared" si="13"/>
        <v>8939</v>
      </c>
      <c r="CM20" s="252">
        <f t="shared" si="13"/>
        <v>281</v>
      </c>
      <c r="CN20" s="252">
        <f t="shared" si="13"/>
        <v>0</v>
      </c>
      <c r="CO20" s="254">
        <f t="shared" si="13"/>
        <v>0</v>
      </c>
    </row>
    <row r="21" spans="1:93" x14ac:dyDescent="0.2">
      <c r="A21" s="372"/>
      <c r="B21" s="115" t="s">
        <v>288</v>
      </c>
      <c r="C21" s="251">
        <v>160.4</v>
      </c>
      <c r="D21" s="252">
        <v>270</v>
      </c>
      <c r="E21" s="252">
        <v>1</v>
      </c>
      <c r="F21" s="252">
        <v>0</v>
      </c>
      <c r="G21" s="252">
        <v>0</v>
      </c>
      <c r="H21" s="251">
        <v>159.19999999999999</v>
      </c>
      <c r="I21" s="252">
        <v>187</v>
      </c>
      <c r="J21" s="252">
        <v>6</v>
      </c>
      <c r="K21" s="252">
        <v>0</v>
      </c>
      <c r="L21" s="252">
        <v>0</v>
      </c>
      <c r="M21" s="251">
        <v>127</v>
      </c>
      <c r="N21" s="252">
        <v>181</v>
      </c>
      <c r="O21" s="252">
        <v>4</v>
      </c>
      <c r="P21" s="252">
        <v>0</v>
      </c>
      <c r="Q21" s="252">
        <v>0</v>
      </c>
      <c r="R21" s="251">
        <f t="shared" si="14"/>
        <v>446.6</v>
      </c>
      <c r="S21" s="253">
        <f t="shared" si="14"/>
        <v>638</v>
      </c>
      <c r="T21" s="252">
        <f t="shared" si="14"/>
        <v>11</v>
      </c>
      <c r="U21" s="252">
        <f t="shared" si="14"/>
        <v>0</v>
      </c>
      <c r="V21" s="254">
        <f t="shared" si="14"/>
        <v>0</v>
      </c>
      <c r="W21" s="372"/>
      <c r="X21" s="115" t="s">
        <v>288</v>
      </c>
      <c r="Y21" s="251">
        <v>131.5</v>
      </c>
      <c r="Z21" s="252">
        <v>206</v>
      </c>
      <c r="AA21" s="252">
        <v>5</v>
      </c>
      <c r="AB21" s="252">
        <v>0</v>
      </c>
      <c r="AC21" s="252">
        <v>0</v>
      </c>
      <c r="AD21" s="251">
        <v>135.5</v>
      </c>
      <c r="AE21" s="252">
        <v>261</v>
      </c>
      <c r="AF21" s="252">
        <v>1</v>
      </c>
      <c r="AG21" s="252">
        <v>0</v>
      </c>
      <c r="AH21" s="252">
        <v>0</v>
      </c>
      <c r="AI21" s="251">
        <v>174.5</v>
      </c>
      <c r="AJ21" s="252">
        <v>214</v>
      </c>
      <c r="AK21" s="252">
        <v>2</v>
      </c>
      <c r="AL21" s="252">
        <v>0</v>
      </c>
      <c r="AM21" s="252">
        <v>0</v>
      </c>
      <c r="AN21" s="251">
        <f t="shared" si="15"/>
        <v>441.5</v>
      </c>
      <c r="AO21" s="253">
        <f t="shared" si="15"/>
        <v>681</v>
      </c>
      <c r="AP21" s="252">
        <f t="shared" si="15"/>
        <v>8</v>
      </c>
      <c r="AQ21" s="252">
        <f t="shared" si="15"/>
        <v>0</v>
      </c>
      <c r="AR21" s="254">
        <f t="shared" si="15"/>
        <v>0</v>
      </c>
      <c r="AS21" s="372"/>
      <c r="AT21" s="115" t="s">
        <v>288</v>
      </c>
      <c r="AU21" s="251">
        <v>225.5</v>
      </c>
      <c r="AV21" s="252">
        <v>727</v>
      </c>
      <c r="AW21" s="252">
        <v>0</v>
      </c>
      <c r="AX21" s="252">
        <v>0</v>
      </c>
      <c r="AY21" s="252">
        <v>0</v>
      </c>
      <c r="AZ21" s="251">
        <v>165</v>
      </c>
      <c r="BA21" s="252">
        <v>295</v>
      </c>
      <c r="BB21" s="252">
        <v>1</v>
      </c>
      <c r="BC21" s="252">
        <v>0</v>
      </c>
      <c r="BD21" s="252">
        <v>0</v>
      </c>
      <c r="BE21" s="251">
        <v>187</v>
      </c>
      <c r="BF21" s="252">
        <v>372</v>
      </c>
      <c r="BG21" s="252">
        <v>3</v>
      </c>
      <c r="BH21" s="252">
        <v>0</v>
      </c>
      <c r="BI21" s="252">
        <v>0</v>
      </c>
      <c r="BJ21" s="251">
        <f t="shared" si="16"/>
        <v>577.5</v>
      </c>
      <c r="BK21" s="253">
        <f t="shared" si="16"/>
        <v>1394</v>
      </c>
      <c r="BL21" s="252">
        <f t="shared" si="16"/>
        <v>4</v>
      </c>
      <c r="BM21" s="252">
        <f t="shared" si="16"/>
        <v>0</v>
      </c>
      <c r="BN21" s="254">
        <f t="shared" si="16"/>
        <v>0</v>
      </c>
      <c r="BO21" s="372"/>
      <c r="BP21" s="115" t="s">
        <v>288</v>
      </c>
      <c r="BQ21" s="251">
        <v>182</v>
      </c>
      <c r="BR21" s="252">
        <v>388</v>
      </c>
      <c r="BS21" s="252">
        <v>0</v>
      </c>
      <c r="BT21" s="252">
        <v>0</v>
      </c>
      <c r="BU21" s="254">
        <v>0</v>
      </c>
      <c r="BV21" s="251">
        <v>136.5</v>
      </c>
      <c r="BW21" s="252">
        <v>366</v>
      </c>
      <c r="BX21" s="252">
        <v>0</v>
      </c>
      <c r="BY21" s="252">
        <v>0</v>
      </c>
      <c r="BZ21" s="252">
        <v>0</v>
      </c>
      <c r="CA21" s="251">
        <v>170.5</v>
      </c>
      <c r="CB21" s="252">
        <v>347</v>
      </c>
      <c r="CC21" s="252">
        <v>3</v>
      </c>
      <c r="CD21" s="252">
        <v>0</v>
      </c>
      <c r="CE21" s="252">
        <v>0</v>
      </c>
      <c r="CF21" s="251">
        <f t="shared" si="17"/>
        <v>489</v>
      </c>
      <c r="CG21" s="253">
        <f t="shared" si="17"/>
        <v>1101</v>
      </c>
      <c r="CH21" s="252">
        <f t="shared" si="17"/>
        <v>3</v>
      </c>
      <c r="CI21" s="252">
        <f t="shared" si="17"/>
        <v>0</v>
      </c>
      <c r="CJ21" s="254">
        <f t="shared" si="17"/>
        <v>0</v>
      </c>
      <c r="CK21" s="251">
        <f t="shared" si="13"/>
        <v>1954.6</v>
      </c>
      <c r="CL21" s="252">
        <f t="shared" si="13"/>
        <v>3814</v>
      </c>
      <c r="CM21" s="252">
        <f t="shared" si="13"/>
        <v>26</v>
      </c>
      <c r="CN21" s="252">
        <f t="shared" si="13"/>
        <v>0</v>
      </c>
      <c r="CO21" s="254">
        <f t="shared" si="13"/>
        <v>0</v>
      </c>
    </row>
    <row r="22" spans="1:93" x14ac:dyDescent="0.2">
      <c r="A22" s="372"/>
      <c r="B22" s="115" t="s">
        <v>289</v>
      </c>
      <c r="C22" s="251">
        <v>243.1</v>
      </c>
      <c r="D22" s="252">
        <v>350</v>
      </c>
      <c r="E22" s="252">
        <v>1</v>
      </c>
      <c r="F22" s="252">
        <v>0</v>
      </c>
      <c r="G22" s="252">
        <v>0</v>
      </c>
      <c r="H22" s="251">
        <v>197.2</v>
      </c>
      <c r="I22" s="252">
        <v>375</v>
      </c>
      <c r="J22" s="252">
        <v>10</v>
      </c>
      <c r="K22" s="252">
        <v>0</v>
      </c>
      <c r="L22" s="252">
        <v>0</v>
      </c>
      <c r="M22" s="251">
        <v>187</v>
      </c>
      <c r="N22" s="252">
        <v>402</v>
      </c>
      <c r="O22" s="252">
        <v>6</v>
      </c>
      <c r="P22" s="252">
        <v>0</v>
      </c>
      <c r="Q22" s="252">
        <v>0</v>
      </c>
      <c r="R22" s="251">
        <f t="shared" si="14"/>
        <v>627.29999999999995</v>
      </c>
      <c r="S22" s="253">
        <f t="shared" si="14"/>
        <v>1127</v>
      </c>
      <c r="T22" s="252">
        <f t="shared" si="14"/>
        <v>17</v>
      </c>
      <c r="U22" s="252">
        <f t="shared" si="14"/>
        <v>0</v>
      </c>
      <c r="V22" s="254">
        <f t="shared" si="14"/>
        <v>0</v>
      </c>
      <c r="W22" s="372"/>
      <c r="X22" s="115" t="s">
        <v>289</v>
      </c>
      <c r="Y22" s="251">
        <v>216.5</v>
      </c>
      <c r="Z22" s="252">
        <v>390</v>
      </c>
      <c r="AA22" s="252">
        <v>7</v>
      </c>
      <c r="AB22" s="252">
        <v>0</v>
      </c>
      <c r="AC22" s="252">
        <v>0</v>
      </c>
      <c r="AD22" s="251">
        <v>220.3</v>
      </c>
      <c r="AE22" s="252">
        <v>443</v>
      </c>
      <c r="AF22" s="252">
        <v>2</v>
      </c>
      <c r="AG22" s="252">
        <v>0</v>
      </c>
      <c r="AH22" s="252">
        <v>0</v>
      </c>
      <c r="AI22" s="251">
        <v>243.5</v>
      </c>
      <c r="AJ22" s="252">
        <v>320</v>
      </c>
      <c r="AK22" s="252">
        <v>5</v>
      </c>
      <c r="AL22" s="252">
        <v>0</v>
      </c>
      <c r="AM22" s="252">
        <v>0</v>
      </c>
      <c r="AN22" s="251">
        <f t="shared" si="15"/>
        <v>680.3</v>
      </c>
      <c r="AO22" s="253">
        <f t="shared" si="15"/>
        <v>1153</v>
      </c>
      <c r="AP22" s="252">
        <f t="shared" si="15"/>
        <v>14</v>
      </c>
      <c r="AQ22" s="252">
        <f t="shared" si="15"/>
        <v>0</v>
      </c>
      <c r="AR22" s="254">
        <f t="shared" si="15"/>
        <v>0</v>
      </c>
      <c r="AS22" s="372"/>
      <c r="AT22" s="115" t="s">
        <v>289</v>
      </c>
      <c r="AU22" s="251">
        <v>357</v>
      </c>
      <c r="AV22" s="252">
        <v>488</v>
      </c>
      <c r="AW22" s="252">
        <v>4</v>
      </c>
      <c r="AX22" s="252">
        <v>0</v>
      </c>
      <c r="AY22" s="252">
        <v>0</v>
      </c>
      <c r="AZ22" s="251">
        <v>202</v>
      </c>
      <c r="BA22" s="252">
        <v>449</v>
      </c>
      <c r="BB22" s="252">
        <v>1</v>
      </c>
      <c r="BC22" s="252">
        <v>0</v>
      </c>
      <c r="BD22" s="252">
        <v>0</v>
      </c>
      <c r="BE22" s="251">
        <v>290</v>
      </c>
      <c r="BF22" s="252">
        <v>630</v>
      </c>
      <c r="BG22" s="252">
        <v>3</v>
      </c>
      <c r="BH22" s="252">
        <v>0</v>
      </c>
      <c r="BI22" s="252">
        <v>0</v>
      </c>
      <c r="BJ22" s="251">
        <f t="shared" si="16"/>
        <v>849</v>
      </c>
      <c r="BK22" s="253">
        <f t="shared" si="16"/>
        <v>1567</v>
      </c>
      <c r="BL22" s="252">
        <f t="shared" si="16"/>
        <v>8</v>
      </c>
      <c r="BM22" s="252">
        <f t="shared" si="16"/>
        <v>0</v>
      </c>
      <c r="BN22" s="254">
        <f t="shared" si="16"/>
        <v>0</v>
      </c>
      <c r="BO22" s="372"/>
      <c r="BP22" s="115" t="s">
        <v>289</v>
      </c>
      <c r="BQ22" s="251">
        <v>238</v>
      </c>
      <c r="BR22" s="252">
        <v>316</v>
      </c>
      <c r="BS22" s="252">
        <v>0</v>
      </c>
      <c r="BT22" s="252">
        <v>0</v>
      </c>
      <c r="BU22" s="254">
        <v>0</v>
      </c>
      <c r="BV22" s="251">
        <v>186</v>
      </c>
      <c r="BW22" s="252">
        <v>268.5</v>
      </c>
      <c r="BX22" s="252">
        <v>2</v>
      </c>
      <c r="BY22" s="252">
        <v>0</v>
      </c>
      <c r="BZ22" s="252">
        <v>0</v>
      </c>
      <c r="CA22" s="251">
        <v>261</v>
      </c>
      <c r="CB22" s="252">
        <v>469</v>
      </c>
      <c r="CC22" s="252">
        <v>2</v>
      </c>
      <c r="CD22" s="252">
        <v>0</v>
      </c>
      <c r="CE22" s="252">
        <v>0</v>
      </c>
      <c r="CF22" s="251">
        <f t="shared" si="17"/>
        <v>685</v>
      </c>
      <c r="CG22" s="253">
        <f t="shared" si="17"/>
        <v>1053.5</v>
      </c>
      <c r="CH22" s="252">
        <f t="shared" si="17"/>
        <v>4</v>
      </c>
      <c r="CI22" s="252">
        <f t="shared" si="17"/>
        <v>0</v>
      </c>
      <c r="CJ22" s="254">
        <f t="shared" si="17"/>
        <v>0</v>
      </c>
      <c r="CK22" s="251">
        <f t="shared" si="13"/>
        <v>2841.6</v>
      </c>
      <c r="CL22" s="252">
        <f t="shared" si="13"/>
        <v>4900.5</v>
      </c>
      <c r="CM22" s="252">
        <f t="shared" si="13"/>
        <v>43</v>
      </c>
      <c r="CN22" s="252">
        <f t="shared" si="13"/>
        <v>0</v>
      </c>
      <c r="CO22" s="254">
        <f t="shared" si="13"/>
        <v>0</v>
      </c>
    </row>
    <row r="23" spans="1:93" x14ac:dyDescent="0.2">
      <c r="A23" s="372"/>
      <c r="B23" s="115" t="s">
        <v>290</v>
      </c>
      <c r="C23" s="251">
        <v>161</v>
      </c>
      <c r="D23" s="252">
        <v>385</v>
      </c>
      <c r="E23" s="252">
        <v>3</v>
      </c>
      <c r="F23" s="252">
        <v>0</v>
      </c>
      <c r="G23" s="252">
        <v>0</v>
      </c>
      <c r="H23" s="251">
        <v>194.4</v>
      </c>
      <c r="I23" s="252">
        <v>238</v>
      </c>
      <c r="J23" s="252">
        <v>12</v>
      </c>
      <c r="K23" s="252">
        <v>0</v>
      </c>
      <c r="L23" s="252">
        <v>0</v>
      </c>
      <c r="M23" s="251">
        <v>129</v>
      </c>
      <c r="N23" s="252">
        <v>231</v>
      </c>
      <c r="O23" s="252">
        <v>1</v>
      </c>
      <c r="P23" s="252">
        <v>0</v>
      </c>
      <c r="Q23" s="252">
        <v>0</v>
      </c>
      <c r="R23" s="251">
        <f t="shared" si="14"/>
        <v>484.4</v>
      </c>
      <c r="S23" s="253">
        <f t="shared" si="14"/>
        <v>854</v>
      </c>
      <c r="T23" s="252">
        <f t="shared" si="14"/>
        <v>16</v>
      </c>
      <c r="U23" s="252">
        <f t="shared" si="14"/>
        <v>0</v>
      </c>
      <c r="V23" s="254">
        <f t="shared" si="14"/>
        <v>0</v>
      </c>
      <c r="W23" s="372"/>
      <c r="X23" s="115" t="s">
        <v>290</v>
      </c>
      <c r="Y23" s="251">
        <v>140</v>
      </c>
      <c r="Z23" s="252">
        <v>220</v>
      </c>
      <c r="AA23" s="252">
        <v>2</v>
      </c>
      <c r="AB23" s="252">
        <v>0</v>
      </c>
      <c r="AC23" s="252">
        <v>0</v>
      </c>
      <c r="AD23" s="251">
        <v>166</v>
      </c>
      <c r="AE23" s="252">
        <v>296</v>
      </c>
      <c r="AF23" s="252">
        <v>2</v>
      </c>
      <c r="AG23" s="252">
        <v>0</v>
      </c>
      <c r="AH23" s="252">
        <v>0</v>
      </c>
      <c r="AI23" s="251">
        <v>143</v>
      </c>
      <c r="AJ23" s="252">
        <v>213</v>
      </c>
      <c r="AK23" s="252">
        <v>0</v>
      </c>
      <c r="AL23" s="252">
        <v>0</v>
      </c>
      <c r="AM23" s="252">
        <v>0</v>
      </c>
      <c r="AN23" s="251">
        <f t="shared" si="15"/>
        <v>449</v>
      </c>
      <c r="AO23" s="253">
        <f t="shared" si="15"/>
        <v>729</v>
      </c>
      <c r="AP23" s="252">
        <f t="shared" si="15"/>
        <v>4</v>
      </c>
      <c r="AQ23" s="252">
        <f t="shared" si="15"/>
        <v>0</v>
      </c>
      <c r="AR23" s="254">
        <f t="shared" si="15"/>
        <v>0</v>
      </c>
      <c r="AS23" s="372"/>
      <c r="AT23" s="115" t="s">
        <v>290</v>
      </c>
      <c r="AU23" s="251">
        <v>242.8</v>
      </c>
      <c r="AV23" s="252">
        <v>343</v>
      </c>
      <c r="AW23" s="252">
        <v>1</v>
      </c>
      <c r="AX23" s="252">
        <v>0</v>
      </c>
      <c r="AY23" s="252">
        <v>0</v>
      </c>
      <c r="AZ23" s="251">
        <v>178</v>
      </c>
      <c r="BA23" s="252">
        <v>379</v>
      </c>
      <c r="BB23" s="252">
        <v>4</v>
      </c>
      <c r="BC23" s="252">
        <v>0</v>
      </c>
      <c r="BD23" s="252">
        <v>0</v>
      </c>
      <c r="BE23" s="251">
        <v>210.5</v>
      </c>
      <c r="BF23" s="252">
        <v>371</v>
      </c>
      <c r="BG23" s="252">
        <v>6</v>
      </c>
      <c r="BH23" s="252">
        <v>0</v>
      </c>
      <c r="BI23" s="252">
        <v>0</v>
      </c>
      <c r="BJ23" s="251">
        <f t="shared" si="16"/>
        <v>631.29999999999995</v>
      </c>
      <c r="BK23" s="253">
        <f t="shared" si="16"/>
        <v>1093</v>
      </c>
      <c r="BL23" s="252">
        <f t="shared" si="16"/>
        <v>11</v>
      </c>
      <c r="BM23" s="252">
        <f t="shared" si="16"/>
        <v>0</v>
      </c>
      <c r="BN23" s="254">
        <f t="shared" si="16"/>
        <v>0</v>
      </c>
      <c r="BO23" s="372"/>
      <c r="BP23" s="115" t="s">
        <v>290</v>
      </c>
      <c r="BQ23" s="251">
        <v>179</v>
      </c>
      <c r="BR23" s="252">
        <v>387</v>
      </c>
      <c r="BS23" s="252">
        <v>1</v>
      </c>
      <c r="BT23" s="252">
        <v>0</v>
      </c>
      <c r="BU23" s="254">
        <v>0</v>
      </c>
      <c r="BV23" s="251">
        <v>138.19999999999999</v>
      </c>
      <c r="BW23" s="252">
        <v>312</v>
      </c>
      <c r="BX23" s="252">
        <v>9</v>
      </c>
      <c r="BY23" s="252">
        <v>0</v>
      </c>
      <c r="BZ23" s="252">
        <v>0</v>
      </c>
      <c r="CA23" s="251">
        <v>179.5</v>
      </c>
      <c r="CB23" s="252">
        <v>255</v>
      </c>
      <c r="CC23" s="252">
        <v>2</v>
      </c>
      <c r="CD23" s="252">
        <v>0</v>
      </c>
      <c r="CE23" s="252">
        <v>0</v>
      </c>
      <c r="CF23" s="251">
        <f t="shared" si="17"/>
        <v>496.7</v>
      </c>
      <c r="CG23" s="253">
        <f t="shared" si="17"/>
        <v>954</v>
      </c>
      <c r="CH23" s="252">
        <f t="shared" si="17"/>
        <v>12</v>
      </c>
      <c r="CI23" s="252">
        <f t="shared" si="17"/>
        <v>0</v>
      </c>
      <c r="CJ23" s="254">
        <f t="shared" si="17"/>
        <v>0</v>
      </c>
      <c r="CK23" s="251">
        <f t="shared" si="13"/>
        <v>2061.3999999999996</v>
      </c>
      <c r="CL23" s="252">
        <f t="shared" si="13"/>
        <v>3630</v>
      </c>
      <c r="CM23" s="252">
        <f t="shared" si="13"/>
        <v>43</v>
      </c>
      <c r="CN23" s="252">
        <f t="shared" si="13"/>
        <v>0</v>
      </c>
      <c r="CO23" s="254">
        <f t="shared" si="13"/>
        <v>0</v>
      </c>
    </row>
    <row r="24" spans="1:93" x14ac:dyDescent="0.2">
      <c r="A24" s="372"/>
      <c r="B24" s="115" t="s">
        <v>291</v>
      </c>
      <c r="C24" s="251">
        <v>118.2</v>
      </c>
      <c r="D24" s="252">
        <v>174.5</v>
      </c>
      <c r="E24" s="252">
        <v>0.6</v>
      </c>
      <c r="F24" s="252">
        <v>0</v>
      </c>
      <c r="G24" s="252">
        <v>0</v>
      </c>
      <c r="H24" s="251">
        <v>71.400000000000006</v>
      </c>
      <c r="I24" s="252">
        <v>135</v>
      </c>
      <c r="J24" s="252">
        <v>5</v>
      </c>
      <c r="K24" s="252">
        <v>0</v>
      </c>
      <c r="L24" s="252">
        <v>0</v>
      </c>
      <c r="M24" s="251">
        <v>71.599999999999994</v>
      </c>
      <c r="N24" s="252">
        <v>110</v>
      </c>
      <c r="O24" s="252">
        <v>0</v>
      </c>
      <c r="P24" s="252">
        <v>0</v>
      </c>
      <c r="Q24" s="252">
        <v>0</v>
      </c>
      <c r="R24" s="251">
        <f t="shared" si="14"/>
        <v>261.20000000000005</v>
      </c>
      <c r="S24" s="253">
        <f t="shared" si="14"/>
        <v>419.5</v>
      </c>
      <c r="T24" s="252">
        <f t="shared" si="14"/>
        <v>5.6</v>
      </c>
      <c r="U24" s="252">
        <f t="shared" si="14"/>
        <v>0</v>
      </c>
      <c r="V24" s="254">
        <f t="shared" si="14"/>
        <v>0</v>
      </c>
      <c r="W24" s="372"/>
      <c r="X24" s="115" t="s">
        <v>291</v>
      </c>
      <c r="Y24" s="251">
        <v>63.4</v>
      </c>
      <c r="Z24" s="252">
        <v>85</v>
      </c>
      <c r="AA24" s="252">
        <v>2</v>
      </c>
      <c r="AB24" s="252">
        <v>0</v>
      </c>
      <c r="AC24" s="252">
        <v>0</v>
      </c>
      <c r="AD24" s="251">
        <v>68.8</v>
      </c>
      <c r="AE24" s="252">
        <v>141</v>
      </c>
      <c r="AF24" s="252">
        <v>3</v>
      </c>
      <c r="AG24" s="252">
        <v>0</v>
      </c>
      <c r="AH24" s="252">
        <v>0</v>
      </c>
      <c r="AI24" s="251">
        <v>85</v>
      </c>
      <c r="AJ24" s="252">
        <v>114</v>
      </c>
      <c r="AK24" s="252">
        <v>0</v>
      </c>
      <c r="AL24" s="252">
        <v>0</v>
      </c>
      <c r="AM24" s="252">
        <v>0</v>
      </c>
      <c r="AN24" s="251">
        <f t="shared" si="15"/>
        <v>217.2</v>
      </c>
      <c r="AO24" s="253">
        <f t="shared" si="15"/>
        <v>340</v>
      </c>
      <c r="AP24" s="252">
        <f t="shared" si="15"/>
        <v>5</v>
      </c>
      <c r="AQ24" s="252">
        <f t="shared" si="15"/>
        <v>0</v>
      </c>
      <c r="AR24" s="254">
        <f t="shared" si="15"/>
        <v>0</v>
      </c>
      <c r="AS24" s="372"/>
      <c r="AT24" s="115" t="s">
        <v>291</v>
      </c>
      <c r="AU24" s="251">
        <v>122.5</v>
      </c>
      <c r="AV24" s="252">
        <v>107</v>
      </c>
      <c r="AW24" s="252">
        <v>0</v>
      </c>
      <c r="AX24" s="252">
        <v>0</v>
      </c>
      <c r="AY24" s="252">
        <v>0</v>
      </c>
      <c r="AZ24" s="251">
        <v>95.5</v>
      </c>
      <c r="BA24" s="252">
        <v>216</v>
      </c>
      <c r="BB24" s="252">
        <v>0</v>
      </c>
      <c r="BC24" s="252">
        <v>0</v>
      </c>
      <c r="BD24" s="252">
        <v>0</v>
      </c>
      <c r="BE24" s="251">
        <v>118.1</v>
      </c>
      <c r="BF24" s="252">
        <v>177</v>
      </c>
      <c r="BG24" s="252">
        <v>2</v>
      </c>
      <c r="BH24" s="252">
        <v>0</v>
      </c>
      <c r="BI24" s="252">
        <v>0</v>
      </c>
      <c r="BJ24" s="251">
        <f t="shared" si="16"/>
        <v>336.1</v>
      </c>
      <c r="BK24" s="253">
        <f t="shared" si="16"/>
        <v>500</v>
      </c>
      <c r="BL24" s="252">
        <f t="shared" si="16"/>
        <v>2</v>
      </c>
      <c r="BM24" s="252">
        <f t="shared" si="16"/>
        <v>0</v>
      </c>
      <c r="BN24" s="254">
        <f t="shared" si="16"/>
        <v>0</v>
      </c>
      <c r="BO24" s="372"/>
      <c r="BP24" s="115" t="s">
        <v>291</v>
      </c>
      <c r="BQ24" s="251">
        <v>67.7</v>
      </c>
      <c r="BR24" s="252">
        <v>157</v>
      </c>
      <c r="BS24" s="252">
        <v>2</v>
      </c>
      <c r="BT24" s="252">
        <v>0</v>
      </c>
      <c r="BU24" s="254">
        <v>0</v>
      </c>
      <c r="BV24" s="251">
        <v>82.4</v>
      </c>
      <c r="BW24" s="252">
        <v>111</v>
      </c>
      <c r="BX24" s="252">
        <v>0</v>
      </c>
      <c r="BY24" s="252">
        <v>0</v>
      </c>
      <c r="BZ24" s="252">
        <v>0</v>
      </c>
      <c r="CA24" s="251">
        <v>83.1</v>
      </c>
      <c r="CB24" s="252">
        <v>200</v>
      </c>
      <c r="CC24" s="252">
        <v>5</v>
      </c>
      <c r="CD24" s="252">
        <v>0</v>
      </c>
      <c r="CE24" s="252">
        <v>0</v>
      </c>
      <c r="CF24" s="251">
        <f t="shared" si="17"/>
        <v>233.20000000000002</v>
      </c>
      <c r="CG24" s="253">
        <f t="shared" si="17"/>
        <v>468</v>
      </c>
      <c r="CH24" s="252">
        <f t="shared" si="17"/>
        <v>7</v>
      </c>
      <c r="CI24" s="252">
        <f t="shared" si="17"/>
        <v>0</v>
      </c>
      <c r="CJ24" s="254">
        <f t="shared" si="17"/>
        <v>0</v>
      </c>
      <c r="CK24" s="251">
        <f t="shared" si="13"/>
        <v>1047.7</v>
      </c>
      <c r="CL24" s="252">
        <f t="shared" si="13"/>
        <v>1727.5</v>
      </c>
      <c r="CM24" s="252">
        <f t="shared" si="13"/>
        <v>19.600000000000001</v>
      </c>
      <c r="CN24" s="252">
        <f t="shared" si="13"/>
        <v>0</v>
      </c>
      <c r="CO24" s="254">
        <f t="shared" si="13"/>
        <v>0</v>
      </c>
    </row>
    <row r="25" spans="1:93" x14ac:dyDescent="0.2">
      <c r="A25" s="372"/>
      <c r="B25" s="115" t="s">
        <v>292</v>
      </c>
      <c r="C25" s="251">
        <v>214.3</v>
      </c>
      <c r="D25" s="252">
        <v>249</v>
      </c>
      <c r="E25" s="252">
        <v>1</v>
      </c>
      <c r="F25" s="252">
        <v>0</v>
      </c>
      <c r="G25" s="252">
        <v>0</v>
      </c>
      <c r="H25" s="251">
        <v>148.4</v>
      </c>
      <c r="I25" s="252">
        <v>144</v>
      </c>
      <c r="J25" s="252">
        <v>0</v>
      </c>
      <c r="K25" s="252">
        <v>0</v>
      </c>
      <c r="L25" s="252">
        <v>0</v>
      </c>
      <c r="M25" s="251">
        <v>201</v>
      </c>
      <c r="N25" s="252">
        <v>238</v>
      </c>
      <c r="O25" s="252">
        <v>0</v>
      </c>
      <c r="P25" s="252">
        <v>0</v>
      </c>
      <c r="Q25" s="252">
        <v>0</v>
      </c>
      <c r="R25" s="251">
        <f t="shared" si="14"/>
        <v>563.70000000000005</v>
      </c>
      <c r="S25" s="253">
        <f t="shared" si="14"/>
        <v>631</v>
      </c>
      <c r="T25" s="252">
        <f t="shared" si="14"/>
        <v>1</v>
      </c>
      <c r="U25" s="252">
        <f t="shared" si="14"/>
        <v>0</v>
      </c>
      <c r="V25" s="254">
        <f t="shared" si="14"/>
        <v>0</v>
      </c>
      <c r="W25" s="372"/>
      <c r="X25" s="115" t="s">
        <v>292</v>
      </c>
      <c r="Y25" s="251">
        <v>155.1</v>
      </c>
      <c r="Z25" s="252">
        <v>188</v>
      </c>
      <c r="AA25" s="252">
        <v>1</v>
      </c>
      <c r="AB25" s="252">
        <v>0</v>
      </c>
      <c r="AC25" s="252">
        <v>0</v>
      </c>
      <c r="AD25" s="251">
        <v>218.7</v>
      </c>
      <c r="AE25" s="252">
        <v>229</v>
      </c>
      <c r="AF25" s="252">
        <v>1</v>
      </c>
      <c r="AG25" s="252">
        <v>0</v>
      </c>
      <c r="AH25" s="252">
        <v>0</v>
      </c>
      <c r="AI25" s="251">
        <v>214.6</v>
      </c>
      <c r="AJ25" s="252">
        <v>236</v>
      </c>
      <c r="AK25" s="252">
        <v>0</v>
      </c>
      <c r="AL25" s="252">
        <v>0</v>
      </c>
      <c r="AM25" s="252">
        <v>0</v>
      </c>
      <c r="AN25" s="251">
        <f t="shared" si="15"/>
        <v>588.4</v>
      </c>
      <c r="AO25" s="253">
        <f t="shared" si="15"/>
        <v>653</v>
      </c>
      <c r="AP25" s="252">
        <f t="shared" si="15"/>
        <v>2</v>
      </c>
      <c r="AQ25" s="252">
        <f t="shared" si="15"/>
        <v>0</v>
      </c>
      <c r="AR25" s="254">
        <f t="shared" si="15"/>
        <v>0</v>
      </c>
      <c r="AS25" s="372"/>
      <c r="AT25" s="115" t="s">
        <v>292</v>
      </c>
      <c r="AU25" s="251">
        <v>285.7</v>
      </c>
      <c r="AV25" s="252">
        <v>381</v>
      </c>
      <c r="AW25" s="252">
        <v>3</v>
      </c>
      <c r="AX25" s="252">
        <v>0</v>
      </c>
      <c r="AY25" s="252">
        <v>0</v>
      </c>
      <c r="AZ25" s="251">
        <v>227.9</v>
      </c>
      <c r="BA25" s="252">
        <v>396</v>
      </c>
      <c r="BB25" s="252">
        <v>4</v>
      </c>
      <c r="BC25" s="252">
        <v>0</v>
      </c>
      <c r="BD25" s="252">
        <v>0</v>
      </c>
      <c r="BE25" s="251">
        <v>270.60000000000002</v>
      </c>
      <c r="BF25" s="252">
        <v>288</v>
      </c>
      <c r="BG25" s="252">
        <v>2</v>
      </c>
      <c r="BH25" s="252">
        <v>0</v>
      </c>
      <c r="BI25" s="252">
        <v>0</v>
      </c>
      <c r="BJ25" s="251">
        <f t="shared" si="16"/>
        <v>784.2</v>
      </c>
      <c r="BK25" s="253">
        <f t="shared" si="16"/>
        <v>1065</v>
      </c>
      <c r="BL25" s="252">
        <f t="shared" si="16"/>
        <v>9</v>
      </c>
      <c r="BM25" s="252">
        <f t="shared" si="16"/>
        <v>0</v>
      </c>
      <c r="BN25" s="254">
        <f t="shared" si="16"/>
        <v>0</v>
      </c>
      <c r="BO25" s="372"/>
      <c r="BP25" s="115" t="s">
        <v>292</v>
      </c>
      <c r="BQ25" s="251">
        <v>262</v>
      </c>
      <c r="BR25" s="252">
        <v>270</v>
      </c>
      <c r="BS25" s="252">
        <v>2</v>
      </c>
      <c r="BT25" s="252">
        <v>0</v>
      </c>
      <c r="BU25" s="254">
        <v>0</v>
      </c>
      <c r="BV25" s="251">
        <v>251.5</v>
      </c>
      <c r="BW25" s="252">
        <v>282</v>
      </c>
      <c r="BX25" s="252">
        <v>2</v>
      </c>
      <c r="BY25" s="252">
        <v>0</v>
      </c>
      <c r="BZ25" s="252">
        <v>0</v>
      </c>
      <c r="CA25" s="251">
        <v>264.39999999999998</v>
      </c>
      <c r="CB25" s="252">
        <v>307</v>
      </c>
      <c r="CC25" s="252">
        <v>2</v>
      </c>
      <c r="CD25" s="252">
        <v>0</v>
      </c>
      <c r="CE25" s="252">
        <v>0</v>
      </c>
      <c r="CF25" s="251">
        <f t="shared" si="17"/>
        <v>777.9</v>
      </c>
      <c r="CG25" s="253">
        <f t="shared" si="17"/>
        <v>859</v>
      </c>
      <c r="CH25" s="252">
        <f t="shared" si="17"/>
        <v>6</v>
      </c>
      <c r="CI25" s="252">
        <f t="shared" si="17"/>
        <v>0</v>
      </c>
      <c r="CJ25" s="254">
        <f t="shared" si="17"/>
        <v>0</v>
      </c>
      <c r="CK25" s="251">
        <f t="shared" si="13"/>
        <v>2714.2</v>
      </c>
      <c r="CL25" s="252">
        <f t="shared" si="13"/>
        <v>3208</v>
      </c>
      <c r="CM25" s="252">
        <f t="shared" si="13"/>
        <v>18</v>
      </c>
      <c r="CN25" s="252">
        <f t="shared" si="13"/>
        <v>0</v>
      </c>
      <c r="CO25" s="254">
        <f t="shared" si="13"/>
        <v>0</v>
      </c>
    </row>
    <row r="26" spans="1:93" x14ac:dyDescent="0.2">
      <c r="A26" s="372"/>
      <c r="B26" s="115" t="s">
        <v>293</v>
      </c>
      <c r="C26" s="251">
        <v>140</v>
      </c>
      <c r="D26" s="252">
        <v>487</v>
      </c>
      <c r="E26" s="252">
        <v>2</v>
      </c>
      <c r="F26" s="252">
        <v>0</v>
      </c>
      <c r="G26" s="252">
        <v>0</v>
      </c>
      <c r="H26" s="251">
        <v>189.3</v>
      </c>
      <c r="I26" s="252">
        <v>426.8</v>
      </c>
      <c r="J26" s="252">
        <v>2</v>
      </c>
      <c r="K26" s="252">
        <v>0</v>
      </c>
      <c r="L26" s="252">
        <v>0</v>
      </c>
      <c r="M26" s="251">
        <v>160.19999999999999</v>
      </c>
      <c r="N26" s="252">
        <v>418</v>
      </c>
      <c r="O26" s="252">
        <v>3</v>
      </c>
      <c r="P26" s="252">
        <v>0</v>
      </c>
      <c r="Q26" s="252">
        <v>0</v>
      </c>
      <c r="R26" s="251">
        <f t="shared" si="14"/>
        <v>489.5</v>
      </c>
      <c r="S26" s="253">
        <f t="shared" si="14"/>
        <v>1331.8</v>
      </c>
      <c r="T26" s="252">
        <f t="shared" si="14"/>
        <v>7</v>
      </c>
      <c r="U26" s="252">
        <f t="shared" si="14"/>
        <v>0</v>
      </c>
      <c r="V26" s="254">
        <f t="shared" si="14"/>
        <v>0</v>
      </c>
      <c r="W26" s="372"/>
      <c r="X26" s="115" t="s">
        <v>293</v>
      </c>
      <c r="Y26" s="251">
        <v>119.6</v>
      </c>
      <c r="Z26" s="252">
        <v>386.5</v>
      </c>
      <c r="AA26" s="252">
        <v>2.5</v>
      </c>
      <c r="AB26" s="252">
        <v>0</v>
      </c>
      <c r="AC26" s="252">
        <v>0</v>
      </c>
      <c r="AD26" s="251">
        <v>133.10000000000002</v>
      </c>
      <c r="AE26" s="252">
        <v>469</v>
      </c>
      <c r="AF26" s="252">
        <v>0</v>
      </c>
      <c r="AG26" s="252">
        <v>0</v>
      </c>
      <c r="AH26" s="252">
        <v>0</v>
      </c>
      <c r="AI26" s="251">
        <v>142.30000000000001</v>
      </c>
      <c r="AJ26" s="252">
        <v>400</v>
      </c>
      <c r="AK26" s="252">
        <v>8</v>
      </c>
      <c r="AL26" s="252">
        <v>0</v>
      </c>
      <c r="AM26" s="252">
        <v>0</v>
      </c>
      <c r="AN26" s="251">
        <f t="shared" si="15"/>
        <v>395</v>
      </c>
      <c r="AO26" s="253">
        <f t="shared" si="15"/>
        <v>1255.5</v>
      </c>
      <c r="AP26" s="252">
        <f t="shared" si="15"/>
        <v>10.5</v>
      </c>
      <c r="AQ26" s="252">
        <f t="shared" si="15"/>
        <v>0</v>
      </c>
      <c r="AR26" s="254">
        <f t="shared" si="15"/>
        <v>0</v>
      </c>
      <c r="AS26" s="372"/>
      <c r="AT26" s="115" t="s">
        <v>293</v>
      </c>
      <c r="AU26" s="251">
        <v>264.2</v>
      </c>
      <c r="AV26" s="252">
        <v>511.8</v>
      </c>
      <c r="AW26" s="252">
        <v>2</v>
      </c>
      <c r="AX26" s="252">
        <v>0</v>
      </c>
      <c r="AY26" s="252">
        <v>0</v>
      </c>
      <c r="AZ26" s="251">
        <v>180.4</v>
      </c>
      <c r="BA26" s="252">
        <v>484</v>
      </c>
      <c r="BB26" s="252">
        <v>4</v>
      </c>
      <c r="BC26" s="252">
        <v>0</v>
      </c>
      <c r="BD26" s="252">
        <v>0</v>
      </c>
      <c r="BE26" s="251">
        <v>256.60000000000002</v>
      </c>
      <c r="BF26" s="252">
        <v>714</v>
      </c>
      <c r="BG26" s="252">
        <v>6.6</v>
      </c>
      <c r="BH26" s="252">
        <v>0</v>
      </c>
      <c r="BI26" s="252">
        <v>0</v>
      </c>
      <c r="BJ26" s="251">
        <f t="shared" si="16"/>
        <v>701.2</v>
      </c>
      <c r="BK26" s="253">
        <f t="shared" si="16"/>
        <v>1709.8</v>
      </c>
      <c r="BL26" s="252">
        <f t="shared" si="16"/>
        <v>12.6</v>
      </c>
      <c r="BM26" s="252">
        <f t="shared" si="16"/>
        <v>0</v>
      </c>
      <c r="BN26" s="254">
        <f t="shared" si="16"/>
        <v>0</v>
      </c>
      <c r="BO26" s="372"/>
      <c r="BP26" s="115" t="s">
        <v>293</v>
      </c>
      <c r="BQ26" s="251">
        <v>155.4</v>
      </c>
      <c r="BR26" s="252">
        <v>444</v>
      </c>
      <c r="BS26" s="252">
        <v>1</v>
      </c>
      <c r="BT26" s="252">
        <v>0</v>
      </c>
      <c r="BU26" s="254">
        <v>0</v>
      </c>
      <c r="BV26" s="251">
        <v>169.29999999999998</v>
      </c>
      <c r="BW26" s="252">
        <v>563</v>
      </c>
      <c r="BX26" s="252">
        <v>3</v>
      </c>
      <c r="BY26" s="252">
        <v>0</v>
      </c>
      <c r="BZ26" s="252">
        <v>0</v>
      </c>
      <c r="CA26" s="251">
        <v>182.79999999999998</v>
      </c>
      <c r="CB26" s="252">
        <v>505</v>
      </c>
      <c r="CC26" s="252">
        <v>5</v>
      </c>
      <c r="CD26" s="252">
        <v>0</v>
      </c>
      <c r="CE26" s="252">
        <v>0</v>
      </c>
      <c r="CF26" s="251">
        <f t="shared" si="17"/>
        <v>507.5</v>
      </c>
      <c r="CG26" s="253">
        <f t="shared" si="17"/>
        <v>1512</v>
      </c>
      <c r="CH26" s="252">
        <f t="shared" si="17"/>
        <v>9</v>
      </c>
      <c r="CI26" s="252">
        <f t="shared" si="17"/>
        <v>0</v>
      </c>
      <c r="CJ26" s="254">
        <f t="shared" si="17"/>
        <v>0</v>
      </c>
      <c r="CK26" s="251">
        <f t="shared" si="13"/>
        <v>2093.1999999999998</v>
      </c>
      <c r="CL26" s="252">
        <f t="shared" si="13"/>
        <v>5809.1</v>
      </c>
      <c r="CM26" s="252">
        <f t="shared" si="13"/>
        <v>39.1</v>
      </c>
      <c r="CN26" s="252">
        <f t="shared" si="13"/>
        <v>0</v>
      </c>
      <c r="CO26" s="254">
        <f t="shared" si="13"/>
        <v>0</v>
      </c>
    </row>
    <row r="27" spans="1:93" x14ac:dyDescent="0.2">
      <c r="A27" s="372"/>
      <c r="B27" s="115" t="s">
        <v>294</v>
      </c>
      <c r="C27" s="251">
        <v>105</v>
      </c>
      <c r="D27" s="252">
        <v>437</v>
      </c>
      <c r="E27" s="252">
        <v>7</v>
      </c>
      <c r="F27" s="252">
        <v>0</v>
      </c>
      <c r="G27" s="252">
        <v>0</v>
      </c>
      <c r="H27" s="251">
        <v>96.4</v>
      </c>
      <c r="I27" s="252">
        <v>283.39999999999998</v>
      </c>
      <c r="J27" s="252">
        <v>3</v>
      </c>
      <c r="K27" s="252">
        <v>0</v>
      </c>
      <c r="L27" s="252">
        <v>0</v>
      </c>
      <c r="M27" s="251">
        <v>94.5</v>
      </c>
      <c r="N27" s="252">
        <v>258</v>
      </c>
      <c r="O27" s="252">
        <v>0</v>
      </c>
      <c r="P27" s="252">
        <v>0</v>
      </c>
      <c r="Q27" s="252">
        <v>0</v>
      </c>
      <c r="R27" s="251">
        <f t="shared" si="14"/>
        <v>295.89999999999998</v>
      </c>
      <c r="S27" s="253">
        <f t="shared" si="14"/>
        <v>978.4</v>
      </c>
      <c r="T27" s="252">
        <f t="shared" si="14"/>
        <v>10</v>
      </c>
      <c r="U27" s="252">
        <f t="shared" si="14"/>
        <v>0</v>
      </c>
      <c r="V27" s="254">
        <f t="shared" si="14"/>
        <v>0</v>
      </c>
      <c r="W27" s="372"/>
      <c r="X27" s="115" t="s">
        <v>294</v>
      </c>
      <c r="Y27" s="251">
        <v>99</v>
      </c>
      <c r="Z27" s="252">
        <v>306</v>
      </c>
      <c r="AA27" s="252">
        <v>1</v>
      </c>
      <c r="AB27" s="252">
        <v>0</v>
      </c>
      <c r="AC27" s="252">
        <v>0</v>
      </c>
      <c r="AD27" s="251">
        <v>86</v>
      </c>
      <c r="AE27" s="252">
        <v>236</v>
      </c>
      <c r="AF27" s="252">
        <v>1</v>
      </c>
      <c r="AG27" s="252">
        <v>0</v>
      </c>
      <c r="AH27" s="252">
        <v>0</v>
      </c>
      <c r="AI27" s="251">
        <v>130.69999999999999</v>
      </c>
      <c r="AJ27" s="252">
        <v>251</v>
      </c>
      <c r="AK27" s="252">
        <v>5</v>
      </c>
      <c r="AL27" s="252">
        <v>0</v>
      </c>
      <c r="AM27" s="252">
        <v>0</v>
      </c>
      <c r="AN27" s="251">
        <f t="shared" si="15"/>
        <v>315.7</v>
      </c>
      <c r="AO27" s="253">
        <f t="shared" si="15"/>
        <v>793</v>
      </c>
      <c r="AP27" s="252">
        <f t="shared" si="15"/>
        <v>7</v>
      </c>
      <c r="AQ27" s="252">
        <f t="shared" si="15"/>
        <v>0</v>
      </c>
      <c r="AR27" s="254">
        <f t="shared" si="15"/>
        <v>0</v>
      </c>
      <c r="AS27" s="372"/>
      <c r="AT27" s="115" t="s">
        <v>294</v>
      </c>
      <c r="AU27" s="251">
        <v>124.3</v>
      </c>
      <c r="AV27" s="252">
        <v>338</v>
      </c>
      <c r="AW27" s="252">
        <v>0</v>
      </c>
      <c r="AX27" s="252">
        <v>0</v>
      </c>
      <c r="AY27" s="252">
        <v>0</v>
      </c>
      <c r="AZ27" s="251">
        <v>94</v>
      </c>
      <c r="BA27" s="252">
        <v>365</v>
      </c>
      <c r="BB27" s="252">
        <v>6</v>
      </c>
      <c r="BC27" s="252">
        <v>0</v>
      </c>
      <c r="BD27" s="252">
        <v>0</v>
      </c>
      <c r="BE27" s="251">
        <v>122.5</v>
      </c>
      <c r="BF27" s="252">
        <v>458</v>
      </c>
      <c r="BG27" s="252">
        <v>0</v>
      </c>
      <c r="BH27" s="252">
        <v>0</v>
      </c>
      <c r="BI27" s="252">
        <v>0</v>
      </c>
      <c r="BJ27" s="251">
        <f t="shared" si="16"/>
        <v>340.8</v>
      </c>
      <c r="BK27" s="253">
        <f t="shared" si="16"/>
        <v>1161</v>
      </c>
      <c r="BL27" s="252">
        <f t="shared" si="16"/>
        <v>6</v>
      </c>
      <c r="BM27" s="252">
        <f t="shared" si="16"/>
        <v>0</v>
      </c>
      <c r="BN27" s="254">
        <f t="shared" si="16"/>
        <v>0</v>
      </c>
      <c r="BO27" s="372"/>
      <c r="BP27" s="115" t="s">
        <v>294</v>
      </c>
      <c r="BQ27" s="251">
        <v>119.8</v>
      </c>
      <c r="BR27" s="252">
        <v>452</v>
      </c>
      <c r="BS27" s="252">
        <v>1</v>
      </c>
      <c r="BT27" s="252">
        <v>0</v>
      </c>
      <c r="BU27" s="254">
        <v>0</v>
      </c>
      <c r="BV27" s="251">
        <v>86.8</v>
      </c>
      <c r="BW27" s="252">
        <v>270</v>
      </c>
      <c r="BX27" s="252">
        <v>4</v>
      </c>
      <c r="BY27" s="252">
        <v>0</v>
      </c>
      <c r="BZ27" s="252">
        <v>0</v>
      </c>
      <c r="CA27" s="251">
        <v>134.69999999999999</v>
      </c>
      <c r="CB27" s="252">
        <v>284</v>
      </c>
      <c r="CC27" s="252">
        <v>1</v>
      </c>
      <c r="CD27" s="252">
        <v>0</v>
      </c>
      <c r="CE27" s="252">
        <v>0</v>
      </c>
      <c r="CF27" s="251">
        <f t="shared" si="17"/>
        <v>341.29999999999995</v>
      </c>
      <c r="CG27" s="253">
        <f t="shared" si="17"/>
        <v>1006</v>
      </c>
      <c r="CH27" s="252">
        <f t="shared" si="17"/>
        <v>6</v>
      </c>
      <c r="CI27" s="252">
        <f t="shared" si="17"/>
        <v>0</v>
      </c>
      <c r="CJ27" s="254">
        <f t="shared" si="17"/>
        <v>0</v>
      </c>
      <c r="CK27" s="251">
        <f t="shared" si="13"/>
        <v>1293.6999999999998</v>
      </c>
      <c r="CL27" s="252">
        <f t="shared" si="13"/>
        <v>3938.4</v>
      </c>
      <c r="CM27" s="252">
        <f t="shared" si="13"/>
        <v>29</v>
      </c>
      <c r="CN27" s="252">
        <f t="shared" si="13"/>
        <v>0</v>
      </c>
      <c r="CO27" s="254">
        <f t="shared" si="13"/>
        <v>0</v>
      </c>
    </row>
    <row r="28" spans="1:93" x14ac:dyDescent="0.2">
      <c r="A28" s="372"/>
      <c r="B28" s="115" t="s">
        <v>295</v>
      </c>
      <c r="C28" s="251">
        <v>43.4</v>
      </c>
      <c r="D28" s="252">
        <v>181</v>
      </c>
      <c r="E28" s="252">
        <v>1</v>
      </c>
      <c r="F28" s="252">
        <v>0</v>
      </c>
      <c r="G28" s="252">
        <v>0</v>
      </c>
      <c r="H28" s="251">
        <v>48.9</v>
      </c>
      <c r="I28" s="252">
        <v>254</v>
      </c>
      <c r="J28" s="252">
        <v>0</v>
      </c>
      <c r="K28" s="252">
        <v>0</v>
      </c>
      <c r="L28" s="252">
        <v>0</v>
      </c>
      <c r="M28" s="251">
        <v>42.7</v>
      </c>
      <c r="N28" s="252">
        <v>240</v>
      </c>
      <c r="O28" s="252">
        <v>0</v>
      </c>
      <c r="P28" s="252">
        <v>0</v>
      </c>
      <c r="Q28" s="252">
        <v>0</v>
      </c>
      <c r="R28" s="251">
        <f t="shared" si="14"/>
        <v>135</v>
      </c>
      <c r="S28" s="253">
        <f t="shared" si="14"/>
        <v>675</v>
      </c>
      <c r="T28" s="252">
        <f t="shared" si="14"/>
        <v>1</v>
      </c>
      <c r="U28" s="252">
        <f t="shared" si="14"/>
        <v>0</v>
      </c>
      <c r="V28" s="254">
        <f t="shared" si="14"/>
        <v>0</v>
      </c>
      <c r="W28" s="372"/>
      <c r="X28" s="115" t="s">
        <v>295</v>
      </c>
      <c r="Y28" s="251">
        <v>40.9</v>
      </c>
      <c r="Z28" s="252">
        <v>85</v>
      </c>
      <c r="AA28" s="252">
        <v>0</v>
      </c>
      <c r="AB28" s="252">
        <v>0</v>
      </c>
      <c r="AC28" s="252">
        <v>0</v>
      </c>
      <c r="AD28" s="251">
        <v>37.1</v>
      </c>
      <c r="AE28" s="252">
        <v>90</v>
      </c>
      <c r="AF28" s="252">
        <v>4</v>
      </c>
      <c r="AG28" s="252">
        <v>0</v>
      </c>
      <c r="AH28" s="252">
        <v>0</v>
      </c>
      <c r="AI28" s="251">
        <v>37.799999999999997</v>
      </c>
      <c r="AJ28" s="252">
        <v>194</v>
      </c>
      <c r="AK28" s="252">
        <v>0</v>
      </c>
      <c r="AL28" s="252">
        <v>0</v>
      </c>
      <c r="AM28" s="252">
        <v>0</v>
      </c>
      <c r="AN28" s="251">
        <f t="shared" si="15"/>
        <v>115.8</v>
      </c>
      <c r="AO28" s="253">
        <f t="shared" si="15"/>
        <v>369</v>
      </c>
      <c r="AP28" s="252">
        <f t="shared" si="15"/>
        <v>4</v>
      </c>
      <c r="AQ28" s="252">
        <f t="shared" si="15"/>
        <v>0</v>
      </c>
      <c r="AR28" s="254">
        <f t="shared" si="15"/>
        <v>0</v>
      </c>
      <c r="AS28" s="372"/>
      <c r="AT28" s="115" t="s">
        <v>295</v>
      </c>
      <c r="AU28" s="251">
        <v>73.099999999999994</v>
      </c>
      <c r="AV28" s="252">
        <v>110</v>
      </c>
      <c r="AW28" s="252">
        <v>2</v>
      </c>
      <c r="AX28" s="252">
        <v>0</v>
      </c>
      <c r="AY28" s="252">
        <v>0</v>
      </c>
      <c r="AZ28" s="251">
        <v>49.3</v>
      </c>
      <c r="BA28" s="252">
        <v>148</v>
      </c>
      <c r="BB28" s="252">
        <v>2</v>
      </c>
      <c r="BC28" s="252">
        <v>0</v>
      </c>
      <c r="BD28" s="252">
        <v>0</v>
      </c>
      <c r="BE28" s="251">
        <v>81</v>
      </c>
      <c r="BF28" s="252">
        <v>212</v>
      </c>
      <c r="BG28" s="252">
        <v>0</v>
      </c>
      <c r="BH28" s="252">
        <v>0</v>
      </c>
      <c r="BI28" s="252">
        <v>0</v>
      </c>
      <c r="BJ28" s="251">
        <f t="shared" si="16"/>
        <v>203.39999999999998</v>
      </c>
      <c r="BK28" s="253">
        <f t="shared" si="16"/>
        <v>470</v>
      </c>
      <c r="BL28" s="252">
        <f t="shared" si="16"/>
        <v>4</v>
      </c>
      <c r="BM28" s="252">
        <f t="shared" si="16"/>
        <v>0</v>
      </c>
      <c r="BN28" s="254">
        <f t="shared" si="16"/>
        <v>0</v>
      </c>
      <c r="BO28" s="372"/>
      <c r="BP28" s="115" t="s">
        <v>295</v>
      </c>
      <c r="BQ28" s="251">
        <v>68.7</v>
      </c>
      <c r="BR28" s="252">
        <v>102</v>
      </c>
      <c r="BS28" s="252">
        <v>4</v>
      </c>
      <c r="BT28" s="252">
        <v>0</v>
      </c>
      <c r="BU28" s="254">
        <v>0</v>
      </c>
      <c r="BV28" s="251">
        <v>46.8</v>
      </c>
      <c r="BW28" s="252">
        <v>87</v>
      </c>
      <c r="BX28" s="252">
        <v>2</v>
      </c>
      <c r="BY28" s="252">
        <v>0</v>
      </c>
      <c r="BZ28" s="252">
        <v>0</v>
      </c>
      <c r="CA28" s="251">
        <v>52</v>
      </c>
      <c r="CB28" s="252">
        <v>97</v>
      </c>
      <c r="CC28" s="252">
        <v>0</v>
      </c>
      <c r="CD28" s="252">
        <v>0</v>
      </c>
      <c r="CE28" s="252">
        <v>0</v>
      </c>
      <c r="CF28" s="251">
        <f t="shared" si="17"/>
        <v>167.5</v>
      </c>
      <c r="CG28" s="253">
        <f t="shared" si="17"/>
        <v>286</v>
      </c>
      <c r="CH28" s="252">
        <f t="shared" si="17"/>
        <v>6</v>
      </c>
      <c r="CI28" s="252">
        <f t="shared" si="17"/>
        <v>0</v>
      </c>
      <c r="CJ28" s="254">
        <f t="shared" si="17"/>
        <v>0</v>
      </c>
      <c r="CK28" s="251">
        <f t="shared" si="13"/>
        <v>621.70000000000005</v>
      </c>
      <c r="CL28" s="252">
        <f t="shared" si="13"/>
        <v>1800</v>
      </c>
      <c r="CM28" s="252">
        <f t="shared" si="13"/>
        <v>15</v>
      </c>
      <c r="CN28" s="252">
        <f t="shared" si="13"/>
        <v>0</v>
      </c>
      <c r="CO28" s="254">
        <f t="shared" si="13"/>
        <v>0</v>
      </c>
    </row>
    <row r="29" spans="1:93" x14ac:dyDescent="0.2">
      <c r="A29" s="372"/>
      <c r="B29" s="115" t="s">
        <v>296</v>
      </c>
      <c r="C29" s="251">
        <v>100.3</v>
      </c>
      <c r="D29" s="252">
        <v>254</v>
      </c>
      <c r="E29" s="252">
        <v>1</v>
      </c>
      <c r="F29" s="252">
        <v>0</v>
      </c>
      <c r="G29" s="252">
        <v>0</v>
      </c>
      <c r="H29" s="251">
        <v>81</v>
      </c>
      <c r="I29" s="252">
        <v>323</v>
      </c>
      <c r="J29" s="252">
        <v>0</v>
      </c>
      <c r="K29" s="252">
        <v>0</v>
      </c>
      <c r="L29" s="252">
        <v>0</v>
      </c>
      <c r="M29" s="251">
        <v>54.8</v>
      </c>
      <c r="N29" s="252">
        <v>399</v>
      </c>
      <c r="O29" s="252">
        <v>5</v>
      </c>
      <c r="P29" s="252">
        <v>0</v>
      </c>
      <c r="Q29" s="252">
        <v>0</v>
      </c>
      <c r="R29" s="251">
        <f t="shared" si="14"/>
        <v>236.10000000000002</v>
      </c>
      <c r="S29" s="253">
        <f t="shared" si="14"/>
        <v>976</v>
      </c>
      <c r="T29" s="252">
        <f t="shared" si="14"/>
        <v>6</v>
      </c>
      <c r="U29" s="252">
        <f t="shared" si="14"/>
        <v>0</v>
      </c>
      <c r="V29" s="254">
        <f t="shared" si="14"/>
        <v>0</v>
      </c>
      <c r="W29" s="372"/>
      <c r="X29" s="115" t="s">
        <v>296</v>
      </c>
      <c r="Y29" s="251">
        <v>76.5</v>
      </c>
      <c r="Z29" s="252">
        <v>361</v>
      </c>
      <c r="AA29" s="252">
        <v>6</v>
      </c>
      <c r="AB29" s="252">
        <v>0</v>
      </c>
      <c r="AC29" s="252">
        <v>0</v>
      </c>
      <c r="AD29" s="251">
        <v>64.2</v>
      </c>
      <c r="AE29" s="252">
        <v>318</v>
      </c>
      <c r="AF29" s="252">
        <v>0</v>
      </c>
      <c r="AG29" s="252">
        <v>0</v>
      </c>
      <c r="AH29" s="252">
        <v>0</v>
      </c>
      <c r="AI29" s="251">
        <v>70.7</v>
      </c>
      <c r="AJ29" s="252">
        <v>288</v>
      </c>
      <c r="AK29" s="252">
        <v>0</v>
      </c>
      <c r="AL29" s="252">
        <v>0</v>
      </c>
      <c r="AM29" s="252">
        <v>0</v>
      </c>
      <c r="AN29" s="251">
        <f t="shared" si="15"/>
        <v>211.39999999999998</v>
      </c>
      <c r="AO29" s="253">
        <f t="shared" si="15"/>
        <v>967</v>
      </c>
      <c r="AP29" s="252">
        <f t="shared" si="15"/>
        <v>6</v>
      </c>
      <c r="AQ29" s="252">
        <f t="shared" si="15"/>
        <v>0</v>
      </c>
      <c r="AR29" s="254">
        <f t="shared" si="15"/>
        <v>0</v>
      </c>
      <c r="AS29" s="372"/>
      <c r="AT29" s="115" t="s">
        <v>296</v>
      </c>
      <c r="AU29" s="251">
        <v>124.4</v>
      </c>
      <c r="AV29" s="252">
        <v>272</v>
      </c>
      <c r="AW29" s="252">
        <v>3</v>
      </c>
      <c r="AX29" s="252">
        <v>0</v>
      </c>
      <c r="AY29" s="252">
        <v>0</v>
      </c>
      <c r="AZ29" s="251">
        <v>96.8</v>
      </c>
      <c r="BA29" s="252">
        <v>375</v>
      </c>
      <c r="BB29" s="252">
        <v>2</v>
      </c>
      <c r="BC29" s="252">
        <v>0</v>
      </c>
      <c r="BD29" s="252">
        <v>0</v>
      </c>
      <c r="BE29" s="251">
        <v>95.9</v>
      </c>
      <c r="BF29" s="252">
        <v>551</v>
      </c>
      <c r="BG29" s="252">
        <v>6</v>
      </c>
      <c r="BH29" s="252">
        <v>0</v>
      </c>
      <c r="BI29" s="252">
        <v>0</v>
      </c>
      <c r="BJ29" s="251">
        <f t="shared" si="16"/>
        <v>317.10000000000002</v>
      </c>
      <c r="BK29" s="253">
        <f t="shared" si="16"/>
        <v>1198</v>
      </c>
      <c r="BL29" s="252">
        <f t="shared" si="16"/>
        <v>11</v>
      </c>
      <c r="BM29" s="252">
        <f t="shared" si="16"/>
        <v>0</v>
      </c>
      <c r="BN29" s="254">
        <f t="shared" si="16"/>
        <v>0</v>
      </c>
      <c r="BO29" s="372"/>
      <c r="BP29" s="115" t="s">
        <v>296</v>
      </c>
      <c r="BQ29" s="251">
        <v>105.4</v>
      </c>
      <c r="BR29" s="252">
        <v>474</v>
      </c>
      <c r="BS29" s="252">
        <v>4</v>
      </c>
      <c r="BT29" s="252">
        <v>0</v>
      </c>
      <c r="BU29" s="254">
        <v>0</v>
      </c>
      <c r="BV29" s="251">
        <v>80.900000000000006</v>
      </c>
      <c r="BW29" s="252">
        <v>430</v>
      </c>
      <c r="BX29" s="252">
        <v>0</v>
      </c>
      <c r="BY29" s="252">
        <v>0</v>
      </c>
      <c r="BZ29" s="252">
        <v>0</v>
      </c>
      <c r="CA29" s="251">
        <v>99.9</v>
      </c>
      <c r="CB29" s="252">
        <v>379</v>
      </c>
      <c r="CC29" s="252">
        <v>7</v>
      </c>
      <c r="CD29" s="252">
        <v>0</v>
      </c>
      <c r="CE29" s="252">
        <v>0</v>
      </c>
      <c r="CF29" s="251">
        <f t="shared" si="17"/>
        <v>286.20000000000005</v>
      </c>
      <c r="CG29" s="253">
        <f t="shared" si="17"/>
        <v>1283</v>
      </c>
      <c r="CH29" s="252">
        <f t="shared" si="17"/>
        <v>11</v>
      </c>
      <c r="CI29" s="252">
        <f t="shared" si="17"/>
        <v>0</v>
      </c>
      <c r="CJ29" s="254">
        <f t="shared" si="17"/>
        <v>0</v>
      </c>
      <c r="CK29" s="251">
        <f t="shared" si="13"/>
        <v>1050.8000000000002</v>
      </c>
      <c r="CL29" s="252">
        <f t="shared" si="13"/>
        <v>4424</v>
      </c>
      <c r="CM29" s="252">
        <f t="shared" si="13"/>
        <v>34</v>
      </c>
      <c r="CN29" s="252">
        <f t="shared" si="13"/>
        <v>0</v>
      </c>
      <c r="CO29" s="254">
        <f t="shared" si="13"/>
        <v>0</v>
      </c>
    </row>
    <row r="30" spans="1:93" x14ac:dyDescent="0.2">
      <c r="A30" s="372"/>
      <c r="B30" s="115" t="s">
        <v>297</v>
      </c>
      <c r="C30" s="251">
        <v>105.2</v>
      </c>
      <c r="D30" s="252">
        <v>339</v>
      </c>
      <c r="E30" s="252">
        <v>1</v>
      </c>
      <c r="F30" s="252">
        <v>0</v>
      </c>
      <c r="G30" s="252">
        <v>0</v>
      </c>
      <c r="H30" s="251">
        <v>120.5</v>
      </c>
      <c r="I30" s="252">
        <v>293</v>
      </c>
      <c r="J30" s="252">
        <v>0</v>
      </c>
      <c r="K30" s="252">
        <v>0</v>
      </c>
      <c r="L30" s="252">
        <v>0</v>
      </c>
      <c r="M30" s="251">
        <v>67</v>
      </c>
      <c r="N30" s="252">
        <v>254</v>
      </c>
      <c r="O30" s="252">
        <v>1</v>
      </c>
      <c r="P30" s="252">
        <v>0</v>
      </c>
      <c r="Q30" s="252">
        <v>0</v>
      </c>
      <c r="R30" s="251">
        <f t="shared" si="14"/>
        <v>292.7</v>
      </c>
      <c r="S30" s="253">
        <f t="shared" si="14"/>
        <v>886</v>
      </c>
      <c r="T30" s="252">
        <f t="shared" si="14"/>
        <v>2</v>
      </c>
      <c r="U30" s="252">
        <f t="shared" si="14"/>
        <v>0</v>
      </c>
      <c r="V30" s="254">
        <f t="shared" si="14"/>
        <v>0</v>
      </c>
      <c r="W30" s="372"/>
      <c r="X30" s="115" t="s">
        <v>297</v>
      </c>
      <c r="Y30" s="251">
        <v>74.5</v>
      </c>
      <c r="Z30" s="252">
        <v>198</v>
      </c>
      <c r="AA30" s="252">
        <v>0</v>
      </c>
      <c r="AB30" s="252">
        <v>0</v>
      </c>
      <c r="AC30" s="252">
        <v>0</v>
      </c>
      <c r="AD30" s="251">
        <v>121.8</v>
      </c>
      <c r="AE30" s="252">
        <v>270</v>
      </c>
      <c r="AF30" s="252">
        <v>0</v>
      </c>
      <c r="AG30" s="252">
        <v>0</v>
      </c>
      <c r="AH30" s="252">
        <v>0</v>
      </c>
      <c r="AI30" s="251">
        <v>111.8</v>
      </c>
      <c r="AJ30" s="252">
        <v>281</v>
      </c>
      <c r="AK30" s="252">
        <v>0</v>
      </c>
      <c r="AL30" s="252">
        <v>0</v>
      </c>
      <c r="AM30" s="252">
        <v>0</v>
      </c>
      <c r="AN30" s="251">
        <f t="shared" si="15"/>
        <v>308.10000000000002</v>
      </c>
      <c r="AO30" s="253">
        <f t="shared" si="15"/>
        <v>749</v>
      </c>
      <c r="AP30" s="252">
        <f t="shared" si="15"/>
        <v>0</v>
      </c>
      <c r="AQ30" s="252">
        <f t="shared" si="15"/>
        <v>0</v>
      </c>
      <c r="AR30" s="254">
        <f t="shared" si="15"/>
        <v>0</v>
      </c>
      <c r="AS30" s="372"/>
      <c r="AT30" s="115" t="s">
        <v>297</v>
      </c>
      <c r="AU30" s="251">
        <v>175.5</v>
      </c>
      <c r="AV30" s="252">
        <v>374</v>
      </c>
      <c r="AW30" s="252">
        <v>2</v>
      </c>
      <c r="AX30" s="252">
        <v>0</v>
      </c>
      <c r="AY30" s="252">
        <v>0</v>
      </c>
      <c r="AZ30" s="251">
        <v>132.19999999999999</v>
      </c>
      <c r="BA30" s="252">
        <v>321</v>
      </c>
      <c r="BB30" s="252">
        <v>0</v>
      </c>
      <c r="BC30" s="252">
        <v>0</v>
      </c>
      <c r="BD30" s="252">
        <v>0</v>
      </c>
      <c r="BE30" s="251">
        <v>153</v>
      </c>
      <c r="BF30" s="252">
        <v>477</v>
      </c>
      <c r="BG30" s="252">
        <v>0</v>
      </c>
      <c r="BH30" s="252">
        <v>0</v>
      </c>
      <c r="BI30" s="252">
        <v>0</v>
      </c>
      <c r="BJ30" s="251">
        <f t="shared" si="16"/>
        <v>460.7</v>
      </c>
      <c r="BK30" s="253">
        <f t="shared" si="16"/>
        <v>1172</v>
      </c>
      <c r="BL30" s="252">
        <f t="shared" si="16"/>
        <v>2</v>
      </c>
      <c r="BM30" s="252">
        <f t="shared" si="16"/>
        <v>0</v>
      </c>
      <c r="BN30" s="254">
        <f t="shared" si="16"/>
        <v>0</v>
      </c>
      <c r="BO30" s="372"/>
      <c r="BP30" s="115" t="s">
        <v>297</v>
      </c>
      <c r="BQ30" s="251">
        <v>161.1</v>
      </c>
      <c r="BR30" s="252">
        <v>422</v>
      </c>
      <c r="BS30" s="252">
        <v>0</v>
      </c>
      <c r="BT30" s="252">
        <v>0</v>
      </c>
      <c r="BU30" s="254">
        <v>0</v>
      </c>
      <c r="BV30" s="251">
        <v>107.6</v>
      </c>
      <c r="BW30" s="252">
        <v>323</v>
      </c>
      <c r="BX30" s="252">
        <v>0</v>
      </c>
      <c r="BY30" s="252">
        <v>0</v>
      </c>
      <c r="BZ30" s="252">
        <v>0</v>
      </c>
      <c r="CA30" s="251">
        <v>140.6</v>
      </c>
      <c r="CB30" s="252">
        <v>349</v>
      </c>
      <c r="CC30" s="252">
        <v>0</v>
      </c>
      <c r="CD30" s="252">
        <v>0</v>
      </c>
      <c r="CE30" s="252">
        <v>0</v>
      </c>
      <c r="CF30" s="251">
        <f t="shared" si="17"/>
        <v>409.29999999999995</v>
      </c>
      <c r="CG30" s="253">
        <f t="shared" si="17"/>
        <v>1094</v>
      </c>
      <c r="CH30" s="252">
        <f t="shared" si="17"/>
        <v>0</v>
      </c>
      <c r="CI30" s="252">
        <f t="shared" si="17"/>
        <v>0</v>
      </c>
      <c r="CJ30" s="254">
        <f t="shared" si="17"/>
        <v>0</v>
      </c>
      <c r="CK30" s="251">
        <f t="shared" si="13"/>
        <v>1470.8</v>
      </c>
      <c r="CL30" s="252">
        <f t="shared" si="13"/>
        <v>3901</v>
      </c>
      <c r="CM30" s="252">
        <f t="shared" si="13"/>
        <v>4</v>
      </c>
      <c r="CN30" s="252">
        <f t="shared" si="13"/>
        <v>0</v>
      </c>
      <c r="CO30" s="254">
        <f t="shared" si="13"/>
        <v>0</v>
      </c>
    </row>
    <row r="31" spans="1:93" x14ac:dyDescent="0.2">
      <c r="A31" s="372"/>
      <c r="B31" s="115" t="s">
        <v>298</v>
      </c>
      <c r="C31" s="251">
        <v>75.400000000000006</v>
      </c>
      <c r="D31" s="252">
        <v>149</v>
      </c>
      <c r="E31" s="252">
        <v>0</v>
      </c>
      <c r="F31" s="252">
        <v>0</v>
      </c>
      <c r="G31" s="252">
        <v>0</v>
      </c>
      <c r="H31" s="251">
        <v>87.3</v>
      </c>
      <c r="I31" s="252">
        <v>213</v>
      </c>
      <c r="J31" s="252">
        <v>13</v>
      </c>
      <c r="K31" s="252">
        <v>0</v>
      </c>
      <c r="L31" s="252">
        <v>0</v>
      </c>
      <c r="M31" s="251">
        <v>85.1</v>
      </c>
      <c r="N31" s="252">
        <v>205</v>
      </c>
      <c r="O31" s="252">
        <v>0</v>
      </c>
      <c r="P31" s="252">
        <v>0</v>
      </c>
      <c r="Q31" s="252">
        <v>0</v>
      </c>
      <c r="R31" s="251">
        <f t="shared" si="14"/>
        <v>247.79999999999998</v>
      </c>
      <c r="S31" s="253">
        <f t="shared" si="14"/>
        <v>567</v>
      </c>
      <c r="T31" s="252">
        <f t="shared" si="14"/>
        <v>13</v>
      </c>
      <c r="U31" s="252">
        <f t="shared" si="14"/>
        <v>0</v>
      </c>
      <c r="V31" s="254">
        <f t="shared" si="14"/>
        <v>0</v>
      </c>
      <c r="W31" s="372"/>
      <c r="X31" s="115" t="s">
        <v>298</v>
      </c>
      <c r="Y31" s="251">
        <v>77.2</v>
      </c>
      <c r="Z31" s="252">
        <v>188</v>
      </c>
      <c r="AA31" s="252">
        <v>1</v>
      </c>
      <c r="AB31" s="252">
        <v>0</v>
      </c>
      <c r="AC31" s="252">
        <v>0</v>
      </c>
      <c r="AD31" s="251">
        <v>100.7</v>
      </c>
      <c r="AE31" s="252">
        <v>209</v>
      </c>
      <c r="AF31" s="252">
        <v>0</v>
      </c>
      <c r="AG31" s="252">
        <v>0</v>
      </c>
      <c r="AH31" s="252">
        <v>0</v>
      </c>
      <c r="AI31" s="251">
        <v>76.099999999999994</v>
      </c>
      <c r="AJ31" s="252">
        <v>155</v>
      </c>
      <c r="AK31" s="252">
        <v>0</v>
      </c>
      <c r="AL31" s="252">
        <v>0</v>
      </c>
      <c r="AM31" s="252">
        <v>0</v>
      </c>
      <c r="AN31" s="251">
        <f t="shared" si="15"/>
        <v>254</v>
      </c>
      <c r="AO31" s="253">
        <f t="shared" si="15"/>
        <v>552</v>
      </c>
      <c r="AP31" s="252">
        <f t="shared" si="15"/>
        <v>1</v>
      </c>
      <c r="AQ31" s="252">
        <f t="shared" si="15"/>
        <v>0</v>
      </c>
      <c r="AR31" s="254">
        <f t="shared" si="15"/>
        <v>0</v>
      </c>
      <c r="AS31" s="372"/>
      <c r="AT31" s="115" t="s">
        <v>298</v>
      </c>
      <c r="AU31" s="251">
        <v>149</v>
      </c>
      <c r="AV31" s="252">
        <v>234</v>
      </c>
      <c r="AW31" s="252">
        <v>0</v>
      </c>
      <c r="AX31" s="252">
        <v>0</v>
      </c>
      <c r="AY31" s="252">
        <v>0</v>
      </c>
      <c r="AZ31" s="251">
        <v>149.5</v>
      </c>
      <c r="BA31" s="252">
        <v>257</v>
      </c>
      <c r="BB31" s="252">
        <v>0</v>
      </c>
      <c r="BC31" s="252">
        <v>0</v>
      </c>
      <c r="BD31" s="252">
        <v>0</v>
      </c>
      <c r="BE31" s="251">
        <v>173.4</v>
      </c>
      <c r="BF31" s="252">
        <v>341</v>
      </c>
      <c r="BG31" s="252">
        <v>0</v>
      </c>
      <c r="BH31" s="252">
        <v>0</v>
      </c>
      <c r="BI31" s="252">
        <v>0</v>
      </c>
      <c r="BJ31" s="251">
        <f t="shared" si="16"/>
        <v>471.9</v>
      </c>
      <c r="BK31" s="253">
        <f t="shared" si="16"/>
        <v>832</v>
      </c>
      <c r="BL31" s="252">
        <f t="shared" si="16"/>
        <v>0</v>
      </c>
      <c r="BM31" s="252">
        <f t="shared" si="16"/>
        <v>0</v>
      </c>
      <c r="BN31" s="254">
        <f t="shared" si="16"/>
        <v>0</v>
      </c>
      <c r="BO31" s="372"/>
      <c r="BP31" s="115" t="s">
        <v>298</v>
      </c>
      <c r="BQ31" s="251">
        <v>109</v>
      </c>
      <c r="BR31" s="252">
        <v>203</v>
      </c>
      <c r="BS31" s="252">
        <v>0</v>
      </c>
      <c r="BT31" s="252">
        <v>0</v>
      </c>
      <c r="BU31" s="254">
        <v>0</v>
      </c>
      <c r="BV31" s="251">
        <v>97.2</v>
      </c>
      <c r="BW31" s="252">
        <v>323</v>
      </c>
      <c r="BX31" s="252">
        <v>0</v>
      </c>
      <c r="BY31" s="252">
        <v>0</v>
      </c>
      <c r="BZ31" s="252">
        <v>0</v>
      </c>
      <c r="CA31" s="251">
        <v>120.1</v>
      </c>
      <c r="CB31" s="252">
        <v>267</v>
      </c>
      <c r="CC31" s="252">
        <v>0</v>
      </c>
      <c r="CD31" s="252">
        <v>0</v>
      </c>
      <c r="CE31" s="252">
        <v>0</v>
      </c>
      <c r="CF31" s="251">
        <f t="shared" si="17"/>
        <v>326.29999999999995</v>
      </c>
      <c r="CG31" s="253">
        <f t="shared" si="17"/>
        <v>793</v>
      </c>
      <c r="CH31" s="252">
        <f t="shared" si="17"/>
        <v>0</v>
      </c>
      <c r="CI31" s="252">
        <f t="shared" si="17"/>
        <v>0</v>
      </c>
      <c r="CJ31" s="254">
        <f t="shared" si="17"/>
        <v>0</v>
      </c>
      <c r="CK31" s="251">
        <f t="shared" si="13"/>
        <v>1300</v>
      </c>
      <c r="CL31" s="252">
        <f t="shared" si="13"/>
        <v>2744</v>
      </c>
      <c r="CM31" s="252">
        <f t="shared" si="13"/>
        <v>14</v>
      </c>
      <c r="CN31" s="252">
        <f t="shared" si="13"/>
        <v>0</v>
      </c>
      <c r="CO31" s="254">
        <f t="shared" si="13"/>
        <v>0</v>
      </c>
    </row>
    <row r="32" spans="1:93" x14ac:dyDescent="0.2">
      <c r="A32" s="372"/>
      <c r="B32" s="115" t="s">
        <v>299</v>
      </c>
      <c r="C32" s="251">
        <v>130.19999999999999</v>
      </c>
      <c r="D32" s="252">
        <v>198</v>
      </c>
      <c r="E32" s="252">
        <v>0</v>
      </c>
      <c r="F32" s="252">
        <v>0</v>
      </c>
      <c r="G32" s="252">
        <v>0</v>
      </c>
      <c r="H32" s="251">
        <v>157.4</v>
      </c>
      <c r="I32" s="252">
        <v>295</v>
      </c>
      <c r="J32" s="252">
        <v>0</v>
      </c>
      <c r="K32" s="252">
        <v>0</v>
      </c>
      <c r="L32" s="252">
        <v>0</v>
      </c>
      <c r="M32" s="251">
        <v>116.2</v>
      </c>
      <c r="N32" s="252">
        <v>288</v>
      </c>
      <c r="O32" s="252">
        <v>0</v>
      </c>
      <c r="P32" s="252">
        <v>0</v>
      </c>
      <c r="Q32" s="252">
        <v>0</v>
      </c>
      <c r="R32" s="251">
        <f t="shared" si="14"/>
        <v>403.8</v>
      </c>
      <c r="S32" s="253">
        <f t="shared" si="14"/>
        <v>781</v>
      </c>
      <c r="T32" s="252">
        <f t="shared" si="14"/>
        <v>0</v>
      </c>
      <c r="U32" s="252">
        <f t="shared" si="14"/>
        <v>0</v>
      </c>
      <c r="V32" s="254">
        <f t="shared" si="14"/>
        <v>0</v>
      </c>
      <c r="W32" s="372"/>
      <c r="X32" s="115" t="s">
        <v>299</v>
      </c>
      <c r="Y32" s="251">
        <v>102.9</v>
      </c>
      <c r="Z32" s="252">
        <v>229</v>
      </c>
      <c r="AA32" s="252">
        <v>0</v>
      </c>
      <c r="AB32" s="252">
        <v>0</v>
      </c>
      <c r="AC32" s="252">
        <v>0</v>
      </c>
      <c r="AD32" s="251">
        <v>123.6</v>
      </c>
      <c r="AE32" s="252">
        <v>250</v>
      </c>
      <c r="AF32" s="252">
        <v>0</v>
      </c>
      <c r="AG32" s="252">
        <v>0</v>
      </c>
      <c r="AH32" s="252">
        <v>0</v>
      </c>
      <c r="AI32" s="251">
        <v>97.9</v>
      </c>
      <c r="AJ32" s="252">
        <v>253</v>
      </c>
      <c r="AK32" s="252">
        <v>0</v>
      </c>
      <c r="AL32" s="252">
        <v>0</v>
      </c>
      <c r="AM32" s="252">
        <v>0</v>
      </c>
      <c r="AN32" s="251">
        <f t="shared" si="15"/>
        <v>324.39999999999998</v>
      </c>
      <c r="AO32" s="253">
        <f t="shared" si="15"/>
        <v>732</v>
      </c>
      <c r="AP32" s="252">
        <f t="shared" si="15"/>
        <v>0</v>
      </c>
      <c r="AQ32" s="252">
        <f t="shared" si="15"/>
        <v>0</v>
      </c>
      <c r="AR32" s="254">
        <f t="shared" si="15"/>
        <v>0</v>
      </c>
      <c r="AS32" s="372"/>
      <c r="AT32" s="115" t="s">
        <v>299</v>
      </c>
      <c r="AU32" s="251">
        <v>156.69999999999999</v>
      </c>
      <c r="AV32" s="252">
        <v>340</v>
      </c>
      <c r="AW32" s="252">
        <v>0</v>
      </c>
      <c r="AX32" s="252">
        <v>0</v>
      </c>
      <c r="AY32" s="252">
        <v>0</v>
      </c>
      <c r="AZ32" s="251">
        <v>132.4</v>
      </c>
      <c r="BA32" s="252">
        <v>275</v>
      </c>
      <c r="BB32" s="252">
        <v>0</v>
      </c>
      <c r="BC32" s="252">
        <v>0</v>
      </c>
      <c r="BD32" s="252">
        <v>0</v>
      </c>
      <c r="BE32" s="251">
        <v>255.5</v>
      </c>
      <c r="BF32" s="252">
        <v>505</v>
      </c>
      <c r="BG32" s="252">
        <v>0</v>
      </c>
      <c r="BH32" s="252">
        <v>0</v>
      </c>
      <c r="BI32" s="252">
        <v>0</v>
      </c>
      <c r="BJ32" s="251">
        <f t="shared" si="16"/>
        <v>544.6</v>
      </c>
      <c r="BK32" s="253">
        <f t="shared" si="16"/>
        <v>1120</v>
      </c>
      <c r="BL32" s="252">
        <f t="shared" si="16"/>
        <v>0</v>
      </c>
      <c r="BM32" s="252">
        <f t="shared" si="16"/>
        <v>0</v>
      </c>
      <c r="BN32" s="254">
        <f t="shared" si="16"/>
        <v>0</v>
      </c>
      <c r="BO32" s="372"/>
      <c r="BP32" s="115" t="s">
        <v>299</v>
      </c>
      <c r="BQ32" s="251">
        <v>167.3</v>
      </c>
      <c r="BR32" s="252">
        <v>326</v>
      </c>
      <c r="BS32" s="252">
        <v>0</v>
      </c>
      <c r="BT32" s="252">
        <v>0</v>
      </c>
      <c r="BU32" s="254">
        <v>0</v>
      </c>
      <c r="BV32" s="251">
        <v>142.1</v>
      </c>
      <c r="BW32" s="252">
        <v>292</v>
      </c>
      <c r="BX32" s="252">
        <v>0</v>
      </c>
      <c r="BY32" s="252">
        <v>0</v>
      </c>
      <c r="BZ32" s="252">
        <v>0</v>
      </c>
      <c r="CA32" s="251">
        <v>150</v>
      </c>
      <c r="CB32" s="252">
        <v>254</v>
      </c>
      <c r="CC32" s="252">
        <v>0</v>
      </c>
      <c r="CD32" s="252">
        <v>0</v>
      </c>
      <c r="CE32" s="252">
        <v>0</v>
      </c>
      <c r="CF32" s="251">
        <f t="shared" si="17"/>
        <v>459.4</v>
      </c>
      <c r="CG32" s="253">
        <f t="shared" si="17"/>
        <v>872</v>
      </c>
      <c r="CH32" s="252">
        <f t="shared" si="17"/>
        <v>0</v>
      </c>
      <c r="CI32" s="252">
        <f t="shared" si="17"/>
        <v>0</v>
      </c>
      <c r="CJ32" s="254">
        <f t="shared" si="17"/>
        <v>0</v>
      </c>
      <c r="CK32" s="251">
        <f t="shared" si="13"/>
        <v>1732.2000000000003</v>
      </c>
      <c r="CL32" s="252">
        <f t="shared" si="13"/>
        <v>3505</v>
      </c>
      <c r="CM32" s="252">
        <f t="shared" si="13"/>
        <v>0</v>
      </c>
      <c r="CN32" s="252">
        <f t="shared" si="13"/>
        <v>0</v>
      </c>
      <c r="CO32" s="254">
        <f t="shared" si="13"/>
        <v>0</v>
      </c>
    </row>
    <row r="33" spans="1:93" x14ac:dyDescent="0.2">
      <c r="A33" s="372"/>
      <c r="B33" s="115" t="s">
        <v>300</v>
      </c>
      <c r="C33" s="251">
        <v>85.6</v>
      </c>
      <c r="D33" s="252">
        <v>318</v>
      </c>
      <c r="E33" s="252">
        <v>0</v>
      </c>
      <c r="F33" s="252">
        <v>0</v>
      </c>
      <c r="G33" s="252">
        <v>0</v>
      </c>
      <c r="H33" s="251">
        <v>72.099999999999994</v>
      </c>
      <c r="I33" s="252">
        <v>281</v>
      </c>
      <c r="J33" s="252">
        <v>2</v>
      </c>
      <c r="K33" s="252">
        <v>0</v>
      </c>
      <c r="L33" s="252">
        <v>0</v>
      </c>
      <c r="M33" s="251">
        <v>66.099999999999994</v>
      </c>
      <c r="N33" s="252">
        <v>333</v>
      </c>
      <c r="O33" s="252">
        <v>2</v>
      </c>
      <c r="P33" s="252">
        <v>0</v>
      </c>
      <c r="Q33" s="252">
        <v>0</v>
      </c>
      <c r="R33" s="251">
        <f t="shared" si="14"/>
        <v>223.79999999999998</v>
      </c>
      <c r="S33" s="253">
        <f t="shared" si="14"/>
        <v>932</v>
      </c>
      <c r="T33" s="252">
        <f t="shared" si="14"/>
        <v>4</v>
      </c>
      <c r="U33" s="252">
        <f t="shared" si="14"/>
        <v>0</v>
      </c>
      <c r="V33" s="254">
        <f t="shared" si="14"/>
        <v>0</v>
      </c>
      <c r="W33" s="372"/>
      <c r="X33" s="115" t="s">
        <v>300</v>
      </c>
      <c r="Y33" s="251">
        <v>68.099999999999994</v>
      </c>
      <c r="Z33" s="252">
        <v>224</v>
      </c>
      <c r="AA33" s="252">
        <v>0</v>
      </c>
      <c r="AB33" s="252">
        <v>0</v>
      </c>
      <c r="AC33" s="252">
        <v>0</v>
      </c>
      <c r="AD33" s="251">
        <v>70.900000000000006</v>
      </c>
      <c r="AE33" s="252">
        <v>313</v>
      </c>
      <c r="AF33" s="252">
        <v>1</v>
      </c>
      <c r="AG33" s="252">
        <v>0</v>
      </c>
      <c r="AH33" s="252">
        <v>0</v>
      </c>
      <c r="AI33" s="251">
        <v>89.4</v>
      </c>
      <c r="AJ33" s="252">
        <v>256</v>
      </c>
      <c r="AK33" s="252">
        <v>5</v>
      </c>
      <c r="AL33" s="252">
        <v>0</v>
      </c>
      <c r="AM33" s="252">
        <v>0</v>
      </c>
      <c r="AN33" s="251">
        <f t="shared" si="15"/>
        <v>228.4</v>
      </c>
      <c r="AO33" s="253">
        <f t="shared" si="15"/>
        <v>793</v>
      </c>
      <c r="AP33" s="252">
        <f t="shared" si="15"/>
        <v>6</v>
      </c>
      <c r="AQ33" s="252">
        <f t="shared" si="15"/>
        <v>0</v>
      </c>
      <c r="AR33" s="254">
        <f t="shared" si="15"/>
        <v>0</v>
      </c>
      <c r="AS33" s="372"/>
      <c r="AT33" s="115" t="s">
        <v>300</v>
      </c>
      <c r="AU33" s="251">
        <v>132.5</v>
      </c>
      <c r="AV33" s="252">
        <v>472</v>
      </c>
      <c r="AW33" s="252">
        <v>1</v>
      </c>
      <c r="AX33" s="252">
        <v>0</v>
      </c>
      <c r="AY33" s="252">
        <v>0</v>
      </c>
      <c r="AZ33" s="251">
        <v>103.2</v>
      </c>
      <c r="BA33" s="252">
        <v>409</v>
      </c>
      <c r="BB33" s="252">
        <v>0</v>
      </c>
      <c r="BC33" s="252">
        <v>0</v>
      </c>
      <c r="BD33" s="252">
        <v>0</v>
      </c>
      <c r="BE33" s="251">
        <v>49.4</v>
      </c>
      <c r="BF33" s="252">
        <v>194</v>
      </c>
      <c r="BG33" s="252">
        <v>0</v>
      </c>
      <c r="BH33" s="252">
        <v>0</v>
      </c>
      <c r="BI33" s="252">
        <v>0</v>
      </c>
      <c r="BJ33" s="251">
        <f t="shared" si="16"/>
        <v>285.09999999999997</v>
      </c>
      <c r="BK33" s="253">
        <f t="shared" si="16"/>
        <v>1075</v>
      </c>
      <c r="BL33" s="252">
        <f t="shared" si="16"/>
        <v>1</v>
      </c>
      <c r="BM33" s="252">
        <f t="shared" si="16"/>
        <v>0</v>
      </c>
      <c r="BN33" s="254">
        <f t="shared" si="16"/>
        <v>0</v>
      </c>
      <c r="BO33" s="372"/>
      <c r="BP33" s="115" t="s">
        <v>300</v>
      </c>
      <c r="BQ33" s="251">
        <v>72.400000000000006</v>
      </c>
      <c r="BR33" s="252">
        <v>250</v>
      </c>
      <c r="BS33" s="252">
        <v>2</v>
      </c>
      <c r="BT33" s="252">
        <v>0</v>
      </c>
      <c r="BU33" s="254">
        <v>0</v>
      </c>
      <c r="BV33" s="251">
        <v>68.3</v>
      </c>
      <c r="BW33" s="252">
        <v>394</v>
      </c>
      <c r="BX33" s="252">
        <v>0</v>
      </c>
      <c r="BY33" s="252">
        <v>0</v>
      </c>
      <c r="BZ33" s="252">
        <v>0</v>
      </c>
      <c r="CA33" s="251">
        <v>60.6</v>
      </c>
      <c r="CB33" s="252">
        <v>413</v>
      </c>
      <c r="CC33" s="252">
        <v>1</v>
      </c>
      <c r="CD33" s="252">
        <v>0</v>
      </c>
      <c r="CE33" s="252">
        <v>0</v>
      </c>
      <c r="CF33" s="251">
        <f t="shared" si="17"/>
        <v>201.29999999999998</v>
      </c>
      <c r="CG33" s="253">
        <f t="shared" si="17"/>
        <v>1057</v>
      </c>
      <c r="CH33" s="252">
        <f t="shared" si="17"/>
        <v>3</v>
      </c>
      <c r="CI33" s="252">
        <f t="shared" si="17"/>
        <v>0</v>
      </c>
      <c r="CJ33" s="254">
        <f t="shared" si="17"/>
        <v>0</v>
      </c>
      <c r="CK33" s="251">
        <f t="shared" si="13"/>
        <v>938.59999999999991</v>
      </c>
      <c r="CL33" s="252">
        <f t="shared" si="13"/>
        <v>3857</v>
      </c>
      <c r="CM33" s="252">
        <f t="shared" si="13"/>
        <v>14</v>
      </c>
      <c r="CN33" s="252">
        <f t="shared" si="13"/>
        <v>0</v>
      </c>
      <c r="CO33" s="254">
        <f t="shared" si="13"/>
        <v>0</v>
      </c>
    </row>
    <row r="34" spans="1:93" x14ac:dyDescent="0.2">
      <c r="A34" s="372"/>
      <c r="B34" s="115" t="s">
        <v>301</v>
      </c>
      <c r="C34" s="251">
        <v>131</v>
      </c>
      <c r="D34" s="252">
        <v>406</v>
      </c>
      <c r="E34" s="252">
        <v>16</v>
      </c>
      <c r="F34" s="252">
        <v>0</v>
      </c>
      <c r="G34" s="252">
        <v>0</v>
      </c>
      <c r="H34" s="251">
        <v>143.80000000000001</v>
      </c>
      <c r="I34" s="252">
        <v>366</v>
      </c>
      <c r="J34" s="252">
        <v>1</v>
      </c>
      <c r="K34" s="252">
        <v>0</v>
      </c>
      <c r="L34" s="252">
        <v>0</v>
      </c>
      <c r="M34" s="251">
        <v>126.7</v>
      </c>
      <c r="N34" s="252">
        <v>302</v>
      </c>
      <c r="O34" s="252">
        <v>0</v>
      </c>
      <c r="P34" s="252">
        <v>0</v>
      </c>
      <c r="Q34" s="252">
        <v>0</v>
      </c>
      <c r="R34" s="251">
        <f t="shared" si="14"/>
        <v>401.5</v>
      </c>
      <c r="S34" s="253">
        <f t="shared" si="14"/>
        <v>1074</v>
      </c>
      <c r="T34" s="252">
        <f t="shared" si="14"/>
        <v>17</v>
      </c>
      <c r="U34" s="252">
        <f t="shared" si="14"/>
        <v>0</v>
      </c>
      <c r="V34" s="254">
        <f t="shared" si="14"/>
        <v>0</v>
      </c>
      <c r="W34" s="372"/>
      <c r="X34" s="115" t="s">
        <v>301</v>
      </c>
      <c r="Y34" s="251">
        <v>109.3</v>
      </c>
      <c r="Z34" s="252">
        <v>367</v>
      </c>
      <c r="AA34" s="252">
        <v>0</v>
      </c>
      <c r="AB34" s="252">
        <v>0</v>
      </c>
      <c r="AC34" s="252">
        <v>0</v>
      </c>
      <c r="AD34" s="251">
        <v>93</v>
      </c>
      <c r="AE34" s="252">
        <v>254</v>
      </c>
      <c r="AF34" s="252">
        <v>0</v>
      </c>
      <c r="AG34" s="252">
        <v>0</v>
      </c>
      <c r="AH34" s="252">
        <v>0</v>
      </c>
      <c r="AI34" s="251">
        <v>125.7</v>
      </c>
      <c r="AJ34" s="252">
        <v>282</v>
      </c>
      <c r="AK34" s="252">
        <v>1</v>
      </c>
      <c r="AL34" s="252">
        <v>0</v>
      </c>
      <c r="AM34" s="252">
        <v>0</v>
      </c>
      <c r="AN34" s="251">
        <f t="shared" si="15"/>
        <v>328</v>
      </c>
      <c r="AO34" s="253">
        <f t="shared" si="15"/>
        <v>903</v>
      </c>
      <c r="AP34" s="252">
        <f t="shared" si="15"/>
        <v>1</v>
      </c>
      <c r="AQ34" s="252">
        <f t="shared" si="15"/>
        <v>0</v>
      </c>
      <c r="AR34" s="254">
        <f t="shared" si="15"/>
        <v>0</v>
      </c>
      <c r="AS34" s="372"/>
      <c r="AT34" s="115" t="s">
        <v>301</v>
      </c>
      <c r="AU34" s="251">
        <v>180.7</v>
      </c>
      <c r="AV34" s="252">
        <v>355</v>
      </c>
      <c r="AW34" s="252">
        <v>1</v>
      </c>
      <c r="AX34" s="252">
        <v>0</v>
      </c>
      <c r="AY34" s="252">
        <v>0</v>
      </c>
      <c r="AZ34" s="251">
        <v>148.4</v>
      </c>
      <c r="BA34" s="252">
        <v>345</v>
      </c>
      <c r="BB34" s="252">
        <v>2</v>
      </c>
      <c r="BC34" s="252">
        <v>0</v>
      </c>
      <c r="BD34" s="252">
        <v>0</v>
      </c>
      <c r="BE34" s="251">
        <v>178.7</v>
      </c>
      <c r="BF34" s="252">
        <v>595</v>
      </c>
      <c r="BG34" s="252">
        <v>0</v>
      </c>
      <c r="BH34" s="252">
        <v>0</v>
      </c>
      <c r="BI34" s="252">
        <v>0</v>
      </c>
      <c r="BJ34" s="251">
        <f t="shared" si="16"/>
        <v>507.8</v>
      </c>
      <c r="BK34" s="253">
        <f t="shared" si="16"/>
        <v>1295</v>
      </c>
      <c r="BL34" s="252">
        <f t="shared" si="16"/>
        <v>3</v>
      </c>
      <c r="BM34" s="252">
        <f t="shared" si="16"/>
        <v>0</v>
      </c>
      <c r="BN34" s="254">
        <f t="shared" si="16"/>
        <v>0</v>
      </c>
      <c r="BO34" s="372"/>
      <c r="BP34" s="115" t="s">
        <v>301</v>
      </c>
      <c r="BQ34" s="251">
        <v>172</v>
      </c>
      <c r="BR34" s="252">
        <v>388</v>
      </c>
      <c r="BS34" s="252">
        <v>0</v>
      </c>
      <c r="BT34" s="252">
        <v>0</v>
      </c>
      <c r="BU34" s="254">
        <v>0</v>
      </c>
      <c r="BV34" s="251">
        <v>142.1</v>
      </c>
      <c r="BW34" s="252">
        <v>301</v>
      </c>
      <c r="BX34" s="252">
        <v>0</v>
      </c>
      <c r="BY34" s="252">
        <v>0</v>
      </c>
      <c r="BZ34" s="252">
        <v>0</v>
      </c>
      <c r="CA34" s="251">
        <v>135.6</v>
      </c>
      <c r="CB34" s="252">
        <v>370</v>
      </c>
      <c r="CC34" s="252">
        <v>3</v>
      </c>
      <c r="CD34" s="252">
        <v>0</v>
      </c>
      <c r="CE34" s="252">
        <v>0</v>
      </c>
      <c r="CF34" s="251">
        <f t="shared" si="17"/>
        <v>449.70000000000005</v>
      </c>
      <c r="CG34" s="253">
        <f t="shared" si="17"/>
        <v>1059</v>
      </c>
      <c r="CH34" s="252">
        <f t="shared" si="17"/>
        <v>3</v>
      </c>
      <c r="CI34" s="252">
        <f t="shared" si="17"/>
        <v>0</v>
      </c>
      <c r="CJ34" s="254">
        <f t="shared" si="17"/>
        <v>0</v>
      </c>
      <c r="CK34" s="251">
        <f t="shared" si="13"/>
        <v>1687</v>
      </c>
      <c r="CL34" s="252">
        <f t="shared" si="13"/>
        <v>4331</v>
      </c>
      <c r="CM34" s="252">
        <f t="shared" si="13"/>
        <v>24</v>
      </c>
      <c r="CN34" s="252">
        <f t="shared" si="13"/>
        <v>0</v>
      </c>
      <c r="CO34" s="254">
        <f t="shared" si="13"/>
        <v>0</v>
      </c>
    </row>
    <row r="35" spans="1:93" x14ac:dyDescent="0.2">
      <c r="A35" s="372"/>
      <c r="B35" s="115" t="s">
        <v>302</v>
      </c>
      <c r="C35" s="251">
        <v>195.1</v>
      </c>
      <c r="D35" s="252">
        <v>437</v>
      </c>
      <c r="E35" s="252">
        <v>1</v>
      </c>
      <c r="F35" s="252">
        <v>0</v>
      </c>
      <c r="G35" s="252">
        <v>0</v>
      </c>
      <c r="H35" s="251">
        <v>212.8</v>
      </c>
      <c r="I35" s="252">
        <v>475</v>
      </c>
      <c r="J35" s="252">
        <v>16</v>
      </c>
      <c r="K35" s="252">
        <v>0</v>
      </c>
      <c r="L35" s="252">
        <v>0</v>
      </c>
      <c r="M35" s="251">
        <v>177.3</v>
      </c>
      <c r="N35" s="252">
        <v>332</v>
      </c>
      <c r="O35" s="252">
        <v>1</v>
      </c>
      <c r="P35" s="252">
        <v>0</v>
      </c>
      <c r="Q35" s="252">
        <v>0</v>
      </c>
      <c r="R35" s="251">
        <f t="shared" si="14"/>
        <v>585.20000000000005</v>
      </c>
      <c r="S35" s="253">
        <f t="shared" si="14"/>
        <v>1244</v>
      </c>
      <c r="T35" s="252">
        <f t="shared" si="14"/>
        <v>18</v>
      </c>
      <c r="U35" s="252">
        <f t="shared" si="14"/>
        <v>0</v>
      </c>
      <c r="V35" s="254">
        <f t="shared" si="14"/>
        <v>0</v>
      </c>
      <c r="W35" s="372"/>
      <c r="X35" s="115" t="s">
        <v>302</v>
      </c>
      <c r="Y35" s="251">
        <v>174.1</v>
      </c>
      <c r="Z35" s="252">
        <v>282</v>
      </c>
      <c r="AA35" s="252">
        <v>2</v>
      </c>
      <c r="AB35" s="252">
        <v>0</v>
      </c>
      <c r="AC35" s="252">
        <v>0</v>
      </c>
      <c r="AD35" s="251">
        <v>215.4</v>
      </c>
      <c r="AE35" s="252">
        <v>345</v>
      </c>
      <c r="AF35" s="252">
        <v>14</v>
      </c>
      <c r="AG35" s="252">
        <v>0</v>
      </c>
      <c r="AH35" s="252">
        <v>0</v>
      </c>
      <c r="AI35" s="251">
        <v>77.599999999999994</v>
      </c>
      <c r="AJ35" s="252">
        <v>106</v>
      </c>
      <c r="AK35" s="252">
        <v>0</v>
      </c>
      <c r="AL35" s="252">
        <v>0</v>
      </c>
      <c r="AM35" s="252">
        <v>0</v>
      </c>
      <c r="AN35" s="251">
        <f t="shared" si="15"/>
        <v>467.1</v>
      </c>
      <c r="AO35" s="253">
        <f t="shared" si="15"/>
        <v>733</v>
      </c>
      <c r="AP35" s="252">
        <f t="shared" si="15"/>
        <v>16</v>
      </c>
      <c r="AQ35" s="252">
        <f t="shared" si="15"/>
        <v>0</v>
      </c>
      <c r="AR35" s="254">
        <f t="shared" si="15"/>
        <v>0</v>
      </c>
      <c r="AS35" s="372"/>
      <c r="AT35" s="115" t="s">
        <v>302</v>
      </c>
      <c r="AU35" s="251">
        <v>333.43</v>
      </c>
      <c r="AV35" s="252">
        <v>440</v>
      </c>
      <c r="AW35" s="252">
        <v>5</v>
      </c>
      <c r="AX35" s="252">
        <v>0</v>
      </c>
      <c r="AY35" s="252">
        <v>0</v>
      </c>
      <c r="AZ35" s="251">
        <v>190.4</v>
      </c>
      <c r="BA35" s="252">
        <v>433</v>
      </c>
      <c r="BB35" s="252">
        <v>5</v>
      </c>
      <c r="BC35" s="252">
        <v>0</v>
      </c>
      <c r="BD35" s="252">
        <v>0</v>
      </c>
      <c r="BE35" s="251">
        <v>244.7</v>
      </c>
      <c r="BF35" s="252">
        <v>531</v>
      </c>
      <c r="BG35" s="252">
        <v>4</v>
      </c>
      <c r="BH35" s="252">
        <v>0</v>
      </c>
      <c r="BI35" s="252">
        <v>0</v>
      </c>
      <c r="BJ35" s="251">
        <f t="shared" si="16"/>
        <v>768.53</v>
      </c>
      <c r="BK35" s="253">
        <f t="shared" si="16"/>
        <v>1404</v>
      </c>
      <c r="BL35" s="252">
        <f t="shared" si="16"/>
        <v>14</v>
      </c>
      <c r="BM35" s="252">
        <f t="shared" si="16"/>
        <v>0</v>
      </c>
      <c r="BN35" s="254">
        <f t="shared" si="16"/>
        <v>0</v>
      </c>
      <c r="BO35" s="372"/>
      <c r="BP35" s="115" t="s">
        <v>302</v>
      </c>
      <c r="BQ35" s="251">
        <v>197</v>
      </c>
      <c r="BR35" s="252">
        <v>485</v>
      </c>
      <c r="BS35" s="252">
        <v>4</v>
      </c>
      <c r="BT35" s="252">
        <v>0</v>
      </c>
      <c r="BU35" s="254">
        <v>0</v>
      </c>
      <c r="BV35" s="251">
        <v>185.4</v>
      </c>
      <c r="BW35" s="252">
        <v>356</v>
      </c>
      <c r="BX35" s="252">
        <v>2</v>
      </c>
      <c r="BY35" s="252">
        <v>0</v>
      </c>
      <c r="BZ35" s="252">
        <v>0</v>
      </c>
      <c r="CA35" s="251">
        <v>224.9</v>
      </c>
      <c r="CB35" s="252">
        <v>443</v>
      </c>
      <c r="CC35" s="252">
        <v>7</v>
      </c>
      <c r="CD35" s="252">
        <v>0</v>
      </c>
      <c r="CE35" s="252">
        <v>0</v>
      </c>
      <c r="CF35" s="251">
        <f t="shared" si="17"/>
        <v>607.29999999999995</v>
      </c>
      <c r="CG35" s="253">
        <f t="shared" si="17"/>
        <v>1284</v>
      </c>
      <c r="CH35" s="252">
        <f t="shared" si="17"/>
        <v>13</v>
      </c>
      <c r="CI35" s="252">
        <f t="shared" si="17"/>
        <v>0</v>
      </c>
      <c r="CJ35" s="254">
        <f t="shared" si="17"/>
        <v>0</v>
      </c>
      <c r="CK35" s="251">
        <f t="shared" ref="CK35:CO39" si="18">R35+AN35+BJ35+CF35</f>
        <v>2428.13</v>
      </c>
      <c r="CL35" s="252">
        <f t="shared" si="18"/>
        <v>4665</v>
      </c>
      <c r="CM35" s="252">
        <f t="shared" si="18"/>
        <v>61</v>
      </c>
      <c r="CN35" s="252">
        <f t="shared" si="18"/>
        <v>0</v>
      </c>
      <c r="CO35" s="254">
        <f t="shared" si="18"/>
        <v>0</v>
      </c>
    </row>
    <row r="36" spans="1:93" x14ac:dyDescent="0.2">
      <c r="A36" s="372"/>
      <c r="B36" s="115" t="s">
        <v>303</v>
      </c>
      <c r="C36" s="251">
        <v>135.30000000000001</v>
      </c>
      <c r="D36" s="252">
        <v>505</v>
      </c>
      <c r="E36" s="252">
        <v>5</v>
      </c>
      <c r="F36" s="252">
        <v>0</v>
      </c>
      <c r="G36" s="252">
        <v>0</v>
      </c>
      <c r="H36" s="251">
        <v>115.1</v>
      </c>
      <c r="I36" s="252">
        <v>472</v>
      </c>
      <c r="J36" s="252">
        <v>4</v>
      </c>
      <c r="K36" s="252">
        <v>0</v>
      </c>
      <c r="L36" s="252">
        <v>0</v>
      </c>
      <c r="M36" s="251">
        <v>135.30000000000001</v>
      </c>
      <c r="N36" s="252">
        <v>386</v>
      </c>
      <c r="O36" s="252">
        <v>0</v>
      </c>
      <c r="P36" s="252">
        <v>0</v>
      </c>
      <c r="Q36" s="252">
        <v>0</v>
      </c>
      <c r="R36" s="251">
        <f t="shared" si="14"/>
        <v>385.70000000000005</v>
      </c>
      <c r="S36" s="253">
        <f t="shared" si="14"/>
        <v>1363</v>
      </c>
      <c r="T36" s="252">
        <f t="shared" si="14"/>
        <v>9</v>
      </c>
      <c r="U36" s="252">
        <f t="shared" si="14"/>
        <v>0</v>
      </c>
      <c r="V36" s="254">
        <f t="shared" si="14"/>
        <v>0</v>
      </c>
      <c r="W36" s="372"/>
      <c r="X36" s="115" t="s">
        <v>303</v>
      </c>
      <c r="Y36" s="251">
        <v>149.19999999999999</v>
      </c>
      <c r="Z36" s="252">
        <v>374</v>
      </c>
      <c r="AA36" s="252">
        <v>4</v>
      </c>
      <c r="AB36" s="252">
        <v>0</v>
      </c>
      <c r="AC36" s="252">
        <v>0</v>
      </c>
      <c r="AD36" s="251">
        <v>139.69999999999999</v>
      </c>
      <c r="AE36" s="252">
        <v>481</v>
      </c>
      <c r="AF36" s="252">
        <v>7</v>
      </c>
      <c r="AG36" s="252">
        <v>0</v>
      </c>
      <c r="AH36" s="252">
        <v>0</v>
      </c>
      <c r="AI36" s="251">
        <v>104</v>
      </c>
      <c r="AJ36" s="252">
        <v>272</v>
      </c>
      <c r="AK36" s="252">
        <v>0</v>
      </c>
      <c r="AL36" s="252">
        <v>0</v>
      </c>
      <c r="AM36" s="252">
        <v>0</v>
      </c>
      <c r="AN36" s="251">
        <f t="shared" si="15"/>
        <v>392.9</v>
      </c>
      <c r="AO36" s="253">
        <f t="shared" si="15"/>
        <v>1127</v>
      </c>
      <c r="AP36" s="252">
        <f t="shared" si="15"/>
        <v>11</v>
      </c>
      <c r="AQ36" s="252">
        <f t="shared" si="15"/>
        <v>0</v>
      </c>
      <c r="AR36" s="254">
        <f t="shared" si="15"/>
        <v>0</v>
      </c>
      <c r="AS36" s="372"/>
      <c r="AT36" s="115" t="s">
        <v>303</v>
      </c>
      <c r="AU36" s="251">
        <v>231.5</v>
      </c>
      <c r="AV36" s="252">
        <v>400</v>
      </c>
      <c r="AW36" s="252">
        <v>49</v>
      </c>
      <c r="AX36" s="252">
        <v>0</v>
      </c>
      <c r="AY36" s="252">
        <v>0</v>
      </c>
      <c r="AZ36" s="251">
        <v>186.1</v>
      </c>
      <c r="BA36" s="252">
        <v>424</v>
      </c>
      <c r="BB36" s="252">
        <v>5</v>
      </c>
      <c r="BC36" s="252">
        <v>0</v>
      </c>
      <c r="BD36" s="252">
        <v>0</v>
      </c>
      <c r="BE36" s="251">
        <v>208.3</v>
      </c>
      <c r="BF36" s="252">
        <v>696</v>
      </c>
      <c r="BG36" s="252">
        <v>0</v>
      </c>
      <c r="BH36" s="252">
        <v>0</v>
      </c>
      <c r="BI36" s="252">
        <v>0</v>
      </c>
      <c r="BJ36" s="251">
        <f t="shared" si="16"/>
        <v>625.90000000000009</v>
      </c>
      <c r="BK36" s="253">
        <f t="shared" si="16"/>
        <v>1520</v>
      </c>
      <c r="BL36" s="252">
        <f t="shared" si="16"/>
        <v>54</v>
      </c>
      <c r="BM36" s="252">
        <f t="shared" si="16"/>
        <v>0</v>
      </c>
      <c r="BN36" s="254">
        <f t="shared" si="16"/>
        <v>0</v>
      </c>
      <c r="BO36" s="372"/>
      <c r="BP36" s="115" t="s">
        <v>303</v>
      </c>
      <c r="BQ36" s="251">
        <v>155.69999999999999</v>
      </c>
      <c r="BR36" s="252">
        <v>435</v>
      </c>
      <c r="BS36" s="252">
        <v>0</v>
      </c>
      <c r="BT36" s="252">
        <v>0</v>
      </c>
      <c r="BU36" s="254">
        <v>0</v>
      </c>
      <c r="BV36" s="251">
        <v>107.1</v>
      </c>
      <c r="BW36" s="252">
        <v>288</v>
      </c>
      <c r="BX36" s="252">
        <v>1</v>
      </c>
      <c r="BY36" s="252">
        <v>0</v>
      </c>
      <c r="BZ36" s="252">
        <v>0</v>
      </c>
      <c r="CA36" s="251">
        <v>163</v>
      </c>
      <c r="CB36" s="252">
        <v>415</v>
      </c>
      <c r="CC36" s="252">
        <v>29</v>
      </c>
      <c r="CD36" s="252">
        <v>0</v>
      </c>
      <c r="CE36" s="252">
        <v>0</v>
      </c>
      <c r="CF36" s="251">
        <f t="shared" si="17"/>
        <v>425.79999999999995</v>
      </c>
      <c r="CG36" s="253">
        <f t="shared" si="17"/>
        <v>1138</v>
      </c>
      <c r="CH36" s="252">
        <f t="shared" si="17"/>
        <v>30</v>
      </c>
      <c r="CI36" s="252">
        <f t="shared" si="17"/>
        <v>0</v>
      </c>
      <c r="CJ36" s="254">
        <f t="shared" si="17"/>
        <v>0</v>
      </c>
      <c r="CK36" s="251">
        <f t="shared" si="18"/>
        <v>1830.3</v>
      </c>
      <c r="CL36" s="252">
        <f t="shared" si="18"/>
        <v>5148</v>
      </c>
      <c r="CM36" s="252">
        <f t="shared" si="18"/>
        <v>104</v>
      </c>
      <c r="CN36" s="252">
        <f t="shared" si="18"/>
        <v>0</v>
      </c>
      <c r="CO36" s="254">
        <f t="shared" si="18"/>
        <v>0</v>
      </c>
    </row>
    <row r="37" spans="1:93" x14ac:dyDescent="0.2">
      <c r="A37" s="372"/>
      <c r="B37" s="115" t="s">
        <v>304</v>
      </c>
      <c r="C37" s="251">
        <v>107.2</v>
      </c>
      <c r="D37" s="252">
        <v>485</v>
      </c>
      <c r="E37" s="252">
        <v>0</v>
      </c>
      <c r="F37" s="252">
        <v>0</v>
      </c>
      <c r="G37" s="252">
        <v>0</v>
      </c>
      <c r="H37" s="251">
        <v>126.8</v>
      </c>
      <c r="I37" s="252">
        <v>425</v>
      </c>
      <c r="J37" s="252">
        <v>0</v>
      </c>
      <c r="K37" s="252">
        <v>0</v>
      </c>
      <c r="L37" s="252">
        <v>0</v>
      </c>
      <c r="M37" s="251">
        <v>94.8</v>
      </c>
      <c r="N37" s="252">
        <v>422</v>
      </c>
      <c r="O37" s="252">
        <v>0</v>
      </c>
      <c r="P37" s="252">
        <v>0</v>
      </c>
      <c r="Q37" s="252">
        <v>0</v>
      </c>
      <c r="R37" s="251">
        <f t="shared" si="14"/>
        <v>328.8</v>
      </c>
      <c r="S37" s="253">
        <f t="shared" si="14"/>
        <v>1332</v>
      </c>
      <c r="T37" s="252">
        <f t="shared" si="14"/>
        <v>0</v>
      </c>
      <c r="U37" s="252">
        <f t="shared" si="14"/>
        <v>0</v>
      </c>
      <c r="V37" s="254">
        <f t="shared" si="14"/>
        <v>0</v>
      </c>
      <c r="W37" s="372"/>
      <c r="X37" s="115" t="s">
        <v>304</v>
      </c>
      <c r="Y37" s="251">
        <v>105.2</v>
      </c>
      <c r="Z37" s="252">
        <v>324</v>
      </c>
      <c r="AA37" s="252">
        <v>0</v>
      </c>
      <c r="AB37" s="252">
        <v>0</v>
      </c>
      <c r="AC37" s="252">
        <v>0</v>
      </c>
      <c r="AD37" s="251">
        <v>125.1</v>
      </c>
      <c r="AE37" s="252">
        <v>334</v>
      </c>
      <c r="AF37" s="252">
        <v>0</v>
      </c>
      <c r="AG37" s="252">
        <v>0</v>
      </c>
      <c r="AH37" s="252">
        <v>0</v>
      </c>
      <c r="AI37" s="251">
        <v>149.5</v>
      </c>
      <c r="AJ37" s="252">
        <v>391</v>
      </c>
      <c r="AK37" s="252">
        <v>0</v>
      </c>
      <c r="AL37" s="252">
        <v>0</v>
      </c>
      <c r="AM37" s="252">
        <v>0</v>
      </c>
      <c r="AN37" s="251">
        <f t="shared" si="15"/>
        <v>379.8</v>
      </c>
      <c r="AO37" s="253">
        <f t="shared" si="15"/>
        <v>1049</v>
      </c>
      <c r="AP37" s="252">
        <f t="shared" si="15"/>
        <v>0</v>
      </c>
      <c r="AQ37" s="252">
        <f t="shared" si="15"/>
        <v>0</v>
      </c>
      <c r="AR37" s="254">
        <f t="shared" si="15"/>
        <v>0</v>
      </c>
      <c r="AS37" s="372"/>
      <c r="AT37" s="115" t="s">
        <v>304</v>
      </c>
      <c r="AU37" s="251">
        <v>247.5</v>
      </c>
      <c r="AV37" s="252">
        <v>506</v>
      </c>
      <c r="AW37" s="252">
        <v>0</v>
      </c>
      <c r="AX37" s="252">
        <v>0</v>
      </c>
      <c r="AY37" s="252">
        <v>0</v>
      </c>
      <c r="AZ37" s="251">
        <v>125.5</v>
      </c>
      <c r="BA37" s="252">
        <v>457</v>
      </c>
      <c r="BB37" s="252">
        <v>0</v>
      </c>
      <c r="BC37" s="252">
        <v>0</v>
      </c>
      <c r="BD37" s="252">
        <v>0</v>
      </c>
      <c r="BE37" s="251">
        <v>157</v>
      </c>
      <c r="BF37" s="252">
        <v>612</v>
      </c>
      <c r="BG37" s="252">
        <v>0</v>
      </c>
      <c r="BH37" s="252">
        <v>0</v>
      </c>
      <c r="BI37" s="252">
        <v>0</v>
      </c>
      <c r="BJ37" s="251">
        <f t="shared" si="16"/>
        <v>530</v>
      </c>
      <c r="BK37" s="253">
        <f t="shared" si="16"/>
        <v>1575</v>
      </c>
      <c r="BL37" s="252">
        <f t="shared" si="16"/>
        <v>0</v>
      </c>
      <c r="BM37" s="252">
        <f t="shared" si="16"/>
        <v>0</v>
      </c>
      <c r="BN37" s="254">
        <f t="shared" si="16"/>
        <v>0</v>
      </c>
      <c r="BO37" s="372"/>
      <c r="BP37" s="115" t="s">
        <v>304</v>
      </c>
      <c r="BQ37" s="251">
        <v>148.1</v>
      </c>
      <c r="BR37" s="252">
        <v>523</v>
      </c>
      <c r="BS37" s="252">
        <v>0</v>
      </c>
      <c r="BT37" s="252">
        <v>0</v>
      </c>
      <c r="BU37" s="254">
        <v>0</v>
      </c>
      <c r="BV37" s="251">
        <v>117.9</v>
      </c>
      <c r="BW37" s="252">
        <v>422</v>
      </c>
      <c r="BX37" s="252">
        <v>0</v>
      </c>
      <c r="BY37" s="252">
        <v>0</v>
      </c>
      <c r="BZ37" s="252">
        <v>0</v>
      </c>
      <c r="CA37" s="251">
        <v>104.4</v>
      </c>
      <c r="CB37" s="252">
        <v>415</v>
      </c>
      <c r="CC37" s="252">
        <v>0</v>
      </c>
      <c r="CD37" s="252">
        <v>0</v>
      </c>
      <c r="CE37" s="252">
        <v>0</v>
      </c>
      <c r="CF37" s="251">
        <f t="shared" si="17"/>
        <v>370.4</v>
      </c>
      <c r="CG37" s="253">
        <f t="shared" si="17"/>
        <v>1360</v>
      </c>
      <c r="CH37" s="252">
        <f t="shared" si="17"/>
        <v>0</v>
      </c>
      <c r="CI37" s="252">
        <f t="shared" si="17"/>
        <v>0</v>
      </c>
      <c r="CJ37" s="254">
        <f t="shared" si="17"/>
        <v>0</v>
      </c>
      <c r="CK37" s="251">
        <f t="shared" si="18"/>
        <v>1609</v>
      </c>
      <c r="CL37" s="252">
        <f t="shared" si="18"/>
        <v>5316</v>
      </c>
      <c r="CM37" s="252">
        <f t="shared" si="18"/>
        <v>0</v>
      </c>
      <c r="CN37" s="252">
        <f t="shared" si="18"/>
        <v>0</v>
      </c>
      <c r="CO37" s="254">
        <f t="shared" si="18"/>
        <v>0</v>
      </c>
    </row>
    <row r="38" spans="1:93" x14ac:dyDescent="0.2">
      <c r="A38" s="372"/>
      <c r="B38" s="115" t="s">
        <v>305</v>
      </c>
      <c r="C38" s="251">
        <v>61.3</v>
      </c>
      <c r="D38" s="252">
        <v>217</v>
      </c>
      <c r="E38" s="252">
        <v>0</v>
      </c>
      <c r="F38" s="252">
        <v>0</v>
      </c>
      <c r="G38" s="252">
        <v>0</v>
      </c>
      <c r="H38" s="251">
        <v>60.7</v>
      </c>
      <c r="I38" s="252">
        <v>160</v>
      </c>
      <c r="J38" s="252">
        <v>0</v>
      </c>
      <c r="K38" s="252">
        <v>0</v>
      </c>
      <c r="L38" s="252">
        <v>0</v>
      </c>
      <c r="M38" s="251">
        <v>87.8</v>
      </c>
      <c r="N38" s="252">
        <v>176</v>
      </c>
      <c r="O38" s="252">
        <v>0</v>
      </c>
      <c r="P38" s="252">
        <v>0</v>
      </c>
      <c r="Q38" s="252">
        <v>0</v>
      </c>
      <c r="R38" s="251">
        <f t="shared" si="14"/>
        <v>209.8</v>
      </c>
      <c r="S38" s="253">
        <f t="shared" si="14"/>
        <v>553</v>
      </c>
      <c r="T38" s="252">
        <f t="shared" si="14"/>
        <v>0</v>
      </c>
      <c r="U38" s="252">
        <f t="shared" si="14"/>
        <v>0</v>
      </c>
      <c r="V38" s="254">
        <f t="shared" si="14"/>
        <v>0</v>
      </c>
      <c r="W38" s="372"/>
      <c r="X38" s="115" t="s">
        <v>305</v>
      </c>
      <c r="Y38" s="251">
        <v>50.1</v>
      </c>
      <c r="Z38" s="252">
        <v>143</v>
      </c>
      <c r="AA38" s="252">
        <v>0</v>
      </c>
      <c r="AB38" s="252">
        <v>0</v>
      </c>
      <c r="AC38" s="252">
        <v>0</v>
      </c>
      <c r="AD38" s="251">
        <v>54.6</v>
      </c>
      <c r="AE38" s="252">
        <v>151</v>
      </c>
      <c r="AF38" s="252">
        <v>0</v>
      </c>
      <c r="AG38" s="252">
        <v>0</v>
      </c>
      <c r="AH38" s="252">
        <v>0</v>
      </c>
      <c r="AI38" s="251">
        <v>86.8</v>
      </c>
      <c r="AJ38" s="252">
        <v>202</v>
      </c>
      <c r="AK38" s="252">
        <v>0</v>
      </c>
      <c r="AL38" s="252">
        <v>0</v>
      </c>
      <c r="AM38" s="252">
        <v>0</v>
      </c>
      <c r="AN38" s="251">
        <f t="shared" si="15"/>
        <v>191.5</v>
      </c>
      <c r="AO38" s="253">
        <f t="shared" si="15"/>
        <v>496</v>
      </c>
      <c r="AP38" s="252">
        <f t="shared" si="15"/>
        <v>0</v>
      </c>
      <c r="AQ38" s="252">
        <f t="shared" si="15"/>
        <v>0</v>
      </c>
      <c r="AR38" s="254">
        <f t="shared" si="15"/>
        <v>0</v>
      </c>
      <c r="AS38" s="372"/>
      <c r="AT38" s="115" t="s">
        <v>305</v>
      </c>
      <c r="AU38" s="251">
        <v>115.8</v>
      </c>
      <c r="AV38" s="252">
        <v>191</v>
      </c>
      <c r="AW38" s="252">
        <v>0</v>
      </c>
      <c r="AX38" s="252">
        <v>0</v>
      </c>
      <c r="AY38" s="252">
        <v>0</v>
      </c>
      <c r="AZ38" s="251">
        <v>93.9</v>
      </c>
      <c r="BA38" s="252">
        <v>253</v>
      </c>
      <c r="BB38" s="252">
        <v>0</v>
      </c>
      <c r="BC38" s="252">
        <v>0</v>
      </c>
      <c r="BD38" s="252">
        <v>0</v>
      </c>
      <c r="BE38" s="251">
        <v>93.3</v>
      </c>
      <c r="BF38" s="252">
        <v>253</v>
      </c>
      <c r="BG38" s="252">
        <v>0</v>
      </c>
      <c r="BH38" s="252">
        <v>0</v>
      </c>
      <c r="BI38" s="252">
        <v>0</v>
      </c>
      <c r="BJ38" s="251">
        <f t="shared" si="16"/>
        <v>303</v>
      </c>
      <c r="BK38" s="253">
        <f t="shared" si="16"/>
        <v>697</v>
      </c>
      <c r="BL38" s="252">
        <f t="shared" si="16"/>
        <v>0</v>
      </c>
      <c r="BM38" s="252">
        <f t="shared" si="16"/>
        <v>0</v>
      </c>
      <c r="BN38" s="254">
        <f t="shared" si="16"/>
        <v>0</v>
      </c>
      <c r="BO38" s="372"/>
      <c r="BP38" s="115" t="s">
        <v>305</v>
      </c>
      <c r="BQ38" s="251">
        <v>76.099999999999994</v>
      </c>
      <c r="BR38" s="252">
        <v>235</v>
      </c>
      <c r="BS38" s="252">
        <v>0</v>
      </c>
      <c r="BT38" s="252">
        <v>0</v>
      </c>
      <c r="BU38" s="254">
        <v>0</v>
      </c>
      <c r="BV38" s="251">
        <v>65</v>
      </c>
      <c r="BW38" s="252">
        <v>224</v>
      </c>
      <c r="BX38" s="252">
        <v>0</v>
      </c>
      <c r="BY38" s="252">
        <v>0</v>
      </c>
      <c r="BZ38" s="252">
        <v>0</v>
      </c>
      <c r="CA38" s="251">
        <v>76.599999999999994</v>
      </c>
      <c r="CB38" s="252">
        <v>168</v>
      </c>
      <c r="CC38" s="252">
        <v>0</v>
      </c>
      <c r="CD38" s="252">
        <v>0</v>
      </c>
      <c r="CE38" s="252">
        <v>0</v>
      </c>
      <c r="CF38" s="251">
        <f t="shared" si="17"/>
        <v>217.7</v>
      </c>
      <c r="CG38" s="253">
        <f t="shared" si="17"/>
        <v>627</v>
      </c>
      <c r="CH38" s="252">
        <f t="shared" si="17"/>
        <v>0</v>
      </c>
      <c r="CI38" s="252">
        <f t="shared" si="17"/>
        <v>0</v>
      </c>
      <c r="CJ38" s="254">
        <f t="shared" si="17"/>
        <v>0</v>
      </c>
      <c r="CK38" s="251">
        <f t="shared" si="18"/>
        <v>922</v>
      </c>
      <c r="CL38" s="252">
        <f t="shared" si="18"/>
        <v>2373</v>
      </c>
      <c r="CM38" s="252">
        <f t="shared" si="18"/>
        <v>0</v>
      </c>
      <c r="CN38" s="252">
        <f t="shared" si="18"/>
        <v>0</v>
      </c>
      <c r="CO38" s="254">
        <f t="shared" si="18"/>
        <v>0</v>
      </c>
    </row>
    <row r="39" spans="1:93" x14ac:dyDescent="0.2">
      <c r="A39" s="372"/>
      <c r="B39" s="115" t="s">
        <v>306</v>
      </c>
      <c r="C39" s="251">
        <v>219.6</v>
      </c>
      <c r="D39" s="252">
        <v>550</v>
      </c>
      <c r="E39" s="252">
        <v>0</v>
      </c>
      <c r="F39" s="252">
        <v>0</v>
      </c>
      <c r="G39" s="252">
        <v>0</v>
      </c>
      <c r="H39" s="251">
        <v>182.2</v>
      </c>
      <c r="I39" s="252">
        <v>492</v>
      </c>
      <c r="J39" s="252">
        <v>2</v>
      </c>
      <c r="K39" s="252">
        <v>0</v>
      </c>
      <c r="L39" s="252">
        <v>0</v>
      </c>
      <c r="M39" s="251">
        <v>167.7</v>
      </c>
      <c r="N39" s="252">
        <v>358</v>
      </c>
      <c r="O39" s="252">
        <v>0</v>
      </c>
      <c r="P39" s="252">
        <v>0</v>
      </c>
      <c r="Q39" s="252">
        <v>0</v>
      </c>
      <c r="R39" s="251">
        <f t="shared" si="14"/>
        <v>569.5</v>
      </c>
      <c r="S39" s="253">
        <f t="shared" si="14"/>
        <v>1400</v>
      </c>
      <c r="T39" s="252">
        <f t="shared" si="14"/>
        <v>2</v>
      </c>
      <c r="U39" s="252">
        <f t="shared" si="14"/>
        <v>0</v>
      </c>
      <c r="V39" s="254">
        <f t="shared" si="14"/>
        <v>0</v>
      </c>
      <c r="W39" s="372"/>
      <c r="X39" s="115" t="s">
        <v>306</v>
      </c>
      <c r="Y39" s="251">
        <v>178.5</v>
      </c>
      <c r="Z39" s="252">
        <v>295</v>
      </c>
      <c r="AA39" s="252">
        <v>0</v>
      </c>
      <c r="AB39" s="252">
        <v>0</v>
      </c>
      <c r="AC39" s="252">
        <v>0</v>
      </c>
      <c r="AD39" s="251">
        <v>191.60000000000002</v>
      </c>
      <c r="AE39" s="252">
        <v>350</v>
      </c>
      <c r="AF39" s="252">
        <v>0</v>
      </c>
      <c r="AG39" s="252">
        <v>0</v>
      </c>
      <c r="AH39" s="252">
        <v>0</v>
      </c>
      <c r="AI39" s="251">
        <v>209.6</v>
      </c>
      <c r="AJ39" s="252">
        <v>355</v>
      </c>
      <c r="AK39" s="252">
        <v>0</v>
      </c>
      <c r="AL39" s="252">
        <v>0</v>
      </c>
      <c r="AM39" s="252">
        <v>0</v>
      </c>
      <c r="AN39" s="251">
        <f t="shared" si="15"/>
        <v>579.70000000000005</v>
      </c>
      <c r="AO39" s="253">
        <f t="shared" si="15"/>
        <v>1000</v>
      </c>
      <c r="AP39" s="252">
        <f t="shared" si="15"/>
        <v>0</v>
      </c>
      <c r="AQ39" s="252">
        <f t="shared" si="15"/>
        <v>0</v>
      </c>
      <c r="AR39" s="254">
        <f t="shared" si="15"/>
        <v>0</v>
      </c>
      <c r="AS39" s="372"/>
      <c r="AT39" s="115" t="s">
        <v>306</v>
      </c>
      <c r="AU39" s="251">
        <v>323.39999999999998</v>
      </c>
      <c r="AV39" s="252">
        <v>538</v>
      </c>
      <c r="AW39" s="252">
        <v>0</v>
      </c>
      <c r="AX39" s="252">
        <v>0</v>
      </c>
      <c r="AY39" s="252">
        <v>0</v>
      </c>
      <c r="AZ39" s="251">
        <v>322</v>
      </c>
      <c r="BA39" s="252">
        <v>522</v>
      </c>
      <c r="BB39" s="252">
        <v>0</v>
      </c>
      <c r="BC39" s="252">
        <v>0</v>
      </c>
      <c r="BD39" s="252">
        <v>0</v>
      </c>
      <c r="BE39" s="251">
        <v>296.60000000000002</v>
      </c>
      <c r="BF39" s="252">
        <v>601</v>
      </c>
      <c r="BG39" s="252">
        <v>0</v>
      </c>
      <c r="BH39" s="252">
        <v>0</v>
      </c>
      <c r="BI39" s="252">
        <v>0</v>
      </c>
      <c r="BJ39" s="251">
        <f t="shared" si="16"/>
        <v>942</v>
      </c>
      <c r="BK39" s="253">
        <f t="shared" si="16"/>
        <v>1661</v>
      </c>
      <c r="BL39" s="252">
        <f t="shared" si="16"/>
        <v>0</v>
      </c>
      <c r="BM39" s="252">
        <f t="shared" si="16"/>
        <v>0</v>
      </c>
      <c r="BN39" s="254">
        <f t="shared" si="16"/>
        <v>0</v>
      </c>
      <c r="BO39" s="372"/>
      <c r="BP39" s="115" t="s">
        <v>306</v>
      </c>
      <c r="BQ39" s="251">
        <v>265.2</v>
      </c>
      <c r="BR39" s="252">
        <v>489</v>
      </c>
      <c r="BS39" s="252">
        <v>0</v>
      </c>
      <c r="BT39" s="252">
        <v>0</v>
      </c>
      <c r="BU39" s="254">
        <v>0</v>
      </c>
      <c r="BV39" s="251">
        <v>188.3</v>
      </c>
      <c r="BW39" s="252">
        <v>369</v>
      </c>
      <c r="BX39" s="252">
        <v>0</v>
      </c>
      <c r="BY39" s="252">
        <v>0</v>
      </c>
      <c r="BZ39" s="252">
        <v>0</v>
      </c>
      <c r="CA39" s="251">
        <v>186.60000000000002</v>
      </c>
      <c r="CB39" s="252">
        <v>511</v>
      </c>
      <c r="CC39" s="252">
        <v>0</v>
      </c>
      <c r="CD39" s="252">
        <v>0</v>
      </c>
      <c r="CE39" s="252">
        <v>0</v>
      </c>
      <c r="CF39" s="251">
        <f t="shared" si="17"/>
        <v>640.1</v>
      </c>
      <c r="CG39" s="253">
        <f t="shared" si="17"/>
        <v>1369</v>
      </c>
      <c r="CH39" s="252">
        <f t="shared" si="17"/>
        <v>0</v>
      </c>
      <c r="CI39" s="252">
        <f t="shared" si="17"/>
        <v>0</v>
      </c>
      <c r="CJ39" s="254">
        <f t="shared" si="17"/>
        <v>0</v>
      </c>
      <c r="CK39" s="251">
        <f t="shared" si="18"/>
        <v>2731.2999999999997</v>
      </c>
      <c r="CL39" s="252">
        <f t="shared" si="18"/>
        <v>5430</v>
      </c>
      <c r="CM39" s="252">
        <f t="shared" si="18"/>
        <v>2</v>
      </c>
      <c r="CN39" s="252">
        <f t="shared" si="18"/>
        <v>0</v>
      </c>
      <c r="CO39" s="254">
        <f t="shared" si="18"/>
        <v>0</v>
      </c>
    </row>
    <row r="40" spans="1:93" ht="14.25" customHeight="1" thickBot="1" x14ac:dyDescent="0.25">
      <c r="A40" s="372"/>
      <c r="B40" s="116" t="s">
        <v>75</v>
      </c>
      <c r="C40" s="117">
        <f t="shared" ref="C40:Q40" si="19">SUM(C16:C39)</f>
        <v>3563</v>
      </c>
      <c r="D40" s="118">
        <f t="shared" si="19"/>
        <v>8417.2999999999993</v>
      </c>
      <c r="E40" s="118">
        <f t="shared" si="19"/>
        <v>214.6</v>
      </c>
      <c r="F40" s="118">
        <f t="shared" si="19"/>
        <v>0</v>
      </c>
      <c r="G40" s="227">
        <f t="shared" si="19"/>
        <v>0</v>
      </c>
      <c r="H40" s="117">
        <f t="shared" si="19"/>
        <v>3412.4000000000005</v>
      </c>
      <c r="I40" s="118">
        <f t="shared" si="19"/>
        <v>7802.2000000000007</v>
      </c>
      <c r="J40" s="118">
        <f t="shared" si="19"/>
        <v>121</v>
      </c>
      <c r="K40" s="118">
        <f t="shared" si="19"/>
        <v>0</v>
      </c>
      <c r="L40" s="227">
        <f t="shared" si="19"/>
        <v>0</v>
      </c>
      <c r="M40" s="117">
        <f t="shared" si="19"/>
        <v>3125.7</v>
      </c>
      <c r="N40" s="118">
        <f t="shared" si="19"/>
        <v>7265</v>
      </c>
      <c r="O40" s="118">
        <f t="shared" si="19"/>
        <v>54</v>
      </c>
      <c r="P40" s="118">
        <f t="shared" si="19"/>
        <v>0</v>
      </c>
      <c r="Q40" s="227">
        <f t="shared" si="19"/>
        <v>0</v>
      </c>
      <c r="R40" s="119">
        <f t="shared" si="6"/>
        <v>10101.1</v>
      </c>
      <c r="S40" s="120">
        <f t="shared" si="6"/>
        <v>23484.5</v>
      </c>
      <c r="T40" s="121">
        <f t="shared" si="6"/>
        <v>389.6</v>
      </c>
      <c r="U40" s="121">
        <f t="shared" si="6"/>
        <v>0</v>
      </c>
      <c r="V40" s="122">
        <f t="shared" si="6"/>
        <v>0</v>
      </c>
      <c r="W40" s="372"/>
      <c r="X40" s="116" t="s">
        <v>75</v>
      </c>
      <c r="Y40" s="117">
        <f t="shared" ref="Y40:AM40" si="20">SUM(Y16:Y39)</f>
        <v>3043.2999999999997</v>
      </c>
      <c r="Z40" s="118">
        <f t="shared" si="20"/>
        <v>6799.5</v>
      </c>
      <c r="AA40" s="118">
        <f t="shared" si="20"/>
        <v>51.5</v>
      </c>
      <c r="AB40" s="118">
        <f t="shared" si="20"/>
        <v>0</v>
      </c>
      <c r="AC40" s="227">
        <f t="shared" si="20"/>
        <v>0</v>
      </c>
      <c r="AD40" s="117">
        <f t="shared" si="20"/>
        <v>3372.4999999999995</v>
      </c>
      <c r="AE40" s="118">
        <f t="shared" si="20"/>
        <v>7256</v>
      </c>
      <c r="AF40" s="118">
        <f t="shared" si="20"/>
        <v>71</v>
      </c>
      <c r="AG40" s="118">
        <f t="shared" si="20"/>
        <v>0</v>
      </c>
      <c r="AH40" s="227">
        <f t="shared" si="20"/>
        <v>0</v>
      </c>
      <c r="AI40" s="117">
        <f t="shared" si="20"/>
        <v>3355.7</v>
      </c>
      <c r="AJ40" s="118">
        <f t="shared" si="20"/>
        <v>6401</v>
      </c>
      <c r="AK40" s="118">
        <f t="shared" si="20"/>
        <v>67</v>
      </c>
      <c r="AL40" s="118">
        <f t="shared" si="20"/>
        <v>0</v>
      </c>
      <c r="AM40" s="227">
        <f t="shared" si="20"/>
        <v>0</v>
      </c>
      <c r="AN40" s="119">
        <f t="shared" si="8"/>
        <v>9771.5</v>
      </c>
      <c r="AO40" s="120">
        <f t="shared" si="8"/>
        <v>20456.5</v>
      </c>
      <c r="AP40" s="121">
        <f t="shared" si="8"/>
        <v>189.5</v>
      </c>
      <c r="AQ40" s="121">
        <f t="shared" si="8"/>
        <v>0</v>
      </c>
      <c r="AR40" s="122">
        <f t="shared" si="8"/>
        <v>0</v>
      </c>
      <c r="AS40" s="372"/>
      <c r="AT40" s="116" t="s">
        <v>75</v>
      </c>
      <c r="AU40" s="117">
        <f t="shared" ref="AU40:BI40" si="21">SUM(AU16:AU39)</f>
        <v>5182.2299999999996</v>
      </c>
      <c r="AV40" s="118">
        <f t="shared" si="21"/>
        <v>9391.7999999999993</v>
      </c>
      <c r="AW40" s="118">
        <f t="shared" si="21"/>
        <v>153</v>
      </c>
      <c r="AX40" s="118">
        <f t="shared" si="21"/>
        <v>0</v>
      </c>
      <c r="AY40" s="227">
        <f t="shared" si="21"/>
        <v>0</v>
      </c>
      <c r="AZ40" s="117">
        <f t="shared" si="21"/>
        <v>3909.6000000000004</v>
      </c>
      <c r="BA40" s="118">
        <f t="shared" si="21"/>
        <v>8945</v>
      </c>
      <c r="BB40" s="118">
        <f t="shared" si="21"/>
        <v>48</v>
      </c>
      <c r="BC40" s="118">
        <f t="shared" si="21"/>
        <v>0</v>
      </c>
      <c r="BD40" s="227">
        <f t="shared" si="21"/>
        <v>0</v>
      </c>
      <c r="BE40" s="117">
        <f t="shared" si="21"/>
        <v>4660.6000000000004</v>
      </c>
      <c r="BF40" s="118">
        <f t="shared" si="21"/>
        <v>11234</v>
      </c>
      <c r="BG40" s="118">
        <f t="shared" si="21"/>
        <v>82.6</v>
      </c>
      <c r="BH40" s="118">
        <f t="shared" si="21"/>
        <v>0</v>
      </c>
      <c r="BI40" s="227">
        <f t="shared" si="21"/>
        <v>0</v>
      </c>
      <c r="BJ40" s="119">
        <f t="shared" si="10"/>
        <v>13752.43</v>
      </c>
      <c r="BK40" s="120">
        <f t="shared" si="10"/>
        <v>29570.799999999999</v>
      </c>
      <c r="BL40" s="121">
        <f t="shared" si="10"/>
        <v>283.60000000000002</v>
      </c>
      <c r="BM40" s="121">
        <f t="shared" si="10"/>
        <v>0</v>
      </c>
      <c r="BN40" s="122">
        <f t="shared" si="10"/>
        <v>0</v>
      </c>
      <c r="BO40" s="372"/>
      <c r="BP40" s="116" t="s">
        <v>75</v>
      </c>
      <c r="BQ40" s="117">
        <f t="shared" ref="BQ40:CJ40" si="22">SUM(BQ16:BQ39)</f>
        <v>4036.3999999999996</v>
      </c>
      <c r="BR40" s="118">
        <f t="shared" si="22"/>
        <v>9014</v>
      </c>
      <c r="BS40" s="118">
        <f t="shared" si="22"/>
        <v>78</v>
      </c>
      <c r="BT40" s="118">
        <f t="shared" si="22"/>
        <v>0</v>
      </c>
      <c r="BU40" s="227">
        <f t="shared" si="22"/>
        <v>0</v>
      </c>
      <c r="BV40" s="117">
        <f t="shared" si="22"/>
        <v>3347.7</v>
      </c>
      <c r="BW40" s="118">
        <f t="shared" si="22"/>
        <v>7980.5</v>
      </c>
      <c r="BX40" s="118">
        <f t="shared" si="22"/>
        <v>37</v>
      </c>
      <c r="BY40" s="118">
        <f t="shared" si="22"/>
        <v>0</v>
      </c>
      <c r="BZ40" s="227">
        <f t="shared" si="22"/>
        <v>0</v>
      </c>
      <c r="CA40" s="117">
        <f t="shared" si="22"/>
        <v>3838.8999999999996</v>
      </c>
      <c r="CB40" s="118">
        <f t="shared" si="22"/>
        <v>8722</v>
      </c>
      <c r="CC40" s="118">
        <f t="shared" si="22"/>
        <v>80</v>
      </c>
      <c r="CD40" s="118">
        <f t="shared" si="22"/>
        <v>0</v>
      </c>
      <c r="CE40" s="227">
        <f t="shared" si="22"/>
        <v>0</v>
      </c>
      <c r="CF40" s="117">
        <f t="shared" si="22"/>
        <v>11222.999999999998</v>
      </c>
      <c r="CG40" s="118">
        <f t="shared" si="22"/>
        <v>25716.5</v>
      </c>
      <c r="CH40" s="118">
        <f t="shared" si="22"/>
        <v>195</v>
      </c>
      <c r="CI40" s="118">
        <f t="shared" si="22"/>
        <v>0</v>
      </c>
      <c r="CJ40" s="227">
        <f t="shared" si="22"/>
        <v>0</v>
      </c>
      <c r="CK40" s="117">
        <f t="shared" ref="CK40:CO62" si="23">R40+AN40+BJ40+CF40</f>
        <v>44848.03</v>
      </c>
      <c r="CL40" s="118">
        <f t="shared" si="23"/>
        <v>99228.3</v>
      </c>
      <c r="CM40" s="118">
        <f t="shared" si="23"/>
        <v>1057.7</v>
      </c>
      <c r="CN40" s="118">
        <f t="shared" si="23"/>
        <v>0</v>
      </c>
      <c r="CO40" s="227">
        <f t="shared" si="23"/>
        <v>0</v>
      </c>
    </row>
    <row r="41" spans="1:93" ht="14.25" customHeight="1" x14ac:dyDescent="0.2">
      <c r="A41" s="367" t="s">
        <v>307</v>
      </c>
      <c r="B41" s="124" t="s">
        <v>369</v>
      </c>
      <c r="C41" s="255">
        <v>909.8</v>
      </c>
      <c r="D41" s="256">
        <v>664.2</v>
      </c>
      <c r="E41" s="256">
        <v>1</v>
      </c>
      <c r="F41" s="256">
        <v>0</v>
      </c>
      <c r="G41" s="256">
        <v>0</v>
      </c>
      <c r="H41" s="255">
        <v>800.99999999999989</v>
      </c>
      <c r="I41" s="256">
        <v>470</v>
      </c>
      <c r="J41" s="256">
        <v>1</v>
      </c>
      <c r="K41" s="256">
        <v>0</v>
      </c>
      <c r="L41" s="256">
        <v>0</v>
      </c>
      <c r="M41" s="255">
        <v>695.90000000000009</v>
      </c>
      <c r="N41" s="256">
        <v>617</v>
      </c>
      <c r="O41" s="256">
        <v>3</v>
      </c>
      <c r="P41" s="256">
        <v>0</v>
      </c>
      <c r="Q41" s="256">
        <v>0</v>
      </c>
      <c r="R41" s="255">
        <f t="shared" ref="R41:V51" si="24">C41+H41+M41</f>
        <v>2406.6999999999998</v>
      </c>
      <c r="S41" s="257">
        <f t="shared" si="24"/>
        <v>1751.2</v>
      </c>
      <c r="T41" s="256">
        <f t="shared" si="24"/>
        <v>5</v>
      </c>
      <c r="U41" s="256">
        <f t="shared" si="24"/>
        <v>0</v>
      </c>
      <c r="V41" s="258">
        <f t="shared" si="24"/>
        <v>0</v>
      </c>
      <c r="W41" s="367" t="s">
        <v>307</v>
      </c>
      <c r="X41" s="124" t="s">
        <v>369</v>
      </c>
      <c r="Y41" s="255">
        <v>766.00000000000011</v>
      </c>
      <c r="Z41" s="256">
        <v>463.70000000000005</v>
      </c>
      <c r="AA41" s="248">
        <v>2</v>
      </c>
      <c r="AB41" s="256">
        <v>0</v>
      </c>
      <c r="AC41" s="256">
        <v>0</v>
      </c>
      <c r="AD41" s="255">
        <v>857.8</v>
      </c>
      <c r="AE41" s="256">
        <v>425</v>
      </c>
      <c r="AF41" s="256">
        <v>0</v>
      </c>
      <c r="AG41" s="256">
        <v>0</v>
      </c>
      <c r="AH41" s="256">
        <v>0</v>
      </c>
      <c r="AI41" s="255">
        <v>815.3</v>
      </c>
      <c r="AJ41" s="256">
        <v>469</v>
      </c>
      <c r="AK41" s="256">
        <v>0</v>
      </c>
      <c r="AL41" s="256">
        <v>0</v>
      </c>
      <c r="AM41" s="256">
        <v>0</v>
      </c>
      <c r="AN41" s="255">
        <f t="shared" ref="AN41:AR51" si="25">Y41+AD41+AI41</f>
        <v>2439.1000000000004</v>
      </c>
      <c r="AO41" s="257">
        <f t="shared" si="25"/>
        <v>1357.7</v>
      </c>
      <c r="AP41" s="256">
        <f t="shared" si="25"/>
        <v>2</v>
      </c>
      <c r="AQ41" s="256">
        <f t="shared" si="25"/>
        <v>0</v>
      </c>
      <c r="AR41" s="258">
        <f t="shared" si="25"/>
        <v>0</v>
      </c>
      <c r="AS41" s="367" t="s">
        <v>307</v>
      </c>
      <c r="AT41" s="124" t="s">
        <v>369</v>
      </c>
      <c r="AU41" s="255">
        <v>816.80000000000007</v>
      </c>
      <c r="AV41" s="256">
        <v>667</v>
      </c>
      <c r="AW41" s="256">
        <v>2</v>
      </c>
      <c r="AX41" s="256">
        <v>0</v>
      </c>
      <c r="AY41" s="256">
        <v>0</v>
      </c>
      <c r="AZ41" s="255">
        <v>782.10000000000014</v>
      </c>
      <c r="BA41" s="256">
        <v>676</v>
      </c>
      <c r="BB41" s="256">
        <v>9</v>
      </c>
      <c r="BC41" s="256">
        <v>0</v>
      </c>
      <c r="BD41" s="256">
        <v>0</v>
      </c>
      <c r="BE41" s="255">
        <v>1123.3999999999999</v>
      </c>
      <c r="BF41" s="256">
        <v>639</v>
      </c>
      <c r="BG41" s="256">
        <v>6</v>
      </c>
      <c r="BH41" s="256">
        <v>0</v>
      </c>
      <c r="BI41" s="256">
        <v>0</v>
      </c>
      <c r="BJ41" s="255">
        <f t="shared" ref="BJ41:BN51" si="26">AU41+AZ41+BE41</f>
        <v>2722.3</v>
      </c>
      <c r="BK41" s="257">
        <f t="shared" si="26"/>
        <v>1982</v>
      </c>
      <c r="BL41" s="256">
        <f t="shared" si="26"/>
        <v>17</v>
      </c>
      <c r="BM41" s="256">
        <f t="shared" si="26"/>
        <v>0</v>
      </c>
      <c r="BN41" s="258">
        <f t="shared" si="26"/>
        <v>0</v>
      </c>
      <c r="BO41" s="367" t="s">
        <v>307</v>
      </c>
      <c r="BP41" s="124" t="s">
        <v>369</v>
      </c>
      <c r="BQ41" s="255">
        <v>964.4</v>
      </c>
      <c r="BR41" s="256">
        <v>724</v>
      </c>
      <c r="BS41" s="256">
        <v>4</v>
      </c>
      <c r="BT41" s="256">
        <v>0</v>
      </c>
      <c r="BU41" s="258">
        <v>0</v>
      </c>
      <c r="BV41" s="255">
        <v>671.4</v>
      </c>
      <c r="BW41" s="256">
        <v>473</v>
      </c>
      <c r="BX41" s="256">
        <v>2</v>
      </c>
      <c r="BY41" s="256">
        <v>0</v>
      </c>
      <c r="BZ41" s="256">
        <v>0</v>
      </c>
      <c r="CA41" s="255">
        <v>823.6</v>
      </c>
      <c r="CB41" s="256">
        <v>610</v>
      </c>
      <c r="CC41" s="256">
        <v>6</v>
      </c>
      <c r="CD41" s="256">
        <v>0</v>
      </c>
      <c r="CE41" s="256">
        <v>0</v>
      </c>
      <c r="CF41" s="255">
        <f t="shared" ref="CF41:CJ51" si="27">SUM(BQ41,BV41,CA41)</f>
        <v>2459.4</v>
      </c>
      <c r="CG41" s="257">
        <f t="shared" si="27"/>
        <v>1807</v>
      </c>
      <c r="CH41" s="256">
        <f t="shared" si="27"/>
        <v>12</v>
      </c>
      <c r="CI41" s="256">
        <f t="shared" si="27"/>
        <v>0</v>
      </c>
      <c r="CJ41" s="258">
        <f t="shared" si="27"/>
        <v>0</v>
      </c>
      <c r="CK41" s="255">
        <f t="shared" si="23"/>
        <v>10027.5</v>
      </c>
      <c r="CL41" s="256">
        <f t="shared" si="23"/>
        <v>6897.9</v>
      </c>
      <c r="CM41" s="256">
        <f t="shared" si="23"/>
        <v>36</v>
      </c>
      <c r="CN41" s="256">
        <f t="shared" si="23"/>
        <v>0</v>
      </c>
      <c r="CO41" s="258">
        <f t="shared" si="23"/>
        <v>0</v>
      </c>
    </row>
    <row r="42" spans="1:93" ht="14.25" customHeight="1" x14ac:dyDescent="0.2">
      <c r="A42" s="368"/>
      <c r="B42" s="125" t="s">
        <v>370</v>
      </c>
      <c r="C42" s="251">
        <v>672.99999999999989</v>
      </c>
      <c r="D42" s="252">
        <v>385</v>
      </c>
      <c r="E42" s="252">
        <v>0</v>
      </c>
      <c r="F42" s="252">
        <v>0</v>
      </c>
      <c r="G42" s="252">
        <v>0</v>
      </c>
      <c r="H42" s="251">
        <v>651.30000000000018</v>
      </c>
      <c r="I42" s="252">
        <v>253</v>
      </c>
      <c r="J42" s="252">
        <v>1</v>
      </c>
      <c r="K42" s="252">
        <v>0</v>
      </c>
      <c r="L42" s="252">
        <v>0</v>
      </c>
      <c r="M42" s="251">
        <v>602.30000000000018</v>
      </c>
      <c r="N42" s="252">
        <v>238</v>
      </c>
      <c r="O42" s="252">
        <v>6</v>
      </c>
      <c r="P42" s="252">
        <v>0</v>
      </c>
      <c r="Q42" s="252">
        <v>0</v>
      </c>
      <c r="R42" s="251">
        <f t="shared" si="24"/>
        <v>1926.6000000000004</v>
      </c>
      <c r="S42" s="253">
        <f t="shared" si="24"/>
        <v>876</v>
      </c>
      <c r="T42" s="252">
        <f t="shared" si="24"/>
        <v>7</v>
      </c>
      <c r="U42" s="252">
        <f t="shared" si="24"/>
        <v>0</v>
      </c>
      <c r="V42" s="254">
        <f t="shared" si="24"/>
        <v>0</v>
      </c>
      <c r="W42" s="368"/>
      <c r="X42" s="125" t="s">
        <v>370</v>
      </c>
      <c r="Y42" s="251">
        <v>738.30000000000018</v>
      </c>
      <c r="Z42" s="252">
        <v>221</v>
      </c>
      <c r="AA42" s="252">
        <v>1</v>
      </c>
      <c r="AB42" s="252">
        <v>0</v>
      </c>
      <c r="AC42" s="252">
        <v>0</v>
      </c>
      <c r="AD42" s="251">
        <v>832</v>
      </c>
      <c r="AE42" s="252">
        <v>158</v>
      </c>
      <c r="AF42" s="252">
        <v>0</v>
      </c>
      <c r="AG42" s="252">
        <v>0</v>
      </c>
      <c r="AH42" s="252">
        <v>0</v>
      </c>
      <c r="AI42" s="251">
        <v>750.8</v>
      </c>
      <c r="AJ42" s="252">
        <v>169</v>
      </c>
      <c r="AK42" s="252">
        <v>0</v>
      </c>
      <c r="AL42" s="252">
        <v>0</v>
      </c>
      <c r="AM42" s="252">
        <v>0</v>
      </c>
      <c r="AN42" s="251">
        <f t="shared" si="25"/>
        <v>2321.1000000000004</v>
      </c>
      <c r="AO42" s="253">
        <f t="shared" si="25"/>
        <v>548</v>
      </c>
      <c r="AP42" s="252">
        <f t="shared" si="25"/>
        <v>1</v>
      </c>
      <c r="AQ42" s="252">
        <f t="shared" si="25"/>
        <v>0</v>
      </c>
      <c r="AR42" s="254">
        <f t="shared" si="25"/>
        <v>0</v>
      </c>
      <c r="AS42" s="368"/>
      <c r="AT42" s="125" t="s">
        <v>370</v>
      </c>
      <c r="AU42" s="251">
        <v>733.5</v>
      </c>
      <c r="AV42" s="252">
        <v>335</v>
      </c>
      <c r="AW42" s="252">
        <v>0</v>
      </c>
      <c r="AX42" s="252">
        <v>0</v>
      </c>
      <c r="AY42" s="252">
        <v>0</v>
      </c>
      <c r="AZ42" s="251">
        <v>733.10000000000014</v>
      </c>
      <c r="BA42" s="252">
        <v>317</v>
      </c>
      <c r="BB42" s="252">
        <v>0</v>
      </c>
      <c r="BC42" s="252">
        <v>0</v>
      </c>
      <c r="BD42" s="252">
        <v>0</v>
      </c>
      <c r="BE42" s="251">
        <v>1108.7</v>
      </c>
      <c r="BF42" s="252">
        <v>369</v>
      </c>
      <c r="BG42" s="252">
        <v>0</v>
      </c>
      <c r="BH42" s="252">
        <v>0</v>
      </c>
      <c r="BI42" s="252">
        <v>0</v>
      </c>
      <c r="BJ42" s="251">
        <f t="shared" si="26"/>
        <v>2575.3000000000002</v>
      </c>
      <c r="BK42" s="253">
        <f t="shared" si="26"/>
        <v>1021</v>
      </c>
      <c r="BL42" s="252">
        <f t="shared" si="26"/>
        <v>0</v>
      </c>
      <c r="BM42" s="252">
        <f t="shared" si="26"/>
        <v>0</v>
      </c>
      <c r="BN42" s="254">
        <f t="shared" si="26"/>
        <v>0</v>
      </c>
      <c r="BO42" s="368"/>
      <c r="BP42" s="125" t="s">
        <v>370</v>
      </c>
      <c r="BQ42" s="251">
        <v>874.7</v>
      </c>
      <c r="BR42" s="252">
        <v>252</v>
      </c>
      <c r="BS42" s="252">
        <v>1</v>
      </c>
      <c r="BT42" s="252">
        <v>0</v>
      </c>
      <c r="BU42" s="254">
        <v>0</v>
      </c>
      <c r="BV42" s="251">
        <v>650.59999999999991</v>
      </c>
      <c r="BW42" s="252">
        <v>190</v>
      </c>
      <c r="BX42" s="252">
        <v>0</v>
      </c>
      <c r="BY42" s="252">
        <v>0</v>
      </c>
      <c r="BZ42" s="252">
        <v>0</v>
      </c>
      <c r="CA42" s="251">
        <v>706</v>
      </c>
      <c r="CB42" s="252">
        <v>268</v>
      </c>
      <c r="CC42" s="252">
        <v>0</v>
      </c>
      <c r="CD42" s="252">
        <v>0</v>
      </c>
      <c r="CE42" s="252">
        <v>0</v>
      </c>
      <c r="CF42" s="251">
        <f t="shared" si="27"/>
        <v>2231.3000000000002</v>
      </c>
      <c r="CG42" s="253">
        <f t="shared" si="27"/>
        <v>710</v>
      </c>
      <c r="CH42" s="252">
        <f t="shared" si="27"/>
        <v>1</v>
      </c>
      <c r="CI42" s="252">
        <f t="shared" si="27"/>
        <v>0</v>
      </c>
      <c r="CJ42" s="254">
        <f t="shared" si="27"/>
        <v>0</v>
      </c>
      <c r="CK42" s="251">
        <f t="shared" si="23"/>
        <v>9054.3000000000011</v>
      </c>
      <c r="CL42" s="252">
        <f t="shared" si="23"/>
        <v>3155</v>
      </c>
      <c r="CM42" s="252">
        <f t="shared" si="23"/>
        <v>9</v>
      </c>
      <c r="CN42" s="252">
        <f t="shared" si="23"/>
        <v>0</v>
      </c>
      <c r="CO42" s="254">
        <f t="shared" si="23"/>
        <v>0</v>
      </c>
    </row>
    <row r="43" spans="1:93" ht="14.25" customHeight="1" x14ac:dyDescent="0.2">
      <c r="A43" s="368"/>
      <c r="B43" s="125" t="s">
        <v>168</v>
      </c>
      <c r="C43" s="251">
        <v>998.1999999999997</v>
      </c>
      <c r="D43" s="252">
        <v>413</v>
      </c>
      <c r="E43" s="252">
        <v>170</v>
      </c>
      <c r="F43" s="252">
        <v>0</v>
      </c>
      <c r="G43" s="252">
        <v>0</v>
      </c>
      <c r="H43" s="251">
        <v>1006.8</v>
      </c>
      <c r="I43" s="252">
        <v>497</v>
      </c>
      <c r="J43" s="252">
        <v>1</v>
      </c>
      <c r="K43" s="252">
        <v>0</v>
      </c>
      <c r="L43" s="252">
        <v>0</v>
      </c>
      <c r="M43" s="251">
        <v>879</v>
      </c>
      <c r="N43" s="252">
        <v>260</v>
      </c>
      <c r="O43" s="252">
        <v>2</v>
      </c>
      <c r="P43" s="252">
        <v>0</v>
      </c>
      <c r="Q43" s="252">
        <v>0</v>
      </c>
      <c r="R43" s="251">
        <f t="shared" si="24"/>
        <v>2883.9999999999995</v>
      </c>
      <c r="S43" s="253">
        <f t="shared" si="24"/>
        <v>1170</v>
      </c>
      <c r="T43" s="252">
        <f t="shared" si="24"/>
        <v>173</v>
      </c>
      <c r="U43" s="252">
        <f t="shared" si="24"/>
        <v>0</v>
      </c>
      <c r="V43" s="254">
        <f t="shared" si="24"/>
        <v>0</v>
      </c>
      <c r="W43" s="368"/>
      <c r="X43" s="125" t="s">
        <v>168</v>
      </c>
      <c r="Y43" s="251">
        <v>936.2</v>
      </c>
      <c r="Z43" s="252">
        <v>308</v>
      </c>
      <c r="AA43" s="252">
        <v>2.5</v>
      </c>
      <c r="AB43" s="252">
        <v>0</v>
      </c>
      <c r="AC43" s="252">
        <v>0</v>
      </c>
      <c r="AD43" s="251">
        <v>1122.5</v>
      </c>
      <c r="AE43" s="252">
        <v>327</v>
      </c>
      <c r="AF43" s="252">
        <v>4</v>
      </c>
      <c r="AG43" s="252">
        <v>0</v>
      </c>
      <c r="AH43" s="252">
        <v>0</v>
      </c>
      <c r="AI43" s="251">
        <v>983</v>
      </c>
      <c r="AJ43" s="252">
        <v>393</v>
      </c>
      <c r="AK43" s="252">
        <v>4</v>
      </c>
      <c r="AL43" s="252">
        <v>0</v>
      </c>
      <c r="AM43" s="252">
        <v>0</v>
      </c>
      <c r="AN43" s="251">
        <f t="shared" si="25"/>
        <v>3041.7</v>
      </c>
      <c r="AO43" s="253">
        <f t="shared" si="25"/>
        <v>1028</v>
      </c>
      <c r="AP43" s="252">
        <f t="shared" si="25"/>
        <v>10.5</v>
      </c>
      <c r="AQ43" s="252">
        <f t="shared" si="25"/>
        <v>0</v>
      </c>
      <c r="AR43" s="254">
        <f t="shared" si="25"/>
        <v>0</v>
      </c>
      <c r="AS43" s="368"/>
      <c r="AT43" s="125" t="s">
        <v>168</v>
      </c>
      <c r="AU43" s="251">
        <v>986.90000000000009</v>
      </c>
      <c r="AV43" s="252">
        <v>390</v>
      </c>
      <c r="AW43" s="252">
        <v>3</v>
      </c>
      <c r="AX43" s="252">
        <v>0</v>
      </c>
      <c r="AY43" s="252">
        <v>0</v>
      </c>
      <c r="AZ43" s="251">
        <v>1066.9000000000001</v>
      </c>
      <c r="BA43" s="252">
        <v>332</v>
      </c>
      <c r="BB43" s="252">
        <v>0</v>
      </c>
      <c r="BC43" s="252">
        <v>0</v>
      </c>
      <c r="BD43" s="252">
        <v>0</v>
      </c>
      <c r="BE43" s="251">
        <v>1444.6999999999998</v>
      </c>
      <c r="BF43" s="252">
        <v>659</v>
      </c>
      <c r="BG43" s="252">
        <v>1</v>
      </c>
      <c r="BH43" s="252">
        <v>0</v>
      </c>
      <c r="BI43" s="252">
        <v>0</v>
      </c>
      <c r="BJ43" s="251">
        <f t="shared" si="26"/>
        <v>3498.5</v>
      </c>
      <c r="BK43" s="253">
        <f t="shared" si="26"/>
        <v>1381</v>
      </c>
      <c r="BL43" s="252">
        <f t="shared" si="26"/>
        <v>4</v>
      </c>
      <c r="BM43" s="252">
        <f t="shared" si="26"/>
        <v>0</v>
      </c>
      <c r="BN43" s="254">
        <f t="shared" si="26"/>
        <v>0</v>
      </c>
      <c r="BO43" s="368"/>
      <c r="BP43" s="125" t="s">
        <v>168</v>
      </c>
      <c r="BQ43" s="251">
        <v>1085.3</v>
      </c>
      <c r="BR43" s="252">
        <v>540</v>
      </c>
      <c r="BS43" s="252">
        <v>0</v>
      </c>
      <c r="BT43" s="252">
        <v>0</v>
      </c>
      <c r="BU43" s="254">
        <v>0</v>
      </c>
      <c r="BV43" s="251">
        <v>999.2</v>
      </c>
      <c r="BW43" s="252">
        <v>402.5</v>
      </c>
      <c r="BX43" s="252">
        <v>8</v>
      </c>
      <c r="BY43" s="252">
        <v>0</v>
      </c>
      <c r="BZ43" s="252">
        <v>0</v>
      </c>
      <c r="CA43" s="251">
        <v>964.5</v>
      </c>
      <c r="CB43" s="252">
        <v>525</v>
      </c>
      <c r="CC43" s="252">
        <v>0</v>
      </c>
      <c r="CD43" s="252">
        <v>0</v>
      </c>
      <c r="CE43" s="252">
        <v>0</v>
      </c>
      <c r="CF43" s="251">
        <f t="shared" si="27"/>
        <v>3049</v>
      </c>
      <c r="CG43" s="253">
        <f t="shared" si="27"/>
        <v>1467.5</v>
      </c>
      <c r="CH43" s="252">
        <f t="shared" si="27"/>
        <v>8</v>
      </c>
      <c r="CI43" s="252">
        <f t="shared" si="27"/>
        <v>0</v>
      </c>
      <c r="CJ43" s="254">
        <f t="shared" si="27"/>
        <v>0</v>
      </c>
      <c r="CK43" s="251">
        <f t="shared" si="23"/>
        <v>12473.199999999999</v>
      </c>
      <c r="CL43" s="252">
        <f t="shared" si="23"/>
        <v>5046.5</v>
      </c>
      <c r="CM43" s="252">
        <f t="shared" si="23"/>
        <v>195.5</v>
      </c>
      <c r="CN43" s="252">
        <f t="shared" si="23"/>
        <v>0</v>
      </c>
      <c r="CO43" s="254">
        <f t="shared" si="23"/>
        <v>0</v>
      </c>
    </row>
    <row r="44" spans="1:93" ht="14.25" customHeight="1" x14ac:dyDescent="0.2">
      <c r="A44" s="368"/>
      <c r="B44" s="125" t="s">
        <v>169</v>
      </c>
      <c r="C44" s="251">
        <v>468.99999999999994</v>
      </c>
      <c r="D44" s="252">
        <v>74</v>
      </c>
      <c r="E44" s="252">
        <v>18.899999999999999</v>
      </c>
      <c r="F44" s="252">
        <v>0</v>
      </c>
      <c r="G44" s="252">
        <v>0</v>
      </c>
      <c r="H44" s="251">
        <v>379.80000000000007</v>
      </c>
      <c r="I44" s="252">
        <v>42</v>
      </c>
      <c r="J44" s="252">
        <v>0</v>
      </c>
      <c r="K44" s="252">
        <v>0</v>
      </c>
      <c r="L44" s="252">
        <v>0</v>
      </c>
      <c r="M44" s="251">
        <v>427.4</v>
      </c>
      <c r="N44" s="252">
        <v>67</v>
      </c>
      <c r="O44" s="252">
        <v>0</v>
      </c>
      <c r="P44" s="252">
        <v>0</v>
      </c>
      <c r="Q44" s="252">
        <v>0</v>
      </c>
      <c r="R44" s="251">
        <f t="shared" si="24"/>
        <v>1276.1999999999998</v>
      </c>
      <c r="S44" s="253">
        <f t="shared" si="24"/>
        <v>183</v>
      </c>
      <c r="T44" s="252">
        <f t="shared" si="24"/>
        <v>18.899999999999999</v>
      </c>
      <c r="U44" s="252">
        <f t="shared" si="24"/>
        <v>0</v>
      </c>
      <c r="V44" s="254">
        <f t="shared" si="24"/>
        <v>0</v>
      </c>
      <c r="W44" s="368"/>
      <c r="X44" s="125" t="s">
        <v>169</v>
      </c>
      <c r="Y44" s="251">
        <v>454.20000000000005</v>
      </c>
      <c r="Z44" s="252">
        <v>68.600000000000023</v>
      </c>
      <c r="AA44" s="252">
        <v>0</v>
      </c>
      <c r="AB44" s="252">
        <v>0</v>
      </c>
      <c r="AC44" s="252">
        <v>0</v>
      </c>
      <c r="AD44" s="251">
        <v>504.7000000000001</v>
      </c>
      <c r="AE44" s="252">
        <v>71.799999999999955</v>
      </c>
      <c r="AF44" s="252">
        <v>0</v>
      </c>
      <c r="AG44" s="252">
        <v>0</v>
      </c>
      <c r="AH44" s="252">
        <v>0</v>
      </c>
      <c r="AI44" s="251">
        <v>499.6</v>
      </c>
      <c r="AJ44" s="252">
        <v>66</v>
      </c>
      <c r="AK44" s="252">
        <v>0</v>
      </c>
      <c r="AL44" s="252">
        <v>0</v>
      </c>
      <c r="AM44" s="252">
        <v>0</v>
      </c>
      <c r="AN44" s="251">
        <f t="shared" si="25"/>
        <v>1458.5</v>
      </c>
      <c r="AO44" s="253">
        <f t="shared" si="25"/>
        <v>206.39999999999998</v>
      </c>
      <c r="AP44" s="252">
        <f t="shared" si="25"/>
        <v>0</v>
      </c>
      <c r="AQ44" s="252">
        <f t="shared" si="25"/>
        <v>0</v>
      </c>
      <c r="AR44" s="254">
        <f t="shared" si="25"/>
        <v>0</v>
      </c>
      <c r="AS44" s="368"/>
      <c r="AT44" s="125" t="s">
        <v>169</v>
      </c>
      <c r="AU44" s="251">
        <v>488.40000000000015</v>
      </c>
      <c r="AV44" s="252">
        <v>94</v>
      </c>
      <c r="AW44" s="252">
        <v>0</v>
      </c>
      <c r="AX44" s="252">
        <v>0</v>
      </c>
      <c r="AY44" s="252">
        <v>0</v>
      </c>
      <c r="AZ44" s="251">
        <v>545.69999999999993</v>
      </c>
      <c r="BA44" s="252">
        <v>98</v>
      </c>
      <c r="BB44" s="252">
        <v>0</v>
      </c>
      <c r="BC44" s="252">
        <v>0</v>
      </c>
      <c r="BD44" s="252">
        <v>0</v>
      </c>
      <c r="BE44" s="251">
        <v>673.2</v>
      </c>
      <c r="BF44" s="252">
        <v>138</v>
      </c>
      <c r="BG44" s="252">
        <v>0</v>
      </c>
      <c r="BH44" s="252">
        <v>0</v>
      </c>
      <c r="BI44" s="252">
        <v>0</v>
      </c>
      <c r="BJ44" s="251">
        <f t="shared" si="26"/>
        <v>1707.3000000000002</v>
      </c>
      <c r="BK44" s="253">
        <f t="shared" si="26"/>
        <v>330</v>
      </c>
      <c r="BL44" s="252">
        <f t="shared" si="26"/>
        <v>0</v>
      </c>
      <c r="BM44" s="252">
        <f t="shared" si="26"/>
        <v>0</v>
      </c>
      <c r="BN44" s="254">
        <f t="shared" si="26"/>
        <v>0</v>
      </c>
      <c r="BO44" s="368"/>
      <c r="BP44" s="125" t="s">
        <v>169</v>
      </c>
      <c r="BQ44" s="251">
        <v>646.70000000000005</v>
      </c>
      <c r="BR44" s="252">
        <v>75</v>
      </c>
      <c r="BS44" s="252">
        <v>1</v>
      </c>
      <c r="BT44" s="252">
        <v>0</v>
      </c>
      <c r="BU44" s="254">
        <v>0</v>
      </c>
      <c r="BV44" s="251">
        <v>456.30000000000007</v>
      </c>
      <c r="BW44" s="252">
        <v>47</v>
      </c>
      <c r="BX44" s="252">
        <v>8</v>
      </c>
      <c r="BY44" s="252">
        <v>0</v>
      </c>
      <c r="BZ44" s="252">
        <v>0</v>
      </c>
      <c r="CA44" s="251">
        <v>459.9</v>
      </c>
      <c r="CB44" s="252">
        <v>100</v>
      </c>
      <c r="CC44" s="252">
        <v>13</v>
      </c>
      <c r="CD44" s="252">
        <v>0</v>
      </c>
      <c r="CE44" s="252">
        <v>0</v>
      </c>
      <c r="CF44" s="251">
        <f t="shared" si="27"/>
        <v>1562.9</v>
      </c>
      <c r="CG44" s="253">
        <f t="shared" si="27"/>
        <v>222</v>
      </c>
      <c r="CH44" s="252">
        <f t="shared" si="27"/>
        <v>22</v>
      </c>
      <c r="CI44" s="252">
        <f t="shared" si="27"/>
        <v>0</v>
      </c>
      <c r="CJ44" s="254">
        <f t="shared" si="27"/>
        <v>0</v>
      </c>
      <c r="CK44" s="251">
        <f t="shared" si="23"/>
        <v>6004.9</v>
      </c>
      <c r="CL44" s="252">
        <f t="shared" si="23"/>
        <v>941.4</v>
      </c>
      <c r="CM44" s="252">
        <f t="shared" si="23"/>
        <v>40.9</v>
      </c>
      <c r="CN44" s="252">
        <f t="shared" si="23"/>
        <v>0</v>
      </c>
      <c r="CO44" s="254">
        <f t="shared" si="23"/>
        <v>0</v>
      </c>
    </row>
    <row r="45" spans="1:93" ht="14.25" customHeight="1" x14ac:dyDescent="0.2">
      <c r="A45" s="368"/>
      <c r="B45" s="125" t="s">
        <v>170</v>
      </c>
      <c r="C45" s="251">
        <v>710.90000000000009</v>
      </c>
      <c r="D45" s="252">
        <v>436</v>
      </c>
      <c r="E45" s="252">
        <v>2</v>
      </c>
      <c r="F45" s="252">
        <v>0</v>
      </c>
      <c r="G45" s="252">
        <v>0</v>
      </c>
      <c r="H45" s="251">
        <v>745.00000000000011</v>
      </c>
      <c r="I45" s="252">
        <v>502.6</v>
      </c>
      <c r="J45" s="252">
        <v>1</v>
      </c>
      <c r="K45" s="252">
        <v>0</v>
      </c>
      <c r="L45" s="252">
        <v>0</v>
      </c>
      <c r="M45" s="251">
        <v>647.70000000000005</v>
      </c>
      <c r="N45" s="252">
        <v>406</v>
      </c>
      <c r="O45" s="252">
        <v>0</v>
      </c>
      <c r="P45" s="252">
        <v>0</v>
      </c>
      <c r="Q45" s="252">
        <v>0</v>
      </c>
      <c r="R45" s="251">
        <f t="shared" si="24"/>
        <v>2103.6000000000004</v>
      </c>
      <c r="S45" s="253">
        <f t="shared" si="24"/>
        <v>1344.6</v>
      </c>
      <c r="T45" s="252">
        <f t="shared" si="24"/>
        <v>3</v>
      </c>
      <c r="U45" s="252">
        <f t="shared" si="24"/>
        <v>0</v>
      </c>
      <c r="V45" s="254">
        <f t="shared" si="24"/>
        <v>0</v>
      </c>
      <c r="W45" s="368"/>
      <c r="X45" s="125" t="s">
        <v>170</v>
      </c>
      <c r="Y45" s="251">
        <v>682.80000000000018</v>
      </c>
      <c r="Z45" s="252">
        <v>371</v>
      </c>
      <c r="AA45" s="252">
        <v>1</v>
      </c>
      <c r="AB45" s="252">
        <v>0</v>
      </c>
      <c r="AC45" s="252">
        <v>0</v>
      </c>
      <c r="AD45" s="251">
        <v>828.40000000000009</v>
      </c>
      <c r="AE45" s="252">
        <v>319</v>
      </c>
      <c r="AF45" s="252">
        <v>0</v>
      </c>
      <c r="AG45" s="252">
        <v>0</v>
      </c>
      <c r="AH45" s="252">
        <v>0</v>
      </c>
      <c r="AI45" s="251">
        <v>761.59999999999991</v>
      </c>
      <c r="AJ45" s="252">
        <v>394</v>
      </c>
      <c r="AK45" s="252">
        <v>0</v>
      </c>
      <c r="AL45" s="252">
        <v>0</v>
      </c>
      <c r="AM45" s="252">
        <v>0</v>
      </c>
      <c r="AN45" s="251">
        <f t="shared" si="25"/>
        <v>2272.8000000000002</v>
      </c>
      <c r="AO45" s="253">
        <f t="shared" si="25"/>
        <v>1084</v>
      </c>
      <c r="AP45" s="252">
        <f t="shared" si="25"/>
        <v>1</v>
      </c>
      <c r="AQ45" s="252">
        <f t="shared" si="25"/>
        <v>0</v>
      </c>
      <c r="AR45" s="254">
        <f t="shared" si="25"/>
        <v>0</v>
      </c>
      <c r="AS45" s="368"/>
      <c r="AT45" s="125" t="s">
        <v>170</v>
      </c>
      <c r="AU45" s="251">
        <v>765.59999999999991</v>
      </c>
      <c r="AV45" s="252">
        <v>509</v>
      </c>
      <c r="AW45" s="252">
        <v>0</v>
      </c>
      <c r="AX45" s="252">
        <v>0</v>
      </c>
      <c r="AY45" s="252">
        <v>0</v>
      </c>
      <c r="AZ45" s="251">
        <v>873.50000000000011</v>
      </c>
      <c r="BA45" s="252">
        <v>523</v>
      </c>
      <c r="BB45" s="252">
        <v>2</v>
      </c>
      <c r="BC45" s="252">
        <v>0</v>
      </c>
      <c r="BD45" s="252">
        <v>0</v>
      </c>
      <c r="BE45" s="251">
        <v>1069.3000000000002</v>
      </c>
      <c r="BF45" s="252">
        <v>698</v>
      </c>
      <c r="BG45" s="252">
        <v>1</v>
      </c>
      <c r="BH45" s="252">
        <v>0</v>
      </c>
      <c r="BI45" s="252">
        <v>0</v>
      </c>
      <c r="BJ45" s="251">
        <f t="shared" si="26"/>
        <v>2708.4</v>
      </c>
      <c r="BK45" s="253">
        <f t="shared" si="26"/>
        <v>1730</v>
      </c>
      <c r="BL45" s="252">
        <f t="shared" si="26"/>
        <v>3</v>
      </c>
      <c r="BM45" s="252">
        <f t="shared" si="26"/>
        <v>0</v>
      </c>
      <c r="BN45" s="254">
        <f t="shared" si="26"/>
        <v>0</v>
      </c>
      <c r="BO45" s="368"/>
      <c r="BP45" s="125" t="s">
        <v>170</v>
      </c>
      <c r="BQ45" s="251">
        <v>911.00000000000023</v>
      </c>
      <c r="BR45" s="252">
        <v>530</v>
      </c>
      <c r="BS45" s="252">
        <v>0</v>
      </c>
      <c r="BT45" s="252">
        <v>0</v>
      </c>
      <c r="BU45" s="254">
        <v>0</v>
      </c>
      <c r="BV45" s="251">
        <v>766.9</v>
      </c>
      <c r="BW45" s="252">
        <v>627</v>
      </c>
      <c r="BX45" s="252">
        <v>1</v>
      </c>
      <c r="BY45" s="252">
        <v>0</v>
      </c>
      <c r="BZ45" s="252">
        <v>0</v>
      </c>
      <c r="CA45" s="251">
        <v>743.59999999999991</v>
      </c>
      <c r="CB45" s="252">
        <v>559</v>
      </c>
      <c r="CC45" s="252">
        <v>1</v>
      </c>
      <c r="CD45" s="252">
        <v>0</v>
      </c>
      <c r="CE45" s="252">
        <v>0</v>
      </c>
      <c r="CF45" s="251">
        <f t="shared" si="27"/>
        <v>2421.5</v>
      </c>
      <c r="CG45" s="253">
        <f t="shared" si="27"/>
        <v>1716</v>
      </c>
      <c r="CH45" s="252">
        <f t="shared" si="27"/>
        <v>2</v>
      </c>
      <c r="CI45" s="252">
        <f t="shared" si="27"/>
        <v>0</v>
      </c>
      <c r="CJ45" s="254">
        <f t="shared" si="27"/>
        <v>0</v>
      </c>
      <c r="CK45" s="251">
        <f t="shared" si="23"/>
        <v>9506.3000000000011</v>
      </c>
      <c r="CL45" s="252">
        <f t="shared" si="23"/>
        <v>5874.6</v>
      </c>
      <c r="CM45" s="252">
        <f t="shared" si="23"/>
        <v>9</v>
      </c>
      <c r="CN45" s="252">
        <f t="shared" si="23"/>
        <v>0</v>
      </c>
      <c r="CO45" s="254">
        <f t="shared" si="23"/>
        <v>0</v>
      </c>
    </row>
    <row r="46" spans="1:93" ht="14.25" customHeight="1" x14ac:dyDescent="0.2">
      <c r="A46" s="368"/>
      <c r="B46" s="125" t="s">
        <v>171</v>
      </c>
      <c r="C46" s="251">
        <v>486.2</v>
      </c>
      <c r="D46" s="252">
        <v>110</v>
      </c>
      <c r="E46" s="252">
        <v>0</v>
      </c>
      <c r="F46" s="252">
        <v>0</v>
      </c>
      <c r="G46" s="252">
        <v>0</v>
      </c>
      <c r="H46" s="251">
        <v>471.80000000000007</v>
      </c>
      <c r="I46" s="252">
        <v>62</v>
      </c>
      <c r="J46" s="252">
        <v>1</v>
      </c>
      <c r="K46" s="252">
        <v>0</v>
      </c>
      <c r="L46" s="252">
        <v>0</v>
      </c>
      <c r="M46" s="251">
        <v>458.7999999999999</v>
      </c>
      <c r="N46" s="252">
        <v>56</v>
      </c>
      <c r="O46" s="252">
        <v>0</v>
      </c>
      <c r="P46" s="252">
        <v>0</v>
      </c>
      <c r="Q46" s="252">
        <v>0</v>
      </c>
      <c r="R46" s="251">
        <f t="shared" si="24"/>
        <v>1416.8</v>
      </c>
      <c r="S46" s="253">
        <f t="shared" si="24"/>
        <v>228</v>
      </c>
      <c r="T46" s="252">
        <f t="shared" si="24"/>
        <v>1</v>
      </c>
      <c r="U46" s="252">
        <f t="shared" si="24"/>
        <v>0</v>
      </c>
      <c r="V46" s="254">
        <f t="shared" si="24"/>
        <v>0</v>
      </c>
      <c r="W46" s="368"/>
      <c r="X46" s="125" t="s">
        <v>171</v>
      </c>
      <c r="Y46" s="251">
        <v>492.70000000000005</v>
      </c>
      <c r="Z46" s="252">
        <v>80</v>
      </c>
      <c r="AA46" s="252">
        <v>0</v>
      </c>
      <c r="AB46" s="252">
        <v>0</v>
      </c>
      <c r="AC46" s="252">
        <v>0</v>
      </c>
      <c r="AD46" s="251">
        <v>561.19999999999993</v>
      </c>
      <c r="AE46" s="252">
        <v>47</v>
      </c>
      <c r="AF46" s="252">
        <v>0</v>
      </c>
      <c r="AG46" s="252">
        <v>0</v>
      </c>
      <c r="AH46" s="252">
        <v>0</v>
      </c>
      <c r="AI46" s="251">
        <v>475.3</v>
      </c>
      <c r="AJ46" s="252">
        <v>120</v>
      </c>
      <c r="AK46" s="252">
        <v>0</v>
      </c>
      <c r="AL46" s="252">
        <v>0</v>
      </c>
      <c r="AM46" s="252">
        <v>0</v>
      </c>
      <c r="AN46" s="251">
        <f t="shared" si="25"/>
        <v>1529.2</v>
      </c>
      <c r="AO46" s="253">
        <f t="shared" si="25"/>
        <v>247</v>
      </c>
      <c r="AP46" s="252">
        <f t="shared" si="25"/>
        <v>0</v>
      </c>
      <c r="AQ46" s="252">
        <f t="shared" si="25"/>
        <v>0</v>
      </c>
      <c r="AR46" s="254">
        <f t="shared" si="25"/>
        <v>0</v>
      </c>
      <c r="AS46" s="368"/>
      <c r="AT46" s="125" t="s">
        <v>171</v>
      </c>
      <c r="AU46" s="251">
        <v>493.1</v>
      </c>
      <c r="AV46" s="252">
        <v>89</v>
      </c>
      <c r="AW46" s="252">
        <v>0</v>
      </c>
      <c r="AX46" s="252">
        <v>0</v>
      </c>
      <c r="AY46" s="252">
        <v>0</v>
      </c>
      <c r="AZ46" s="251">
        <v>529.20000000000005</v>
      </c>
      <c r="BA46" s="252">
        <v>64</v>
      </c>
      <c r="BB46" s="252">
        <v>0</v>
      </c>
      <c r="BC46" s="252">
        <v>0</v>
      </c>
      <c r="BD46" s="252">
        <v>0</v>
      </c>
      <c r="BE46" s="251">
        <v>720.80000000000007</v>
      </c>
      <c r="BF46" s="252">
        <v>88</v>
      </c>
      <c r="BG46" s="252">
        <v>0</v>
      </c>
      <c r="BH46" s="252">
        <v>0</v>
      </c>
      <c r="BI46" s="252">
        <v>0</v>
      </c>
      <c r="BJ46" s="251">
        <f t="shared" si="26"/>
        <v>1743.1000000000001</v>
      </c>
      <c r="BK46" s="253">
        <f t="shared" si="26"/>
        <v>241</v>
      </c>
      <c r="BL46" s="252">
        <f t="shared" si="26"/>
        <v>0</v>
      </c>
      <c r="BM46" s="252">
        <f t="shared" si="26"/>
        <v>0</v>
      </c>
      <c r="BN46" s="254">
        <f t="shared" si="26"/>
        <v>0</v>
      </c>
      <c r="BO46" s="368"/>
      <c r="BP46" s="125" t="s">
        <v>171</v>
      </c>
      <c r="BQ46" s="251">
        <v>510.4</v>
      </c>
      <c r="BR46" s="252">
        <v>77</v>
      </c>
      <c r="BS46" s="252">
        <v>0</v>
      </c>
      <c r="BT46" s="252">
        <v>0</v>
      </c>
      <c r="BU46" s="254">
        <v>0</v>
      </c>
      <c r="BV46" s="251">
        <v>457.1</v>
      </c>
      <c r="BW46" s="252">
        <v>43</v>
      </c>
      <c r="BX46" s="252">
        <v>0</v>
      </c>
      <c r="BY46" s="252">
        <v>0</v>
      </c>
      <c r="BZ46" s="252">
        <v>0</v>
      </c>
      <c r="CA46" s="251">
        <v>456.6</v>
      </c>
      <c r="CB46" s="252">
        <v>87</v>
      </c>
      <c r="CC46" s="252">
        <v>0</v>
      </c>
      <c r="CD46" s="252">
        <v>0</v>
      </c>
      <c r="CE46" s="252">
        <v>0</v>
      </c>
      <c r="CF46" s="251">
        <f t="shared" si="27"/>
        <v>1424.1</v>
      </c>
      <c r="CG46" s="253">
        <f t="shared" si="27"/>
        <v>207</v>
      </c>
      <c r="CH46" s="252">
        <f t="shared" si="27"/>
        <v>0</v>
      </c>
      <c r="CI46" s="252">
        <f t="shared" si="27"/>
        <v>0</v>
      </c>
      <c r="CJ46" s="254">
        <f t="shared" si="27"/>
        <v>0</v>
      </c>
      <c r="CK46" s="251">
        <f t="shared" si="23"/>
        <v>6113.2000000000007</v>
      </c>
      <c r="CL46" s="252">
        <f t="shared" si="23"/>
        <v>923</v>
      </c>
      <c r="CM46" s="252">
        <f t="shared" si="23"/>
        <v>1</v>
      </c>
      <c r="CN46" s="252">
        <f t="shared" si="23"/>
        <v>0</v>
      </c>
      <c r="CO46" s="254">
        <f t="shared" si="23"/>
        <v>0</v>
      </c>
    </row>
    <row r="47" spans="1:93" ht="14.25" customHeight="1" x14ac:dyDescent="0.2">
      <c r="A47" s="368"/>
      <c r="B47" s="125" t="s">
        <v>172</v>
      </c>
      <c r="C47" s="251">
        <v>534.70000000000005</v>
      </c>
      <c r="D47" s="252">
        <v>199</v>
      </c>
      <c r="E47" s="252">
        <v>0</v>
      </c>
      <c r="F47" s="252">
        <v>0</v>
      </c>
      <c r="G47" s="252">
        <v>0</v>
      </c>
      <c r="H47" s="251">
        <v>557.5</v>
      </c>
      <c r="I47" s="252">
        <v>205</v>
      </c>
      <c r="J47" s="252">
        <v>0</v>
      </c>
      <c r="K47" s="252">
        <v>0</v>
      </c>
      <c r="L47" s="252">
        <v>0</v>
      </c>
      <c r="M47" s="251">
        <v>547.6</v>
      </c>
      <c r="N47" s="252">
        <v>305</v>
      </c>
      <c r="O47" s="252">
        <v>0</v>
      </c>
      <c r="P47" s="252">
        <v>0</v>
      </c>
      <c r="Q47" s="252">
        <v>0</v>
      </c>
      <c r="R47" s="251">
        <f t="shared" si="24"/>
        <v>1639.8000000000002</v>
      </c>
      <c r="S47" s="253">
        <f t="shared" si="24"/>
        <v>709</v>
      </c>
      <c r="T47" s="252">
        <f t="shared" si="24"/>
        <v>0</v>
      </c>
      <c r="U47" s="252">
        <f t="shared" si="24"/>
        <v>0</v>
      </c>
      <c r="V47" s="254">
        <f t="shared" si="24"/>
        <v>0</v>
      </c>
      <c r="W47" s="368"/>
      <c r="X47" s="125" t="s">
        <v>172</v>
      </c>
      <c r="Y47" s="251">
        <v>540.30000000000007</v>
      </c>
      <c r="Z47" s="252">
        <v>187</v>
      </c>
      <c r="AA47" s="252">
        <v>0</v>
      </c>
      <c r="AB47" s="252">
        <v>0</v>
      </c>
      <c r="AC47" s="252">
        <v>0</v>
      </c>
      <c r="AD47" s="251">
        <v>628.9</v>
      </c>
      <c r="AE47" s="252">
        <v>154</v>
      </c>
      <c r="AF47" s="252">
        <v>0</v>
      </c>
      <c r="AG47" s="252">
        <v>0</v>
      </c>
      <c r="AH47" s="252">
        <v>0</v>
      </c>
      <c r="AI47" s="251">
        <v>526.1</v>
      </c>
      <c r="AJ47" s="252">
        <v>116</v>
      </c>
      <c r="AK47" s="252">
        <v>0</v>
      </c>
      <c r="AL47" s="252">
        <v>0</v>
      </c>
      <c r="AM47" s="252">
        <v>0</v>
      </c>
      <c r="AN47" s="251">
        <f t="shared" si="25"/>
        <v>1695.3000000000002</v>
      </c>
      <c r="AO47" s="253">
        <f t="shared" si="25"/>
        <v>457</v>
      </c>
      <c r="AP47" s="252">
        <f t="shared" si="25"/>
        <v>0</v>
      </c>
      <c r="AQ47" s="252">
        <f t="shared" si="25"/>
        <v>0</v>
      </c>
      <c r="AR47" s="254">
        <f t="shared" si="25"/>
        <v>0</v>
      </c>
      <c r="AS47" s="368"/>
      <c r="AT47" s="125" t="s">
        <v>172</v>
      </c>
      <c r="AU47" s="251">
        <v>651</v>
      </c>
      <c r="AV47" s="252">
        <v>179</v>
      </c>
      <c r="AW47" s="252">
        <v>0</v>
      </c>
      <c r="AX47" s="252">
        <v>0</v>
      </c>
      <c r="AY47" s="252">
        <v>0</v>
      </c>
      <c r="AZ47" s="251">
        <v>589.30000000000007</v>
      </c>
      <c r="BA47" s="252">
        <v>104</v>
      </c>
      <c r="BB47" s="252">
        <v>0</v>
      </c>
      <c r="BC47" s="252">
        <v>0</v>
      </c>
      <c r="BD47" s="252">
        <v>0</v>
      </c>
      <c r="BE47" s="251">
        <v>813.39999999999986</v>
      </c>
      <c r="BF47" s="252">
        <v>178</v>
      </c>
      <c r="BG47" s="252">
        <v>0</v>
      </c>
      <c r="BH47" s="252">
        <v>0</v>
      </c>
      <c r="BI47" s="252">
        <v>0</v>
      </c>
      <c r="BJ47" s="251">
        <f t="shared" si="26"/>
        <v>2053.6999999999998</v>
      </c>
      <c r="BK47" s="253">
        <f t="shared" si="26"/>
        <v>461</v>
      </c>
      <c r="BL47" s="252">
        <f t="shared" si="26"/>
        <v>0</v>
      </c>
      <c r="BM47" s="252">
        <f t="shared" si="26"/>
        <v>0</v>
      </c>
      <c r="BN47" s="254">
        <f t="shared" si="26"/>
        <v>0</v>
      </c>
      <c r="BO47" s="368"/>
      <c r="BP47" s="125" t="s">
        <v>172</v>
      </c>
      <c r="BQ47" s="251">
        <v>681.90000000000009</v>
      </c>
      <c r="BR47" s="252">
        <v>202</v>
      </c>
      <c r="BS47" s="252">
        <v>0</v>
      </c>
      <c r="BT47" s="252">
        <v>0</v>
      </c>
      <c r="BU47" s="254">
        <v>0</v>
      </c>
      <c r="BV47" s="251">
        <v>636.39999999999986</v>
      </c>
      <c r="BW47" s="252">
        <v>149</v>
      </c>
      <c r="BX47" s="252">
        <v>0</v>
      </c>
      <c r="BY47" s="252">
        <v>0</v>
      </c>
      <c r="BZ47" s="252">
        <v>0</v>
      </c>
      <c r="CA47" s="251">
        <v>504.09999999999991</v>
      </c>
      <c r="CB47" s="252">
        <v>169</v>
      </c>
      <c r="CC47" s="252">
        <v>0</v>
      </c>
      <c r="CD47" s="252">
        <v>0</v>
      </c>
      <c r="CE47" s="252">
        <v>0</v>
      </c>
      <c r="CF47" s="251">
        <f t="shared" si="27"/>
        <v>1822.3999999999999</v>
      </c>
      <c r="CG47" s="253">
        <f t="shared" si="27"/>
        <v>520</v>
      </c>
      <c r="CH47" s="252">
        <f t="shared" si="27"/>
        <v>0</v>
      </c>
      <c r="CI47" s="252">
        <f t="shared" si="27"/>
        <v>0</v>
      </c>
      <c r="CJ47" s="254">
        <f t="shared" si="27"/>
        <v>0</v>
      </c>
      <c r="CK47" s="251">
        <f t="shared" si="23"/>
        <v>7211.2</v>
      </c>
      <c r="CL47" s="252">
        <f t="shared" si="23"/>
        <v>2147</v>
      </c>
      <c r="CM47" s="252">
        <f t="shared" si="23"/>
        <v>0</v>
      </c>
      <c r="CN47" s="252">
        <f t="shared" si="23"/>
        <v>0</v>
      </c>
      <c r="CO47" s="254">
        <f t="shared" si="23"/>
        <v>0</v>
      </c>
    </row>
    <row r="48" spans="1:93" ht="14.25" customHeight="1" x14ac:dyDescent="0.2">
      <c r="A48" s="368"/>
      <c r="B48" s="125" t="s">
        <v>173</v>
      </c>
      <c r="C48" s="251">
        <v>635.79999999999995</v>
      </c>
      <c r="D48" s="252">
        <v>165</v>
      </c>
      <c r="E48" s="252">
        <v>0</v>
      </c>
      <c r="F48" s="252">
        <v>0</v>
      </c>
      <c r="G48" s="252">
        <v>0</v>
      </c>
      <c r="H48" s="251">
        <v>545.09999999999991</v>
      </c>
      <c r="I48" s="252">
        <v>106</v>
      </c>
      <c r="J48" s="252">
        <v>0</v>
      </c>
      <c r="K48" s="252">
        <v>0</v>
      </c>
      <c r="L48" s="252">
        <v>0</v>
      </c>
      <c r="M48" s="251">
        <v>556.9</v>
      </c>
      <c r="N48" s="252">
        <v>107</v>
      </c>
      <c r="O48" s="252">
        <v>0</v>
      </c>
      <c r="P48" s="252">
        <v>0</v>
      </c>
      <c r="Q48" s="252">
        <v>0</v>
      </c>
      <c r="R48" s="251">
        <f t="shared" si="24"/>
        <v>1737.7999999999997</v>
      </c>
      <c r="S48" s="253">
        <f t="shared" si="24"/>
        <v>378</v>
      </c>
      <c r="T48" s="252">
        <f t="shared" si="24"/>
        <v>0</v>
      </c>
      <c r="U48" s="252">
        <f t="shared" si="24"/>
        <v>0</v>
      </c>
      <c r="V48" s="254">
        <f t="shared" si="24"/>
        <v>0</v>
      </c>
      <c r="W48" s="368"/>
      <c r="X48" s="125" t="s">
        <v>173</v>
      </c>
      <c r="Y48" s="251">
        <v>640.9</v>
      </c>
      <c r="Z48" s="252">
        <v>73.600000000000023</v>
      </c>
      <c r="AA48" s="252">
        <v>0</v>
      </c>
      <c r="AB48" s="252">
        <v>0</v>
      </c>
      <c r="AC48" s="252">
        <v>0</v>
      </c>
      <c r="AD48" s="251">
        <v>593.6</v>
      </c>
      <c r="AE48" s="252">
        <v>87</v>
      </c>
      <c r="AF48" s="252">
        <v>0</v>
      </c>
      <c r="AG48" s="252">
        <v>0</v>
      </c>
      <c r="AH48" s="252">
        <v>0</v>
      </c>
      <c r="AI48" s="251">
        <v>636.79999999999995</v>
      </c>
      <c r="AJ48" s="252">
        <v>157</v>
      </c>
      <c r="AK48" s="252">
        <v>0</v>
      </c>
      <c r="AL48" s="252">
        <v>0</v>
      </c>
      <c r="AM48" s="252">
        <v>0</v>
      </c>
      <c r="AN48" s="251">
        <f t="shared" si="25"/>
        <v>1871.3</v>
      </c>
      <c r="AO48" s="253">
        <f t="shared" si="25"/>
        <v>317.60000000000002</v>
      </c>
      <c r="AP48" s="252">
        <f t="shared" si="25"/>
        <v>0</v>
      </c>
      <c r="AQ48" s="252">
        <f t="shared" si="25"/>
        <v>0</v>
      </c>
      <c r="AR48" s="254">
        <f t="shared" si="25"/>
        <v>0</v>
      </c>
      <c r="AS48" s="368"/>
      <c r="AT48" s="125" t="s">
        <v>173</v>
      </c>
      <c r="AU48" s="251">
        <v>710.39999999999986</v>
      </c>
      <c r="AV48" s="252">
        <v>117</v>
      </c>
      <c r="AW48" s="252">
        <v>0</v>
      </c>
      <c r="AX48" s="252">
        <v>0</v>
      </c>
      <c r="AY48" s="252">
        <v>0</v>
      </c>
      <c r="AZ48" s="251">
        <v>761.2</v>
      </c>
      <c r="BA48" s="252">
        <v>109</v>
      </c>
      <c r="BB48" s="252">
        <v>1</v>
      </c>
      <c r="BC48" s="252">
        <v>0</v>
      </c>
      <c r="BD48" s="252">
        <v>0</v>
      </c>
      <c r="BE48" s="251">
        <v>588.70000000000005</v>
      </c>
      <c r="BF48" s="252">
        <v>132</v>
      </c>
      <c r="BG48" s="252">
        <v>0</v>
      </c>
      <c r="BH48" s="252">
        <v>0</v>
      </c>
      <c r="BI48" s="252">
        <v>0</v>
      </c>
      <c r="BJ48" s="251">
        <f t="shared" si="26"/>
        <v>2060.3000000000002</v>
      </c>
      <c r="BK48" s="253">
        <f t="shared" si="26"/>
        <v>358</v>
      </c>
      <c r="BL48" s="252">
        <f t="shared" si="26"/>
        <v>1</v>
      </c>
      <c r="BM48" s="252">
        <f t="shared" si="26"/>
        <v>0</v>
      </c>
      <c r="BN48" s="254">
        <f t="shared" si="26"/>
        <v>0</v>
      </c>
      <c r="BO48" s="368"/>
      <c r="BP48" s="125" t="s">
        <v>173</v>
      </c>
      <c r="BQ48" s="251">
        <v>732.6</v>
      </c>
      <c r="BR48" s="252">
        <v>208</v>
      </c>
      <c r="BS48" s="252">
        <v>0</v>
      </c>
      <c r="BT48" s="252">
        <v>0</v>
      </c>
      <c r="BU48" s="254">
        <v>0</v>
      </c>
      <c r="BV48" s="251">
        <v>614.6</v>
      </c>
      <c r="BW48" s="252">
        <v>80</v>
      </c>
      <c r="BX48" s="252">
        <v>0</v>
      </c>
      <c r="BY48" s="252">
        <v>0</v>
      </c>
      <c r="BZ48" s="252">
        <v>0</v>
      </c>
      <c r="CA48" s="251">
        <v>637.89999999999986</v>
      </c>
      <c r="CB48" s="252">
        <v>199</v>
      </c>
      <c r="CC48" s="252">
        <v>0</v>
      </c>
      <c r="CD48" s="252">
        <v>0</v>
      </c>
      <c r="CE48" s="252">
        <v>0</v>
      </c>
      <c r="CF48" s="251">
        <f t="shared" si="27"/>
        <v>1985.1</v>
      </c>
      <c r="CG48" s="253">
        <f t="shared" si="27"/>
        <v>487</v>
      </c>
      <c r="CH48" s="252">
        <f t="shared" si="27"/>
        <v>0</v>
      </c>
      <c r="CI48" s="252">
        <f t="shared" si="27"/>
        <v>0</v>
      </c>
      <c r="CJ48" s="254">
        <f t="shared" si="27"/>
        <v>0</v>
      </c>
      <c r="CK48" s="251">
        <f t="shared" si="23"/>
        <v>7654.5</v>
      </c>
      <c r="CL48" s="252">
        <f t="shared" si="23"/>
        <v>1540.6</v>
      </c>
      <c r="CM48" s="252">
        <f t="shared" si="23"/>
        <v>1</v>
      </c>
      <c r="CN48" s="252">
        <f t="shared" si="23"/>
        <v>0</v>
      </c>
      <c r="CO48" s="254">
        <f t="shared" si="23"/>
        <v>0</v>
      </c>
    </row>
    <row r="49" spans="1:93" ht="14.25" customHeight="1" x14ac:dyDescent="0.2">
      <c r="A49" s="368"/>
      <c r="B49" s="125" t="s">
        <v>174</v>
      </c>
      <c r="C49" s="251">
        <v>653</v>
      </c>
      <c r="D49" s="252">
        <v>83</v>
      </c>
      <c r="E49" s="252">
        <v>0</v>
      </c>
      <c r="F49" s="252">
        <v>0</v>
      </c>
      <c r="G49" s="252">
        <v>0</v>
      </c>
      <c r="H49" s="251">
        <v>602.90000000000009</v>
      </c>
      <c r="I49" s="252">
        <v>57</v>
      </c>
      <c r="J49" s="252">
        <v>0</v>
      </c>
      <c r="K49" s="252">
        <v>0</v>
      </c>
      <c r="L49" s="252">
        <v>0</v>
      </c>
      <c r="M49" s="251">
        <v>606</v>
      </c>
      <c r="N49" s="252">
        <v>102</v>
      </c>
      <c r="O49" s="252">
        <v>0</v>
      </c>
      <c r="P49" s="252">
        <v>0</v>
      </c>
      <c r="Q49" s="252">
        <v>0</v>
      </c>
      <c r="R49" s="251">
        <f t="shared" si="24"/>
        <v>1861.9</v>
      </c>
      <c r="S49" s="253">
        <f t="shared" si="24"/>
        <v>242</v>
      </c>
      <c r="T49" s="252">
        <f t="shared" si="24"/>
        <v>0</v>
      </c>
      <c r="U49" s="252">
        <f t="shared" si="24"/>
        <v>0</v>
      </c>
      <c r="V49" s="254">
        <f t="shared" si="24"/>
        <v>0</v>
      </c>
      <c r="W49" s="368"/>
      <c r="X49" s="125" t="s">
        <v>174</v>
      </c>
      <c r="Y49" s="251">
        <v>607.6</v>
      </c>
      <c r="Z49" s="252">
        <v>41</v>
      </c>
      <c r="AA49" s="252">
        <v>0</v>
      </c>
      <c r="AB49" s="252">
        <v>0</v>
      </c>
      <c r="AC49" s="252">
        <v>0</v>
      </c>
      <c r="AD49" s="251">
        <v>435.10000000000008</v>
      </c>
      <c r="AE49" s="252">
        <v>106</v>
      </c>
      <c r="AF49" s="252">
        <v>1</v>
      </c>
      <c r="AG49" s="252">
        <v>0</v>
      </c>
      <c r="AH49" s="252">
        <v>0</v>
      </c>
      <c r="AI49" s="251">
        <v>271</v>
      </c>
      <c r="AJ49" s="252">
        <v>24</v>
      </c>
      <c r="AK49" s="252">
        <v>0</v>
      </c>
      <c r="AL49" s="252">
        <v>0</v>
      </c>
      <c r="AM49" s="252">
        <v>0</v>
      </c>
      <c r="AN49" s="251">
        <f t="shared" si="25"/>
        <v>1313.7</v>
      </c>
      <c r="AO49" s="253">
        <f t="shared" si="25"/>
        <v>171</v>
      </c>
      <c r="AP49" s="252">
        <f t="shared" si="25"/>
        <v>1</v>
      </c>
      <c r="AQ49" s="252">
        <f t="shared" si="25"/>
        <v>0</v>
      </c>
      <c r="AR49" s="254">
        <f t="shared" si="25"/>
        <v>0</v>
      </c>
      <c r="AS49" s="368"/>
      <c r="AT49" s="125" t="s">
        <v>174</v>
      </c>
      <c r="AU49" s="251">
        <v>474.66999999999985</v>
      </c>
      <c r="AV49" s="252">
        <v>50</v>
      </c>
      <c r="AW49" s="252">
        <v>2</v>
      </c>
      <c r="AX49" s="252">
        <v>0</v>
      </c>
      <c r="AY49" s="252">
        <v>0</v>
      </c>
      <c r="AZ49" s="251">
        <v>515.90000000000009</v>
      </c>
      <c r="BA49" s="252">
        <v>41</v>
      </c>
      <c r="BB49" s="252">
        <v>3.8000000000000007</v>
      </c>
      <c r="BC49" s="252">
        <v>0</v>
      </c>
      <c r="BD49" s="252">
        <v>0</v>
      </c>
      <c r="BE49" s="251">
        <v>736.09999999999991</v>
      </c>
      <c r="BF49" s="252">
        <v>34</v>
      </c>
      <c r="BG49" s="252">
        <v>1</v>
      </c>
      <c r="BH49" s="252">
        <v>0</v>
      </c>
      <c r="BI49" s="252">
        <v>0</v>
      </c>
      <c r="BJ49" s="251">
        <f t="shared" si="26"/>
        <v>1726.6699999999998</v>
      </c>
      <c r="BK49" s="253">
        <f t="shared" si="26"/>
        <v>125</v>
      </c>
      <c r="BL49" s="252">
        <f t="shared" si="26"/>
        <v>6.8000000000000007</v>
      </c>
      <c r="BM49" s="252">
        <f t="shared" si="26"/>
        <v>0</v>
      </c>
      <c r="BN49" s="254">
        <f t="shared" si="26"/>
        <v>0</v>
      </c>
      <c r="BO49" s="368"/>
      <c r="BP49" s="125" t="s">
        <v>174</v>
      </c>
      <c r="BQ49" s="251">
        <v>484.19999999999993</v>
      </c>
      <c r="BR49" s="252">
        <v>75.200000000000045</v>
      </c>
      <c r="BS49" s="252">
        <v>0</v>
      </c>
      <c r="BT49" s="252">
        <v>0</v>
      </c>
      <c r="BU49" s="254">
        <v>0</v>
      </c>
      <c r="BV49" s="251">
        <v>544.79999999999995</v>
      </c>
      <c r="BW49" s="252">
        <v>225</v>
      </c>
      <c r="BX49" s="252">
        <v>0</v>
      </c>
      <c r="BY49" s="252">
        <v>0</v>
      </c>
      <c r="BZ49" s="252">
        <v>0</v>
      </c>
      <c r="CA49" s="251">
        <v>788.50000000000011</v>
      </c>
      <c r="CB49" s="252">
        <v>39</v>
      </c>
      <c r="CC49" s="252">
        <v>0</v>
      </c>
      <c r="CD49" s="252">
        <v>0</v>
      </c>
      <c r="CE49" s="252">
        <v>0</v>
      </c>
      <c r="CF49" s="251">
        <f t="shared" si="27"/>
        <v>1817.5</v>
      </c>
      <c r="CG49" s="253">
        <f t="shared" si="27"/>
        <v>339.20000000000005</v>
      </c>
      <c r="CH49" s="252">
        <f t="shared" si="27"/>
        <v>0</v>
      </c>
      <c r="CI49" s="252">
        <f t="shared" si="27"/>
        <v>0</v>
      </c>
      <c r="CJ49" s="254">
        <f t="shared" si="27"/>
        <v>0</v>
      </c>
      <c r="CK49" s="251">
        <f t="shared" si="23"/>
        <v>6719.77</v>
      </c>
      <c r="CL49" s="252">
        <f t="shared" si="23"/>
        <v>877.2</v>
      </c>
      <c r="CM49" s="252">
        <f t="shared" si="23"/>
        <v>7.8000000000000007</v>
      </c>
      <c r="CN49" s="252">
        <f t="shared" si="23"/>
        <v>0</v>
      </c>
      <c r="CO49" s="254">
        <f t="shared" si="23"/>
        <v>0</v>
      </c>
    </row>
    <row r="50" spans="1:93" ht="14.25" customHeight="1" x14ac:dyDescent="0.2">
      <c r="A50" s="368"/>
      <c r="B50" s="125" t="s">
        <v>175</v>
      </c>
      <c r="C50" s="251">
        <v>406.79999999999995</v>
      </c>
      <c r="D50" s="252">
        <v>565</v>
      </c>
      <c r="E50" s="252">
        <v>0</v>
      </c>
      <c r="F50" s="252">
        <v>0</v>
      </c>
      <c r="G50" s="252">
        <v>0</v>
      </c>
      <c r="H50" s="251">
        <v>423.4</v>
      </c>
      <c r="I50" s="252">
        <v>631</v>
      </c>
      <c r="J50" s="252">
        <v>0</v>
      </c>
      <c r="K50" s="252">
        <v>0</v>
      </c>
      <c r="L50" s="252">
        <v>0</v>
      </c>
      <c r="M50" s="251">
        <v>335.29999999999995</v>
      </c>
      <c r="N50" s="252">
        <v>427</v>
      </c>
      <c r="O50" s="252">
        <v>0</v>
      </c>
      <c r="P50" s="252">
        <v>0</v>
      </c>
      <c r="Q50" s="252">
        <v>0</v>
      </c>
      <c r="R50" s="251">
        <f t="shared" si="24"/>
        <v>1165.5</v>
      </c>
      <c r="S50" s="253">
        <f t="shared" si="24"/>
        <v>1623</v>
      </c>
      <c r="T50" s="252">
        <f t="shared" si="24"/>
        <v>0</v>
      </c>
      <c r="U50" s="252">
        <f t="shared" si="24"/>
        <v>0</v>
      </c>
      <c r="V50" s="254">
        <f t="shared" si="24"/>
        <v>0</v>
      </c>
      <c r="W50" s="368"/>
      <c r="X50" s="125" t="s">
        <v>175</v>
      </c>
      <c r="Y50" s="251">
        <v>356.59999999999997</v>
      </c>
      <c r="Z50" s="252">
        <v>419</v>
      </c>
      <c r="AA50" s="252">
        <v>0</v>
      </c>
      <c r="AB50" s="252">
        <v>0</v>
      </c>
      <c r="AC50" s="252">
        <v>0</v>
      </c>
      <c r="AD50" s="251">
        <v>532.09999999999991</v>
      </c>
      <c r="AE50" s="252">
        <v>454</v>
      </c>
      <c r="AF50" s="252">
        <v>0</v>
      </c>
      <c r="AG50" s="252">
        <v>0</v>
      </c>
      <c r="AH50" s="252">
        <v>0</v>
      </c>
      <c r="AI50" s="251">
        <v>466.40000000000003</v>
      </c>
      <c r="AJ50" s="252">
        <v>473</v>
      </c>
      <c r="AK50" s="252">
        <v>0</v>
      </c>
      <c r="AL50" s="252">
        <v>0</v>
      </c>
      <c r="AM50" s="252">
        <v>0</v>
      </c>
      <c r="AN50" s="251">
        <f t="shared" si="25"/>
        <v>1355.1</v>
      </c>
      <c r="AO50" s="253">
        <f t="shared" si="25"/>
        <v>1346</v>
      </c>
      <c r="AP50" s="252">
        <f t="shared" si="25"/>
        <v>0</v>
      </c>
      <c r="AQ50" s="252">
        <f t="shared" si="25"/>
        <v>0</v>
      </c>
      <c r="AR50" s="254">
        <f t="shared" si="25"/>
        <v>0</v>
      </c>
      <c r="AS50" s="368"/>
      <c r="AT50" s="125" t="s">
        <v>175</v>
      </c>
      <c r="AU50" s="251">
        <v>541.30000000000007</v>
      </c>
      <c r="AV50" s="252">
        <v>520</v>
      </c>
      <c r="AW50" s="252">
        <v>0</v>
      </c>
      <c r="AX50" s="252">
        <v>0</v>
      </c>
      <c r="AY50" s="252">
        <v>0</v>
      </c>
      <c r="AZ50" s="251">
        <v>592.30000000000007</v>
      </c>
      <c r="BA50" s="252">
        <v>569</v>
      </c>
      <c r="BB50" s="252">
        <v>0</v>
      </c>
      <c r="BC50" s="252">
        <v>0</v>
      </c>
      <c r="BD50" s="252">
        <v>0</v>
      </c>
      <c r="BE50" s="251">
        <v>723.5</v>
      </c>
      <c r="BF50" s="252">
        <v>794</v>
      </c>
      <c r="BG50" s="252">
        <v>0</v>
      </c>
      <c r="BH50" s="252">
        <v>0</v>
      </c>
      <c r="BI50" s="252">
        <v>0</v>
      </c>
      <c r="BJ50" s="251">
        <f t="shared" si="26"/>
        <v>1857.1000000000001</v>
      </c>
      <c r="BK50" s="253">
        <f t="shared" si="26"/>
        <v>1883</v>
      </c>
      <c r="BL50" s="252">
        <f t="shared" si="26"/>
        <v>0</v>
      </c>
      <c r="BM50" s="252">
        <f t="shared" si="26"/>
        <v>0</v>
      </c>
      <c r="BN50" s="254">
        <f t="shared" si="26"/>
        <v>0</v>
      </c>
      <c r="BO50" s="368"/>
      <c r="BP50" s="125" t="s">
        <v>175</v>
      </c>
      <c r="BQ50" s="251">
        <v>521.5</v>
      </c>
      <c r="BR50" s="252">
        <v>594</v>
      </c>
      <c r="BS50" s="252">
        <v>0</v>
      </c>
      <c r="BT50" s="252">
        <v>0</v>
      </c>
      <c r="BU50" s="254">
        <v>0</v>
      </c>
      <c r="BV50" s="251">
        <v>481.30000000000007</v>
      </c>
      <c r="BW50" s="252">
        <v>588</v>
      </c>
      <c r="BX50" s="252">
        <v>0</v>
      </c>
      <c r="BY50" s="252">
        <v>0</v>
      </c>
      <c r="BZ50" s="252">
        <v>0</v>
      </c>
      <c r="CA50" s="251">
        <v>472</v>
      </c>
      <c r="CB50" s="252">
        <v>433</v>
      </c>
      <c r="CC50" s="252">
        <v>0</v>
      </c>
      <c r="CD50" s="252">
        <v>0</v>
      </c>
      <c r="CE50" s="252">
        <v>0</v>
      </c>
      <c r="CF50" s="251">
        <f t="shared" si="27"/>
        <v>1474.8000000000002</v>
      </c>
      <c r="CG50" s="253">
        <f t="shared" si="27"/>
        <v>1615</v>
      </c>
      <c r="CH50" s="252">
        <f t="shared" si="27"/>
        <v>0</v>
      </c>
      <c r="CI50" s="252">
        <f t="shared" si="27"/>
        <v>0</v>
      </c>
      <c r="CJ50" s="254">
        <f t="shared" si="27"/>
        <v>0</v>
      </c>
      <c r="CK50" s="251">
        <f t="shared" si="23"/>
        <v>5852.5</v>
      </c>
      <c r="CL50" s="252">
        <f t="shared" si="23"/>
        <v>6467</v>
      </c>
      <c r="CM50" s="252">
        <f t="shared" si="23"/>
        <v>0</v>
      </c>
      <c r="CN50" s="252">
        <f t="shared" si="23"/>
        <v>0</v>
      </c>
      <c r="CO50" s="254">
        <f t="shared" si="23"/>
        <v>0</v>
      </c>
    </row>
    <row r="51" spans="1:93" ht="14.25" customHeight="1" x14ac:dyDescent="0.2">
      <c r="A51" s="368"/>
      <c r="B51" s="125" t="s">
        <v>176</v>
      </c>
      <c r="C51" s="251">
        <v>438.4</v>
      </c>
      <c r="D51" s="252">
        <v>320</v>
      </c>
      <c r="E51" s="252">
        <v>0</v>
      </c>
      <c r="F51" s="252">
        <v>0</v>
      </c>
      <c r="G51" s="252">
        <v>0</v>
      </c>
      <c r="H51" s="251">
        <v>138.5</v>
      </c>
      <c r="I51" s="252">
        <v>190</v>
      </c>
      <c r="J51" s="252">
        <v>0</v>
      </c>
      <c r="K51" s="252">
        <v>0</v>
      </c>
      <c r="L51" s="252">
        <v>0</v>
      </c>
      <c r="M51" s="251">
        <v>361.7</v>
      </c>
      <c r="N51" s="252">
        <v>413</v>
      </c>
      <c r="O51" s="252">
        <v>0</v>
      </c>
      <c r="P51" s="252">
        <v>0</v>
      </c>
      <c r="Q51" s="252">
        <v>0</v>
      </c>
      <c r="R51" s="251">
        <f t="shared" si="24"/>
        <v>938.59999999999991</v>
      </c>
      <c r="S51" s="253">
        <f t="shared" si="24"/>
        <v>923</v>
      </c>
      <c r="T51" s="252">
        <f t="shared" si="24"/>
        <v>0</v>
      </c>
      <c r="U51" s="252">
        <f t="shared" si="24"/>
        <v>0</v>
      </c>
      <c r="V51" s="254">
        <f t="shared" si="24"/>
        <v>0</v>
      </c>
      <c r="W51" s="368"/>
      <c r="X51" s="125" t="s">
        <v>176</v>
      </c>
      <c r="Y51" s="251">
        <v>507.89999999999986</v>
      </c>
      <c r="Z51" s="252">
        <v>266</v>
      </c>
      <c r="AA51" s="252">
        <v>0</v>
      </c>
      <c r="AB51" s="252">
        <v>0</v>
      </c>
      <c r="AC51" s="252">
        <v>0</v>
      </c>
      <c r="AD51" s="251">
        <v>553.40000000000009</v>
      </c>
      <c r="AE51" s="252">
        <v>327</v>
      </c>
      <c r="AF51" s="252">
        <v>0</v>
      </c>
      <c r="AG51" s="252">
        <v>0</v>
      </c>
      <c r="AH51" s="252">
        <v>0</v>
      </c>
      <c r="AI51" s="251">
        <v>514.19999999999993</v>
      </c>
      <c r="AJ51" s="252">
        <v>273</v>
      </c>
      <c r="AK51" s="252">
        <v>0</v>
      </c>
      <c r="AL51" s="252">
        <v>0</v>
      </c>
      <c r="AM51" s="252">
        <v>0</v>
      </c>
      <c r="AN51" s="251">
        <f t="shared" si="25"/>
        <v>1575.5</v>
      </c>
      <c r="AO51" s="253">
        <f t="shared" si="25"/>
        <v>866</v>
      </c>
      <c r="AP51" s="252">
        <f t="shared" si="25"/>
        <v>0</v>
      </c>
      <c r="AQ51" s="252">
        <f t="shared" si="25"/>
        <v>0</v>
      </c>
      <c r="AR51" s="254">
        <f t="shared" si="25"/>
        <v>0</v>
      </c>
      <c r="AS51" s="368"/>
      <c r="AT51" s="125" t="s">
        <v>176</v>
      </c>
      <c r="AU51" s="251">
        <v>559</v>
      </c>
      <c r="AV51" s="252">
        <v>310</v>
      </c>
      <c r="AW51" s="252">
        <v>0</v>
      </c>
      <c r="AX51" s="252">
        <v>0</v>
      </c>
      <c r="AY51" s="252">
        <v>0</v>
      </c>
      <c r="AZ51" s="251">
        <v>666</v>
      </c>
      <c r="BA51" s="252">
        <v>330</v>
      </c>
      <c r="BB51" s="252">
        <v>0</v>
      </c>
      <c r="BC51" s="252">
        <v>0</v>
      </c>
      <c r="BD51" s="252">
        <v>0</v>
      </c>
      <c r="BE51" s="251">
        <v>768.4</v>
      </c>
      <c r="BF51" s="252">
        <v>406</v>
      </c>
      <c r="BG51" s="252">
        <v>0</v>
      </c>
      <c r="BH51" s="252">
        <v>0</v>
      </c>
      <c r="BI51" s="252">
        <v>0</v>
      </c>
      <c r="BJ51" s="251">
        <f t="shared" si="26"/>
        <v>1993.4</v>
      </c>
      <c r="BK51" s="253">
        <f t="shared" si="26"/>
        <v>1046</v>
      </c>
      <c r="BL51" s="252">
        <f t="shared" si="26"/>
        <v>0</v>
      </c>
      <c r="BM51" s="252">
        <f t="shared" si="26"/>
        <v>0</v>
      </c>
      <c r="BN51" s="254">
        <f t="shared" si="26"/>
        <v>0</v>
      </c>
      <c r="BO51" s="368"/>
      <c r="BP51" s="125" t="s">
        <v>176</v>
      </c>
      <c r="BQ51" s="251">
        <v>536.20000000000005</v>
      </c>
      <c r="BR51" s="252">
        <v>416</v>
      </c>
      <c r="BS51" s="252">
        <v>0</v>
      </c>
      <c r="BT51" s="252">
        <v>0</v>
      </c>
      <c r="BU51" s="254">
        <v>0</v>
      </c>
      <c r="BV51" s="251">
        <v>473.1</v>
      </c>
      <c r="BW51" s="252">
        <v>331</v>
      </c>
      <c r="BX51" s="252">
        <v>0</v>
      </c>
      <c r="BY51" s="252">
        <v>0</v>
      </c>
      <c r="BZ51" s="252">
        <v>0</v>
      </c>
      <c r="CA51" s="251">
        <v>447.29999999999995</v>
      </c>
      <c r="CB51" s="252">
        <v>330</v>
      </c>
      <c r="CC51" s="252">
        <v>0</v>
      </c>
      <c r="CD51" s="252">
        <v>0</v>
      </c>
      <c r="CE51" s="252">
        <v>0</v>
      </c>
      <c r="CF51" s="251">
        <f t="shared" si="27"/>
        <v>1456.6</v>
      </c>
      <c r="CG51" s="253">
        <f t="shared" si="27"/>
        <v>1077</v>
      </c>
      <c r="CH51" s="252">
        <f t="shared" si="27"/>
        <v>0</v>
      </c>
      <c r="CI51" s="252">
        <f t="shared" si="27"/>
        <v>0</v>
      </c>
      <c r="CJ51" s="254">
        <f t="shared" si="27"/>
        <v>0</v>
      </c>
      <c r="CK51" s="251">
        <f t="shared" si="23"/>
        <v>5964.1</v>
      </c>
      <c r="CL51" s="252">
        <f t="shared" si="23"/>
        <v>3912</v>
      </c>
      <c r="CM51" s="252">
        <f t="shared" si="23"/>
        <v>0</v>
      </c>
      <c r="CN51" s="252">
        <f t="shared" si="23"/>
        <v>0</v>
      </c>
      <c r="CO51" s="254">
        <f t="shared" si="23"/>
        <v>0</v>
      </c>
    </row>
    <row r="52" spans="1:93" ht="14.25" customHeight="1" thickBot="1" x14ac:dyDescent="0.25">
      <c r="A52" s="368"/>
      <c r="B52" s="116" t="s">
        <v>75</v>
      </c>
      <c r="C52" s="126">
        <f t="shared" ref="C52:Q52" si="28">SUM(C41:C51)</f>
        <v>6915.7999999999993</v>
      </c>
      <c r="D52" s="127">
        <f t="shared" si="28"/>
        <v>3414.2</v>
      </c>
      <c r="E52" s="127">
        <f t="shared" si="28"/>
        <v>191.9</v>
      </c>
      <c r="F52" s="127">
        <f t="shared" si="28"/>
        <v>0</v>
      </c>
      <c r="G52" s="128">
        <f t="shared" si="28"/>
        <v>0</v>
      </c>
      <c r="H52" s="126">
        <f t="shared" si="28"/>
        <v>6323.1</v>
      </c>
      <c r="I52" s="127">
        <f t="shared" si="28"/>
        <v>3015.6</v>
      </c>
      <c r="J52" s="127">
        <f t="shared" si="28"/>
        <v>5</v>
      </c>
      <c r="K52" s="127">
        <f t="shared" si="28"/>
        <v>0</v>
      </c>
      <c r="L52" s="128">
        <f t="shared" si="28"/>
        <v>0</v>
      </c>
      <c r="M52" s="126">
        <f t="shared" si="28"/>
        <v>6118.5999999999995</v>
      </c>
      <c r="N52" s="127">
        <f t="shared" si="28"/>
        <v>2998</v>
      </c>
      <c r="O52" s="127">
        <f t="shared" si="28"/>
        <v>11</v>
      </c>
      <c r="P52" s="127">
        <f t="shared" si="28"/>
        <v>0</v>
      </c>
      <c r="Q52" s="128">
        <f t="shared" si="28"/>
        <v>0</v>
      </c>
      <c r="R52" s="119">
        <f>C52+H52+M52</f>
        <v>19357.5</v>
      </c>
      <c r="S52" s="120">
        <f t="shared" si="6"/>
        <v>9427.7999999999993</v>
      </c>
      <c r="T52" s="121">
        <f t="shared" si="6"/>
        <v>207.9</v>
      </c>
      <c r="U52" s="121">
        <f t="shared" si="6"/>
        <v>0</v>
      </c>
      <c r="V52" s="122">
        <f t="shared" si="6"/>
        <v>0</v>
      </c>
      <c r="W52" s="368"/>
      <c r="X52" s="116" t="s">
        <v>75</v>
      </c>
      <c r="Y52" s="126">
        <f t="shared" ref="Y52:AM52" si="29">SUM(Y41:Y51)</f>
        <v>6723.5</v>
      </c>
      <c r="Z52" s="127">
        <f t="shared" si="29"/>
        <v>2498.9</v>
      </c>
      <c r="AA52" s="127">
        <f t="shared" si="29"/>
        <v>6.5</v>
      </c>
      <c r="AB52" s="127">
        <f t="shared" si="29"/>
        <v>0</v>
      </c>
      <c r="AC52" s="128">
        <f t="shared" si="29"/>
        <v>0</v>
      </c>
      <c r="AD52" s="126">
        <f t="shared" si="29"/>
        <v>7449.7000000000007</v>
      </c>
      <c r="AE52" s="127">
        <f t="shared" si="29"/>
        <v>2475.8000000000002</v>
      </c>
      <c r="AF52" s="127">
        <f t="shared" si="29"/>
        <v>5</v>
      </c>
      <c r="AG52" s="127">
        <f t="shared" si="29"/>
        <v>0</v>
      </c>
      <c r="AH52" s="128">
        <f t="shared" si="29"/>
        <v>0</v>
      </c>
      <c r="AI52" s="126">
        <f t="shared" si="29"/>
        <v>6700.0999999999995</v>
      </c>
      <c r="AJ52" s="127">
        <f t="shared" si="29"/>
        <v>2654</v>
      </c>
      <c r="AK52" s="127">
        <f t="shared" si="29"/>
        <v>4</v>
      </c>
      <c r="AL52" s="127">
        <f t="shared" si="29"/>
        <v>0</v>
      </c>
      <c r="AM52" s="128">
        <f t="shared" si="29"/>
        <v>0</v>
      </c>
      <c r="AN52" s="119">
        <f t="shared" si="8"/>
        <v>20873.3</v>
      </c>
      <c r="AO52" s="120">
        <f t="shared" si="8"/>
        <v>7628.7000000000007</v>
      </c>
      <c r="AP52" s="121">
        <f t="shared" si="8"/>
        <v>15.5</v>
      </c>
      <c r="AQ52" s="121">
        <f t="shared" si="8"/>
        <v>0</v>
      </c>
      <c r="AR52" s="122">
        <f t="shared" si="8"/>
        <v>0</v>
      </c>
      <c r="AS52" s="368"/>
      <c r="AT52" s="116" t="s">
        <v>75</v>
      </c>
      <c r="AU52" s="126">
        <f t="shared" ref="AU52:BI52" si="30">SUM(AU41:AU51)</f>
        <v>7220.67</v>
      </c>
      <c r="AV52" s="127">
        <f t="shared" si="30"/>
        <v>3260</v>
      </c>
      <c r="AW52" s="127">
        <f t="shared" si="30"/>
        <v>7</v>
      </c>
      <c r="AX52" s="127">
        <f t="shared" si="30"/>
        <v>0</v>
      </c>
      <c r="AY52" s="128">
        <f t="shared" si="30"/>
        <v>0</v>
      </c>
      <c r="AZ52" s="126">
        <f t="shared" si="30"/>
        <v>7655.2</v>
      </c>
      <c r="BA52" s="127">
        <f t="shared" si="30"/>
        <v>3163</v>
      </c>
      <c r="BB52" s="127">
        <f t="shared" si="30"/>
        <v>15.8</v>
      </c>
      <c r="BC52" s="127">
        <f t="shared" si="30"/>
        <v>0</v>
      </c>
      <c r="BD52" s="128">
        <f t="shared" si="30"/>
        <v>0</v>
      </c>
      <c r="BE52" s="126">
        <f t="shared" si="30"/>
        <v>9770.1999999999989</v>
      </c>
      <c r="BF52" s="127">
        <f t="shared" si="30"/>
        <v>4135</v>
      </c>
      <c r="BG52" s="127">
        <f t="shared" si="30"/>
        <v>9</v>
      </c>
      <c r="BH52" s="127">
        <f t="shared" si="30"/>
        <v>0</v>
      </c>
      <c r="BI52" s="128">
        <f t="shared" si="30"/>
        <v>0</v>
      </c>
      <c r="BJ52" s="119">
        <f t="shared" si="10"/>
        <v>24646.07</v>
      </c>
      <c r="BK52" s="120">
        <f t="shared" si="10"/>
        <v>10558</v>
      </c>
      <c r="BL52" s="121">
        <f t="shared" si="10"/>
        <v>31.8</v>
      </c>
      <c r="BM52" s="121">
        <f t="shared" si="10"/>
        <v>0</v>
      </c>
      <c r="BN52" s="122">
        <f t="shared" si="10"/>
        <v>0</v>
      </c>
      <c r="BO52" s="368"/>
      <c r="BP52" s="116" t="s">
        <v>75</v>
      </c>
      <c r="BQ52" s="126">
        <f t="shared" ref="BQ52:CE52" si="31">SUM(BQ41:BQ51)</f>
        <v>7948.9</v>
      </c>
      <c r="BR52" s="127">
        <f t="shared" si="31"/>
        <v>3693.2</v>
      </c>
      <c r="BS52" s="127">
        <f t="shared" si="31"/>
        <v>6</v>
      </c>
      <c r="BT52" s="127">
        <f t="shared" si="31"/>
        <v>0</v>
      </c>
      <c r="BU52" s="128">
        <f t="shared" si="31"/>
        <v>0</v>
      </c>
      <c r="BV52" s="126">
        <f t="shared" si="31"/>
        <v>6751.7000000000007</v>
      </c>
      <c r="BW52" s="127">
        <f t="shared" si="31"/>
        <v>3155.5</v>
      </c>
      <c r="BX52" s="127">
        <f t="shared" si="31"/>
        <v>19</v>
      </c>
      <c r="BY52" s="127">
        <f t="shared" si="31"/>
        <v>0</v>
      </c>
      <c r="BZ52" s="128">
        <f t="shared" si="31"/>
        <v>0</v>
      </c>
      <c r="CA52" s="126">
        <f t="shared" si="31"/>
        <v>7003.9999999999991</v>
      </c>
      <c r="CB52" s="127">
        <f t="shared" si="31"/>
        <v>3319</v>
      </c>
      <c r="CC52" s="127">
        <f t="shared" si="31"/>
        <v>20</v>
      </c>
      <c r="CD52" s="127">
        <f t="shared" si="31"/>
        <v>0</v>
      </c>
      <c r="CE52" s="128">
        <f t="shared" si="31"/>
        <v>0</v>
      </c>
      <c r="CF52" s="119">
        <f t="shared" si="12"/>
        <v>21704.6</v>
      </c>
      <c r="CG52" s="120">
        <f t="shared" si="12"/>
        <v>10167.700000000001</v>
      </c>
      <c r="CH52" s="121">
        <f t="shared" si="12"/>
        <v>45</v>
      </c>
      <c r="CI52" s="121">
        <f t="shared" si="12"/>
        <v>0</v>
      </c>
      <c r="CJ52" s="122">
        <f t="shared" si="12"/>
        <v>0</v>
      </c>
      <c r="CK52" s="117">
        <f t="shared" si="23"/>
        <v>86581.47</v>
      </c>
      <c r="CL52" s="118">
        <f t="shared" si="23"/>
        <v>37782.199999999997</v>
      </c>
      <c r="CM52" s="118">
        <f t="shared" si="23"/>
        <v>300.20000000000005</v>
      </c>
      <c r="CN52" s="118">
        <f t="shared" si="23"/>
        <v>0</v>
      </c>
      <c r="CO52" s="227">
        <f t="shared" si="23"/>
        <v>0</v>
      </c>
    </row>
    <row r="53" spans="1:93" s="7" customFormat="1" ht="13.5" customHeight="1" x14ac:dyDescent="0.2">
      <c r="A53" s="369" t="s">
        <v>360</v>
      </c>
      <c r="B53" s="129" t="s">
        <v>167</v>
      </c>
      <c r="C53" s="259">
        <v>0</v>
      </c>
      <c r="D53" s="260">
        <v>242</v>
      </c>
      <c r="E53" s="260">
        <v>0</v>
      </c>
      <c r="F53" s="260">
        <v>0</v>
      </c>
      <c r="G53" s="129">
        <v>0</v>
      </c>
      <c r="H53" s="259">
        <v>0</v>
      </c>
      <c r="I53" s="260">
        <v>195</v>
      </c>
      <c r="J53" s="260">
        <v>0</v>
      </c>
      <c r="K53" s="260">
        <v>0</v>
      </c>
      <c r="L53" s="129">
        <v>0</v>
      </c>
      <c r="M53" s="259">
        <v>0</v>
      </c>
      <c r="N53" s="260">
        <v>119</v>
      </c>
      <c r="O53" s="260">
        <v>0</v>
      </c>
      <c r="P53" s="260">
        <v>0</v>
      </c>
      <c r="Q53" s="129">
        <v>0</v>
      </c>
      <c r="R53" s="259">
        <f t="shared" ref="R53:V62" si="32">C53+H53+M53</f>
        <v>0</v>
      </c>
      <c r="S53" s="260">
        <f t="shared" si="32"/>
        <v>556</v>
      </c>
      <c r="T53" s="260">
        <f t="shared" si="32"/>
        <v>0</v>
      </c>
      <c r="U53" s="260">
        <f t="shared" si="32"/>
        <v>0</v>
      </c>
      <c r="V53" s="129">
        <f t="shared" si="32"/>
        <v>0</v>
      </c>
      <c r="W53" s="369" t="s">
        <v>360</v>
      </c>
      <c r="X53" s="129" t="s">
        <v>167</v>
      </c>
      <c r="Y53" s="259">
        <v>0</v>
      </c>
      <c r="Z53" s="260">
        <v>190</v>
      </c>
      <c r="AA53" s="260">
        <v>0</v>
      </c>
      <c r="AB53" s="260">
        <v>0</v>
      </c>
      <c r="AC53" s="129">
        <v>0</v>
      </c>
      <c r="AD53" s="259">
        <v>0</v>
      </c>
      <c r="AE53" s="260">
        <v>0</v>
      </c>
      <c r="AF53" s="260">
        <v>0</v>
      </c>
      <c r="AG53" s="260">
        <v>0</v>
      </c>
      <c r="AH53" s="129">
        <v>0</v>
      </c>
      <c r="AI53" s="259">
        <v>0</v>
      </c>
      <c r="AJ53" s="260">
        <v>141</v>
      </c>
      <c r="AK53" s="260">
        <v>0</v>
      </c>
      <c r="AL53" s="260">
        <v>0</v>
      </c>
      <c r="AM53" s="129">
        <v>0</v>
      </c>
      <c r="AN53" s="259">
        <f t="shared" ref="AN53:AR62" si="33">Y53+AD53+AI53</f>
        <v>0</v>
      </c>
      <c r="AO53" s="260">
        <f t="shared" si="33"/>
        <v>331</v>
      </c>
      <c r="AP53" s="260">
        <f t="shared" si="33"/>
        <v>0</v>
      </c>
      <c r="AQ53" s="260">
        <f t="shared" si="33"/>
        <v>0</v>
      </c>
      <c r="AR53" s="129">
        <f t="shared" si="33"/>
        <v>0</v>
      </c>
      <c r="AS53" s="369" t="s">
        <v>360</v>
      </c>
      <c r="AT53" s="129" t="s">
        <v>167</v>
      </c>
      <c r="AU53" s="259">
        <v>0</v>
      </c>
      <c r="AV53" s="260">
        <v>109</v>
      </c>
      <c r="AW53" s="260">
        <v>0</v>
      </c>
      <c r="AX53" s="260">
        <v>0</v>
      </c>
      <c r="AY53" s="129">
        <v>0</v>
      </c>
      <c r="AZ53" s="259">
        <v>0</v>
      </c>
      <c r="BA53" s="260">
        <v>0</v>
      </c>
      <c r="BB53" s="260">
        <v>0</v>
      </c>
      <c r="BC53" s="260">
        <v>0</v>
      </c>
      <c r="BD53" s="129">
        <v>0</v>
      </c>
      <c r="BE53" s="259">
        <v>0</v>
      </c>
      <c r="BF53" s="260">
        <v>403</v>
      </c>
      <c r="BG53" s="260">
        <v>0</v>
      </c>
      <c r="BH53" s="260">
        <v>0</v>
      </c>
      <c r="BI53" s="129">
        <v>0</v>
      </c>
      <c r="BJ53" s="259">
        <f t="shared" ref="BJ53:BN62" si="34">AU53+AZ53+BE53</f>
        <v>0</v>
      </c>
      <c r="BK53" s="260">
        <f t="shared" si="34"/>
        <v>512</v>
      </c>
      <c r="BL53" s="260">
        <f t="shared" si="34"/>
        <v>0</v>
      </c>
      <c r="BM53" s="260">
        <f t="shared" si="34"/>
        <v>0</v>
      </c>
      <c r="BN53" s="129">
        <f t="shared" si="34"/>
        <v>0</v>
      </c>
      <c r="BO53" s="369" t="s">
        <v>360</v>
      </c>
      <c r="BP53" s="129" t="s">
        <v>167</v>
      </c>
      <c r="BQ53" s="259">
        <v>0</v>
      </c>
      <c r="BR53" s="260">
        <v>210</v>
      </c>
      <c r="BS53" s="260">
        <v>0</v>
      </c>
      <c r="BT53" s="260">
        <v>0</v>
      </c>
      <c r="BU53" s="129">
        <v>0</v>
      </c>
      <c r="BV53" s="259">
        <v>0</v>
      </c>
      <c r="BW53" s="260">
        <v>212</v>
      </c>
      <c r="BX53" s="260">
        <v>0</v>
      </c>
      <c r="BY53" s="260">
        <v>0</v>
      </c>
      <c r="BZ53" s="129">
        <v>0</v>
      </c>
      <c r="CA53" s="259">
        <v>0</v>
      </c>
      <c r="CB53" s="260">
        <v>0</v>
      </c>
      <c r="CC53" s="260">
        <v>0</v>
      </c>
      <c r="CD53" s="260">
        <v>0</v>
      </c>
      <c r="CE53" s="129">
        <v>0</v>
      </c>
      <c r="CF53" s="259">
        <f t="shared" ref="CF53:CJ62" si="35">BQ53+BV53+CA53</f>
        <v>0</v>
      </c>
      <c r="CG53" s="260">
        <f t="shared" si="35"/>
        <v>422</v>
      </c>
      <c r="CH53" s="260">
        <f t="shared" si="35"/>
        <v>0</v>
      </c>
      <c r="CI53" s="260">
        <f t="shared" si="35"/>
        <v>0</v>
      </c>
      <c r="CJ53" s="129">
        <f t="shared" si="35"/>
        <v>0</v>
      </c>
      <c r="CK53" s="247">
        <f t="shared" si="23"/>
        <v>0</v>
      </c>
      <c r="CL53" s="248">
        <f t="shared" si="23"/>
        <v>1821</v>
      </c>
      <c r="CM53" s="248">
        <f t="shared" si="23"/>
        <v>0</v>
      </c>
      <c r="CN53" s="248">
        <f t="shared" si="23"/>
        <v>0</v>
      </c>
      <c r="CO53" s="250">
        <f t="shared" si="23"/>
        <v>0</v>
      </c>
    </row>
    <row r="54" spans="1:93" s="7" customFormat="1" x14ac:dyDescent="0.2">
      <c r="A54" s="370"/>
      <c r="B54" s="130" t="s">
        <v>168</v>
      </c>
      <c r="C54" s="261">
        <v>0</v>
      </c>
      <c r="D54" s="262">
        <v>370</v>
      </c>
      <c r="E54" s="262">
        <v>0</v>
      </c>
      <c r="F54" s="262">
        <v>0</v>
      </c>
      <c r="G54" s="262">
        <v>0</v>
      </c>
      <c r="H54" s="261">
        <v>0</v>
      </c>
      <c r="I54" s="262">
        <v>222</v>
      </c>
      <c r="J54" s="262">
        <v>0</v>
      </c>
      <c r="K54" s="262">
        <v>0</v>
      </c>
      <c r="L54" s="262">
        <v>0</v>
      </c>
      <c r="M54" s="261">
        <v>0</v>
      </c>
      <c r="N54" s="262">
        <v>103</v>
      </c>
      <c r="O54" s="262">
        <v>0</v>
      </c>
      <c r="P54" s="262">
        <v>0</v>
      </c>
      <c r="Q54" s="262">
        <v>0</v>
      </c>
      <c r="R54" s="261">
        <f t="shared" si="32"/>
        <v>0</v>
      </c>
      <c r="S54" s="262">
        <f t="shared" si="32"/>
        <v>695</v>
      </c>
      <c r="T54" s="262">
        <f t="shared" si="32"/>
        <v>0</v>
      </c>
      <c r="U54" s="262">
        <f t="shared" si="32"/>
        <v>0</v>
      </c>
      <c r="V54" s="130">
        <f t="shared" si="32"/>
        <v>0</v>
      </c>
      <c r="W54" s="370"/>
      <c r="X54" s="130" t="s">
        <v>168</v>
      </c>
      <c r="Y54" s="261">
        <v>0</v>
      </c>
      <c r="Z54" s="262">
        <v>265</v>
      </c>
      <c r="AA54" s="262">
        <v>0</v>
      </c>
      <c r="AB54" s="262">
        <v>0</v>
      </c>
      <c r="AC54" s="262">
        <v>0</v>
      </c>
      <c r="AD54" s="261">
        <v>0</v>
      </c>
      <c r="AE54" s="262">
        <v>0</v>
      </c>
      <c r="AF54" s="262">
        <v>0</v>
      </c>
      <c r="AG54" s="262">
        <v>0</v>
      </c>
      <c r="AH54" s="262">
        <v>0</v>
      </c>
      <c r="AI54" s="261">
        <v>0</v>
      </c>
      <c r="AJ54" s="262">
        <v>267</v>
      </c>
      <c r="AK54" s="262">
        <v>0</v>
      </c>
      <c r="AL54" s="262">
        <v>0</v>
      </c>
      <c r="AM54" s="262">
        <v>0</v>
      </c>
      <c r="AN54" s="261">
        <f t="shared" si="33"/>
        <v>0</v>
      </c>
      <c r="AO54" s="262">
        <f t="shared" si="33"/>
        <v>532</v>
      </c>
      <c r="AP54" s="262">
        <f t="shared" si="33"/>
        <v>0</v>
      </c>
      <c r="AQ54" s="262">
        <f t="shared" si="33"/>
        <v>0</v>
      </c>
      <c r="AR54" s="130">
        <f t="shared" si="33"/>
        <v>0</v>
      </c>
      <c r="AS54" s="370"/>
      <c r="AT54" s="130" t="s">
        <v>168</v>
      </c>
      <c r="AU54" s="261">
        <v>0</v>
      </c>
      <c r="AV54" s="262">
        <v>260</v>
      </c>
      <c r="AW54" s="262">
        <v>0</v>
      </c>
      <c r="AX54" s="262">
        <v>0</v>
      </c>
      <c r="AY54" s="262">
        <v>0</v>
      </c>
      <c r="AZ54" s="261">
        <v>0</v>
      </c>
      <c r="BA54" s="262">
        <v>263</v>
      </c>
      <c r="BB54" s="262">
        <v>0</v>
      </c>
      <c r="BC54" s="262">
        <v>0</v>
      </c>
      <c r="BD54" s="262">
        <v>0</v>
      </c>
      <c r="BE54" s="261">
        <v>0</v>
      </c>
      <c r="BF54" s="262">
        <v>504</v>
      </c>
      <c r="BG54" s="262">
        <v>0</v>
      </c>
      <c r="BH54" s="262">
        <v>0</v>
      </c>
      <c r="BI54" s="262">
        <v>0</v>
      </c>
      <c r="BJ54" s="261">
        <f t="shared" si="34"/>
        <v>0</v>
      </c>
      <c r="BK54" s="262">
        <f t="shared" si="34"/>
        <v>1027</v>
      </c>
      <c r="BL54" s="262">
        <f t="shared" si="34"/>
        <v>0</v>
      </c>
      <c r="BM54" s="262">
        <f t="shared" si="34"/>
        <v>0</v>
      </c>
      <c r="BN54" s="130">
        <f t="shared" si="34"/>
        <v>0</v>
      </c>
      <c r="BO54" s="370"/>
      <c r="BP54" s="130" t="s">
        <v>168</v>
      </c>
      <c r="BQ54" s="261">
        <v>0</v>
      </c>
      <c r="BR54" s="262">
        <v>131</v>
      </c>
      <c r="BS54" s="262">
        <v>0</v>
      </c>
      <c r="BT54" s="262">
        <v>0</v>
      </c>
      <c r="BU54" s="262">
        <v>0</v>
      </c>
      <c r="BV54" s="261">
        <v>0</v>
      </c>
      <c r="BW54" s="262">
        <v>177</v>
      </c>
      <c r="BX54" s="262">
        <v>0</v>
      </c>
      <c r="BY54" s="262">
        <v>0</v>
      </c>
      <c r="BZ54" s="262">
        <v>0</v>
      </c>
      <c r="CA54" s="261">
        <v>0</v>
      </c>
      <c r="CB54" s="262">
        <v>77</v>
      </c>
      <c r="CC54" s="262">
        <v>0</v>
      </c>
      <c r="CD54" s="262">
        <v>0</v>
      </c>
      <c r="CE54" s="262">
        <v>0</v>
      </c>
      <c r="CF54" s="261">
        <f t="shared" si="35"/>
        <v>0</v>
      </c>
      <c r="CG54" s="262">
        <f t="shared" si="35"/>
        <v>385</v>
      </c>
      <c r="CH54" s="262">
        <f t="shared" si="35"/>
        <v>0</v>
      </c>
      <c r="CI54" s="262">
        <f t="shared" si="35"/>
        <v>0</v>
      </c>
      <c r="CJ54" s="130">
        <f t="shared" si="35"/>
        <v>0</v>
      </c>
      <c r="CK54" s="251">
        <f t="shared" si="23"/>
        <v>0</v>
      </c>
      <c r="CL54" s="252">
        <f t="shared" si="23"/>
        <v>2639</v>
      </c>
      <c r="CM54" s="252">
        <f t="shared" si="23"/>
        <v>0</v>
      </c>
      <c r="CN54" s="252">
        <f t="shared" si="23"/>
        <v>0</v>
      </c>
      <c r="CO54" s="254">
        <f t="shared" si="23"/>
        <v>0</v>
      </c>
    </row>
    <row r="55" spans="1:93" s="7" customFormat="1" x14ac:dyDescent="0.2">
      <c r="A55" s="370"/>
      <c r="B55" s="130" t="s">
        <v>169</v>
      </c>
      <c r="C55" s="261">
        <v>0</v>
      </c>
      <c r="D55" s="262">
        <v>0</v>
      </c>
      <c r="E55" s="262">
        <v>0</v>
      </c>
      <c r="F55" s="262">
        <v>0</v>
      </c>
      <c r="G55" s="262">
        <v>0</v>
      </c>
      <c r="H55" s="261">
        <v>0</v>
      </c>
      <c r="I55" s="262">
        <v>0</v>
      </c>
      <c r="J55" s="262">
        <v>0</v>
      </c>
      <c r="K55" s="262">
        <v>0</v>
      </c>
      <c r="L55" s="262">
        <v>0</v>
      </c>
      <c r="M55" s="261">
        <v>0</v>
      </c>
      <c r="N55" s="262">
        <v>0</v>
      </c>
      <c r="O55" s="262">
        <v>0</v>
      </c>
      <c r="P55" s="262">
        <v>0</v>
      </c>
      <c r="Q55" s="262">
        <v>0</v>
      </c>
      <c r="R55" s="261">
        <f t="shared" si="32"/>
        <v>0</v>
      </c>
      <c r="S55" s="262">
        <f t="shared" si="32"/>
        <v>0</v>
      </c>
      <c r="T55" s="262">
        <f t="shared" si="32"/>
        <v>0</v>
      </c>
      <c r="U55" s="262">
        <f t="shared" si="32"/>
        <v>0</v>
      </c>
      <c r="V55" s="130">
        <f t="shared" si="32"/>
        <v>0</v>
      </c>
      <c r="W55" s="370"/>
      <c r="X55" s="130" t="s">
        <v>169</v>
      </c>
      <c r="Y55" s="261">
        <v>0</v>
      </c>
      <c r="Z55" s="262">
        <v>0</v>
      </c>
      <c r="AA55" s="262">
        <v>0</v>
      </c>
      <c r="AB55" s="262">
        <v>0</v>
      </c>
      <c r="AC55" s="262">
        <v>0</v>
      </c>
      <c r="AD55" s="261">
        <v>0</v>
      </c>
      <c r="AE55" s="262">
        <v>0</v>
      </c>
      <c r="AF55" s="262">
        <v>0</v>
      </c>
      <c r="AG55" s="262">
        <v>0</v>
      </c>
      <c r="AH55" s="262">
        <v>0</v>
      </c>
      <c r="AI55" s="261">
        <v>0</v>
      </c>
      <c r="AJ55" s="262">
        <v>0</v>
      </c>
      <c r="AK55" s="262">
        <v>0</v>
      </c>
      <c r="AL55" s="262">
        <v>0</v>
      </c>
      <c r="AM55" s="262">
        <v>0</v>
      </c>
      <c r="AN55" s="261">
        <f t="shared" si="33"/>
        <v>0</v>
      </c>
      <c r="AO55" s="262">
        <f t="shared" si="33"/>
        <v>0</v>
      </c>
      <c r="AP55" s="262">
        <f t="shared" si="33"/>
        <v>0</v>
      </c>
      <c r="AQ55" s="262">
        <f t="shared" si="33"/>
        <v>0</v>
      </c>
      <c r="AR55" s="130">
        <f t="shared" si="33"/>
        <v>0</v>
      </c>
      <c r="AS55" s="370"/>
      <c r="AT55" s="130" t="s">
        <v>169</v>
      </c>
      <c r="AU55" s="261">
        <v>0</v>
      </c>
      <c r="AV55" s="262">
        <v>0</v>
      </c>
      <c r="AW55" s="262">
        <v>0</v>
      </c>
      <c r="AX55" s="262">
        <v>0</v>
      </c>
      <c r="AY55" s="262">
        <v>0</v>
      </c>
      <c r="AZ55" s="261">
        <v>0</v>
      </c>
      <c r="BA55" s="262">
        <v>0</v>
      </c>
      <c r="BB55" s="262">
        <v>0</v>
      </c>
      <c r="BC55" s="262">
        <v>0</v>
      </c>
      <c r="BD55" s="262">
        <v>0</v>
      </c>
      <c r="BE55" s="261">
        <v>0</v>
      </c>
      <c r="BF55" s="262">
        <v>66</v>
      </c>
      <c r="BG55" s="262">
        <v>0</v>
      </c>
      <c r="BH55" s="262">
        <v>0</v>
      </c>
      <c r="BI55" s="262">
        <v>0</v>
      </c>
      <c r="BJ55" s="261">
        <f t="shared" si="34"/>
        <v>0</v>
      </c>
      <c r="BK55" s="262">
        <f t="shared" si="34"/>
        <v>66</v>
      </c>
      <c r="BL55" s="262">
        <f t="shared" si="34"/>
        <v>0</v>
      </c>
      <c r="BM55" s="262">
        <f t="shared" si="34"/>
        <v>0</v>
      </c>
      <c r="BN55" s="130">
        <f t="shared" si="34"/>
        <v>0</v>
      </c>
      <c r="BO55" s="370"/>
      <c r="BP55" s="130" t="s">
        <v>169</v>
      </c>
      <c r="BQ55" s="261">
        <v>0</v>
      </c>
      <c r="BR55" s="262">
        <v>0</v>
      </c>
      <c r="BS55" s="262">
        <v>0</v>
      </c>
      <c r="BT55" s="262">
        <v>0</v>
      </c>
      <c r="BU55" s="262">
        <v>0</v>
      </c>
      <c r="BV55" s="261">
        <v>0</v>
      </c>
      <c r="BW55" s="262">
        <v>0</v>
      </c>
      <c r="BX55" s="262">
        <v>0</v>
      </c>
      <c r="BY55" s="262">
        <v>0</v>
      </c>
      <c r="BZ55" s="262">
        <v>0</v>
      </c>
      <c r="CA55" s="261">
        <v>0</v>
      </c>
      <c r="CB55" s="262">
        <v>0</v>
      </c>
      <c r="CC55" s="262">
        <v>0</v>
      </c>
      <c r="CD55" s="262">
        <v>0</v>
      </c>
      <c r="CE55" s="262">
        <v>0</v>
      </c>
      <c r="CF55" s="261">
        <f t="shared" si="35"/>
        <v>0</v>
      </c>
      <c r="CG55" s="262">
        <f t="shared" si="35"/>
        <v>0</v>
      </c>
      <c r="CH55" s="262">
        <f t="shared" si="35"/>
        <v>0</v>
      </c>
      <c r="CI55" s="262">
        <f t="shared" si="35"/>
        <v>0</v>
      </c>
      <c r="CJ55" s="130">
        <f t="shared" si="35"/>
        <v>0</v>
      </c>
      <c r="CK55" s="251">
        <f t="shared" si="23"/>
        <v>0</v>
      </c>
      <c r="CL55" s="252">
        <f t="shared" si="23"/>
        <v>66</v>
      </c>
      <c r="CM55" s="252">
        <f t="shared" si="23"/>
        <v>0</v>
      </c>
      <c r="CN55" s="252">
        <f t="shared" si="23"/>
        <v>0</v>
      </c>
      <c r="CO55" s="254">
        <f t="shared" si="23"/>
        <v>0</v>
      </c>
    </row>
    <row r="56" spans="1:93" s="7" customFormat="1" x14ac:dyDescent="0.2">
      <c r="A56" s="370"/>
      <c r="B56" s="130" t="s">
        <v>170</v>
      </c>
      <c r="C56" s="261">
        <v>0</v>
      </c>
      <c r="D56" s="262">
        <v>66</v>
      </c>
      <c r="E56" s="262">
        <v>0</v>
      </c>
      <c r="F56" s="262">
        <v>0</v>
      </c>
      <c r="G56" s="262">
        <v>0</v>
      </c>
      <c r="H56" s="261">
        <v>0</v>
      </c>
      <c r="I56" s="262">
        <v>162</v>
      </c>
      <c r="J56" s="262">
        <v>0</v>
      </c>
      <c r="K56" s="262">
        <v>0</v>
      </c>
      <c r="L56" s="262">
        <v>0</v>
      </c>
      <c r="M56" s="261">
        <v>0</v>
      </c>
      <c r="N56" s="262">
        <v>228</v>
      </c>
      <c r="O56" s="262">
        <v>0</v>
      </c>
      <c r="P56" s="262">
        <v>0</v>
      </c>
      <c r="Q56" s="262">
        <v>0</v>
      </c>
      <c r="R56" s="261">
        <f t="shared" si="32"/>
        <v>0</v>
      </c>
      <c r="S56" s="262">
        <f t="shared" si="32"/>
        <v>456</v>
      </c>
      <c r="T56" s="262">
        <f t="shared" si="32"/>
        <v>0</v>
      </c>
      <c r="U56" s="262">
        <f t="shared" si="32"/>
        <v>0</v>
      </c>
      <c r="V56" s="130">
        <f t="shared" si="32"/>
        <v>0</v>
      </c>
      <c r="W56" s="370"/>
      <c r="X56" s="130" t="s">
        <v>170</v>
      </c>
      <c r="Y56" s="261">
        <v>0</v>
      </c>
      <c r="Z56" s="262">
        <v>27</v>
      </c>
      <c r="AA56" s="262">
        <v>0</v>
      </c>
      <c r="AB56" s="262">
        <v>0</v>
      </c>
      <c r="AC56" s="262">
        <v>0</v>
      </c>
      <c r="AD56" s="261">
        <v>0</v>
      </c>
      <c r="AE56" s="262">
        <v>67</v>
      </c>
      <c r="AF56" s="262">
        <v>0</v>
      </c>
      <c r="AG56" s="262">
        <v>0</v>
      </c>
      <c r="AH56" s="262">
        <v>0</v>
      </c>
      <c r="AI56" s="261">
        <v>0</v>
      </c>
      <c r="AJ56" s="262">
        <v>0</v>
      </c>
      <c r="AK56" s="262">
        <v>0</v>
      </c>
      <c r="AL56" s="262">
        <v>0</v>
      </c>
      <c r="AM56" s="262">
        <v>0</v>
      </c>
      <c r="AN56" s="261">
        <f t="shared" si="33"/>
        <v>0</v>
      </c>
      <c r="AO56" s="262">
        <f t="shared" si="33"/>
        <v>94</v>
      </c>
      <c r="AP56" s="262">
        <f t="shared" si="33"/>
        <v>0</v>
      </c>
      <c r="AQ56" s="262">
        <f t="shared" si="33"/>
        <v>0</v>
      </c>
      <c r="AR56" s="130">
        <f t="shared" si="33"/>
        <v>0</v>
      </c>
      <c r="AS56" s="370"/>
      <c r="AT56" s="130" t="s">
        <v>170</v>
      </c>
      <c r="AU56" s="261">
        <v>0</v>
      </c>
      <c r="AV56" s="262">
        <v>268</v>
      </c>
      <c r="AW56" s="262">
        <v>0</v>
      </c>
      <c r="AX56" s="262">
        <v>0</v>
      </c>
      <c r="AY56" s="262">
        <v>0</v>
      </c>
      <c r="AZ56" s="261">
        <v>0</v>
      </c>
      <c r="BA56" s="262">
        <v>84</v>
      </c>
      <c r="BB56" s="262">
        <v>0</v>
      </c>
      <c r="BC56" s="262">
        <v>0</v>
      </c>
      <c r="BD56" s="262">
        <v>0</v>
      </c>
      <c r="BE56" s="261">
        <v>0</v>
      </c>
      <c r="BF56" s="262">
        <v>175</v>
      </c>
      <c r="BG56" s="262">
        <v>0</v>
      </c>
      <c r="BH56" s="262">
        <v>0</v>
      </c>
      <c r="BI56" s="262">
        <v>0</v>
      </c>
      <c r="BJ56" s="261">
        <f t="shared" si="34"/>
        <v>0</v>
      </c>
      <c r="BK56" s="262">
        <f t="shared" si="34"/>
        <v>527</v>
      </c>
      <c r="BL56" s="262">
        <f t="shared" si="34"/>
        <v>0</v>
      </c>
      <c r="BM56" s="262">
        <f t="shared" si="34"/>
        <v>0</v>
      </c>
      <c r="BN56" s="130">
        <f t="shared" si="34"/>
        <v>0</v>
      </c>
      <c r="BO56" s="370"/>
      <c r="BP56" s="130" t="s">
        <v>170</v>
      </c>
      <c r="BQ56" s="261">
        <v>0</v>
      </c>
      <c r="BR56" s="262">
        <v>159</v>
      </c>
      <c r="BS56" s="262">
        <v>0</v>
      </c>
      <c r="BT56" s="262">
        <v>0</v>
      </c>
      <c r="BU56" s="262">
        <v>0</v>
      </c>
      <c r="BV56" s="261">
        <v>0</v>
      </c>
      <c r="BW56" s="262">
        <v>146</v>
      </c>
      <c r="BX56" s="262">
        <v>0</v>
      </c>
      <c r="BY56" s="262">
        <v>0</v>
      </c>
      <c r="BZ56" s="262">
        <v>0</v>
      </c>
      <c r="CA56" s="261">
        <v>0</v>
      </c>
      <c r="CB56" s="262">
        <v>68</v>
      </c>
      <c r="CC56" s="262">
        <v>0</v>
      </c>
      <c r="CD56" s="262">
        <v>0</v>
      </c>
      <c r="CE56" s="262">
        <v>0</v>
      </c>
      <c r="CF56" s="261">
        <f t="shared" si="35"/>
        <v>0</v>
      </c>
      <c r="CG56" s="262">
        <f t="shared" si="35"/>
        <v>373</v>
      </c>
      <c r="CH56" s="262">
        <f t="shared" si="35"/>
        <v>0</v>
      </c>
      <c r="CI56" s="262">
        <f t="shared" si="35"/>
        <v>0</v>
      </c>
      <c r="CJ56" s="130">
        <f t="shared" si="35"/>
        <v>0</v>
      </c>
      <c r="CK56" s="251">
        <f t="shared" si="23"/>
        <v>0</v>
      </c>
      <c r="CL56" s="252">
        <f t="shared" si="23"/>
        <v>1450</v>
      </c>
      <c r="CM56" s="252">
        <f t="shared" si="23"/>
        <v>0</v>
      </c>
      <c r="CN56" s="252">
        <f t="shared" si="23"/>
        <v>0</v>
      </c>
      <c r="CO56" s="254">
        <f t="shared" si="23"/>
        <v>0</v>
      </c>
    </row>
    <row r="57" spans="1:93" s="7" customFormat="1" x14ac:dyDescent="0.2">
      <c r="A57" s="370"/>
      <c r="B57" s="130" t="s">
        <v>171</v>
      </c>
      <c r="C57" s="261">
        <v>0</v>
      </c>
      <c r="D57" s="262">
        <v>104</v>
      </c>
      <c r="E57" s="262">
        <v>0</v>
      </c>
      <c r="F57" s="262">
        <v>0</v>
      </c>
      <c r="G57" s="262">
        <v>0</v>
      </c>
      <c r="H57" s="261">
        <v>0</v>
      </c>
      <c r="I57" s="262">
        <v>43</v>
      </c>
      <c r="J57" s="262">
        <v>0</v>
      </c>
      <c r="K57" s="262">
        <v>0</v>
      </c>
      <c r="L57" s="262">
        <v>0</v>
      </c>
      <c r="M57" s="261">
        <v>0</v>
      </c>
      <c r="N57" s="262">
        <v>0</v>
      </c>
      <c r="O57" s="262">
        <v>0</v>
      </c>
      <c r="P57" s="262">
        <v>0</v>
      </c>
      <c r="Q57" s="262">
        <v>0</v>
      </c>
      <c r="R57" s="261">
        <f t="shared" si="32"/>
        <v>0</v>
      </c>
      <c r="S57" s="262">
        <f t="shared" si="32"/>
        <v>147</v>
      </c>
      <c r="T57" s="262">
        <f t="shared" si="32"/>
        <v>0</v>
      </c>
      <c r="U57" s="262">
        <f t="shared" si="32"/>
        <v>0</v>
      </c>
      <c r="V57" s="130">
        <f t="shared" si="32"/>
        <v>0</v>
      </c>
      <c r="W57" s="370"/>
      <c r="X57" s="130" t="s">
        <v>171</v>
      </c>
      <c r="Y57" s="261">
        <v>0</v>
      </c>
      <c r="Z57" s="262">
        <v>60</v>
      </c>
      <c r="AA57" s="262">
        <v>0</v>
      </c>
      <c r="AB57" s="262">
        <v>0</v>
      </c>
      <c r="AC57" s="262">
        <v>0</v>
      </c>
      <c r="AD57" s="261">
        <v>0</v>
      </c>
      <c r="AE57" s="262">
        <v>0</v>
      </c>
      <c r="AF57" s="262">
        <v>0</v>
      </c>
      <c r="AG57" s="262">
        <v>0</v>
      </c>
      <c r="AH57" s="262">
        <v>0</v>
      </c>
      <c r="AI57" s="261">
        <v>0</v>
      </c>
      <c r="AJ57" s="262">
        <v>0</v>
      </c>
      <c r="AK57" s="262">
        <v>0</v>
      </c>
      <c r="AL57" s="262">
        <v>0</v>
      </c>
      <c r="AM57" s="262">
        <v>0</v>
      </c>
      <c r="AN57" s="261">
        <f t="shared" si="33"/>
        <v>0</v>
      </c>
      <c r="AO57" s="262">
        <f t="shared" si="33"/>
        <v>60</v>
      </c>
      <c r="AP57" s="262">
        <f t="shared" si="33"/>
        <v>0</v>
      </c>
      <c r="AQ57" s="262">
        <f t="shared" si="33"/>
        <v>0</v>
      </c>
      <c r="AR57" s="130">
        <f t="shared" si="33"/>
        <v>0</v>
      </c>
      <c r="AS57" s="370"/>
      <c r="AT57" s="130" t="s">
        <v>171</v>
      </c>
      <c r="AU57" s="261">
        <v>0</v>
      </c>
      <c r="AV57" s="262">
        <v>0</v>
      </c>
      <c r="AW57" s="262">
        <v>0</v>
      </c>
      <c r="AX57" s="262">
        <v>0</v>
      </c>
      <c r="AY57" s="262">
        <v>0</v>
      </c>
      <c r="AZ57" s="261">
        <v>0</v>
      </c>
      <c r="BA57" s="262">
        <v>179</v>
      </c>
      <c r="BB57" s="262">
        <v>0</v>
      </c>
      <c r="BC57" s="262">
        <v>0</v>
      </c>
      <c r="BD57" s="262">
        <v>0</v>
      </c>
      <c r="BE57" s="261">
        <v>0</v>
      </c>
      <c r="BF57" s="262">
        <v>90</v>
      </c>
      <c r="BG57" s="262">
        <v>0</v>
      </c>
      <c r="BH57" s="262">
        <v>0</v>
      </c>
      <c r="BI57" s="262">
        <v>0</v>
      </c>
      <c r="BJ57" s="261">
        <f t="shared" si="34"/>
        <v>0</v>
      </c>
      <c r="BK57" s="262">
        <f t="shared" si="34"/>
        <v>269</v>
      </c>
      <c r="BL57" s="262">
        <f t="shared" si="34"/>
        <v>0</v>
      </c>
      <c r="BM57" s="262">
        <f t="shared" si="34"/>
        <v>0</v>
      </c>
      <c r="BN57" s="130">
        <f t="shared" si="34"/>
        <v>0</v>
      </c>
      <c r="BO57" s="370"/>
      <c r="BP57" s="130" t="s">
        <v>171</v>
      </c>
      <c r="BQ57" s="261">
        <v>0</v>
      </c>
      <c r="BR57" s="262">
        <v>125</v>
      </c>
      <c r="BS57" s="262">
        <v>0</v>
      </c>
      <c r="BT57" s="262">
        <v>0</v>
      </c>
      <c r="BU57" s="262">
        <v>0</v>
      </c>
      <c r="BV57" s="261">
        <v>0</v>
      </c>
      <c r="BW57" s="262">
        <v>0</v>
      </c>
      <c r="BX57" s="262">
        <v>0</v>
      </c>
      <c r="BY57" s="262">
        <v>0</v>
      </c>
      <c r="BZ57" s="262">
        <v>0</v>
      </c>
      <c r="CA57" s="261">
        <v>0</v>
      </c>
      <c r="CB57" s="262">
        <v>81</v>
      </c>
      <c r="CC57" s="262">
        <v>0</v>
      </c>
      <c r="CD57" s="262">
        <v>0</v>
      </c>
      <c r="CE57" s="262">
        <v>0</v>
      </c>
      <c r="CF57" s="261">
        <f t="shared" si="35"/>
        <v>0</v>
      </c>
      <c r="CG57" s="262">
        <f t="shared" si="35"/>
        <v>206</v>
      </c>
      <c r="CH57" s="262">
        <f t="shared" si="35"/>
        <v>0</v>
      </c>
      <c r="CI57" s="262">
        <f t="shared" si="35"/>
        <v>0</v>
      </c>
      <c r="CJ57" s="130">
        <f t="shared" si="35"/>
        <v>0</v>
      </c>
      <c r="CK57" s="251">
        <f t="shared" si="23"/>
        <v>0</v>
      </c>
      <c r="CL57" s="252">
        <f t="shared" si="23"/>
        <v>682</v>
      </c>
      <c r="CM57" s="252">
        <f t="shared" si="23"/>
        <v>0</v>
      </c>
      <c r="CN57" s="252">
        <f t="shared" si="23"/>
        <v>0</v>
      </c>
      <c r="CO57" s="254">
        <f t="shared" si="23"/>
        <v>0</v>
      </c>
    </row>
    <row r="58" spans="1:93" s="7" customFormat="1" x14ac:dyDescent="0.2">
      <c r="A58" s="370"/>
      <c r="B58" s="130" t="s">
        <v>172</v>
      </c>
      <c r="C58" s="261">
        <v>0</v>
      </c>
      <c r="D58" s="262">
        <v>68</v>
      </c>
      <c r="E58" s="262">
        <v>0</v>
      </c>
      <c r="F58" s="262">
        <v>0</v>
      </c>
      <c r="G58" s="262">
        <v>0</v>
      </c>
      <c r="H58" s="261">
        <v>0</v>
      </c>
      <c r="I58" s="262">
        <v>0</v>
      </c>
      <c r="J58" s="262">
        <v>0</v>
      </c>
      <c r="K58" s="262">
        <v>0</v>
      </c>
      <c r="L58" s="262">
        <v>0</v>
      </c>
      <c r="M58" s="261">
        <v>0</v>
      </c>
      <c r="N58" s="262">
        <v>42</v>
      </c>
      <c r="O58" s="262">
        <v>0</v>
      </c>
      <c r="P58" s="262">
        <v>0</v>
      </c>
      <c r="Q58" s="262">
        <v>0</v>
      </c>
      <c r="R58" s="261">
        <f t="shared" si="32"/>
        <v>0</v>
      </c>
      <c r="S58" s="262">
        <f t="shared" si="32"/>
        <v>110</v>
      </c>
      <c r="T58" s="262">
        <f t="shared" si="32"/>
        <v>0</v>
      </c>
      <c r="U58" s="262">
        <f t="shared" si="32"/>
        <v>0</v>
      </c>
      <c r="V58" s="130">
        <f t="shared" si="32"/>
        <v>0</v>
      </c>
      <c r="W58" s="370"/>
      <c r="X58" s="130" t="s">
        <v>172</v>
      </c>
      <c r="Y58" s="261">
        <v>0</v>
      </c>
      <c r="Z58" s="262">
        <v>0</v>
      </c>
      <c r="AA58" s="262">
        <v>0</v>
      </c>
      <c r="AB58" s="262">
        <v>0</v>
      </c>
      <c r="AC58" s="262">
        <v>0</v>
      </c>
      <c r="AD58" s="261">
        <v>0</v>
      </c>
      <c r="AE58" s="262">
        <v>58</v>
      </c>
      <c r="AF58" s="262">
        <v>0</v>
      </c>
      <c r="AG58" s="262">
        <v>0</v>
      </c>
      <c r="AH58" s="262">
        <v>0</v>
      </c>
      <c r="AI58" s="261">
        <v>0</v>
      </c>
      <c r="AJ58" s="262">
        <v>302</v>
      </c>
      <c r="AK58" s="262">
        <v>0</v>
      </c>
      <c r="AL58" s="262">
        <v>0</v>
      </c>
      <c r="AM58" s="262">
        <v>0</v>
      </c>
      <c r="AN58" s="261">
        <f t="shared" si="33"/>
        <v>0</v>
      </c>
      <c r="AO58" s="262">
        <f t="shared" si="33"/>
        <v>360</v>
      </c>
      <c r="AP58" s="262">
        <f t="shared" si="33"/>
        <v>0</v>
      </c>
      <c r="AQ58" s="262">
        <f t="shared" si="33"/>
        <v>0</v>
      </c>
      <c r="AR58" s="130">
        <f t="shared" si="33"/>
        <v>0</v>
      </c>
      <c r="AS58" s="370"/>
      <c r="AT58" s="130" t="s">
        <v>172</v>
      </c>
      <c r="AU58" s="261">
        <v>0</v>
      </c>
      <c r="AV58" s="262">
        <v>0</v>
      </c>
      <c r="AW58" s="262">
        <v>0</v>
      </c>
      <c r="AX58" s="262">
        <v>0</v>
      </c>
      <c r="AY58" s="262">
        <v>0</v>
      </c>
      <c r="AZ58" s="261">
        <v>0</v>
      </c>
      <c r="BA58" s="262">
        <v>178</v>
      </c>
      <c r="BB58" s="262">
        <v>0</v>
      </c>
      <c r="BC58" s="262">
        <v>0</v>
      </c>
      <c r="BD58" s="262">
        <v>0</v>
      </c>
      <c r="BE58" s="261">
        <v>0</v>
      </c>
      <c r="BF58" s="262">
        <v>208</v>
      </c>
      <c r="BG58" s="262">
        <v>0</v>
      </c>
      <c r="BH58" s="262">
        <v>0</v>
      </c>
      <c r="BI58" s="262">
        <v>0</v>
      </c>
      <c r="BJ58" s="261">
        <f t="shared" si="34"/>
        <v>0</v>
      </c>
      <c r="BK58" s="262">
        <f t="shared" si="34"/>
        <v>386</v>
      </c>
      <c r="BL58" s="262">
        <f t="shared" si="34"/>
        <v>0</v>
      </c>
      <c r="BM58" s="262">
        <f t="shared" si="34"/>
        <v>0</v>
      </c>
      <c r="BN58" s="130">
        <f t="shared" si="34"/>
        <v>0</v>
      </c>
      <c r="BO58" s="370"/>
      <c r="BP58" s="130" t="s">
        <v>172</v>
      </c>
      <c r="BQ58" s="261">
        <v>0</v>
      </c>
      <c r="BR58" s="262">
        <v>0</v>
      </c>
      <c r="BS58" s="262">
        <v>0</v>
      </c>
      <c r="BT58" s="262">
        <v>0</v>
      </c>
      <c r="BU58" s="262">
        <v>0</v>
      </c>
      <c r="BV58" s="261">
        <v>0</v>
      </c>
      <c r="BW58" s="262">
        <v>0</v>
      </c>
      <c r="BX58" s="262">
        <v>0</v>
      </c>
      <c r="BY58" s="262">
        <v>0</v>
      </c>
      <c r="BZ58" s="262">
        <v>0</v>
      </c>
      <c r="CA58" s="261">
        <v>0</v>
      </c>
      <c r="CB58" s="262">
        <v>0</v>
      </c>
      <c r="CC58" s="262">
        <v>0</v>
      </c>
      <c r="CD58" s="262">
        <v>0</v>
      </c>
      <c r="CE58" s="262">
        <v>0</v>
      </c>
      <c r="CF58" s="261">
        <f t="shared" si="35"/>
        <v>0</v>
      </c>
      <c r="CG58" s="262">
        <f t="shared" si="35"/>
        <v>0</v>
      </c>
      <c r="CH58" s="262">
        <f t="shared" si="35"/>
        <v>0</v>
      </c>
      <c r="CI58" s="262">
        <f t="shared" si="35"/>
        <v>0</v>
      </c>
      <c r="CJ58" s="130">
        <f t="shared" si="35"/>
        <v>0</v>
      </c>
      <c r="CK58" s="251">
        <f t="shared" si="23"/>
        <v>0</v>
      </c>
      <c r="CL58" s="252">
        <f t="shared" si="23"/>
        <v>856</v>
      </c>
      <c r="CM58" s="252">
        <f t="shared" si="23"/>
        <v>0</v>
      </c>
      <c r="CN58" s="252">
        <f t="shared" si="23"/>
        <v>0</v>
      </c>
      <c r="CO58" s="254">
        <f t="shared" si="23"/>
        <v>0</v>
      </c>
    </row>
    <row r="59" spans="1:93" s="7" customFormat="1" x14ac:dyDescent="0.2">
      <c r="A59" s="370"/>
      <c r="B59" s="130" t="s">
        <v>173</v>
      </c>
      <c r="C59" s="261">
        <v>0</v>
      </c>
      <c r="D59" s="262">
        <v>0</v>
      </c>
      <c r="E59" s="262">
        <v>0</v>
      </c>
      <c r="F59" s="262">
        <v>0</v>
      </c>
      <c r="G59" s="262">
        <v>0</v>
      </c>
      <c r="H59" s="261">
        <v>0</v>
      </c>
      <c r="I59" s="262">
        <v>0</v>
      </c>
      <c r="J59" s="262">
        <v>0</v>
      </c>
      <c r="K59" s="262">
        <v>0</v>
      </c>
      <c r="L59" s="262">
        <v>0</v>
      </c>
      <c r="M59" s="261">
        <v>0</v>
      </c>
      <c r="N59" s="262">
        <v>80</v>
      </c>
      <c r="O59" s="262">
        <v>0</v>
      </c>
      <c r="P59" s="262">
        <v>0</v>
      </c>
      <c r="Q59" s="262">
        <v>0</v>
      </c>
      <c r="R59" s="261">
        <f t="shared" si="32"/>
        <v>0</v>
      </c>
      <c r="S59" s="262">
        <f t="shared" si="32"/>
        <v>80</v>
      </c>
      <c r="T59" s="262">
        <f t="shared" si="32"/>
        <v>0</v>
      </c>
      <c r="U59" s="262">
        <f t="shared" si="32"/>
        <v>0</v>
      </c>
      <c r="V59" s="130">
        <f t="shared" si="32"/>
        <v>0</v>
      </c>
      <c r="W59" s="370"/>
      <c r="X59" s="130" t="s">
        <v>173</v>
      </c>
      <c r="Y59" s="261">
        <v>0</v>
      </c>
      <c r="Z59" s="262">
        <v>0</v>
      </c>
      <c r="AA59" s="262">
        <v>0</v>
      </c>
      <c r="AB59" s="262">
        <v>0</v>
      </c>
      <c r="AC59" s="262">
        <v>0</v>
      </c>
      <c r="AD59" s="261">
        <v>0</v>
      </c>
      <c r="AE59" s="262">
        <v>112</v>
      </c>
      <c r="AF59" s="262">
        <v>0</v>
      </c>
      <c r="AG59" s="262">
        <v>0</v>
      </c>
      <c r="AH59" s="262">
        <v>0</v>
      </c>
      <c r="AI59" s="261">
        <v>0</v>
      </c>
      <c r="AJ59" s="262">
        <v>0</v>
      </c>
      <c r="AK59" s="262">
        <v>0</v>
      </c>
      <c r="AL59" s="262">
        <v>0</v>
      </c>
      <c r="AM59" s="262">
        <v>0</v>
      </c>
      <c r="AN59" s="261">
        <f t="shared" si="33"/>
        <v>0</v>
      </c>
      <c r="AO59" s="262">
        <f t="shared" si="33"/>
        <v>112</v>
      </c>
      <c r="AP59" s="262">
        <f t="shared" si="33"/>
        <v>0</v>
      </c>
      <c r="AQ59" s="262">
        <f t="shared" si="33"/>
        <v>0</v>
      </c>
      <c r="AR59" s="130">
        <f t="shared" si="33"/>
        <v>0</v>
      </c>
      <c r="AS59" s="370"/>
      <c r="AT59" s="130" t="s">
        <v>173</v>
      </c>
      <c r="AU59" s="261">
        <v>0</v>
      </c>
      <c r="AV59" s="262">
        <v>88</v>
      </c>
      <c r="AW59" s="262">
        <v>0</v>
      </c>
      <c r="AX59" s="262">
        <v>0</v>
      </c>
      <c r="AY59" s="262">
        <v>0</v>
      </c>
      <c r="AZ59" s="261">
        <v>0</v>
      </c>
      <c r="BA59" s="262">
        <v>0</v>
      </c>
      <c r="BB59" s="262">
        <v>0</v>
      </c>
      <c r="BC59" s="262">
        <v>0</v>
      </c>
      <c r="BD59" s="262">
        <v>0</v>
      </c>
      <c r="BE59" s="261">
        <v>0</v>
      </c>
      <c r="BF59" s="262">
        <v>82</v>
      </c>
      <c r="BG59" s="262">
        <v>0</v>
      </c>
      <c r="BH59" s="262">
        <v>0</v>
      </c>
      <c r="BI59" s="262">
        <v>0</v>
      </c>
      <c r="BJ59" s="261">
        <f t="shared" si="34"/>
        <v>0</v>
      </c>
      <c r="BK59" s="262">
        <f t="shared" si="34"/>
        <v>170</v>
      </c>
      <c r="BL59" s="262">
        <f t="shared" si="34"/>
        <v>0</v>
      </c>
      <c r="BM59" s="262">
        <f t="shared" si="34"/>
        <v>0</v>
      </c>
      <c r="BN59" s="130">
        <f t="shared" si="34"/>
        <v>0</v>
      </c>
      <c r="BO59" s="370"/>
      <c r="BP59" s="130" t="s">
        <v>173</v>
      </c>
      <c r="BQ59" s="261">
        <v>0</v>
      </c>
      <c r="BR59" s="262">
        <v>0</v>
      </c>
      <c r="BS59" s="262">
        <v>0</v>
      </c>
      <c r="BT59" s="262">
        <v>0</v>
      </c>
      <c r="BU59" s="262">
        <v>0</v>
      </c>
      <c r="BV59" s="261">
        <v>0</v>
      </c>
      <c r="BW59" s="262">
        <v>0</v>
      </c>
      <c r="BX59" s="262">
        <v>0</v>
      </c>
      <c r="BY59" s="262">
        <v>0</v>
      </c>
      <c r="BZ59" s="262">
        <v>0</v>
      </c>
      <c r="CA59" s="261">
        <v>0</v>
      </c>
      <c r="CB59" s="262">
        <v>70</v>
      </c>
      <c r="CC59" s="262">
        <v>0</v>
      </c>
      <c r="CD59" s="262">
        <v>0</v>
      </c>
      <c r="CE59" s="262">
        <v>0</v>
      </c>
      <c r="CF59" s="261">
        <f t="shared" si="35"/>
        <v>0</v>
      </c>
      <c r="CG59" s="262">
        <f t="shared" si="35"/>
        <v>70</v>
      </c>
      <c r="CH59" s="262">
        <f t="shared" si="35"/>
        <v>0</v>
      </c>
      <c r="CI59" s="262">
        <f t="shared" si="35"/>
        <v>0</v>
      </c>
      <c r="CJ59" s="130">
        <f t="shared" si="35"/>
        <v>0</v>
      </c>
      <c r="CK59" s="251">
        <f t="shared" si="23"/>
        <v>0</v>
      </c>
      <c r="CL59" s="252">
        <f t="shared" si="23"/>
        <v>432</v>
      </c>
      <c r="CM59" s="252">
        <f t="shared" si="23"/>
        <v>0</v>
      </c>
      <c r="CN59" s="252">
        <f t="shared" si="23"/>
        <v>0</v>
      </c>
      <c r="CO59" s="254">
        <f t="shared" si="23"/>
        <v>0</v>
      </c>
    </row>
    <row r="60" spans="1:93" s="7" customFormat="1" x14ac:dyDescent="0.2">
      <c r="A60" s="370"/>
      <c r="B60" s="130" t="s">
        <v>174</v>
      </c>
      <c r="C60" s="261">
        <v>0</v>
      </c>
      <c r="D60" s="262">
        <v>0</v>
      </c>
      <c r="E60" s="262">
        <v>0</v>
      </c>
      <c r="F60" s="262">
        <v>0</v>
      </c>
      <c r="G60" s="262">
        <v>0</v>
      </c>
      <c r="H60" s="261">
        <v>0</v>
      </c>
      <c r="I60" s="262">
        <v>100</v>
      </c>
      <c r="J60" s="262">
        <v>0</v>
      </c>
      <c r="K60" s="262">
        <v>0</v>
      </c>
      <c r="L60" s="262">
        <v>0</v>
      </c>
      <c r="M60" s="261">
        <v>0</v>
      </c>
      <c r="N60" s="262">
        <v>53</v>
      </c>
      <c r="O60" s="262">
        <v>0</v>
      </c>
      <c r="P60" s="262">
        <v>0</v>
      </c>
      <c r="Q60" s="262">
        <v>0</v>
      </c>
      <c r="R60" s="261">
        <f t="shared" si="32"/>
        <v>0</v>
      </c>
      <c r="S60" s="262">
        <f t="shared" si="32"/>
        <v>153</v>
      </c>
      <c r="T60" s="262">
        <f t="shared" si="32"/>
        <v>0</v>
      </c>
      <c r="U60" s="262">
        <f t="shared" si="32"/>
        <v>0</v>
      </c>
      <c r="V60" s="130">
        <f t="shared" si="32"/>
        <v>0</v>
      </c>
      <c r="W60" s="370"/>
      <c r="X60" s="130" t="s">
        <v>174</v>
      </c>
      <c r="Y60" s="261">
        <v>0</v>
      </c>
      <c r="Z60" s="262">
        <v>0</v>
      </c>
      <c r="AA60" s="262">
        <v>0</v>
      </c>
      <c r="AB60" s="262">
        <v>0</v>
      </c>
      <c r="AC60" s="262">
        <v>0</v>
      </c>
      <c r="AD60" s="261">
        <v>0</v>
      </c>
      <c r="AE60" s="262">
        <v>85</v>
      </c>
      <c r="AF60" s="262">
        <v>0</v>
      </c>
      <c r="AG60" s="262">
        <v>0</v>
      </c>
      <c r="AH60" s="262">
        <v>0</v>
      </c>
      <c r="AI60" s="261">
        <v>0</v>
      </c>
      <c r="AJ60" s="262">
        <v>0</v>
      </c>
      <c r="AK60" s="262">
        <v>0</v>
      </c>
      <c r="AL60" s="262">
        <v>0</v>
      </c>
      <c r="AM60" s="262">
        <v>0</v>
      </c>
      <c r="AN60" s="261">
        <f t="shared" si="33"/>
        <v>0</v>
      </c>
      <c r="AO60" s="262">
        <f t="shared" si="33"/>
        <v>85</v>
      </c>
      <c r="AP60" s="262">
        <f t="shared" si="33"/>
        <v>0</v>
      </c>
      <c r="AQ60" s="262">
        <f t="shared" si="33"/>
        <v>0</v>
      </c>
      <c r="AR60" s="130">
        <f t="shared" si="33"/>
        <v>0</v>
      </c>
      <c r="AS60" s="370"/>
      <c r="AT60" s="130" t="s">
        <v>174</v>
      </c>
      <c r="AU60" s="261">
        <v>0</v>
      </c>
      <c r="AV60" s="262">
        <v>52</v>
      </c>
      <c r="AW60" s="262">
        <v>0</v>
      </c>
      <c r="AX60" s="262">
        <v>0</v>
      </c>
      <c r="AY60" s="262">
        <v>0</v>
      </c>
      <c r="AZ60" s="261">
        <v>0</v>
      </c>
      <c r="BA60" s="262">
        <v>79</v>
      </c>
      <c r="BB60" s="262">
        <v>0</v>
      </c>
      <c r="BC60" s="262">
        <v>0</v>
      </c>
      <c r="BD60" s="262">
        <v>0</v>
      </c>
      <c r="BE60" s="261">
        <v>0</v>
      </c>
      <c r="BF60" s="262">
        <v>0</v>
      </c>
      <c r="BG60" s="262">
        <v>0</v>
      </c>
      <c r="BH60" s="262">
        <v>0</v>
      </c>
      <c r="BI60" s="262">
        <v>0</v>
      </c>
      <c r="BJ60" s="261">
        <f t="shared" si="34"/>
        <v>0</v>
      </c>
      <c r="BK60" s="262">
        <f t="shared" si="34"/>
        <v>131</v>
      </c>
      <c r="BL60" s="262">
        <f t="shared" si="34"/>
        <v>0</v>
      </c>
      <c r="BM60" s="262">
        <f t="shared" si="34"/>
        <v>0</v>
      </c>
      <c r="BN60" s="130">
        <f t="shared" si="34"/>
        <v>0</v>
      </c>
      <c r="BO60" s="370"/>
      <c r="BP60" s="130" t="s">
        <v>174</v>
      </c>
      <c r="BQ60" s="261">
        <v>0</v>
      </c>
      <c r="BR60" s="262">
        <v>75</v>
      </c>
      <c r="BS60" s="262">
        <v>0</v>
      </c>
      <c r="BT60" s="262">
        <v>0</v>
      </c>
      <c r="BU60" s="262">
        <v>0</v>
      </c>
      <c r="BV60" s="261">
        <v>0</v>
      </c>
      <c r="BW60" s="262">
        <v>0</v>
      </c>
      <c r="BX60" s="262">
        <v>0</v>
      </c>
      <c r="BY60" s="262">
        <v>0</v>
      </c>
      <c r="BZ60" s="262">
        <v>0</v>
      </c>
      <c r="CA60" s="261">
        <v>0</v>
      </c>
      <c r="CB60" s="262">
        <v>0</v>
      </c>
      <c r="CC60" s="262">
        <v>0</v>
      </c>
      <c r="CD60" s="262">
        <v>0</v>
      </c>
      <c r="CE60" s="262">
        <v>0</v>
      </c>
      <c r="CF60" s="261">
        <f t="shared" si="35"/>
        <v>0</v>
      </c>
      <c r="CG60" s="262">
        <f t="shared" si="35"/>
        <v>75</v>
      </c>
      <c r="CH60" s="262">
        <f t="shared" si="35"/>
        <v>0</v>
      </c>
      <c r="CI60" s="262">
        <f t="shared" si="35"/>
        <v>0</v>
      </c>
      <c r="CJ60" s="130">
        <f t="shared" si="35"/>
        <v>0</v>
      </c>
      <c r="CK60" s="251">
        <f t="shared" si="23"/>
        <v>0</v>
      </c>
      <c r="CL60" s="252">
        <f t="shared" si="23"/>
        <v>444</v>
      </c>
      <c r="CM60" s="252">
        <f t="shared" si="23"/>
        <v>0</v>
      </c>
      <c r="CN60" s="252">
        <f t="shared" si="23"/>
        <v>0</v>
      </c>
      <c r="CO60" s="254">
        <f t="shared" si="23"/>
        <v>0</v>
      </c>
    </row>
    <row r="61" spans="1:93" s="7" customFormat="1" x14ac:dyDescent="0.2">
      <c r="A61" s="370"/>
      <c r="B61" s="130" t="s">
        <v>175</v>
      </c>
      <c r="C61" s="261">
        <v>0</v>
      </c>
      <c r="D61" s="263">
        <v>64</v>
      </c>
      <c r="E61" s="262">
        <v>0</v>
      </c>
      <c r="F61" s="262">
        <v>0</v>
      </c>
      <c r="G61" s="262">
        <v>0</v>
      </c>
      <c r="H61" s="261">
        <v>0</v>
      </c>
      <c r="I61" s="263">
        <v>171</v>
      </c>
      <c r="J61" s="262">
        <v>0</v>
      </c>
      <c r="K61" s="262">
        <v>0</v>
      </c>
      <c r="L61" s="262">
        <v>0</v>
      </c>
      <c r="M61" s="261">
        <v>0</v>
      </c>
      <c r="N61" s="263">
        <v>95</v>
      </c>
      <c r="O61" s="262">
        <v>0</v>
      </c>
      <c r="P61" s="262">
        <v>0</v>
      </c>
      <c r="Q61" s="262">
        <v>0</v>
      </c>
      <c r="R61" s="251">
        <f t="shared" si="32"/>
        <v>0</v>
      </c>
      <c r="S61" s="253">
        <f t="shared" si="32"/>
        <v>330</v>
      </c>
      <c r="T61" s="252">
        <f t="shared" si="32"/>
        <v>0</v>
      </c>
      <c r="U61" s="252">
        <f t="shared" si="32"/>
        <v>0</v>
      </c>
      <c r="V61" s="254">
        <f t="shared" si="32"/>
        <v>0</v>
      </c>
      <c r="W61" s="370"/>
      <c r="X61" s="130" t="s">
        <v>175</v>
      </c>
      <c r="Y61" s="261">
        <v>0</v>
      </c>
      <c r="Z61" s="263">
        <v>360</v>
      </c>
      <c r="AA61" s="262">
        <v>0</v>
      </c>
      <c r="AB61" s="262">
        <v>0</v>
      </c>
      <c r="AC61" s="262">
        <v>0</v>
      </c>
      <c r="AD61" s="261">
        <v>0</v>
      </c>
      <c r="AE61" s="263">
        <v>122</v>
      </c>
      <c r="AF61" s="262">
        <v>0</v>
      </c>
      <c r="AG61" s="262">
        <v>0</v>
      </c>
      <c r="AH61" s="262">
        <v>0</v>
      </c>
      <c r="AI61" s="261">
        <v>0</v>
      </c>
      <c r="AJ61" s="263">
        <v>139</v>
      </c>
      <c r="AK61" s="262">
        <v>0</v>
      </c>
      <c r="AL61" s="262">
        <v>0</v>
      </c>
      <c r="AM61" s="262">
        <v>0</v>
      </c>
      <c r="AN61" s="251">
        <f t="shared" si="33"/>
        <v>0</v>
      </c>
      <c r="AO61" s="253">
        <f t="shared" si="33"/>
        <v>621</v>
      </c>
      <c r="AP61" s="252">
        <f t="shared" si="33"/>
        <v>0</v>
      </c>
      <c r="AQ61" s="252">
        <f t="shared" si="33"/>
        <v>0</v>
      </c>
      <c r="AR61" s="254">
        <f t="shared" si="33"/>
        <v>0</v>
      </c>
      <c r="AS61" s="370"/>
      <c r="AT61" s="130" t="s">
        <v>175</v>
      </c>
      <c r="AU61" s="261">
        <v>0</v>
      </c>
      <c r="AV61" s="263">
        <v>124</v>
      </c>
      <c r="AW61" s="262">
        <v>0</v>
      </c>
      <c r="AX61" s="262">
        <v>0</v>
      </c>
      <c r="AY61" s="262">
        <v>0</v>
      </c>
      <c r="AZ61" s="261">
        <v>0</v>
      </c>
      <c r="BA61" s="263">
        <v>228</v>
      </c>
      <c r="BB61" s="262">
        <v>0</v>
      </c>
      <c r="BC61" s="262">
        <v>0</v>
      </c>
      <c r="BD61" s="262">
        <v>0</v>
      </c>
      <c r="BE61" s="261">
        <v>0</v>
      </c>
      <c r="BF61" s="263">
        <v>348</v>
      </c>
      <c r="BG61" s="262">
        <v>0</v>
      </c>
      <c r="BH61" s="262">
        <v>0</v>
      </c>
      <c r="BI61" s="262">
        <v>0</v>
      </c>
      <c r="BJ61" s="251">
        <f t="shared" si="34"/>
        <v>0</v>
      </c>
      <c r="BK61" s="253">
        <f t="shared" si="34"/>
        <v>700</v>
      </c>
      <c r="BL61" s="252">
        <f t="shared" si="34"/>
        <v>0</v>
      </c>
      <c r="BM61" s="252">
        <f t="shared" si="34"/>
        <v>0</v>
      </c>
      <c r="BN61" s="254">
        <f t="shared" si="34"/>
        <v>0</v>
      </c>
      <c r="BO61" s="370"/>
      <c r="BP61" s="130" t="s">
        <v>175</v>
      </c>
      <c r="BQ61" s="261">
        <v>0</v>
      </c>
      <c r="BR61" s="263">
        <v>173</v>
      </c>
      <c r="BS61" s="262">
        <v>0</v>
      </c>
      <c r="BT61" s="262">
        <v>0</v>
      </c>
      <c r="BU61" s="262">
        <v>0</v>
      </c>
      <c r="BV61" s="261">
        <v>0</v>
      </c>
      <c r="BW61" s="262">
        <v>19</v>
      </c>
      <c r="BX61" s="262">
        <v>0</v>
      </c>
      <c r="BY61" s="262">
        <v>0</v>
      </c>
      <c r="BZ61" s="262">
        <v>0</v>
      </c>
      <c r="CA61" s="261">
        <v>0</v>
      </c>
      <c r="CB61" s="262">
        <v>273</v>
      </c>
      <c r="CC61" s="262">
        <v>0</v>
      </c>
      <c r="CD61" s="262">
        <v>0</v>
      </c>
      <c r="CE61" s="262">
        <v>0</v>
      </c>
      <c r="CF61" s="251">
        <f t="shared" si="35"/>
        <v>0</v>
      </c>
      <c r="CG61" s="253">
        <f t="shared" si="35"/>
        <v>465</v>
      </c>
      <c r="CH61" s="252">
        <f t="shared" si="35"/>
        <v>0</v>
      </c>
      <c r="CI61" s="252">
        <f t="shared" si="35"/>
        <v>0</v>
      </c>
      <c r="CJ61" s="254">
        <f t="shared" si="35"/>
        <v>0</v>
      </c>
      <c r="CK61" s="251">
        <f t="shared" si="23"/>
        <v>0</v>
      </c>
      <c r="CL61" s="252">
        <f t="shared" si="23"/>
        <v>2116</v>
      </c>
      <c r="CM61" s="252">
        <f t="shared" si="23"/>
        <v>0</v>
      </c>
      <c r="CN61" s="252">
        <f t="shared" si="23"/>
        <v>0</v>
      </c>
      <c r="CO61" s="254">
        <f t="shared" si="23"/>
        <v>0</v>
      </c>
    </row>
    <row r="62" spans="1:93" s="7" customFormat="1" x14ac:dyDescent="0.2">
      <c r="A62" s="370"/>
      <c r="B62" s="130" t="s">
        <v>176</v>
      </c>
      <c r="C62" s="261">
        <v>0</v>
      </c>
      <c r="D62" s="262">
        <v>52</v>
      </c>
      <c r="E62" s="262">
        <v>0</v>
      </c>
      <c r="F62" s="262">
        <v>0</v>
      </c>
      <c r="G62" s="262">
        <v>0</v>
      </c>
      <c r="H62" s="261">
        <v>0</v>
      </c>
      <c r="I62" s="262">
        <v>154</v>
      </c>
      <c r="J62" s="262">
        <v>0</v>
      </c>
      <c r="K62" s="262">
        <v>0</v>
      </c>
      <c r="L62" s="262">
        <v>0</v>
      </c>
      <c r="M62" s="261">
        <v>0</v>
      </c>
      <c r="N62" s="262">
        <v>94</v>
      </c>
      <c r="O62" s="262">
        <v>0</v>
      </c>
      <c r="P62" s="262">
        <v>0</v>
      </c>
      <c r="Q62" s="262">
        <v>0</v>
      </c>
      <c r="R62" s="251">
        <f t="shared" si="32"/>
        <v>0</v>
      </c>
      <c r="S62" s="253">
        <f t="shared" si="32"/>
        <v>300</v>
      </c>
      <c r="T62" s="252">
        <f t="shared" si="32"/>
        <v>0</v>
      </c>
      <c r="U62" s="252">
        <f t="shared" si="32"/>
        <v>0</v>
      </c>
      <c r="V62" s="254">
        <f t="shared" si="32"/>
        <v>0</v>
      </c>
      <c r="W62" s="370"/>
      <c r="X62" s="130" t="s">
        <v>176</v>
      </c>
      <c r="Y62" s="261">
        <v>0</v>
      </c>
      <c r="Z62" s="262">
        <v>35</v>
      </c>
      <c r="AA62" s="262">
        <v>0</v>
      </c>
      <c r="AB62" s="262">
        <v>0</v>
      </c>
      <c r="AC62" s="262">
        <v>0</v>
      </c>
      <c r="AD62" s="261">
        <v>0</v>
      </c>
      <c r="AE62" s="262">
        <v>72</v>
      </c>
      <c r="AF62" s="262">
        <v>0</v>
      </c>
      <c r="AG62" s="262">
        <v>0</v>
      </c>
      <c r="AH62" s="262">
        <v>0</v>
      </c>
      <c r="AI62" s="261">
        <v>0</v>
      </c>
      <c r="AJ62" s="263">
        <v>58</v>
      </c>
      <c r="AK62" s="262">
        <v>0</v>
      </c>
      <c r="AL62" s="262">
        <v>0</v>
      </c>
      <c r="AM62" s="262">
        <v>0</v>
      </c>
      <c r="AN62" s="251">
        <f t="shared" si="33"/>
        <v>0</v>
      </c>
      <c r="AO62" s="253">
        <f t="shared" si="33"/>
        <v>165</v>
      </c>
      <c r="AP62" s="252">
        <f t="shared" si="33"/>
        <v>0</v>
      </c>
      <c r="AQ62" s="252">
        <f t="shared" si="33"/>
        <v>0</v>
      </c>
      <c r="AR62" s="254">
        <f t="shared" si="33"/>
        <v>0</v>
      </c>
      <c r="AS62" s="370"/>
      <c r="AT62" s="130" t="s">
        <v>176</v>
      </c>
      <c r="AU62" s="261">
        <v>0</v>
      </c>
      <c r="AV62" s="262">
        <v>108</v>
      </c>
      <c r="AW62" s="262">
        <v>0</v>
      </c>
      <c r="AX62" s="262">
        <v>0</v>
      </c>
      <c r="AY62" s="262">
        <v>0</v>
      </c>
      <c r="AZ62" s="261">
        <v>0</v>
      </c>
      <c r="BA62" s="262">
        <v>124</v>
      </c>
      <c r="BB62" s="262">
        <v>0</v>
      </c>
      <c r="BC62" s="262">
        <v>0</v>
      </c>
      <c r="BD62" s="262">
        <v>0</v>
      </c>
      <c r="BE62" s="261">
        <v>0</v>
      </c>
      <c r="BF62" s="262">
        <v>74</v>
      </c>
      <c r="BG62" s="262">
        <v>0</v>
      </c>
      <c r="BH62" s="262">
        <v>0</v>
      </c>
      <c r="BI62" s="262">
        <v>0</v>
      </c>
      <c r="BJ62" s="251">
        <f t="shared" si="34"/>
        <v>0</v>
      </c>
      <c r="BK62" s="253">
        <f t="shared" si="34"/>
        <v>306</v>
      </c>
      <c r="BL62" s="252">
        <f t="shared" si="34"/>
        <v>0</v>
      </c>
      <c r="BM62" s="252">
        <f t="shared" si="34"/>
        <v>0</v>
      </c>
      <c r="BN62" s="254">
        <f t="shared" si="34"/>
        <v>0</v>
      </c>
      <c r="BO62" s="370"/>
      <c r="BP62" s="130" t="s">
        <v>176</v>
      </c>
      <c r="BQ62" s="261">
        <v>0</v>
      </c>
      <c r="BR62" s="262">
        <v>75</v>
      </c>
      <c r="BS62" s="262">
        <v>0</v>
      </c>
      <c r="BT62" s="262">
        <v>0</v>
      </c>
      <c r="BU62" s="262">
        <v>0</v>
      </c>
      <c r="BV62" s="261">
        <v>0</v>
      </c>
      <c r="BW62" s="262">
        <v>67</v>
      </c>
      <c r="BX62" s="262">
        <v>0</v>
      </c>
      <c r="BY62" s="262">
        <v>0</v>
      </c>
      <c r="BZ62" s="262">
        <v>0</v>
      </c>
      <c r="CA62" s="261">
        <v>0</v>
      </c>
      <c r="CB62" s="262">
        <v>60</v>
      </c>
      <c r="CC62" s="262">
        <v>0</v>
      </c>
      <c r="CD62" s="262">
        <v>0</v>
      </c>
      <c r="CE62" s="262">
        <v>0</v>
      </c>
      <c r="CF62" s="251">
        <f t="shared" si="35"/>
        <v>0</v>
      </c>
      <c r="CG62" s="253">
        <f t="shared" si="35"/>
        <v>202</v>
      </c>
      <c r="CH62" s="252">
        <f t="shared" si="35"/>
        <v>0</v>
      </c>
      <c r="CI62" s="252">
        <f t="shared" si="35"/>
        <v>0</v>
      </c>
      <c r="CJ62" s="254">
        <f t="shared" si="35"/>
        <v>0</v>
      </c>
      <c r="CK62" s="251">
        <f t="shared" si="23"/>
        <v>0</v>
      </c>
      <c r="CL62" s="252">
        <f t="shared" si="23"/>
        <v>973</v>
      </c>
      <c r="CM62" s="252">
        <f t="shared" si="23"/>
        <v>0</v>
      </c>
      <c r="CN62" s="252">
        <f t="shared" si="23"/>
        <v>0</v>
      </c>
      <c r="CO62" s="254">
        <f t="shared" si="23"/>
        <v>0</v>
      </c>
    </row>
    <row r="63" spans="1:93" s="7" customFormat="1" ht="14.25" customHeight="1" thickBot="1" x14ac:dyDescent="0.25">
      <c r="A63" s="371"/>
      <c r="B63" s="131" t="s">
        <v>75</v>
      </c>
      <c r="C63" s="132">
        <f>SUM(C53:C62)</f>
        <v>0</v>
      </c>
      <c r="D63" s="133">
        <f>SUM(D53:D62)</f>
        <v>966</v>
      </c>
      <c r="E63" s="133">
        <f t="shared" ref="E63:G63" si="36">SUM(E53:E62)</f>
        <v>0</v>
      </c>
      <c r="F63" s="133">
        <f t="shared" si="36"/>
        <v>0</v>
      </c>
      <c r="G63" s="134">
        <f t="shared" si="36"/>
        <v>0</v>
      </c>
      <c r="H63" s="132">
        <f>SUM(H53:H62)</f>
        <v>0</v>
      </c>
      <c r="I63" s="133">
        <f>SUM(I53:I62)</f>
        <v>1047</v>
      </c>
      <c r="J63" s="133">
        <f t="shared" ref="J63:L63" si="37">SUM(J53:J62)</f>
        <v>0</v>
      </c>
      <c r="K63" s="133">
        <f t="shared" si="37"/>
        <v>0</v>
      </c>
      <c r="L63" s="134">
        <f t="shared" si="37"/>
        <v>0</v>
      </c>
      <c r="M63" s="132">
        <f>SUM(M53:M62)</f>
        <v>0</v>
      </c>
      <c r="N63" s="133">
        <f>SUM(N53:N62)</f>
        <v>814</v>
      </c>
      <c r="O63" s="133">
        <f t="shared" ref="O63:V63" si="38">SUM(O53:O62)</f>
        <v>0</v>
      </c>
      <c r="P63" s="133">
        <f t="shared" si="38"/>
        <v>0</v>
      </c>
      <c r="Q63" s="134">
        <f t="shared" si="38"/>
        <v>0</v>
      </c>
      <c r="R63" s="132">
        <f t="shared" si="38"/>
        <v>0</v>
      </c>
      <c r="S63" s="133">
        <f t="shared" si="38"/>
        <v>2827</v>
      </c>
      <c r="T63" s="133">
        <f t="shared" si="38"/>
        <v>0</v>
      </c>
      <c r="U63" s="133">
        <f t="shared" si="38"/>
        <v>0</v>
      </c>
      <c r="V63" s="134">
        <f t="shared" si="38"/>
        <v>0</v>
      </c>
      <c r="W63" s="371"/>
      <c r="X63" s="131" t="s">
        <v>75</v>
      </c>
      <c r="Y63" s="132">
        <f>SUM(Y53:Y62)</f>
        <v>0</v>
      </c>
      <c r="Z63" s="133">
        <f>SUM(Z53:Z62)</f>
        <v>937</v>
      </c>
      <c r="AA63" s="133">
        <f t="shared" ref="AA63:AR63" si="39">SUM(AA53:AA62)</f>
        <v>0</v>
      </c>
      <c r="AB63" s="133">
        <f t="shared" si="39"/>
        <v>0</v>
      </c>
      <c r="AC63" s="134">
        <f t="shared" si="39"/>
        <v>0</v>
      </c>
      <c r="AD63" s="132">
        <f t="shared" si="39"/>
        <v>0</v>
      </c>
      <c r="AE63" s="133">
        <f t="shared" si="39"/>
        <v>516</v>
      </c>
      <c r="AF63" s="133">
        <f t="shared" si="39"/>
        <v>0</v>
      </c>
      <c r="AG63" s="133">
        <f t="shared" si="39"/>
        <v>0</v>
      </c>
      <c r="AH63" s="134">
        <f t="shared" si="39"/>
        <v>0</v>
      </c>
      <c r="AI63" s="132">
        <f t="shared" si="39"/>
        <v>0</v>
      </c>
      <c r="AJ63" s="133">
        <f t="shared" si="39"/>
        <v>907</v>
      </c>
      <c r="AK63" s="133">
        <f t="shared" si="39"/>
        <v>0</v>
      </c>
      <c r="AL63" s="133">
        <f t="shared" si="39"/>
        <v>0</v>
      </c>
      <c r="AM63" s="134">
        <f t="shared" si="39"/>
        <v>0</v>
      </c>
      <c r="AN63" s="132">
        <f t="shared" si="39"/>
        <v>0</v>
      </c>
      <c r="AO63" s="133">
        <f t="shared" si="39"/>
        <v>2360</v>
      </c>
      <c r="AP63" s="133">
        <f t="shared" si="39"/>
        <v>0</v>
      </c>
      <c r="AQ63" s="133">
        <f t="shared" si="39"/>
        <v>0</v>
      </c>
      <c r="AR63" s="134">
        <f t="shared" si="39"/>
        <v>0</v>
      </c>
      <c r="AS63" s="371"/>
      <c r="AT63" s="131" t="s">
        <v>75</v>
      </c>
      <c r="AU63" s="132">
        <f>SUM(AU53:AU62)</f>
        <v>0</v>
      </c>
      <c r="AV63" s="133">
        <f>SUM(AV53:AV62)</f>
        <v>1009</v>
      </c>
      <c r="AW63" s="133">
        <f t="shared" ref="AW63:AY63" si="40">SUM(AW53:AW62)</f>
        <v>0</v>
      </c>
      <c r="AX63" s="133">
        <f t="shared" si="40"/>
        <v>0</v>
      </c>
      <c r="AY63" s="134">
        <f t="shared" si="40"/>
        <v>0</v>
      </c>
      <c r="AZ63" s="132">
        <f>SUM(AZ53:AZ62)</f>
        <v>0</v>
      </c>
      <c r="BA63" s="133">
        <f>SUM(BA53:BA62)</f>
        <v>1135</v>
      </c>
      <c r="BB63" s="133">
        <f t="shared" ref="BB63:BD63" si="41">SUM(BB53:BB62)</f>
        <v>0</v>
      </c>
      <c r="BC63" s="133">
        <f t="shared" si="41"/>
        <v>0</v>
      </c>
      <c r="BD63" s="134">
        <f t="shared" si="41"/>
        <v>0</v>
      </c>
      <c r="BE63" s="132">
        <f>SUM(BE53:BE62)</f>
        <v>0</v>
      </c>
      <c r="BF63" s="133">
        <f>SUM(BF53:BF62)</f>
        <v>1950</v>
      </c>
      <c r="BG63" s="133">
        <f t="shared" ref="BG63:BN63" si="42">SUM(BG53:BG62)</f>
        <v>0</v>
      </c>
      <c r="BH63" s="133">
        <f t="shared" si="42"/>
        <v>0</v>
      </c>
      <c r="BI63" s="134">
        <f t="shared" si="42"/>
        <v>0</v>
      </c>
      <c r="BJ63" s="132">
        <f t="shared" si="42"/>
        <v>0</v>
      </c>
      <c r="BK63" s="133">
        <f t="shared" si="42"/>
        <v>4094</v>
      </c>
      <c r="BL63" s="133">
        <f t="shared" si="42"/>
        <v>0</v>
      </c>
      <c r="BM63" s="133">
        <f t="shared" si="42"/>
        <v>0</v>
      </c>
      <c r="BN63" s="134">
        <f t="shared" si="42"/>
        <v>0</v>
      </c>
      <c r="BO63" s="371"/>
      <c r="BP63" s="131" t="s">
        <v>75</v>
      </c>
      <c r="BQ63" s="132">
        <f>SUM(BQ53:BQ62)</f>
        <v>0</v>
      </c>
      <c r="BR63" s="133">
        <f>SUM(BR53:BR62)</f>
        <v>948</v>
      </c>
      <c r="BS63" s="133">
        <f t="shared" ref="BS63:BU63" si="43">SUM(BS53:BS62)</f>
        <v>0</v>
      </c>
      <c r="BT63" s="133">
        <f t="shared" si="43"/>
        <v>0</v>
      </c>
      <c r="BU63" s="134">
        <f t="shared" si="43"/>
        <v>0</v>
      </c>
      <c r="BV63" s="132">
        <f>SUM(BV53:BV62)</f>
        <v>0</v>
      </c>
      <c r="BW63" s="133">
        <f>SUM(BW53:BW62)</f>
        <v>621</v>
      </c>
      <c r="BX63" s="133">
        <f t="shared" ref="BX63:CJ63" si="44">SUM(BX53:BX62)</f>
        <v>0</v>
      </c>
      <c r="BY63" s="133">
        <f t="shared" si="44"/>
        <v>0</v>
      </c>
      <c r="BZ63" s="134">
        <f t="shared" si="44"/>
        <v>0</v>
      </c>
      <c r="CA63" s="132">
        <f t="shared" si="44"/>
        <v>0</v>
      </c>
      <c r="CB63" s="133">
        <f>SUM(CB53:CB62)</f>
        <v>629</v>
      </c>
      <c r="CC63" s="133">
        <f t="shared" si="44"/>
        <v>0</v>
      </c>
      <c r="CD63" s="133">
        <f t="shared" si="44"/>
        <v>0</v>
      </c>
      <c r="CE63" s="134">
        <f t="shared" si="44"/>
        <v>0</v>
      </c>
      <c r="CF63" s="132">
        <f t="shared" si="44"/>
        <v>0</v>
      </c>
      <c r="CG63" s="133">
        <f t="shared" si="44"/>
        <v>2198</v>
      </c>
      <c r="CH63" s="133">
        <f t="shared" si="44"/>
        <v>0</v>
      </c>
      <c r="CI63" s="133">
        <f t="shared" si="44"/>
        <v>0</v>
      </c>
      <c r="CJ63" s="134">
        <f t="shared" si="44"/>
        <v>0</v>
      </c>
      <c r="CK63" s="132">
        <f>SUM(CK53:CK62)</f>
        <v>0</v>
      </c>
      <c r="CL63" s="133">
        <f t="shared" ref="CL63:CO63" si="45">SUM(CL53:CL62)</f>
        <v>11479</v>
      </c>
      <c r="CM63" s="133">
        <f t="shared" si="45"/>
        <v>0</v>
      </c>
      <c r="CN63" s="133">
        <f t="shared" si="45"/>
        <v>0</v>
      </c>
      <c r="CO63" s="134">
        <f t="shared" si="45"/>
        <v>0</v>
      </c>
    </row>
    <row r="64" spans="1:93" s="7" customFormat="1" ht="14.25" customHeight="1" thickBot="1" x14ac:dyDescent="0.25">
      <c r="A64" s="365" t="s">
        <v>361</v>
      </c>
      <c r="B64" s="366"/>
      <c r="C64" s="135">
        <f t="shared" ref="C64:Q64" si="46">SUM(C15,C40,C52,C63)</f>
        <v>10560.199999999999</v>
      </c>
      <c r="D64" s="136">
        <f t="shared" si="46"/>
        <v>13897.5</v>
      </c>
      <c r="E64" s="136">
        <f t="shared" si="46"/>
        <v>408.5</v>
      </c>
      <c r="F64" s="136">
        <f t="shared" si="46"/>
        <v>1</v>
      </c>
      <c r="G64" s="137">
        <f t="shared" si="46"/>
        <v>0</v>
      </c>
      <c r="H64" s="135">
        <f t="shared" si="46"/>
        <v>9837.2000000000007</v>
      </c>
      <c r="I64" s="136">
        <f t="shared" si="46"/>
        <v>14126.800000000001</v>
      </c>
      <c r="J64" s="136">
        <f t="shared" si="46"/>
        <v>141</v>
      </c>
      <c r="K64" s="136">
        <f t="shared" si="46"/>
        <v>6</v>
      </c>
      <c r="L64" s="137">
        <f t="shared" si="46"/>
        <v>1</v>
      </c>
      <c r="M64" s="135">
        <f t="shared" si="46"/>
        <v>9350.6999999999989</v>
      </c>
      <c r="N64" s="136">
        <f t="shared" si="46"/>
        <v>12978</v>
      </c>
      <c r="O64" s="136">
        <f t="shared" si="46"/>
        <v>66</v>
      </c>
      <c r="P64" s="136">
        <f t="shared" si="46"/>
        <v>0</v>
      </c>
      <c r="Q64" s="137">
        <f t="shared" si="46"/>
        <v>1</v>
      </c>
      <c r="R64" s="135">
        <f>R15+R40+R52+R63</f>
        <v>29748.1</v>
      </c>
      <c r="S64" s="136">
        <f>S15+S40+S52+S63</f>
        <v>41002.300000000003</v>
      </c>
      <c r="T64" s="136">
        <f>T15+T40+T52+T63</f>
        <v>615.5</v>
      </c>
      <c r="U64" s="136">
        <f>U15+U40+U52+U63</f>
        <v>7</v>
      </c>
      <c r="V64" s="137">
        <f>V15+V40+V52+V63</f>
        <v>2</v>
      </c>
      <c r="W64" s="365" t="s">
        <v>361</v>
      </c>
      <c r="X64" s="366"/>
      <c r="Y64" s="135">
        <f t="shared" ref="Y64:AM64" si="47">SUM(Y15,Y40,Y52,Y63)</f>
        <v>9891.4</v>
      </c>
      <c r="Z64" s="136">
        <f t="shared" si="47"/>
        <v>12245.4</v>
      </c>
      <c r="AA64" s="136">
        <f t="shared" si="47"/>
        <v>61</v>
      </c>
      <c r="AB64" s="136">
        <f t="shared" si="47"/>
        <v>0</v>
      </c>
      <c r="AC64" s="137">
        <f t="shared" si="47"/>
        <v>0</v>
      </c>
      <c r="AD64" s="135">
        <f t="shared" si="47"/>
        <v>10942.8</v>
      </c>
      <c r="AE64" s="136">
        <f t="shared" si="47"/>
        <v>12330.8</v>
      </c>
      <c r="AF64" s="136">
        <f t="shared" si="47"/>
        <v>79</v>
      </c>
      <c r="AG64" s="136">
        <f t="shared" si="47"/>
        <v>5</v>
      </c>
      <c r="AH64" s="137">
        <f t="shared" si="47"/>
        <v>2</v>
      </c>
      <c r="AI64" s="135">
        <f t="shared" si="47"/>
        <v>10162.379999999999</v>
      </c>
      <c r="AJ64" s="136">
        <f t="shared" si="47"/>
        <v>11944</v>
      </c>
      <c r="AK64" s="136">
        <f t="shared" si="47"/>
        <v>71</v>
      </c>
      <c r="AL64" s="136">
        <f t="shared" si="47"/>
        <v>2</v>
      </c>
      <c r="AM64" s="137">
        <f t="shared" si="47"/>
        <v>0</v>
      </c>
      <c r="AN64" s="135">
        <f>AN15+AN40+AN52+AN63</f>
        <v>30996.58</v>
      </c>
      <c r="AO64" s="136">
        <f t="shared" ref="AO64:AR64" si="48">AO15+AO40+AO52+AO63</f>
        <v>36520.199999999997</v>
      </c>
      <c r="AP64" s="136">
        <f t="shared" si="48"/>
        <v>211</v>
      </c>
      <c r="AQ64" s="136">
        <f t="shared" si="48"/>
        <v>7</v>
      </c>
      <c r="AR64" s="137">
        <f t="shared" si="48"/>
        <v>2</v>
      </c>
      <c r="AS64" s="365" t="s">
        <v>361</v>
      </c>
      <c r="AT64" s="366"/>
      <c r="AU64" s="135">
        <f t="shared" ref="AU64:BI64" si="49">SUM(AU15,AU40,AU52,AU63)</f>
        <v>12605.599999999999</v>
      </c>
      <c r="AV64" s="136">
        <f t="shared" si="49"/>
        <v>15946.8</v>
      </c>
      <c r="AW64" s="136">
        <f t="shared" si="49"/>
        <v>168</v>
      </c>
      <c r="AX64" s="136">
        <f t="shared" si="49"/>
        <v>0</v>
      </c>
      <c r="AY64" s="137">
        <f t="shared" si="49"/>
        <v>0</v>
      </c>
      <c r="AZ64" s="135">
        <f t="shared" si="49"/>
        <v>11721.74</v>
      </c>
      <c r="BA64" s="136">
        <f t="shared" si="49"/>
        <v>16024</v>
      </c>
      <c r="BB64" s="136">
        <f t="shared" si="49"/>
        <v>64.8</v>
      </c>
      <c r="BC64" s="136">
        <f t="shared" si="49"/>
        <v>4</v>
      </c>
      <c r="BD64" s="137">
        <f t="shared" si="49"/>
        <v>0</v>
      </c>
      <c r="BE64" s="135">
        <f t="shared" si="49"/>
        <v>14670.849999999999</v>
      </c>
      <c r="BF64" s="136">
        <f t="shared" si="49"/>
        <v>22471</v>
      </c>
      <c r="BG64" s="136">
        <f t="shared" si="49"/>
        <v>98.6</v>
      </c>
      <c r="BH64" s="136">
        <f t="shared" si="49"/>
        <v>0</v>
      </c>
      <c r="BI64" s="137">
        <f t="shared" si="49"/>
        <v>0</v>
      </c>
      <c r="BJ64" s="135">
        <f>BJ15+BJ40+BJ52+BJ63</f>
        <v>38998.19</v>
      </c>
      <c r="BK64" s="136">
        <f t="shared" ref="BK64:BN64" si="50">BK15+BK40+BK52+BK63</f>
        <v>54441.8</v>
      </c>
      <c r="BL64" s="136">
        <f t="shared" si="50"/>
        <v>331.40000000000003</v>
      </c>
      <c r="BM64" s="136">
        <f t="shared" si="50"/>
        <v>4</v>
      </c>
      <c r="BN64" s="137">
        <f t="shared" si="50"/>
        <v>0</v>
      </c>
      <c r="BO64" s="365" t="s">
        <v>361</v>
      </c>
      <c r="BP64" s="366"/>
      <c r="BQ64" s="135">
        <f t="shared" ref="BQ64:CE64" si="51">SUM(BQ15,BQ40,BQ52,BQ63)</f>
        <v>12113.63</v>
      </c>
      <c r="BR64" s="136">
        <f t="shared" si="51"/>
        <v>15906.2</v>
      </c>
      <c r="BS64" s="136">
        <f t="shared" si="51"/>
        <v>101</v>
      </c>
      <c r="BT64" s="136">
        <f t="shared" si="51"/>
        <v>2</v>
      </c>
      <c r="BU64" s="137">
        <f t="shared" si="51"/>
        <v>0</v>
      </c>
      <c r="BV64" s="135">
        <f t="shared" si="51"/>
        <v>10224.700000000001</v>
      </c>
      <c r="BW64" s="136">
        <f t="shared" si="51"/>
        <v>13738</v>
      </c>
      <c r="BX64" s="136">
        <f t="shared" si="51"/>
        <v>64</v>
      </c>
      <c r="BY64" s="136">
        <f t="shared" si="51"/>
        <v>1</v>
      </c>
      <c r="BZ64" s="137">
        <f t="shared" si="51"/>
        <v>0</v>
      </c>
      <c r="CA64" s="135">
        <f t="shared" si="51"/>
        <v>10966.13</v>
      </c>
      <c r="CB64" s="136">
        <f t="shared" si="51"/>
        <v>15016</v>
      </c>
      <c r="CC64" s="136">
        <f t="shared" si="51"/>
        <v>105</v>
      </c>
      <c r="CD64" s="136">
        <f t="shared" si="51"/>
        <v>3</v>
      </c>
      <c r="CE64" s="137">
        <f t="shared" si="51"/>
        <v>0</v>
      </c>
      <c r="CF64" s="135">
        <f>CF15+CF40+CF52+CF63</f>
        <v>33304.46</v>
      </c>
      <c r="CG64" s="136">
        <f t="shared" ref="CG64:CJ64" si="52">CG15+CG40+CG52+CG63</f>
        <v>44660.2</v>
      </c>
      <c r="CH64" s="136">
        <f t="shared" si="52"/>
        <v>270</v>
      </c>
      <c r="CI64" s="136">
        <f t="shared" si="52"/>
        <v>6</v>
      </c>
      <c r="CJ64" s="137">
        <f t="shared" si="52"/>
        <v>0</v>
      </c>
      <c r="CK64" s="135">
        <f>CK15+CK40+CK52+CK63</f>
        <v>133047.33000000002</v>
      </c>
      <c r="CL64" s="136">
        <f>CL15+CL40+CL52+CL63</f>
        <v>176624.5</v>
      </c>
      <c r="CM64" s="136">
        <f t="shared" ref="CM64:CO64" si="53">CM15+CM40+CM52+CM63</f>
        <v>1427.9</v>
      </c>
      <c r="CN64" s="136">
        <f t="shared" si="53"/>
        <v>24</v>
      </c>
      <c r="CO64" s="137">
        <f t="shared" si="53"/>
        <v>4</v>
      </c>
    </row>
    <row r="65" spans="1:93" ht="28.2" customHeight="1" x14ac:dyDescent="0.2">
      <c r="A65" s="138"/>
      <c r="B65" s="139"/>
      <c r="C65" s="140"/>
      <c r="D65" s="140"/>
      <c r="E65" s="140"/>
      <c r="F65" s="140"/>
      <c r="G65" s="140"/>
      <c r="H65" s="140"/>
      <c r="I65" s="141"/>
      <c r="J65" s="141"/>
      <c r="K65" s="141"/>
      <c r="L65" s="141"/>
      <c r="M65" s="107"/>
      <c r="N65" s="108"/>
      <c r="O65" s="108"/>
      <c r="P65" s="108"/>
      <c r="Q65" s="108"/>
      <c r="R65" s="107"/>
      <c r="S65" s="108"/>
      <c r="T65" s="108"/>
      <c r="U65" s="108"/>
      <c r="V65" s="108"/>
      <c r="W65" s="138"/>
      <c r="X65" s="142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07"/>
      <c r="AJ65" s="108"/>
      <c r="AK65" s="108"/>
      <c r="AL65" s="108"/>
      <c r="AM65" s="108"/>
      <c r="AN65" s="107"/>
      <c r="AO65" s="108"/>
      <c r="AP65" s="108"/>
      <c r="AQ65" s="108"/>
      <c r="AR65" s="108"/>
      <c r="AS65" s="138"/>
      <c r="AT65" s="142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07"/>
      <c r="BF65" s="108"/>
      <c r="BG65" s="108"/>
      <c r="BH65" s="108"/>
      <c r="BI65" s="108"/>
      <c r="BJ65" s="107"/>
      <c r="BK65" s="108"/>
      <c r="BL65" s="108"/>
      <c r="BM65" s="108"/>
      <c r="BN65" s="108"/>
      <c r="BO65" s="138"/>
      <c r="BP65" s="142"/>
      <c r="BQ65" s="143"/>
      <c r="BR65" s="143"/>
      <c r="BS65" s="143"/>
      <c r="BT65" s="143"/>
      <c r="BU65" s="143"/>
      <c r="BV65" s="143"/>
      <c r="BW65" s="143"/>
      <c r="BX65" s="143"/>
      <c r="BY65" s="143"/>
      <c r="BZ65" s="143"/>
      <c r="CA65" s="107"/>
      <c r="CB65" s="108"/>
      <c r="CC65" s="108"/>
      <c r="CD65" s="108"/>
      <c r="CE65" s="108"/>
      <c r="CF65" s="107"/>
      <c r="CG65" s="108"/>
      <c r="CH65" s="108"/>
      <c r="CI65" s="108"/>
      <c r="CJ65" s="108"/>
      <c r="CK65" s="107"/>
      <c r="CL65" s="108"/>
      <c r="CM65" s="108"/>
      <c r="CN65" s="108"/>
      <c r="CO65" s="108"/>
    </row>
  </sheetData>
  <mergeCells count="49">
    <mergeCell ref="BO1:CJ1"/>
    <mergeCell ref="A2:B2"/>
    <mergeCell ref="C2:G2"/>
    <mergeCell ref="H2:L2"/>
    <mergeCell ref="M2:Q2"/>
    <mergeCell ref="R2:V2"/>
    <mergeCell ref="W2:X2"/>
    <mergeCell ref="AN2:AR2"/>
    <mergeCell ref="AS2:AT2"/>
    <mergeCell ref="AU2:AY2"/>
    <mergeCell ref="A1:V1"/>
    <mergeCell ref="W1:AR1"/>
    <mergeCell ref="AS1:BN1"/>
    <mergeCell ref="CA2:CE2"/>
    <mergeCell ref="CF2:CJ2"/>
    <mergeCell ref="CK2:CO2"/>
    <mergeCell ref="A3:B4"/>
    <mergeCell ref="W3:X4"/>
    <mergeCell ref="AS3:AT4"/>
    <mergeCell ref="BO3:BP4"/>
    <mergeCell ref="AZ2:BD2"/>
    <mergeCell ref="BE2:BI2"/>
    <mergeCell ref="BJ2:BN2"/>
    <mergeCell ref="BO2:BP2"/>
    <mergeCell ref="BQ2:BU2"/>
    <mergeCell ref="BV2:BZ2"/>
    <mergeCell ref="Y2:AC2"/>
    <mergeCell ref="AD2:AH2"/>
    <mergeCell ref="AI2:AM2"/>
    <mergeCell ref="A5:A15"/>
    <mergeCell ref="W5:W15"/>
    <mergeCell ref="AS5:AS15"/>
    <mergeCell ref="BO5:BO15"/>
    <mergeCell ref="A16:A40"/>
    <mergeCell ref="W16:W40"/>
    <mergeCell ref="AS16:AS40"/>
    <mergeCell ref="BO16:BO40"/>
    <mergeCell ref="A64:B64"/>
    <mergeCell ref="W64:X64"/>
    <mergeCell ref="AS64:AT64"/>
    <mergeCell ref="BO64:BP64"/>
    <mergeCell ref="A41:A52"/>
    <mergeCell ref="W41:W52"/>
    <mergeCell ref="AS41:AS52"/>
    <mergeCell ref="BO41:BO52"/>
    <mergeCell ref="A53:A63"/>
    <mergeCell ref="W53:W63"/>
    <mergeCell ref="AS53:AS63"/>
    <mergeCell ref="BO53:BO63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57" firstPageNumber="87" fitToWidth="0" orientation="landscape" useFirstPageNumber="1" r:id="rId1"/>
  <headerFooter scaleWithDoc="0" alignWithMargins="0">
    <oddFooter>&amp;C&amp;P</oddFooter>
  </headerFooter>
  <colBreaks count="3" manualBreakCount="3">
    <brk id="22" max="64" man="1"/>
    <brk id="44" max="64" man="1"/>
    <brk id="66" max="64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B1CA-BDB2-42CC-A83F-2AC7BE81787F}">
  <sheetPr>
    <pageSetUpPr fitToPage="1"/>
  </sheetPr>
  <dimension ref="A1:CO42"/>
  <sheetViews>
    <sheetView tabSelected="1" view="pageBreakPreview" topLeftCell="BU19" zoomScale="70" zoomScaleNormal="10" zoomScaleSheetLayoutView="70" workbookViewId="0">
      <selection activeCell="P19" sqref="P19"/>
    </sheetView>
  </sheetViews>
  <sheetFormatPr defaultColWidth="9" defaultRowHeight="18.75" customHeight="1" x14ac:dyDescent="0.2"/>
  <cols>
    <col min="1" max="1" width="41.21875" style="4" customWidth="1"/>
    <col min="2" max="85" width="9" style="4" customWidth="1"/>
    <col min="86" max="92" width="10.6640625" style="4" customWidth="1"/>
    <col min="93" max="16384" width="9" style="4"/>
  </cols>
  <sheetData>
    <row r="1" spans="1:93" ht="33.75" customHeight="1" thickBot="1" x14ac:dyDescent="0.25">
      <c r="A1" s="144" t="s">
        <v>371</v>
      </c>
      <c r="B1" s="145"/>
      <c r="C1" s="145"/>
      <c r="D1" s="145"/>
      <c r="E1" s="145"/>
      <c r="F1" s="145"/>
      <c r="G1" s="145"/>
      <c r="H1" s="145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</row>
    <row r="2" spans="1:93" ht="18.75" customHeight="1" x14ac:dyDescent="0.2">
      <c r="A2" s="147"/>
      <c r="B2" s="398" t="s">
        <v>77</v>
      </c>
      <c r="C2" s="399"/>
      <c r="D2" s="399"/>
      <c r="E2" s="399"/>
      <c r="F2" s="399"/>
      <c r="G2" s="399"/>
      <c r="H2" s="400"/>
      <c r="I2" s="398" t="s">
        <v>78</v>
      </c>
      <c r="J2" s="399"/>
      <c r="K2" s="399"/>
      <c r="L2" s="399"/>
      <c r="M2" s="399"/>
      <c r="N2" s="399"/>
      <c r="O2" s="400"/>
      <c r="P2" s="398" t="s">
        <v>79</v>
      </c>
      <c r="Q2" s="399"/>
      <c r="R2" s="399"/>
      <c r="S2" s="399"/>
      <c r="T2" s="399"/>
      <c r="U2" s="399"/>
      <c r="V2" s="400"/>
      <c r="W2" s="398" t="s">
        <v>80</v>
      </c>
      <c r="X2" s="399"/>
      <c r="Y2" s="399"/>
      <c r="Z2" s="399"/>
      <c r="AA2" s="399"/>
      <c r="AB2" s="399"/>
      <c r="AC2" s="400"/>
      <c r="AD2" s="398" t="s">
        <v>81</v>
      </c>
      <c r="AE2" s="399"/>
      <c r="AF2" s="399"/>
      <c r="AG2" s="399"/>
      <c r="AH2" s="399"/>
      <c r="AI2" s="399"/>
      <c r="AJ2" s="400"/>
      <c r="AK2" s="398" t="s">
        <v>82</v>
      </c>
      <c r="AL2" s="399"/>
      <c r="AM2" s="399"/>
      <c r="AN2" s="399"/>
      <c r="AO2" s="399"/>
      <c r="AP2" s="399"/>
      <c r="AQ2" s="400"/>
      <c r="AR2" s="398" t="s">
        <v>83</v>
      </c>
      <c r="AS2" s="399"/>
      <c r="AT2" s="399"/>
      <c r="AU2" s="399"/>
      <c r="AV2" s="399"/>
      <c r="AW2" s="399"/>
      <c r="AX2" s="400"/>
      <c r="AY2" s="398" t="s">
        <v>84</v>
      </c>
      <c r="AZ2" s="399"/>
      <c r="BA2" s="399"/>
      <c r="BB2" s="399"/>
      <c r="BC2" s="399"/>
      <c r="BD2" s="399"/>
      <c r="BE2" s="400"/>
      <c r="BF2" s="398" t="s">
        <v>85</v>
      </c>
      <c r="BG2" s="399"/>
      <c r="BH2" s="399"/>
      <c r="BI2" s="399"/>
      <c r="BJ2" s="399"/>
      <c r="BK2" s="399"/>
      <c r="BL2" s="400"/>
      <c r="BM2" s="398" t="s">
        <v>86</v>
      </c>
      <c r="BN2" s="399"/>
      <c r="BO2" s="399"/>
      <c r="BP2" s="399"/>
      <c r="BQ2" s="399"/>
      <c r="BR2" s="399"/>
      <c r="BS2" s="400"/>
      <c r="BT2" s="398" t="s">
        <v>87</v>
      </c>
      <c r="BU2" s="399"/>
      <c r="BV2" s="399"/>
      <c r="BW2" s="399"/>
      <c r="BX2" s="399"/>
      <c r="BY2" s="399"/>
      <c r="BZ2" s="400"/>
      <c r="CA2" s="398" t="s">
        <v>88</v>
      </c>
      <c r="CB2" s="399"/>
      <c r="CC2" s="399"/>
      <c r="CD2" s="399"/>
      <c r="CE2" s="399"/>
      <c r="CF2" s="399"/>
      <c r="CG2" s="400"/>
      <c r="CH2" s="398" t="s">
        <v>308</v>
      </c>
      <c r="CI2" s="399"/>
      <c r="CJ2" s="399"/>
      <c r="CK2" s="399"/>
      <c r="CL2" s="399"/>
      <c r="CM2" s="399"/>
      <c r="CN2" s="400"/>
      <c r="CO2" s="9"/>
    </row>
    <row r="3" spans="1:93" ht="18.75" customHeight="1" x14ac:dyDescent="0.2">
      <c r="A3" s="148"/>
      <c r="B3" s="391" t="s">
        <v>89</v>
      </c>
      <c r="C3" s="389"/>
      <c r="D3" s="392"/>
      <c r="E3" s="393"/>
      <c r="F3" s="388" t="s">
        <v>251</v>
      </c>
      <c r="G3" s="389"/>
      <c r="H3" s="390"/>
      <c r="I3" s="391" t="s">
        <v>89</v>
      </c>
      <c r="J3" s="389"/>
      <c r="K3" s="392"/>
      <c r="L3" s="393"/>
      <c r="M3" s="394" t="s">
        <v>251</v>
      </c>
      <c r="N3" s="395"/>
      <c r="O3" s="395"/>
      <c r="P3" s="395" t="s">
        <v>89</v>
      </c>
      <c r="Q3" s="395"/>
      <c r="R3" s="395"/>
      <c r="S3" s="396"/>
      <c r="T3" s="388" t="s">
        <v>251</v>
      </c>
      <c r="U3" s="389"/>
      <c r="V3" s="390"/>
      <c r="W3" s="391" t="s">
        <v>89</v>
      </c>
      <c r="X3" s="389"/>
      <c r="Y3" s="392"/>
      <c r="Z3" s="393"/>
      <c r="AA3" s="388" t="s">
        <v>251</v>
      </c>
      <c r="AB3" s="389"/>
      <c r="AC3" s="390"/>
      <c r="AD3" s="391" t="s">
        <v>89</v>
      </c>
      <c r="AE3" s="389"/>
      <c r="AF3" s="392"/>
      <c r="AG3" s="393"/>
      <c r="AH3" s="388" t="s">
        <v>251</v>
      </c>
      <c r="AI3" s="389"/>
      <c r="AJ3" s="390"/>
      <c r="AK3" s="391" t="s">
        <v>89</v>
      </c>
      <c r="AL3" s="389"/>
      <c r="AM3" s="392"/>
      <c r="AN3" s="393"/>
      <c r="AO3" s="388" t="s">
        <v>251</v>
      </c>
      <c r="AP3" s="389"/>
      <c r="AQ3" s="390"/>
      <c r="AR3" s="391" t="s">
        <v>89</v>
      </c>
      <c r="AS3" s="389"/>
      <c r="AT3" s="392"/>
      <c r="AU3" s="393"/>
      <c r="AV3" s="388" t="s">
        <v>251</v>
      </c>
      <c r="AW3" s="389"/>
      <c r="AX3" s="390"/>
      <c r="AY3" s="391" t="s">
        <v>89</v>
      </c>
      <c r="AZ3" s="389"/>
      <c r="BA3" s="392"/>
      <c r="BB3" s="393"/>
      <c r="BC3" s="394" t="s">
        <v>251</v>
      </c>
      <c r="BD3" s="395"/>
      <c r="BE3" s="395"/>
      <c r="BF3" s="395" t="s">
        <v>89</v>
      </c>
      <c r="BG3" s="395"/>
      <c r="BH3" s="395"/>
      <c r="BI3" s="396"/>
      <c r="BJ3" s="394" t="s">
        <v>251</v>
      </c>
      <c r="BK3" s="395"/>
      <c r="BL3" s="395"/>
      <c r="BM3" s="395" t="s">
        <v>89</v>
      </c>
      <c r="BN3" s="395"/>
      <c r="BO3" s="395"/>
      <c r="BP3" s="396"/>
      <c r="BQ3" s="388" t="s">
        <v>251</v>
      </c>
      <c r="BR3" s="389"/>
      <c r="BS3" s="389"/>
      <c r="BT3" s="391" t="s">
        <v>89</v>
      </c>
      <c r="BU3" s="389"/>
      <c r="BV3" s="392"/>
      <c r="BW3" s="393"/>
      <c r="BX3" s="388" t="s">
        <v>251</v>
      </c>
      <c r="BY3" s="389"/>
      <c r="BZ3" s="390"/>
      <c r="CA3" s="391" t="s">
        <v>89</v>
      </c>
      <c r="CB3" s="389"/>
      <c r="CC3" s="392"/>
      <c r="CD3" s="393"/>
      <c r="CE3" s="394" t="s">
        <v>251</v>
      </c>
      <c r="CF3" s="395"/>
      <c r="CG3" s="395"/>
      <c r="CH3" s="395" t="s">
        <v>89</v>
      </c>
      <c r="CI3" s="395"/>
      <c r="CJ3" s="395"/>
      <c r="CK3" s="396"/>
      <c r="CL3" s="397" t="s">
        <v>251</v>
      </c>
      <c r="CM3" s="389"/>
      <c r="CN3" s="390"/>
    </row>
    <row r="4" spans="1:93" ht="18.75" customHeight="1" x14ac:dyDescent="0.2">
      <c r="A4" s="149" t="s">
        <v>70</v>
      </c>
      <c r="B4" s="228" t="s">
        <v>177</v>
      </c>
      <c r="C4" s="229" t="s">
        <v>178</v>
      </c>
      <c r="D4" s="229" t="s">
        <v>90</v>
      </c>
      <c r="E4" s="150" t="s">
        <v>76</v>
      </c>
      <c r="F4" s="230" t="s">
        <v>177</v>
      </c>
      <c r="G4" s="229" t="s">
        <v>178</v>
      </c>
      <c r="H4" s="231" t="s">
        <v>90</v>
      </c>
      <c r="I4" s="228" t="s">
        <v>177</v>
      </c>
      <c r="J4" s="229" t="s">
        <v>178</v>
      </c>
      <c r="K4" s="229" t="s">
        <v>90</v>
      </c>
      <c r="L4" s="150" t="s">
        <v>76</v>
      </c>
      <c r="M4" s="230" t="s">
        <v>177</v>
      </c>
      <c r="N4" s="229" t="s">
        <v>178</v>
      </c>
      <c r="O4" s="231" t="s">
        <v>90</v>
      </c>
      <c r="P4" s="228" t="s">
        <v>177</v>
      </c>
      <c r="Q4" s="229" t="s">
        <v>178</v>
      </c>
      <c r="R4" s="229" t="s">
        <v>90</v>
      </c>
      <c r="S4" s="150" t="s">
        <v>76</v>
      </c>
      <c r="T4" s="230" t="s">
        <v>177</v>
      </c>
      <c r="U4" s="229" t="s">
        <v>178</v>
      </c>
      <c r="V4" s="231" t="s">
        <v>90</v>
      </c>
      <c r="W4" s="228" t="s">
        <v>177</v>
      </c>
      <c r="X4" s="229" t="s">
        <v>178</v>
      </c>
      <c r="Y4" s="229" t="s">
        <v>90</v>
      </c>
      <c r="Z4" s="150" t="s">
        <v>76</v>
      </c>
      <c r="AA4" s="230" t="s">
        <v>177</v>
      </c>
      <c r="AB4" s="229" t="s">
        <v>178</v>
      </c>
      <c r="AC4" s="231" t="s">
        <v>90</v>
      </c>
      <c r="AD4" s="228" t="s">
        <v>177</v>
      </c>
      <c r="AE4" s="229" t="s">
        <v>178</v>
      </c>
      <c r="AF4" s="229" t="s">
        <v>90</v>
      </c>
      <c r="AG4" s="150" t="s">
        <v>76</v>
      </c>
      <c r="AH4" s="230" t="s">
        <v>177</v>
      </c>
      <c r="AI4" s="229" t="s">
        <v>178</v>
      </c>
      <c r="AJ4" s="231" t="s">
        <v>90</v>
      </c>
      <c r="AK4" s="228" t="s">
        <v>177</v>
      </c>
      <c r="AL4" s="229" t="s">
        <v>178</v>
      </c>
      <c r="AM4" s="229" t="s">
        <v>90</v>
      </c>
      <c r="AN4" s="150" t="s">
        <v>76</v>
      </c>
      <c r="AO4" s="230" t="s">
        <v>177</v>
      </c>
      <c r="AP4" s="229" t="s">
        <v>178</v>
      </c>
      <c r="AQ4" s="231" t="s">
        <v>90</v>
      </c>
      <c r="AR4" s="228" t="s">
        <v>177</v>
      </c>
      <c r="AS4" s="229" t="s">
        <v>178</v>
      </c>
      <c r="AT4" s="229" t="s">
        <v>90</v>
      </c>
      <c r="AU4" s="150" t="s">
        <v>76</v>
      </c>
      <c r="AV4" s="230" t="s">
        <v>177</v>
      </c>
      <c r="AW4" s="229" t="s">
        <v>178</v>
      </c>
      <c r="AX4" s="231" t="s">
        <v>90</v>
      </c>
      <c r="AY4" s="228" t="s">
        <v>177</v>
      </c>
      <c r="AZ4" s="229" t="s">
        <v>178</v>
      </c>
      <c r="BA4" s="229" t="s">
        <v>90</v>
      </c>
      <c r="BB4" s="150" t="s">
        <v>76</v>
      </c>
      <c r="BC4" s="230" t="s">
        <v>177</v>
      </c>
      <c r="BD4" s="229" t="s">
        <v>178</v>
      </c>
      <c r="BE4" s="231" t="s">
        <v>90</v>
      </c>
      <c r="BF4" s="228" t="s">
        <v>177</v>
      </c>
      <c r="BG4" s="229" t="s">
        <v>178</v>
      </c>
      <c r="BH4" s="229" t="s">
        <v>90</v>
      </c>
      <c r="BI4" s="150" t="s">
        <v>76</v>
      </c>
      <c r="BJ4" s="230" t="s">
        <v>177</v>
      </c>
      <c r="BK4" s="229" t="s">
        <v>178</v>
      </c>
      <c r="BL4" s="231" t="s">
        <v>90</v>
      </c>
      <c r="BM4" s="228" t="s">
        <v>177</v>
      </c>
      <c r="BN4" s="229" t="s">
        <v>178</v>
      </c>
      <c r="BO4" s="229" t="s">
        <v>90</v>
      </c>
      <c r="BP4" s="150" t="s">
        <v>76</v>
      </c>
      <c r="BQ4" s="230" t="s">
        <v>177</v>
      </c>
      <c r="BR4" s="229" t="s">
        <v>178</v>
      </c>
      <c r="BS4" s="231" t="s">
        <v>90</v>
      </c>
      <c r="BT4" s="228" t="s">
        <v>177</v>
      </c>
      <c r="BU4" s="229" t="s">
        <v>178</v>
      </c>
      <c r="BV4" s="229" t="s">
        <v>90</v>
      </c>
      <c r="BW4" s="150" t="s">
        <v>76</v>
      </c>
      <c r="BX4" s="230" t="s">
        <v>177</v>
      </c>
      <c r="BY4" s="229" t="s">
        <v>178</v>
      </c>
      <c r="BZ4" s="231" t="s">
        <v>90</v>
      </c>
      <c r="CA4" s="228" t="s">
        <v>177</v>
      </c>
      <c r="CB4" s="229" t="s">
        <v>178</v>
      </c>
      <c r="CC4" s="229" t="s">
        <v>90</v>
      </c>
      <c r="CD4" s="150" t="s">
        <v>76</v>
      </c>
      <c r="CE4" s="230" t="s">
        <v>177</v>
      </c>
      <c r="CF4" s="229" t="s">
        <v>178</v>
      </c>
      <c r="CG4" s="231" t="s">
        <v>90</v>
      </c>
      <c r="CH4" s="228" t="s">
        <v>177</v>
      </c>
      <c r="CI4" s="229" t="s">
        <v>178</v>
      </c>
      <c r="CJ4" s="229" t="s">
        <v>90</v>
      </c>
      <c r="CK4" s="150" t="s">
        <v>76</v>
      </c>
      <c r="CL4" s="230" t="s">
        <v>177</v>
      </c>
      <c r="CM4" s="229" t="s">
        <v>178</v>
      </c>
      <c r="CN4" s="231" t="s">
        <v>90</v>
      </c>
    </row>
    <row r="5" spans="1:93" ht="18.75" customHeight="1" x14ac:dyDescent="0.2">
      <c r="A5" s="151" t="s">
        <v>55</v>
      </c>
      <c r="B5" s="152">
        <v>2</v>
      </c>
      <c r="C5" s="153">
        <v>65</v>
      </c>
      <c r="D5" s="153">
        <v>241</v>
      </c>
      <c r="E5" s="154">
        <v>117</v>
      </c>
      <c r="F5" s="155">
        <v>0.8</v>
      </c>
      <c r="G5" s="156">
        <v>6.5</v>
      </c>
      <c r="H5" s="157">
        <v>48.2</v>
      </c>
      <c r="I5" s="152">
        <v>1</v>
      </c>
      <c r="J5" s="153">
        <v>6</v>
      </c>
      <c r="K5" s="153">
        <v>167</v>
      </c>
      <c r="L5" s="154">
        <v>71</v>
      </c>
      <c r="M5" s="155">
        <v>0.4</v>
      </c>
      <c r="N5" s="156">
        <v>0.60000000000000009</v>
      </c>
      <c r="O5" s="157">
        <v>33.4</v>
      </c>
      <c r="P5" s="152">
        <v>7</v>
      </c>
      <c r="Q5" s="153">
        <v>10</v>
      </c>
      <c r="R5" s="153">
        <v>198</v>
      </c>
      <c r="S5" s="154">
        <v>79</v>
      </c>
      <c r="T5" s="155">
        <v>2.8000000000000003</v>
      </c>
      <c r="U5" s="156">
        <v>1</v>
      </c>
      <c r="V5" s="157">
        <v>39.6</v>
      </c>
      <c r="W5" s="152">
        <v>0</v>
      </c>
      <c r="X5" s="153">
        <v>0</v>
      </c>
      <c r="Y5" s="153">
        <v>48</v>
      </c>
      <c r="Z5" s="154">
        <v>30</v>
      </c>
      <c r="AA5" s="155">
        <v>0</v>
      </c>
      <c r="AB5" s="156">
        <v>0</v>
      </c>
      <c r="AC5" s="157">
        <v>9.6000000000000014</v>
      </c>
      <c r="AD5" s="152">
        <v>4</v>
      </c>
      <c r="AE5" s="153">
        <v>10</v>
      </c>
      <c r="AF5" s="153">
        <v>289</v>
      </c>
      <c r="AG5" s="154">
        <v>59</v>
      </c>
      <c r="AH5" s="155">
        <v>1.6</v>
      </c>
      <c r="AI5" s="156">
        <v>1</v>
      </c>
      <c r="AJ5" s="157">
        <v>57.800000000000004</v>
      </c>
      <c r="AK5" s="152">
        <v>0</v>
      </c>
      <c r="AL5" s="153">
        <v>16</v>
      </c>
      <c r="AM5" s="153">
        <v>168</v>
      </c>
      <c r="AN5" s="154">
        <v>11</v>
      </c>
      <c r="AO5" s="155">
        <v>0</v>
      </c>
      <c r="AP5" s="156">
        <v>1.6</v>
      </c>
      <c r="AQ5" s="157">
        <v>33.6</v>
      </c>
      <c r="AR5" s="152">
        <v>0</v>
      </c>
      <c r="AS5" s="153">
        <v>11</v>
      </c>
      <c r="AT5" s="153">
        <v>112</v>
      </c>
      <c r="AU5" s="154">
        <v>7</v>
      </c>
      <c r="AV5" s="155">
        <v>0</v>
      </c>
      <c r="AW5" s="156">
        <v>1.1000000000000001</v>
      </c>
      <c r="AX5" s="157">
        <v>22.400000000000002</v>
      </c>
      <c r="AY5" s="152">
        <v>0</v>
      </c>
      <c r="AZ5" s="153">
        <v>132</v>
      </c>
      <c r="BA5" s="153">
        <v>311</v>
      </c>
      <c r="BB5" s="154">
        <v>67</v>
      </c>
      <c r="BC5" s="155">
        <v>0</v>
      </c>
      <c r="BD5" s="156">
        <v>13.200000000000001</v>
      </c>
      <c r="BE5" s="157">
        <v>62.2</v>
      </c>
      <c r="BF5" s="152">
        <v>0</v>
      </c>
      <c r="BG5" s="153">
        <v>14</v>
      </c>
      <c r="BH5" s="153">
        <v>324</v>
      </c>
      <c r="BI5" s="154">
        <v>0</v>
      </c>
      <c r="BJ5" s="155">
        <v>0</v>
      </c>
      <c r="BK5" s="156">
        <v>1.4000000000000001</v>
      </c>
      <c r="BL5" s="157">
        <v>64.8</v>
      </c>
      <c r="BM5" s="152">
        <v>0</v>
      </c>
      <c r="BN5" s="153">
        <v>0</v>
      </c>
      <c r="BO5" s="153">
        <v>79</v>
      </c>
      <c r="BP5" s="154">
        <v>0</v>
      </c>
      <c r="BQ5" s="155">
        <v>0</v>
      </c>
      <c r="BR5" s="156">
        <v>0</v>
      </c>
      <c r="BS5" s="157">
        <v>15.8</v>
      </c>
      <c r="BT5" s="152">
        <v>0</v>
      </c>
      <c r="BU5" s="153">
        <v>7</v>
      </c>
      <c r="BV5" s="153">
        <v>68</v>
      </c>
      <c r="BW5" s="154">
        <v>27</v>
      </c>
      <c r="BX5" s="155">
        <v>0</v>
      </c>
      <c r="BY5" s="156">
        <v>0.70000000000000007</v>
      </c>
      <c r="BZ5" s="157">
        <v>13.600000000000001</v>
      </c>
      <c r="CA5" s="152">
        <v>0</v>
      </c>
      <c r="CB5" s="153">
        <v>0</v>
      </c>
      <c r="CC5" s="153">
        <v>23</v>
      </c>
      <c r="CD5" s="154">
        <v>0</v>
      </c>
      <c r="CE5" s="155">
        <v>0</v>
      </c>
      <c r="CF5" s="156">
        <v>0</v>
      </c>
      <c r="CG5" s="157">
        <v>4.6000000000000005</v>
      </c>
      <c r="CH5" s="152">
        <f>B5+I5+P5+W5+AD5+AK5+AR5+AY5+BF5+BM5+BT5+CA5</f>
        <v>14</v>
      </c>
      <c r="CI5" s="153">
        <f t="shared" ref="CI5:CN5" si="0">C5+J5+Q5+X5+AE5+AL5+AS5+AZ5+BG5+BN5+BU5+CB5</f>
        <v>271</v>
      </c>
      <c r="CJ5" s="153">
        <f t="shared" si="0"/>
        <v>2028</v>
      </c>
      <c r="CK5" s="208">
        <f t="shared" si="0"/>
        <v>468</v>
      </c>
      <c r="CL5" s="209">
        <f t="shared" si="0"/>
        <v>5.6</v>
      </c>
      <c r="CM5" s="156">
        <f t="shared" si="0"/>
        <v>27.099999999999998</v>
      </c>
      <c r="CN5" s="157">
        <f t="shared" si="0"/>
        <v>405.60000000000008</v>
      </c>
    </row>
    <row r="6" spans="1:93" ht="18.75" customHeight="1" x14ac:dyDescent="0.2">
      <c r="A6" s="151" t="s">
        <v>56</v>
      </c>
      <c r="B6" s="152">
        <v>1</v>
      </c>
      <c r="C6" s="153">
        <v>25</v>
      </c>
      <c r="D6" s="153">
        <v>178</v>
      </c>
      <c r="E6" s="154">
        <v>12</v>
      </c>
      <c r="F6" s="155">
        <v>0.4</v>
      </c>
      <c r="G6" s="156">
        <v>2.5</v>
      </c>
      <c r="H6" s="157">
        <v>35.6</v>
      </c>
      <c r="I6" s="152">
        <v>8</v>
      </c>
      <c r="J6" s="153">
        <v>20</v>
      </c>
      <c r="K6" s="153">
        <v>160</v>
      </c>
      <c r="L6" s="154">
        <v>0</v>
      </c>
      <c r="M6" s="155">
        <v>3.2</v>
      </c>
      <c r="N6" s="156">
        <v>2</v>
      </c>
      <c r="O6" s="157">
        <v>32</v>
      </c>
      <c r="P6" s="152">
        <v>0</v>
      </c>
      <c r="Q6" s="153">
        <v>0</v>
      </c>
      <c r="R6" s="153">
        <v>5</v>
      </c>
      <c r="S6" s="154">
        <v>0</v>
      </c>
      <c r="T6" s="155">
        <v>0</v>
      </c>
      <c r="U6" s="156">
        <v>0</v>
      </c>
      <c r="V6" s="157">
        <v>1</v>
      </c>
      <c r="W6" s="152">
        <v>0</v>
      </c>
      <c r="X6" s="153">
        <v>53</v>
      </c>
      <c r="Y6" s="153">
        <v>115</v>
      </c>
      <c r="Z6" s="154">
        <v>6</v>
      </c>
      <c r="AA6" s="155">
        <v>0</v>
      </c>
      <c r="AB6" s="156">
        <v>5.3000000000000007</v>
      </c>
      <c r="AC6" s="157">
        <v>23</v>
      </c>
      <c r="AD6" s="152">
        <v>0</v>
      </c>
      <c r="AE6" s="153">
        <v>0</v>
      </c>
      <c r="AF6" s="153">
        <v>14</v>
      </c>
      <c r="AG6" s="154">
        <v>1</v>
      </c>
      <c r="AH6" s="155">
        <v>0</v>
      </c>
      <c r="AI6" s="156">
        <v>0</v>
      </c>
      <c r="AJ6" s="157">
        <v>2.8000000000000003</v>
      </c>
      <c r="AK6" s="152">
        <v>0</v>
      </c>
      <c r="AL6" s="153">
        <v>11</v>
      </c>
      <c r="AM6" s="153">
        <v>0</v>
      </c>
      <c r="AN6" s="154">
        <v>0</v>
      </c>
      <c r="AO6" s="155">
        <v>0</v>
      </c>
      <c r="AP6" s="156">
        <v>1.1000000000000001</v>
      </c>
      <c r="AQ6" s="157">
        <v>0</v>
      </c>
      <c r="AR6" s="152">
        <v>0</v>
      </c>
      <c r="AS6" s="153">
        <v>87</v>
      </c>
      <c r="AT6" s="153">
        <v>68</v>
      </c>
      <c r="AU6" s="154">
        <v>2</v>
      </c>
      <c r="AV6" s="155">
        <v>0</v>
      </c>
      <c r="AW6" s="156">
        <v>8.7000000000000011</v>
      </c>
      <c r="AX6" s="157">
        <v>13.600000000000001</v>
      </c>
      <c r="AY6" s="152">
        <v>0</v>
      </c>
      <c r="AZ6" s="153">
        <v>26</v>
      </c>
      <c r="BA6" s="153">
        <v>198</v>
      </c>
      <c r="BB6" s="154">
        <v>3</v>
      </c>
      <c r="BC6" s="155">
        <v>0</v>
      </c>
      <c r="BD6" s="156">
        <v>2.6</v>
      </c>
      <c r="BE6" s="157">
        <v>39.6</v>
      </c>
      <c r="BF6" s="152">
        <v>1</v>
      </c>
      <c r="BG6" s="153">
        <v>76</v>
      </c>
      <c r="BH6" s="153">
        <v>242</v>
      </c>
      <c r="BI6" s="154">
        <v>11</v>
      </c>
      <c r="BJ6" s="155">
        <v>0.4</v>
      </c>
      <c r="BK6" s="156">
        <v>7.6000000000000005</v>
      </c>
      <c r="BL6" s="157">
        <v>48.400000000000006</v>
      </c>
      <c r="BM6" s="152">
        <v>2</v>
      </c>
      <c r="BN6" s="153">
        <v>21</v>
      </c>
      <c r="BO6" s="153">
        <v>27</v>
      </c>
      <c r="BP6" s="154">
        <v>1</v>
      </c>
      <c r="BQ6" s="155">
        <v>0.8</v>
      </c>
      <c r="BR6" s="156">
        <v>2.1</v>
      </c>
      <c r="BS6" s="157">
        <v>5.4</v>
      </c>
      <c r="BT6" s="152">
        <v>0</v>
      </c>
      <c r="BU6" s="153">
        <v>11</v>
      </c>
      <c r="BV6" s="153">
        <v>25</v>
      </c>
      <c r="BW6" s="154">
        <v>0</v>
      </c>
      <c r="BX6" s="155">
        <v>0</v>
      </c>
      <c r="BY6" s="156">
        <v>1.1000000000000001</v>
      </c>
      <c r="BZ6" s="157">
        <v>5</v>
      </c>
      <c r="CA6" s="152">
        <v>3</v>
      </c>
      <c r="CB6" s="153">
        <v>58</v>
      </c>
      <c r="CC6" s="153">
        <v>160</v>
      </c>
      <c r="CD6" s="154">
        <v>4</v>
      </c>
      <c r="CE6" s="155">
        <v>1.2000000000000002</v>
      </c>
      <c r="CF6" s="156">
        <v>5.8000000000000007</v>
      </c>
      <c r="CG6" s="157">
        <v>32</v>
      </c>
      <c r="CH6" s="152">
        <f t="shared" ref="CH6:CH14" si="1">B6+I6+P6+W6+AD6+AK6+AR6+AY6+BF6+BM6+BT6+CA6</f>
        <v>15</v>
      </c>
      <c r="CI6" s="153">
        <f t="shared" ref="CI6:CI14" si="2">C6+J6+Q6+X6+AE6+AL6+AS6+AZ6+BG6+BN6+BU6+CB6</f>
        <v>388</v>
      </c>
      <c r="CJ6" s="153">
        <f t="shared" ref="CJ6:CJ14" si="3">D6+K6+R6+Y6+AF6+AM6+AT6+BA6+BH6+BO6+BV6+CC6</f>
        <v>1192</v>
      </c>
      <c r="CK6" s="208">
        <f t="shared" ref="CK6:CK14" si="4">E6+L6+S6+Z6+AG6+AN6+AU6+BB6+BI6+BP6+BW6+CD6</f>
        <v>40</v>
      </c>
      <c r="CL6" s="209">
        <f t="shared" ref="CL6:CL14" si="5">F6+M6+T6+AA6+AH6+AO6+AV6+BC6+BJ6+BQ6+BX6+CE6</f>
        <v>6</v>
      </c>
      <c r="CM6" s="156">
        <f t="shared" ref="CM6:CM14" si="6">G6+N6+U6+AB6+AI6+AP6+AW6+BD6+BK6+BR6+BY6+CF6</f>
        <v>38.800000000000011</v>
      </c>
      <c r="CN6" s="157">
        <f t="shared" ref="CN6:CN14" si="7">H6+O6+V6+AC6+AJ6+AQ6+AX6+BE6+BL6+BS6+BZ6+CG6</f>
        <v>238.4</v>
      </c>
    </row>
    <row r="7" spans="1:93" ht="18.75" customHeight="1" x14ac:dyDescent="0.2">
      <c r="A7" s="151" t="s">
        <v>57</v>
      </c>
      <c r="B7" s="152">
        <v>0</v>
      </c>
      <c r="C7" s="153">
        <v>75</v>
      </c>
      <c r="D7" s="153">
        <v>55</v>
      </c>
      <c r="E7" s="154">
        <v>1</v>
      </c>
      <c r="F7" s="155">
        <v>0</v>
      </c>
      <c r="G7" s="156">
        <v>7.5</v>
      </c>
      <c r="H7" s="157">
        <v>11</v>
      </c>
      <c r="I7" s="152">
        <v>1</v>
      </c>
      <c r="J7" s="153">
        <v>105</v>
      </c>
      <c r="K7" s="153">
        <v>145</v>
      </c>
      <c r="L7" s="154">
        <v>72</v>
      </c>
      <c r="M7" s="155">
        <v>0.4</v>
      </c>
      <c r="N7" s="156">
        <v>10.5</v>
      </c>
      <c r="O7" s="157">
        <v>29</v>
      </c>
      <c r="P7" s="152">
        <v>0</v>
      </c>
      <c r="Q7" s="153">
        <v>10</v>
      </c>
      <c r="R7" s="153">
        <v>28</v>
      </c>
      <c r="S7" s="154">
        <v>1</v>
      </c>
      <c r="T7" s="155">
        <v>0</v>
      </c>
      <c r="U7" s="156">
        <v>1</v>
      </c>
      <c r="V7" s="157">
        <v>5.6000000000000005</v>
      </c>
      <c r="W7" s="152">
        <v>0</v>
      </c>
      <c r="X7" s="153">
        <v>0</v>
      </c>
      <c r="Y7" s="153">
        <v>118</v>
      </c>
      <c r="Z7" s="154">
        <v>0</v>
      </c>
      <c r="AA7" s="155">
        <v>0</v>
      </c>
      <c r="AB7" s="156">
        <v>0</v>
      </c>
      <c r="AC7" s="157">
        <v>23.6</v>
      </c>
      <c r="AD7" s="152">
        <v>0</v>
      </c>
      <c r="AE7" s="153">
        <v>0</v>
      </c>
      <c r="AF7" s="153">
        <v>76</v>
      </c>
      <c r="AG7" s="154">
        <v>0</v>
      </c>
      <c r="AH7" s="155">
        <v>0</v>
      </c>
      <c r="AI7" s="156">
        <v>0</v>
      </c>
      <c r="AJ7" s="157">
        <v>15.200000000000001</v>
      </c>
      <c r="AK7" s="152">
        <v>0</v>
      </c>
      <c r="AL7" s="153">
        <v>40</v>
      </c>
      <c r="AM7" s="153">
        <v>51</v>
      </c>
      <c r="AN7" s="154">
        <v>2</v>
      </c>
      <c r="AO7" s="155">
        <v>0</v>
      </c>
      <c r="AP7" s="156">
        <v>4</v>
      </c>
      <c r="AQ7" s="157">
        <v>10.200000000000001</v>
      </c>
      <c r="AR7" s="152">
        <v>0</v>
      </c>
      <c r="AS7" s="153">
        <v>0</v>
      </c>
      <c r="AT7" s="153">
        <v>2</v>
      </c>
      <c r="AU7" s="154">
        <v>0</v>
      </c>
      <c r="AV7" s="155">
        <v>0</v>
      </c>
      <c r="AW7" s="156">
        <v>0</v>
      </c>
      <c r="AX7" s="157">
        <v>0.4</v>
      </c>
      <c r="AY7" s="152">
        <v>0</v>
      </c>
      <c r="AZ7" s="153">
        <v>21</v>
      </c>
      <c r="BA7" s="153">
        <v>166</v>
      </c>
      <c r="BB7" s="154">
        <v>30</v>
      </c>
      <c r="BC7" s="155">
        <v>0</v>
      </c>
      <c r="BD7" s="156">
        <v>2.1</v>
      </c>
      <c r="BE7" s="157">
        <v>33.200000000000003</v>
      </c>
      <c r="BF7" s="152">
        <v>3</v>
      </c>
      <c r="BG7" s="153">
        <v>72</v>
      </c>
      <c r="BH7" s="153">
        <v>115</v>
      </c>
      <c r="BI7" s="154">
        <v>18</v>
      </c>
      <c r="BJ7" s="155">
        <v>1.2000000000000002</v>
      </c>
      <c r="BK7" s="156">
        <v>7.2</v>
      </c>
      <c r="BL7" s="157">
        <v>23</v>
      </c>
      <c r="BM7" s="152">
        <v>0</v>
      </c>
      <c r="BN7" s="153">
        <v>25</v>
      </c>
      <c r="BO7" s="153">
        <v>18</v>
      </c>
      <c r="BP7" s="154">
        <v>6</v>
      </c>
      <c r="BQ7" s="155">
        <v>0</v>
      </c>
      <c r="BR7" s="156">
        <v>2.5</v>
      </c>
      <c r="BS7" s="157">
        <v>3.6</v>
      </c>
      <c r="BT7" s="152">
        <v>3</v>
      </c>
      <c r="BU7" s="153">
        <v>191</v>
      </c>
      <c r="BV7" s="153">
        <v>96</v>
      </c>
      <c r="BW7" s="154">
        <v>133</v>
      </c>
      <c r="BX7" s="155">
        <v>1.2000000000000002</v>
      </c>
      <c r="BY7" s="156">
        <v>19.100000000000001</v>
      </c>
      <c r="BZ7" s="157">
        <v>19.200000000000003</v>
      </c>
      <c r="CA7" s="152">
        <v>0</v>
      </c>
      <c r="CB7" s="153">
        <v>94</v>
      </c>
      <c r="CC7" s="153">
        <v>93</v>
      </c>
      <c r="CD7" s="154">
        <v>62</v>
      </c>
      <c r="CE7" s="155">
        <v>0</v>
      </c>
      <c r="CF7" s="156">
        <v>9.4</v>
      </c>
      <c r="CG7" s="157">
        <v>18.600000000000001</v>
      </c>
      <c r="CH7" s="152">
        <f t="shared" si="1"/>
        <v>7</v>
      </c>
      <c r="CI7" s="153">
        <f t="shared" si="2"/>
        <v>633</v>
      </c>
      <c r="CJ7" s="153">
        <f t="shared" si="3"/>
        <v>963</v>
      </c>
      <c r="CK7" s="208">
        <f t="shared" si="4"/>
        <v>325</v>
      </c>
      <c r="CL7" s="209">
        <f t="shared" si="5"/>
        <v>2.8000000000000003</v>
      </c>
      <c r="CM7" s="156">
        <f t="shared" si="6"/>
        <v>63.300000000000004</v>
      </c>
      <c r="CN7" s="157">
        <f t="shared" si="7"/>
        <v>192.6</v>
      </c>
    </row>
    <row r="8" spans="1:93" ht="18.75" customHeight="1" x14ac:dyDescent="0.2">
      <c r="A8" s="151" t="s">
        <v>58</v>
      </c>
      <c r="B8" s="152">
        <v>17</v>
      </c>
      <c r="C8" s="153">
        <v>159</v>
      </c>
      <c r="D8" s="153">
        <v>492</v>
      </c>
      <c r="E8" s="154">
        <v>0</v>
      </c>
      <c r="F8" s="155">
        <v>6.8000000000000007</v>
      </c>
      <c r="G8" s="156">
        <v>15.9</v>
      </c>
      <c r="H8" s="157">
        <v>98.4</v>
      </c>
      <c r="I8" s="152">
        <v>0</v>
      </c>
      <c r="J8" s="153">
        <v>18</v>
      </c>
      <c r="K8" s="153">
        <v>25</v>
      </c>
      <c r="L8" s="154">
        <v>3</v>
      </c>
      <c r="M8" s="155">
        <v>0</v>
      </c>
      <c r="N8" s="156">
        <v>1.8</v>
      </c>
      <c r="O8" s="157">
        <v>5</v>
      </c>
      <c r="P8" s="152">
        <v>28</v>
      </c>
      <c r="Q8" s="153">
        <v>116</v>
      </c>
      <c r="R8" s="153">
        <v>166</v>
      </c>
      <c r="S8" s="154">
        <v>5</v>
      </c>
      <c r="T8" s="155">
        <v>11.200000000000001</v>
      </c>
      <c r="U8" s="156">
        <v>11.600000000000001</v>
      </c>
      <c r="V8" s="157">
        <v>33.200000000000003</v>
      </c>
      <c r="W8" s="152">
        <v>2</v>
      </c>
      <c r="X8" s="153">
        <v>20</v>
      </c>
      <c r="Y8" s="153">
        <v>32</v>
      </c>
      <c r="Z8" s="154">
        <v>3</v>
      </c>
      <c r="AA8" s="155">
        <v>0.8</v>
      </c>
      <c r="AB8" s="156">
        <v>2</v>
      </c>
      <c r="AC8" s="157">
        <v>6.4</v>
      </c>
      <c r="AD8" s="152">
        <v>0</v>
      </c>
      <c r="AE8" s="153">
        <v>8</v>
      </c>
      <c r="AF8" s="153">
        <v>38</v>
      </c>
      <c r="AG8" s="154">
        <v>1</v>
      </c>
      <c r="AH8" s="155">
        <v>0</v>
      </c>
      <c r="AI8" s="156">
        <v>0.8</v>
      </c>
      <c r="AJ8" s="157">
        <v>7.6000000000000005</v>
      </c>
      <c r="AK8" s="152">
        <v>0</v>
      </c>
      <c r="AL8" s="153">
        <v>101</v>
      </c>
      <c r="AM8" s="153">
        <v>70</v>
      </c>
      <c r="AN8" s="154">
        <v>7</v>
      </c>
      <c r="AO8" s="155">
        <v>0</v>
      </c>
      <c r="AP8" s="156">
        <v>10.100000000000001</v>
      </c>
      <c r="AQ8" s="157">
        <v>14</v>
      </c>
      <c r="AR8" s="152">
        <v>0</v>
      </c>
      <c r="AS8" s="153">
        <v>52</v>
      </c>
      <c r="AT8" s="153">
        <v>109</v>
      </c>
      <c r="AU8" s="154">
        <v>8</v>
      </c>
      <c r="AV8" s="155">
        <v>0</v>
      </c>
      <c r="AW8" s="156">
        <v>5.2</v>
      </c>
      <c r="AX8" s="157">
        <v>21.8</v>
      </c>
      <c r="AY8" s="152">
        <v>4</v>
      </c>
      <c r="AZ8" s="153">
        <v>103</v>
      </c>
      <c r="BA8" s="153">
        <v>129</v>
      </c>
      <c r="BB8" s="154">
        <v>32</v>
      </c>
      <c r="BC8" s="155">
        <v>1.6</v>
      </c>
      <c r="BD8" s="156">
        <v>10.3</v>
      </c>
      <c r="BE8" s="157">
        <v>25.8</v>
      </c>
      <c r="BF8" s="152">
        <v>0</v>
      </c>
      <c r="BG8" s="153">
        <v>99</v>
      </c>
      <c r="BH8" s="153">
        <v>195</v>
      </c>
      <c r="BI8" s="154">
        <v>33</v>
      </c>
      <c r="BJ8" s="155">
        <v>0</v>
      </c>
      <c r="BK8" s="156">
        <v>9.9</v>
      </c>
      <c r="BL8" s="157">
        <v>39</v>
      </c>
      <c r="BM8" s="152">
        <v>4</v>
      </c>
      <c r="BN8" s="153">
        <v>36</v>
      </c>
      <c r="BO8" s="153">
        <v>103</v>
      </c>
      <c r="BP8" s="154">
        <v>25</v>
      </c>
      <c r="BQ8" s="155">
        <v>1.6</v>
      </c>
      <c r="BR8" s="156">
        <v>3.6</v>
      </c>
      <c r="BS8" s="157">
        <v>20.6</v>
      </c>
      <c r="BT8" s="152">
        <v>0</v>
      </c>
      <c r="BU8" s="153">
        <v>343</v>
      </c>
      <c r="BV8" s="153">
        <v>95</v>
      </c>
      <c r="BW8" s="154">
        <v>61</v>
      </c>
      <c r="BX8" s="155">
        <v>0</v>
      </c>
      <c r="BY8" s="156">
        <v>34.300000000000004</v>
      </c>
      <c r="BZ8" s="157">
        <v>19</v>
      </c>
      <c r="CA8" s="152">
        <v>1</v>
      </c>
      <c r="CB8" s="153">
        <v>6</v>
      </c>
      <c r="CC8" s="153">
        <v>96</v>
      </c>
      <c r="CD8" s="154">
        <v>5</v>
      </c>
      <c r="CE8" s="155">
        <v>0.4</v>
      </c>
      <c r="CF8" s="156">
        <v>0.60000000000000009</v>
      </c>
      <c r="CG8" s="157">
        <v>19.200000000000003</v>
      </c>
      <c r="CH8" s="152">
        <f t="shared" si="1"/>
        <v>56</v>
      </c>
      <c r="CI8" s="153">
        <f t="shared" si="2"/>
        <v>1061</v>
      </c>
      <c r="CJ8" s="153">
        <f t="shared" si="3"/>
        <v>1550</v>
      </c>
      <c r="CK8" s="208">
        <f t="shared" si="4"/>
        <v>183</v>
      </c>
      <c r="CL8" s="209">
        <f t="shared" si="5"/>
        <v>22.400000000000002</v>
      </c>
      <c r="CM8" s="156">
        <f t="shared" si="6"/>
        <v>106.1</v>
      </c>
      <c r="CN8" s="157">
        <f t="shared" si="7"/>
        <v>310.00000000000006</v>
      </c>
    </row>
    <row r="9" spans="1:93" ht="18.75" customHeight="1" x14ac:dyDescent="0.2">
      <c r="A9" s="151" t="s">
        <v>91</v>
      </c>
      <c r="B9" s="152">
        <v>35</v>
      </c>
      <c r="C9" s="153">
        <v>35</v>
      </c>
      <c r="D9" s="153">
        <v>77</v>
      </c>
      <c r="E9" s="154">
        <v>3</v>
      </c>
      <c r="F9" s="155">
        <v>14</v>
      </c>
      <c r="G9" s="156">
        <v>3.5</v>
      </c>
      <c r="H9" s="157">
        <v>15.4</v>
      </c>
      <c r="I9" s="152">
        <v>30</v>
      </c>
      <c r="J9" s="153">
        <v>131</v>
      </c>
      <c r="K9" s="153">
        <v>258</v>
      </c>
      <c r="L9" s="154">
        <v>73</v>
      </c>
      <c r="M9" s="155">
        <v>12</v>
      </c>
      <c r="N9" s="156">
        <v>13.100000000000001</v>
      </c>
      <c r="O9" s="157">
        <v>51.6</v>
      </c>
      <c r="P9" s="152">
        <v>0</v>
      </c>
      <c r="Q9" s="153">
        <v>123</v>
      </c>
      <c r="R9" s="153">
        <v>120</v>
      </c>
      <c r="S9" s="154">
        <v>30</v>
      </c>
      <c r="T9" s="155">
        <v>0</v>
      </c>
      <c r="U9" s="156">
        <v>12.3</v>
      </c>
      <c r="V9" s="157">
        <v>24</v>
      </c>
      <c r="W9" s="152">
        <v>2</v>
      </c>
      <c r="X9" s="153">
        <v>40</v>
      </c>
      <c r="Y9" s="153">
        <v>61</v>
      </c>
      <c r="Z9" s="154">
        <v>39</v>
      </c>
      <c r="AA9" s="155">
        <v>0.8</v>
      </c>
      <c r="AB9" s="156">
        <v>4</v>
      </c>
      <c r="AC9" s="157">
        <v>12.200000000000001</v>
      </c>
      <c r="AD9" s="152">
        <v>3</v>
      </c>
      <c r="AE9" s="153">
        <v>15</v>
      </c>
      <c r="AF9" s="153">
        <v>71</v>
      </c>
      <c r="AG9" s="154">
        <v>3</v>
      </c>
      <c r="AH9" s="155">
        <v>1.2000000000000002</v>
      </c>
      <c r="AI9" s="156">
        <v>1.5</v>
      </c>
      <c r="AJ9" s="157">
        <v>14.200000000000001</v>
      </c>
      <c r="AK9" s="152">
        <v>0</v>
      </c>
      <c r="AL9" s="153">
        <v>14</v>
      </c>
      <c r="AM9" s="153">
        <v>32</v>
      </c>
      <c r="AN9" s="154">
        <v>0</v>
      </c>
      <c r="AO9" s="155">
        <v>0</v>
      </c>
      <c r="AP9" s="156">
        <v>1.4000000000000001</v>
      </c>
      <c r="AQ9" s="157">
        <v>6.4</v>
      </c>
      <c r="AR9" s="152">
        <v>3</v>
      </c>
      <c r="AS9" s="153">
        <v>12</v>
      </c>
      <c r="AT9" s="153">
        <v>59</v>
      </c>
      <c r="AU9" s="154">
        <v>2</v>
      </c>
      <c r="AV9" s="155">
        <v>1.2000000000000002</v>
      </c>
      <c r="AW9" s="156">
        <v>1.2000000000000002</v>
      </c>
      <c r="AX9" s="157">
        <v>11.8</v>
      </c>
      <c r="AY9" s="152">
        <v>2</v>
      </c>
      <c r="AZ9" s="153">
        <v>128</v>
      </c>
      <c r="BA9" s="153">
        <v>108</v>
      </c>
      <c r="BB9" s="154">
        <v>12</v>
      </c>
      <c r="BC9" s="155">
        <v>0.8</v>
      </c>
      <c r="BD9" s="156">
        <v>12.8</v>
      </c>
      <c r="BE9" s="157">
        <v>21.6</v>
      </c>
      <c r="BF9" s="152">
        <v>2</v>
      </c>
      <c r="BG9" s="153">
        <v>144</v>
      </c>
      <c r="BH9" s="153">
        <v>184</v>
      </c>
      <c r="BI9" s="154">
        <v>2</v>
      </c>
      <c r="BJ9" s="155">
        <v>0.8</v>
      </c>
      <c r="BK9" s="156">
        <v>14.4</v>
      </c>
      <c r="BL9" s="157">
        <v>36.800000000000004</v>
      </c>
      <c r="BM9" s="152">
        <v>16</v>
      </c>
      <c r="BN9" s="153">
        <v>222</v>
      </c>
      <c r="BO9" s="153">
        <v>195</v>
      </c>
      <c r="BP9" s="154">
        <v>77</v>
      </c>
      <c r="BQ9" s="155">
        <v>6.4</v>
      </c>
      <c r="BR9" s="156">
        <v>22.200000000000003</v>
      </c>
      <c r="BS9" s="157">
        <v>39</v>
      </c>
      <c r="BT9" s="152">
        <v>2</v>
      </c>
      <c r="BU9" s="153">
        <v>52</v>
      </c>
      <c r="BV9" s="153">
        <v>46</v>
      </c>
      <c r="BW9" s="154">
        <v>6</v>
      </c>
      <c r="BX9" s="155">
        <v>0.8</v>
      </c>
      <c r="BY9" s="156">
        <v>5.2</v>
      </c>
      <c r="BZ9" s="157">
        <v>9.2000000000000011</v>
      </c>
      <c r="CA9" s="152">
        <v>0</v>
      </c>
      <c r="CB9" s="153">
        <v>13</v>
      </c>
      <c r="CC9" s="153">
        <v>43</v>
      </c>
      <c r="CD9" s="154">
        <v>0</v>
      </c>
      <c r="CE9" s="155">
        <v>0</v>
      </c>
      <c r="CF9" s="156">
        <v>1.3</v>
      </c>
      <c r="CG9" s="157">
        <v>8.6</v>
      </c>
      <c r="CH9" s="152">
        <f t="shared" si="1"/>
        <v>95</v>
      </c>
      <c r="CI9" s="153">
        <f t="shared" si="2"/>
        <v>929</v>
      </c>
      <c r="CJ9" s="153">
        <f t="shared" si="3"/>
        <v>1254</v>
      </c>
      <c r="CK9" s="208">
        <f t="shared" si="4"/>
        <v>247</v>
      </c>
      <c r="CL9" s="209">
        <f t="shared" si="5"/>
        <v>38</v>
      </c>
      <c r="CM9" s="156">
        <f t="shared" si="6"/>
        <v>92.90000000000002</v>
      </c>
      <c r="CN9" s="157">
        <f t="shared" si="7"/>
        <v>250.8</v>
      </c>
    </row>
    <row r="10" spans="1:93" ht="18.75" customHeight="1" x14ac:dyDescent="0.2">
      <c r="A10" s="151" t="s">
        <v>59</v>
      </c>
      <c r="B10" s="152">
        <v>0</v>
      </c>
      <c r="C10" s="153">
        <v>15</v>
      </c>
      <c r="D10" s="153">
        <v>20</v>
      </c>
      <c r="E10" s="154">
        <v>0</v>
      </c>
      <c r="F10" s="155">
        <v>0</v>
      </c>
      <c r="G10" s="156">
        <v>1.5</v>
      </c>
      <c r="H10" s="157">
        <v>4</v>
      </c>
      <c r="I10" s="152">
        <v>0</v>
      </c>
      <c r="J10" s="153">
        <v>0</v>
      </c>
      <c r="K10" s="153">
        <v>0</v>
      </c>
      <c r="L10" s="154">
        <v>0</v>
      </c>
      <c r="M10" s="155">
        <v>0</v>
      </c>
      <c r="N10" s="156">
        <v>0</v>
      </c>
      <c r="O10" s="157">
        <v>0</v>
      </c>
      <c r="P10" s="152">
        <v>0</v>
      </c>
      <c r="Q10" s="153">
        <v>0</v>
      </c>
      <c r="R10" s="153">
        <v>0</v>
      </c>
      <c r="S10" s="154">
        <v>0</v>
      </c>
      <c r="T10" s="155">
        <v>0</v>
      </c>
      <c r="U10" s="156">
        <v>0</v>
      </c>
      <c r="V10" s="157">
        <v>0</v>
      </c>
      <c r="W10" s="152">
        <v>0</v>
      </c>
      <c r="X10" s="153">
        <v>0</v>
      </c>
      <c r="Y10" s="153">
        <v>0</v>
      </c>
      <c r="Z10" s="154">
        <v>0</v>
      </c>
      <c r="AA10" s="155">
        <v>0</v>
      </c>
      <c r="AB10" s="156">
        <v>0</v>
      </c>
      <c r="AC10" s="157">
        <v>0</v>
      </c>
      <c r="AD10" s="152">
        <v>0</v>
      </c>
      <c r="AE10" s="153">
        <v>0</v>
      </c>
      <c r="AF10" s="153">
        <v>0</v>
      </c>
      <c r="AG10" s="154">
        <v>0</v>
      </c>
      <c r="AH10" s="155">
        <v>0</v>
      </c>
      <c r="AI10" s="156">
        <v>0</v>
      </c>
      <c r="AJ10" s="157">
        <v>0</v>
      </c>
      <c r="AK10" s="152">
        <v>0</v>
      </c>
      <c r="AL10" s="153">
        <v>0</v>
      </c>
      <c r="AM10" s="153">
        <v>0</v>
      </c>
      <c r="AN10" s="154">
        <v>0</v>
      </c>
      <c r="AO10" s="155">
        <v>0</v>
      </c>
      <c r="AP10" s="156">
        <v>0</v>
      </c>
      <c r="AQ10" s="157">
        <v>0</v>
      </c>
      <c r="AR10" s="152">
        <v>0</v>
      </c>
      <c r="AS10" s="153">
        <v>0</v>
      </c>
      <c r="AT10" s="153">
        <v>0</v>
      </c>
      <c r="AU10" s="154">
        <v>0</v>
      </c>
      <c r="AV10" s="155">
        <v>0</v>
      </c>
      <c r="AW10" s="156">
        <v>0</v>
      </c>
      <c r="AX10" s="157">
        <v>0</v>
      </c>
      <c r="AY10" s="152">
        <v>0</v>
      </c>
      <c r="AZ10" s="153">
        <v>0</v>
      </c>
      <c r="BA10" s="153">
        <v>0</v>
      </c>
      <c r="BB10" s="154">
        <v>0</v>
      </c>
      <c r="BC10" s="155">
        <v>0</v>
      </c>
      <c r="BD10" s="156">
        <v>0</v>
      </c>
      <c r="BE10" s="157">
        <v>0</v>
      </c>
      <c r="BF10" s="152">
        <v>0</v>
      </c>
      <c r="BG10" s="153">
        <v>0</v>
      </c>
      <c r="BH10" s="153">
        <v>0</v>
      </c>
      <c r="BI10" s="154">
        <v>0</v>
      </c>
      <c r="BJ10" s="155">
        <v>0</v>
      </c>
      <c r="BK10" s="156">
        <v>0</v>
      </c>
      <c r="BL10" s="157">
        <v>0</v>
      </c>
      <c r="BM10" s="152">
        <v>0</v>
      </c>
      <c r="BN10" s="153">
        <v>0</v>
      </c>
      <c r="BO10" s="153">
        <v>9</v>
      </c>
      <c r="BP10" s="154">
        <v>0</v>
      </c>
      <c r="BQ10" s="155">
        <v>0</v>
      </c>
      <c r="BR10" s="156">
        <v>0</v>
      </c>
      <c r="BS10" s="157">
        <v>1.8</v>
      </c>
      <c r="BT10" s="152">
        <v>0</v>
      </c>
      <c r="BU10" s="153">
        <v>0</v>
      </c>
      <c r="BV10" s="153">
        <v>16</v>
      </c>
      <c r="BW10" s="154">
        <v>0</v>
      </c>
      <c r="BX10" s="155">
        <v>0</v>
      </c>
      <c r="BY10" s="156">
        <v>0</v>
      </c>
      <c r="BZ10" s="157">
        <v>3.2</v>
      </c>
      <c r="CA10" s="152">
        <v>0</v>
      </c>
      <c r="CB10" s="153">
        <v>0</v>
      </c>
      <c r="CC10" s="153">
        <v>0</v>
      </c>
      <c r="CD10" s="154">
        <v>0</v>
      </c>
      <c r="CE10" s="155">
        <v>0</v>
      </c>
      <c r="CF10" s="156">
        <v>0</v>
      </c>
      <c r="CG10" s="157">
        <v>0</v>
      </c>
      <c r="CH10" s="152">
        <f t="shared" si="1"/>
        <v>0</v>
      </c>
      <c r="CI10" s="153">
        <f t="shared" si="2"/>
        <v>15</v>
      </c>
      <c r="CJ10" s="153">
        <f t="shared" si="3"/>
        <v>45</v>
      </c>
      <c r="CK10" s="208">
        <f t="shared" si="4"/>
        <v>0</v>
      </c>
      <c r="CL10" s="209">
        <f t="shared" si="5"/>
        <v>0</v>
      </c>
      <c r="CM10" s="156">
        <f t="shared" si="6"/>
        <v>1.5</v>
      </c>
      <c r="CN10" s="157">
        <f t="shared" si="7"/>
        <v>9</v>
      </c>
    </row>
    <row r="11" spans="1:93" ht="18.75" customHeight="1" x14ac:dyDescent="0.2">
      <c r="A11" s="151" t="s">
        <v>60</v>
      </c>
      <c r="B11" s="152">
        <v>0</v>
      </c>
      <c r="C11" s="153">
        <v>81</v>
      </c>
      <c r="D11" s="153">
        <v>111</v>
      </c>
      <c r="E11" s="154">
        <v>0</v>
      </c>
      <c r="F11" s="155">
        <v>0</v>
      </c>
      <c r="G11" s="156">
        <v>8.1</v>
      </c>
      <c r="H11" s="157">
        <v>22.200000000000003</v>
      </c>
      <c r="I11" s="152">
        <v>10</v>
      </c>
      <c r="J11" s="153">
        <v>54</v>
      </c>
      <c r="K11" s="153">
        <v>106</v>
      </c>
      <c r="L11" s="154">
        <v>18</v>
      </c>
      <c r="M11" s="155">
        <v>4</v>
      </c>
      <c r="N11" s="156">
        <v>5.4</v>
      </c>
      <c r="O11" s="157">
        <v>21.200000000000003</v>
      </c>
      <c r="P11" s="152">
        <v>9</v>
      </c>
      <c r="Q11" s="153">
        <v>59</v>
      </c>
      <c r="R11" s="153">
        <v>78</v>
      </c>
      <c r="S11" s="154">
        <v>78</v>
      </c>
      <c r="T11" s="155">
        <v>3.6</v>
      </c>
      <c r="U11" s="156">
        <v>5.9</v>
      </c>
      <c r="V11" s="157">
        <v>15.600000000000001</v>
      </c>
      <c r="W11" s="152">
        <v>0</v>
      </c>
      <c r="X11" s="153">
        <v>0</v>
      </c>
      <c r="Y11" s="153">
        <v>0</v>
      </c>
      <c r="Z11" s="154">
        <v>75</v>
      </c>
      <c r="AA11" s="155">
        <v>0</v>
      </c>
      <c r="AB11" s="156">
        <v>0</v>
      </c>
      <c r="AC11" s="157">
        <v>0</v>
      </c>
      <c r="AD11" s="152">
        <v>0</v>
      </c>
      <c r="AE11" s="153">
        <v>0</v>
      </c>
      <c r="AF11" s="153">
        <v>8</v>
      </c>
      <c r="AG11" s="154">
        <v>50</v>
      </c>
      <c r="AH11" s="155">
        <v>0</v>
      </c>
      <c r="AI11" s="156">
        <v>0</v>
      </c>
      <c r="AJ11" s="157">
        <v>1.6</v>
      </c>
      <c r="AK11" s="152">
        <v>0</v>
      </c>
      <c r="AL11" s="153">
        <v>45</v>
      </c>
      <c r="AM11" s="153">
        <v>53</v>
      </c>
      <c r="AN11" s="154">
        <v>1</v>
      </c>
      <c r="AO11" s="155">
        <v>0</v>
      </c>
      <c r="AP11" s="156">
        <v>4.5</v>
      </c>
      <c r="AQ11" s="157">
        <v>10.600000000000001</v>
      </c>
      <c r="AR11" s="152">
        <v>4</v>
      </c>
      <c r="AS11" s="153">
        <v>51</v>
      </c>
      <c r="AT11" s="153">
        <v>64</v>
      </c>
      <c r="AU11" s="154">
        <v>2</v>
      </c>
      <c r="AV11" s="155">
        <v>1.6</v>
      </c>
      <c r="AW11" s="156">
        <v>5.1000000000000005</v>
      </c>
      <c r="AX11" s="157">
        <v>12.8</v>
      </c>
      <c r="AY11" s="152">
        <v>3</v>
      </c>
      <c r="AZ11" s="153">
        <v>192</v>
      </c>
      <c r="BA11" s="153">
        <v>289</v>
      </c>
      <c r="BB11" s="154">
        <v>4</v>
      </c>
      <c r="BC11" s="155">
        <v>1.2000000000000002</v>
      </c>
      <c r="BD11" s="156">
        <v>19.200000000000003</v>
      </c>
      <c r="BE11" s="157">
        <v>57.800000000000004</v>
      </c>
      <c r="BF11" s="152">
        <v>0</v>
      </c>
      <c r="BG11" s="153">
        <v>2</v>
      </c>
      <c r="BH11" s="153">
        <v>205</v>
      </c>
      <c r="BI11" s="154">
        <v>67</v>
      </c>
      <c r="BJ11" s="155">
        <v>0</v>
      </c>
      <c r="BK11" s="156">
        <v>0.2</v>
      </c>
      <c r="BL11" s="157">
        <v>41</v>
      </c>
      <c r="BM11" s="152">
        <v>4</v>
      </c>
      <c r="BN11" s="153">
        <v>70</v>
      </c>
      <c r="BO11" s="153">
        <v>486</v>
      </c>
      <c r="BP11" s="154">
        <v>61</v>
      </c>
      <c r="BQ11" s="155">
        <v>1.6</v>
      </c>
      <c r="BR11" s="156">
        <v>7</v>
      </c>
      <c r="BS11" s="157">
        <v>97.2</v>
      </c>
      <c r="BT11" s="152">
        <v>6</v>
      </c>
      <c r="BU11" s="153">
        <v>31</v>
      </c>
      <c r="BV11" s="153">
        <v>315</v>
      </c>
      <c r="BW11" s="154">
        <v>16</v>
      </c>
      <c r="BX11" s="155">
        <v>2.4000000000000004</v>
      </c>
      <c r="BY11" s="156">
        <v>3.1</v>
      </c>
      <c r="BZ11" s="157">
        <v>63</v>
      </c>
      <c r="CA11" s="152">
        <v>0</v>
      </c>
      <c r="CB11" s="153">
        <v>55</v>
      </c>
      <c r="CC11" s="153">
        <v>386</v>
      </c>
      <c r="CD11" s="154">
        <v>25</v>
      </c>
      <c r="CE11" s="155">
        <v>0</v>
      </c>
      <c r="CF11" s="156">
        <v>5.5</v>
      </c>
      <c r="CG11" s="157">
        <v>77.2</v>
      </c>
      <c r="CH11" s="152">
        <f t="shared" si="1"/>
        <v>36</v>
      </c>
      <c r="CI11" s="153">
        <f t="shared" si="2"/>
        <v>640</v>
      </c>
      <c r="CJ11" s="153">
        <f t="shared" si="3"/>
        <v>2101</v>
      </c>
      <c r="CK11" s="208">
        <f t="shared" si="4"/>
        <v>397</v>
      </c>
      <c r="CL11" s="209">
        <f t="shared" si="5"/>
        <v>14.399999999999999</v>
      </c>
      <c r="CM11" s="156">
        <f t="shared" si="6"/>
        <v>64</v>
      </c>
      <c r="CN11" s="157">
        <f t="shared" si="7"/>
        <v>420.2</v>
      </c>
    </row>
    <row r="12" spans="1:93" ht="18.75" customHeight="1" x14ac:dyDescent="0.2">
      <c r="A12" s="151" t="s">
        <v>179</v>
      </c>
      <c r="B12" s="152">
        <v>10</v>
      </c>
      <c r="C12" s="153">
        <v>7</v>
      </c>
      <c r="D12" s="153">
        <v>116</v>
      </c>
      <c r="E12" s="154">
        <v>44</v>
      </c>
      <c r="F12" s="155">
        <v>4</v>
      </c>
      <c r="G12" s="156">
        <v>0.70000000000000007</v>
      </c>
      <c r="H12" s="157">
        <v>23.200000000000003</v>
      </c>
      <c r="I12" s="152">
        <v>0</v>
      </c>
      <c r="J12" s="153">
        <v>154</v>
      </c>
      <c r="K12" s="153">
        <v>744</v>
      </c>
      <c r="L12" s="154">
        <v>12</v>
      </c>
      <c r="M12" s="155">
        <v>0</v>
      </c>
      <c r="N12" s="156">
        <v>15.4</v>
      </c>
      <c r="O12" s="157">
        <v>148.80000000000001</v>
      </c>
      <c r="P12" s="152">
        <v>0</v>
      </c>
      <c r="Q12" s="153">
        <v>168</v>
      </c>
      <c r="R12" s="153">
        <v>125</v>
      </c>
      <c r="S12" s="154">
        <v>32</v>
      </c>
      <c r="T12" s="155">
        <v>0</v>
      </c>
      <c r="U12" s="156">
        <v>16.8</v>
      </c>
      <c r="V12" s="157">
        <v>25</v>
      </c>
      <c r="W12" s="152">
        <v>0</v>
      </c>
      <c r="X12" s="153">
        <v>453</v>
      </c>
      <c r="Y12" s="153">
        <v>580</v>
      </c>
      <c r="Z12" s="154">
        <v>108</v>
      </c>
      <c r="AA12" s="155">
        <v>0</v>
      </c>
      <c r="AB12" s="156">
        <v>45.300000000000004</v>
      </c>
      <c r="AC12" s="157">
        <v>116</v>
      </c>
      <c r="AD12" s="152">
        <v>0</v>
      </c>
      <c r="AE12" s="153">
        <v>22</v>
      </c>
      <c r="AF12" s="153">
        <v>117</v>
      </c>
      <c r="AG12" s="154">
        <v>19</v>
      </c>
      <c r="AH12" s="155">
        <v>0</v>
      </c>
      <c r="AI12" s="156">
        <v>2.2000000000000002</v>
      </c>
      <c r="AJ12" s="157">
        <v>23.400000000000002</v>
      </c>
      <c r="AK12" s="152">
        <v>5</v>
      </c>
      <c r="AL12" s="153">
        <v>15</v>
      </c>
      <c r="AM12" s="153">
        <v>0</v>
      </c>
      <c r="AN12" s="154">
        <v>0</v>
      </c>
      <c r="AO12" s="155">
        <v>2</v>
      </c>
      <c r="AP12" s="156">
        <v>1.5</v>
      </c>
      <c r="AQ12" s="157">
        <v>0</v>
      </c>
      <c r="AR12" s="152">
        <v>5</v>
      </c>
      <c r="AS12" s="153">
        <v>250</v>
      </c>
      <c r="AT12" s="153">
        <v>128</v>
      </c>
      <c r="AU12" s="154">
        <v>30</v>
      </c>
      <c r="AV12" s="155">
        <v>2</v>
      </c>
      <c r="AW12" s="156">
        <v>25</v>
      </c>
      <c r="AX12" s="157">
        <v>25.6</v>
      </c>
      <c r="AY12" s="152">
        <v>10</v>
      </c>
      <c r="AZ12" s="153">
        <v>175</v>
      </c>
      <c r="BA12" s="153">
        <v>231</v>
      </c>
      <c r="BB12" s="154">
        <v>104</v>
      </c>
      <c r="BC12" s="155">
        <v>4</v>
      </c>
      <c r="BD12" s="156">
        <v>17.5</v>
      </c>
      <c r="BE12" s="157">
        <v>46.2</v>
      </c>
      <c r="BF12" s="152">
        <v>8</v>
      </c>
      <c r="BG12" s="153">
        <v>86</v>
      </c>
      <c r="BH12" s="153">
        <v>217</v>
      </c>
      <c r="BI12" s="154">
        <v>14</v>
      </c>
      <c r="BJ12" s="155">
        <v>3.2</v>
      </c>
      <c r="BK12" s="156">
        <v>8.6</v>
      </c>
      <c r="BL12" s="157">
        <v>43.400000000000006</v>
      </c>
      <c r="BM12" s="152">
        <v>0</v>
      </c>
      <c r="BN12" s="153">
        <v>15</v>
      </c>
      <c r="BO12" s="153">
        <v>33</v>
      </c>
      <c r="BP12" s="154">
        <v>18</v>
      </c>
      <c r="BQ12" s="155">
        <v>0</v>
      </c>
      <c r="BR12" s="156">
        <v>1.5</v>
      </c>
      <c r="BS12" s="157">
        <v>6.6000000000000005</v>
      </c>
      <c r="BT12" s="152">
        <v>0</v>
      </c>
      <c r="BU12" s="153">
        <v>16</v>
      </c>
      <c r="BV12" s="153">
        <v>7</v>
      </c>
      <c r="BW12" s="154">
        <v>16</v>
      </c>
      <c r="BX12" s="155">
        <v>0</v>
      </c>
      <c r="BY12" s="156">
        <v>1.6</v>
      </c>
      <c r="BZ12" s="157">
        <v>1.4000000000000001</v>
      </c>
      <c r="CA12" s="152">
        <v>0</v>
      </c>
      <c r="CB12" s="153">
        <v>35</v>
      </c>
      <c r="CC12" s="153">
        <v>54</v>
      </c>
      <c r="CD12" s="154">
        <v>28</v>
      </c>
      <c r="CE12" s="155">
        <v>0</v>
      </c>
      <c r="CF12" s="156">
        <v>3.5</v>
      </c>
      <c r="CG12" s="157">
        <v>10.8</v>
      </c>
      <c r="CH12" s="152">
        <f t="shared" si="1"/>
        <v>38</v>
      </c>
      <c r="CI12" s="153">
        <f t="shared" si="2"/>
        <v>1396</v>
      </c>
      <c r="CJ12" s="153">
        <f t="shared" si="3"/>
        <v>2352</v>
      </c>
      <c r="CK12" s="208">
        <f t="shared" si="4"/>
        <v>425</v>
      </c>
      <c r="CL12" s="209">
        <f t="shared" si="5"/>
        <v>15.2</v>
      </c>
      <c r="CM12" s="156">
        <f t="shared" si="6"/>
        <v>139.60000000000002</v>
      </c>
      <c r="CN12" s="157">
        <f t="shared" si="7"/>
        <v>470.40000000000003</v>
      </c>
    </row>
    <row r="13" spans="1:93" ht="18.75" customHeight="1" x14ac:dyDescent="0.2">
      <c r="A13" s="151" t="s">
        <v>61</v>
      </c>
      <c r="B13" s="152">
        <v>0</v>
      </c>
      <c r="C13" s="153">
        <v>0</v>
      </c>
      <c r="D13" s="153">
        <v>0</v>
      </c>
      <c r="E13" s="154">
        <v>0</v>
      </c>
      <c r="F13" s="155">
        <v>0</v>
      </c>
      <c r="G13" s="156">
        <v>0</v>
      </c>
      <c r="H13" s="157">
        <v>0</v>
      </c>
      <c r="I13" s="152">
        <v>0</v>
      </c>
      <c r="J13" s="153">
        <v>0</v>
      </c>
      <c r="K13" s="153">
        <v>25</v>
      </c>
      <c r="L13" s="154">
        <v>0</v>
      </c>
      <c r="M13" s="155">
        <v>0</v>
      </c>
      <c r="N13" s="156">
        <v>0</v>
      </c>
      <c r="O13" s="157">
        <v>5</v>
      </c>
      <c r="P13" s="152">
        <v>0</v>
      </c>
      <c r="Q13" s="153">
        <v>23</v>
      </c>
      <c r="R13" s="153">
        <v>40</v>
      </c>
      <c r="S13" s="154">
        <v>0</v>
      </c>
      <c r="T13" s="155">
        <v>0</v>
      </c>
      <c r="U13" s="156">
        <v>2.3000000000000003</v>
      </c>
      <c r="V13" s="157">
        <v>8</v>
      </c>
      <c r="W13" s="152">
        <v>0</v>
      </c>
      <c r="X13" s="153">
        <v>14</v>
      </c>
      <c r="Y13" s="153">
        <v>68</v>
      </c>
      <c r="Z13" s="154">
        <v>0</v>
      </c>
      <c r="AA13" s="155">
        <v>0</v>
      </c>
      <c r="AB13" s="156">
        <v>1.4000000000000001</v>
      </c>
      <c r="AC13" s="157">
        <v>13.600000000000001</v>
      </c>
      <c r="AD13" s="152">
        <v>0</v>
      </c>
      <c r="AE13" s="153">
        <v>0</v>
      </c>
      <c r="AF13" s="153">
        <v>0</v>
      </c>
      <c r="AG13" s="154">
        <v>0</v>
      </c>
      <c r="AH13" s="155">
        <v>0</v>
      </c>
      <c r="AI13" s="156">
        <v>0</v>
      </c>
      <c r="AJ13" s="157">
        <v>0</v>
      </c>
      <c r="AK13" s="152">
        <v>0</v>
      </c>
      <c r="AL13" s="153">
        <v>0</v>
      </c>
      <c r="AM13" s="153">
        <v>35</v>
      </c>
      <c r="AN13" s="154">
        <v>0</v>
      </c>
      <c r="AO13" s="155">
        <v>0</v>
      </c>
      <c r="AP13" s="156">
        <v>0</v>
      </c>
      <c r="AQ13" s="157">
        <v>7</v>
      </c>
      <c r="AR13" s="152">
        <v>0</v>
      </c>
      <c r="AS13" s="153">
        <v>0</v>
      </c>
      <c r="AT13" s="153">
        <v>0</v>
      </c>
      <c r="AU13" s="154">
        <v>0</v>
      </c>
      <c r="AV13" s="155">
        <v>0</v>
      </c>
      <c r="AW13" s="156">
        <v>0</v>
      </c>
      <c r="AX13" s="157">
        <v>0</v>
      </c>
      <c r="AY13" s="152">
        <v>0</v>
      </c>
      <c r="AZ13" s="153">
        <v>42</v>
      </c>
      <c r="BA13" s="153">
        <v>80</v>
      </c>
      <c r="BB13" s="154">
        <v>0</v>
      </c>
      <c r="BC13" s="155">
        <v>0</v>
      </c>
      <c r="BD13" s="156">
        <v>4.2</v>
      </c>
      <c r="BE13" s="157">
        <v>16</v>
      </c>
      <c r="BF13" s="152">
        <v>6</v>
      </c>
      <c r="BG13" s="153">
        <v>199</v>
      </c>
      <c r="BH13" s="153">
        <v>120</v>
      </c>
      <c r="BI13" s="154">
        <v>22</v>
      </c>
      <c r="BJ13" s="155">
        <v>2.4000000000000004</v>
      </c>
      <c r="BK13" s="156">
        <v>19.900000000000002</v>
      </c>
      <c r="BL13" s="157">
        <v>24</v>
      </c>
      <c r="BM13" s="152">
        <v>0</v>
      </c>
      <c r="BN13" s="153">
        <v>22</v>
      </c>
      <c r="BO13" s="153">
        <v>35</v>
      </c>
      <c r="BP13" s="154">
        <v>0</v>
      </c>
      <c r="BQ13" s="155">
        <v>0</v>
      </c>
      <c r="BR13" s="156">
        <v>2.2000000000000002</v>
      </c>
      <c r="BS13" s="157">
        <v>7</v>
      </c>
      <c r="BT13" s="152">
        <v>0</v>
      </c>
      <c r="BU13" s="153">
        <v>14</v>
      </c>
      <c r="BV13" s="153">
        <v>8</v>
      </c>
      <c r="BW13" s="154">
        <v>0</v>
      </c>
      <c r="BX13" s="155">
        <v>0</v>
      </c>
      <c r="BY13" s="156">
        <v>1.4000000000000001</v>
      </c>
      <c r="BZ13" s="157">
        <v>1.6</v>
      </c>
      <c r="CA13" s="152">
        <v>0</v>
      </c>
      <c r="CB13" s="153">
        <v>39</v>
      </c>
      <c r="CC13" s="153">
        <v>52</v>
      </c>
      <c r="CD13" s="154">
        <v>3</v>
      </c>
      <c r="CE13" s="155">
        <v>0</v>
      </c>
      <c r="CF13" s="156">
        <v>3.9000000000000004</v>
      </c>
      <c r="CG13" s="157">
        <v>10.4</v>
      </c>
      <c r="CH13" s="152">
        <f t="shared" si="1"/>
        <v>6</v>
      </c>
      <c r="CI13" s="153">
        <f t="shared" si="2"/>
        <v>353</v>
      </c>
      <c r="CJ13" s="153">
        <f t="shared" si="3"/>
        <v>463</v>
      </c>
      <c r="CK13" s="208">
        <f t="shared" si="4"/>
        <v>25</v>
      </c>
      <c r="CL13" s="209">
        <f t="shared" si="5"/>
        <v>2.4000000000000004</v>
      </c>
      <c r="CM13" s="156">
        <f t="shared" si="6"/>
        <v>35.300000000000004</v>
      </c>
      <c r="CN13" s="157">
        <f t="shared" si="7"/>
        <v>92.6</v>
      </c>
    </row>
    <row r="14" spans="1:93" ht="18.75" customHeight="1" x14ac:dyDescent="0.2">
      <c r="A14" s="151" t="s">
        <v>62</v>
      </c>
      <c r="B14" s="152">
        <v>13</v>
      </c>
      <c r="C14" s="153">
        <v>4</v>
      </c>
      <c r="D14" s="153">
        <v>52</v>
      </c>
      <c r="E14" s="154">
        <v>0</v>
      </c>
      <c r="F14" s="155">
        <v>5.2</v>
      </c>
      <c r="G14" s="156">
        <v>0.4</v>
      </c>
      <c r="H14" s="157">
        <v>10.4</v>
      </c>
      <c r="I14" s="152">
        <v>2</v>
      </c>
      <c r="J14" s="153">
        <v>134</v>
      </c>
      <c r="K14" s="153">
        <v>88</v>
      </c>
      <c r="L14" s="154">
        <v>0</v>
      </c>
      <c r="M14" s="155">
        <v>0.8</v>
      </c>
      <c r="N14" s="156">
        <v>13.4</v>
      </c>
      <c r="O14" s="157">
        <v>17.600000000000001</v>
      </c>
      <c r="P14" s="152">
        <v>0</v>
      </c>
      <c r="Q14" s="153">
        <v>0</v>
      </c>
      <c r="R14" s="153">
        <v>10</v>
      </c>
      <c r="S14" s="154">
        <v>0</v>
      </c>
      <c r="T14" s="155">
        <v>0</v>
      </c>
      <c r="U14" s="156">
        <v>0</v>
      </c>
      <c r="V14" s="157">
        <v>2</v>
      </c>
      <c r="W14" s="152">
        <v>4</v>
      </c>
      <c r="X14" s="153">
        <v>11</v>
      </c>
      <c r="Y14" s="153">
        <v>13</v>
      </c>
      <c r="Z14" s="154">
        <v>0</v>
      </c>
      <c r="AA14" s="155">
        <v>1.6</v>
      </c>
      <c r="AB14" s="156">
        <v>1.1000000000000001</v>
      </c>
      <c r="AC14" s="157">
        <v>2.6</v>
      </c>
      <c r="AD14" s="152">
        <v>9</v>
      </c>
      <c r="AE14" s="153">
        <v>0</v>
      </c>
      <c r="AF14" s="153">
        <v>0</v>
      </c>
      <c r="AG14" s="154">
        <v>0</v>
      </c>
      <c r="AH14" s="155">
        <v>3.6</v>
      </c>
      <c r="AI14" s="156">
        <v>0</v>
      </c>
      <c r="AJ14" s="157">
        <v>0</v>
      </c>
      <c r="AK14" s="152">
        <v>3</v>
      </c>
      <c r="AL14" s="153">
        <v>12</v>
      </c>
      <c r="AM14" s="153">
        <v>28</v>
      </c>
      <c r="AN14" s="154">
        <v>0</v>
      </c>
      <c r="AO14" s="155">
        <v>1.2000000000000002</v>
      </c>
      <c r="AP14" s="156">
        <v>1.2000000000000002</v>
      </c>
      <c r="AQ14" s="157">
        <v>5.6000000000000005</v>
      </c>
      <c r="AR14" s="152">
        <v>0</v>
      </c>
      <c r="AS14" s="153">
        <v>202</v>
      </c>
      <c r="AT14" s="153">
        <v>375</v>
      </c>
      <c r="AU14" s="154">
        <v>0</v>
      </c>
      <c r="AV14" s="155">
        <v>0</v>
      </c>
      <c r="AW14" s="156">
        <v>20.200000000000003</v>
      </c>
      <c r="AX14" s="157">
        <v>75</v>
      </c>
      <c r="AY14" s="152">
        <v>0</v>
      </c>
      <c r="AZ14" s="153">
        <v>8</v>
      </c>
      <c r="BA14" s="153">
        <v>92</v>
      </c>
      <c r="BB14" s="154">
        <v>0</v>
      </c>
      <c r="BC14" s="155">
        <v>0</v>
      </c>
      <c r="BD14" s="156">
        <v>0.8</v>
      </c>
      <c r="BE14" s="157">
        <v>18.400000000000002</v>
      </c>
      <c r="BF14" s="152">
        <v>0</v>
      </c>
      <c r="BG14" s="153">
        <v>5</v>
      </c>
      <c r="BH14" s="153">
        <v>0</v>
      </c>
      <c r="BI14" s="154">
        <v>0</v>
      </c>
      <c r="BJ14" s="155">
        <v>0</v>
      </c>
      <c r="BK14" s="156">
        <v>0.5</v>
      </c>
      <c r="BL14" s="157">
        <v>0</v>
      </c>
      <c r="BM14" s="152">
        <v>0</v>
      </c>
      <c r="BN14" s="153">
        <v>0</v>
      </c>
      <c r="BO14" s="153">
        <v>0</v>
      </c>
      <c r="BP14" s="154">
        <v>0</v>
      </c>
      <c r="BQ14" s="155">
        <v>0</v>
      </c>
      <c r="BR14" s="156">
        <v>0</v>
      </c>
      <c r="BS14" s="157">
        <v>0</v>
      </c>
      <c r="BT14" s="152">
        <v>0</v>
      </c>
      <c r="BU14" s="153">
        <v>0</v>
      </c>
      <c r="BV14" s="153">
        <v>0</v>
      </c>
      <c r="BW14" s="154">
        <v>0</v>
      </c>
      <c r="BX14" s="155">
        <v>0</v>
      </c>
      <c r="BY14" s="156">
        <v>0</v>
      </c>
      <c r="BZ14" s="157">
        <v>0</v>
      </c>
      <c r="CA14" s="152">
        <v>0</v>
      </c>
      <c r="CB14" s="153">
        <v>0</v>
      </c>
      <c r="CC14" s="153">
        <v>4</v>
      </c>
      <c r="CD14" s="154">
        <v>0</v>
      </c>
      <c r="CE14" s="155">
        <v>0</v>
      </c>
      <c r="CF14" s="156">
        <v>0</v>
      </c>
      <c r="CG14" s="157">
        <v>0.8</v>
      </c>
      <c r="CH14" s="152">
        <f t="shared" si="1"/>
        <v>31</v>
      </c>
      <c r="CI14" s="153">
        <f t="shared" si="2"/>
        <v>376</v>
      </c>
      <c r="CJ14" s="153">
        <f t="shared" si="3"/>
        <v>662</v>
      </c>
      <c r="CK14" s="208">
        <f t="shared" si="4"/>
        <v>0</v>
      </c>
      <c r="CL14" s="209">
        <f t="shared" si="5"/>
        <v>12.399999999999999</v>
      </c>
      <c r="CM14" s="156">
        <f t="shared" si="6"/>
        <v>37.6</v>
      </c>
      <c r="CN14" s="157">
        <f t="shared" si="7"/>
        <v>132.4</v>
      </c>
    </row>
    <row r="15" spans="1:93" ht="18.75" customHeight="1" x14ac:dyDescent="0.2">
      <c r="A15" s="151" t="s">
        <v>92</v>
      </c>
      <c r="B15" s="152">
        <f t="shared" ref="B15:AG15" si="8">SUM(B5:B14)</f>
        <v>78</v>
      </c>
      <c r="C15" s="153">
        <f t="shared" si="8"/>
        <v>466</v>
      </c>
      <c r="D15" s="153">
        <f t="shared" si="8"/>
        <v>1342</v>
      </c>
      <c r="E15" s="154">
        <f t="shared" si="8"/>
        <v>177</v>
      </c>
      <c r="F15" s="155">
        <f t="shared" si="8"/>
        <v>31.2</v>
      </c>
      <c r="G15" s="156">
        <f t="shared" si="8"/>
        <v>46.6</v>
      </c>
      <c r="H15" s="157">
        <f t="shared" si="8"/>
        <v>268.39999999999998</v>
      </c>
      <c r="I15" s="152">
        <f t="shared" si="8"/>
        <v>52</v>
      </c>
      <c r="J15" s="153">
        <f t="shared" si="8"/>
        <v>622</v>
      </c>
      <c r="K15" s="153">
        <f t="shared" si="8"/>
        <v>1718</v>
      </c>
      <c r="L15" s="154">
        <f t="shared" si="8"/>
        <v>249</v>
      </c>
      <c r="M15" s="155">
        <f t="shared" si="8"/>
        <v>20.8</v>
      </c>
      <c r="N15" s="156">
        <f t="shared" si="8"/>
        <v>62.199999999999996</v>
      </c>
      <c r="O15" s="157">
        <f t="shared" si="8"/>
        <v>343.6</v>
      </c>
      <c r="P15" s="152">
        <f t="shared" si="8"/>
        <v>44</v>
      </c>
      <c r="Q15" s="153">
        <f t="shared" si="8"/>
        <v>509</v>
      </c>
      <c r="R15" s="153">
        <f t="shared" si="8"/>
        <v>770</v>
      </c>
      <c r="S15" s="154">
        <f t="shared" si="8"/>
        <v>225</v>
      </c>
      <c r="T15" s="155">
        <f t="shared" si="8"/>
        <v>17.600000000000001</v>
      </c>
      <c r="U15" s="156">
        <f t="shared" si="8"/>
        <v>50.900000000000006</v>
      </c>
      <c r="V15" s="157">
        <f t="shared" si="8"/>
        <v>154</v>
      </c>
      <c r="W15" s="152">
        <f t="shared" si="8"/>
        <v>8</v>
      </c>
      <c r="X15" s="153">
        <f t="shared" si="8"/>
        <v>591</v>
      </c>
      <c r="Y15" s="153">
        <f t="shared" si="8"/>
        <v>1035</v>
      </c>
      <c r="Z15" s="154">
        <f t="shared" si="8"/>
        <v>261</v>
      </c>
      <c r="AA15" s="155">
        <f t="shared" si="8"/>
        <v>3.2</v>
      </c>
      <c r="AB15" s="156">
        <f t="shared" si="8"/>
        <v>59.100000000000009</v>
      </c>
      <c r="AC15" s="157">
        <f t="shared" si="8"/>
        <v>207</v>
      </c>
      <c r="AD15" s="152">
        <f t="shared" si="8"/>
        <v>16</v>
      </c>
      <c r="AE15" s="153">
        <f t="shared" si="8"/>
        <v>55</v>
      </c>
      <c r="AF15" s="153">
        <f t="shared" si="8"/>
        <v>613</v>
      </c>
      <c r="AG15" s="154">
        <f t="shared" si="8"/>
        <v>133</v>
      </c>
      <c r="AH15" s="155">
        <f t="shared" ref="AH15:CN15" si="9">SUM(AH5:AH14)</f>
        <v>6.4</v>
      </c>
      <c r="AI15" s="156">
        <f t="shared" si="9"/>
        <v>5.5</v>
      </c>
      <c r="AJ15" s="157">
        <f t="shared" si="9"/>
        <v>122.6</v>
      </c>
      <c r="AK15" s="152">
        <f t="shared" si="9"/>
        <v>8</v>
      </c>
      <c r="AL15" s="153">
        <f t="shared" si="9"/>
        <v>254</v>
      </c>
      <c r="AM15" s="153">
        <f t="shared" si="9"/>
        <v>437</v>
      </c>
      <c r="AN15" s="154">
        <f t="shared" si="9"/>
        <v>21</v>
      </c>
      <c r="AO15" s="155">
        <f t="shared" si="9"/>
        <v>3.2</v>
      </c>
      <c r="AP15" s="156">
        <f t="shared" si="9"/>
        <v>25.4</v>
      </c>
      <c r="AQ15" s="157">
        <f t="shared" si="9"/>
        <v>87.4</v>
      </c>
      <c r="AR15" s="152">
        <f t="shared" si="9"/>
        <v>12</v>
      </c>
      <c r="AS15" s="153">
        <f t="shared" si="9"/>
        <v>665</v>
      </c>
      <c r="AT15" s="153">
        <f t="shared" si="9"/>
        <v>917</v>
      </c>
      <c r="AU15" s="154">
        <f t="shared" si="9"/>
        <v>51</v>
      </c>
      <c r="AV15" s="155">
        <f t="shared" si="9"/>
        <v>4.8000000000000007</v>
      </c>
      <c r="AW15" s="156">
        <f t="shared" si="9"/>
        <v>66.5</v>
      </c>
      <c r="AX15" s="157">
        <f t="shared" si="9"/>
        <v>183.4</v>
      </c>
      <c r="AY15" s="152">
        <f t="shared" si="9"/>
        <v>19</v>
      </c>
      <c r="AZ15" s="153">
        <f t="shared" si="9"/>
        <v>827</v>
      </c>
      <c r="BA15" s="153">
        <f t="shared" si="9"/>
        <v>1604</v>
      </c>
      <c r="BB15" s="154">
        <f t="shared" si="9"/>
        <v>252</v>
      </c>
      <c r="BC15" s="155">
        <f t="shared" si="9"/>
        <v>7.6000000000000005</v>
      </c>
      <c r="BD15" s="156">
        <f t="shared" si="9"/>
        <v>82.7</v>
      </c>
      <c r="BE15" s="157">
        <f t="shared" si="9"/>
        <v>320.8</v>
      </c>
      <c r="BF15" s="152">
        <f t="shared" si="9"/>
        <v>20</v>
      </c>
      <c r="BG15" s="153">
        <f t="shared" si="9"/>
        <v>697</v>
      </c>
      <c r="BH15" s="153">
        <f t="shared" si="9"/>
        <v>1602</v>
      </c>
      <c r="BI15" s="154">
        <f t="shared" si="9"/>
        <v>167</v>
      </c>
      <c r="BJ15" s="155">
        <f t="shared" si="9"/>
        <v>8</v>
      </c>
      <c r="BK15" s="156">
        <f t="shared" si="9"/>
        <v>69.7</v>
      </c>
      <c r="BL15" s="157">
        <f t="shared" si="9"/>
        <v>320.39999999999998</v>
      </c>
      <c r="BM15" s="152">
        <f t="shared" si="9"/>
        <v>26</v>
      </c>
      <c r="BN15" s="153">
        <f t="shared" si="9"/>
        <v>411</v>
      </c>
      <c r="BO15" s="153">
        <f t="shared" si="9"/>
        <v>985</v>
      </c>
      <c r="BP15" s="154">
        <f t="shared" si="9"/>
        <v>188</v>
      </c>
      <c r="BQ15" s="155">
        <f t="shared" si="9"/>
        <v>10.4</v>
      </c>
      <c r="BR15" s="156">
        <f t="shared" si="9"/>
        <v>41.100000000000009</v>
      </c>
      <c r="BS15" s="157">
        <f t="shared" si="9"/>
        <v>197</v>
      </c>
      <c r="BT15" s="152">
        <f t="shared" si="9"/>
        <v>11</v>
      </c>
      <c r="BU15" s="153">
        <f t="shared" si="9"/>
        <v>665</v>
      </c>
      <c r="BV15" s="153">
        <f t="shared" si="9"/>
        <v>676</v>
      </c>
      <c r="BW15" s="154">
        <f t="shared" si="9"/>
        <v>259</v>
      </c>
      <c r="BX15" s="155">
        <f t="shared" si="9"/>
        <v>4.4000000000000004</v>
      </c>
      <c r="BY15" s="156">
        <f t="shared" si="9"/>
        <v>66.500000000000014</v>
      </c>
      <c r="BZ15" s="157">
        <f t="shared" si="9"/>
        <v>135.19999999999999</v>
      </c>
      <c r="CA15" s="152">
        <f t="shared" si="9"/>
        <v>4</v>
      </c>
      <c r="CB15" s="153">
        <f t="shared" si="9"/>
        <v>300</v>
      </c>
      <c r="CC15" s="153">
        <f t="shared" si="9"/>
        <v>911</v>
      </c>
      <c r="CD15" s="154">
        <f t="shared" si="9"/>
        <v>127</v>
      </c>
      <c r="CE15" s="155">
        <f t="shared" si="9"/>
        <v>1.6</v>
      </c>
      <c r="CF15" s="156">
        <f t="shared" si="9"/>
        <v>30</v>
      </c>
      <c r="CG15" s="157">
        <f t="shared" si="9"/>
        <v>182.20000000000002</v>
      </c>
      <c r="CH15" s="152">
        <f t="shared" si="9"/>
        <v>298</v>
      </c>
      <c r="CI15" s="153">
        <f t="shared" si="9"/>
        <v>6062</v>
      </c>
      <c r="CJ15" s="153">
        <f t="shared" si="9"/>
        <v>12610</v>
      </c>
      <c r="CK15" s="208">
        <f t="shared" si="9"/>
        <v>2110</v>
      </c>
      <c r="CL15" s="209">
        <f t="shared" si="9"/>
        <v>119.20000000000002</v>
      </c>
      <c r="CM15" s="156">
        <f t="shared" si="9"/>
        <v>606.20000000000005</v>
      </c>
      <c r="CN15" s="157">
        <f t="shared" si="9"/>
        <v>2522</v>
      </c>
    </row>
    <row r="16" spans="1:93" ht="18.75" customHeight="1" x14ac:dyDescent="0.2">
      <c r="A16" s="151" t="s">
        <v>93</v>
      </c>
      <c r="B16" s="152">
        <v>5</v>
      </c>
      <c r="C16" s="153">
        <v>37</v>
      </c>
      <c r="D16" s="153">
        <v>554</v>
      </c>
      <c r="E16" s="154">
        <v>106</v>
      </c>
      <c r="F16" s="155">
        <v>2</v>
      </c>
      <c r="G16" s="156">
        <v>3.7</v>
      </c>
      <c r="H16" s="157">
        <v>110.80000000000001</v>
      </c>
      <c r="I16" s="152">
        <v>3</v>
      </c>
      <c r="J16" s="153">
        <v>44</v>
      </c>
      <c r="K16" s="153">
        <v>470</v>
      </c>
      <c r="L16" s="154">
        <v>19</v>
      </c>
      <c r="M16" s="155">
        <v>1.2000000000000002</v>
      </c>
      <c r="N16" s="156">
        <v>4.4000000000000004</v>
      </c>
      <c r="O16" s="157">
        <v>94</v>
      </c>
      <c r="P16" s="152">
        <v>0</v>
      </c>
      <c r="Q16" s="153">
        <v>0</v>
      </c>
      <c r="R16" s="153">
        <v>256</v>
      </c>
      <c r="S16" s="154">
        <v>9</v>
      </c>
      <c r="T16" s="155">
        <v>0</v>
      </c>
      <c r="U16" s="156">
        <v>0</v>
      </c>
      <c r="V16" s="157">
        <v>51.2</v>
      </c>
      <c r="W16" s="152">
        <v>0</v>
      </c>
      <c r="X16" s="153">
        <v>0</v>
      </c>
      <c r="Y16" s="153">
        <v>107</v>
      </c>
      <c r="Z16" s="154">
        <v>17</v>
      </c>
      <c r="AA16" s="155">
        <v>0</v>
      </c>
      <c r="AB16" s="156">
        <v>0</v>
      </c>
      <c r="AC16" s="157">
        <v>21.400000000000002</v>
      </c>
      <c r="AD16" s="152">
        <v>1</v>
      </c>
      <c r="AE16" s="153">
        <v>9</v>
      </c>
      <c r="AF16" s="153">
        <v>272</v>
      </c>
      <c r="AG16" s="154">
        <v>44</v>
      </c>
      <c r="AH16" s="155">
        <v>0.4</v>
      </c>
      <c r="AI16" s="156">
        <v>0.9</v>
      </c>
      <c r="AJ16" s="157">
        <v>54.400000000000006</v>
      </c>
      <c r="AK16" s="152">
        <v>0</v>
      </c>
      <c r="AL16" s="153">
        <v>0</v>
      </c>
      <c r="AM16" s="153">
        <v>99</v>
      </c>
      <c r="AN16" s="154">
        <v>15</v>
      </c>
      <c r="AO16" s="155">
        <v>0</v>
      </c>
      <c r="AP16" s="156">
        <v>0</v>
      </c>
      <c r="AQ16" s="157">
        <v>19.8</v>
      </c>
      <c r="AR16" s="152">
        <v>0</v>
      </c>
      <c r="AS16" s="153">
        <v>31</v>
      </c>
      <c r="AT16" s="153">
        <v>301</v>
      </c>
      <c r="AU16" s="154">
        <v>3</v>
      </c>
      <c r="AV16" s="155">
        <v>0</v>
      </c>
      <c r="AW16" s="156">
        <v>3.1</v>
      </c>
      <c r="AX16" s="157">
        <v>60.2</v>
      </c>
      <c r="AY16" s="152">
        <v>16</v>
      </c>
      <c r="AZ16" s="153">
        <v>111</v>
      </c>
      <c r="BA16" s="153">
        <v>227</v>
      </c>
      <c r="BB16" s="154">
        <v>41</v>
      </c>
      <c r="BC16" s="155">
        <v>6.4</v>
      </c>
      <c r="BD16" s="156">
        <v>11.100000000000001</v>
      </c>
      <c r="BE16" s="157">
        <v>45.400000000000006</v>
      </c>
      <c r="BF16" s="152">
        <v>0</v>
      </c>
      <c r="BG16" s="153">
        <v>39</v>
      </c>
      <c r="BH16" s="153">
        <v>648</v>
      </c>
      <c r="BI16" s="154">
        <v>4</v>
      </c>
      <c r="BJ16" s="155">
        <v>0</v>
      </c>
      <c r="BK16" s="156">
        <v>3.9000000000000004</v>
      </c>
      <c r="BL16" s="157">
        <v>129.6</v>
      </c>
      <c r="BM16" s="152">
        <v>0</v>
      </c>
      <c r="BN16" s="153">
        <v>70</v>
      </c>
      <c r="BO16" s="153">
        <v>385</v>
      </c>
      <c r="BP16" s="154">
        <v>58</v>
      </c>
      <c r="BQ16" s="155">
        <v>0</v>
      </c>
      <c r="BR16" s="156">
        <v>7</v>
      </c>
      <c r="BS16" s="157">
        <v>77</v>
      </c>
      <c r="BT16" s="152">
        <v>0</v>
      </c>
      <c r="BU16" s="153">
        <v>8</v>
      </c>
      <c r="BV16" s="153">
        <v>258</v>
      </c>
      <c r="BW16" s="154">
        <v>6</v>
      </c>
      <c r="BX16" s="155">
        <v>0</v>
      </c>
      <c r="BY16" s="156">
        <v>0.8</v>
      </c>
      <c r="BZ16" s="157">
        <v>51.6</v>
      </c>
      <c r="CA16" s="152">
        <v>4</v>
      </c>
      <c r="CB16" s="153">
        <v>32</v>
      </c>
      <c r="CC16" s="153">
        <v>182</v>
      </c>
      <c r="CD16" s="154">
        <v>0</v>
      </c>
      <c r="CE16" s="155">
        <v>1.6</v>
      </c>
      <c r="CF16" s="156">
        <v>3.2</v>
      </c>
      <c r="CG16" s="157">
        <v>36.4</v>
      </c>
      <c r="CH16" s="152">
        <f>B16+I16+P16+W16+AD16+AK16+AR16+AY16+BF16+BM16+BT16+CA16</f>
        <v>29</v>
      </c>
      <c r="CI16" s="153">
        <f t="shared" ref="CI16:CN16" si="10">C16+J16+Q16+X16+AE16+AL16+AS16+AZ16+BG16+BN16+BU16+CB16</f>
        <v>381</v>
      </c>
      <c r="CJ16" s="153">
        <f t="shared" si="10"/>
        <v>3759</v>
      </c>
      <c r="CK16" s="208">
        <f t="shared" si="10"/>
        <v>322</v>
      </c>
      <c r="CL16" s="209">
        <f t="shared" si="10"/>
        <v>11.6</v>
      </c>
      <c r="CM16" s="156">
        <f t="shared" si="10"/>
        <v>38.1</v>
      </c>
      <c r="CN16" s="157">
        <f t="shared" si="10"/>
        <v>751.8</v>
      </c>
    </row>
    <row r="17" spans="1:92" ht="18.75" customHeight="1" x14ac:dyDescent="0.2">
      <c r="A17" s="151" t="s">
        <v>94</v>
      </c>
      <c r="B17" s="152">
        <v>0</v>
      </c>
      <c r="C17" s="153">
        <v>18</v>
      </c>
      <c r="D17" s="153">
        <v>216</v>
      </c>
      <c r="E17" s="154">
        <v>114</v>
      </c>
      <c r="F17" s="155">
        <v>0</v>
      </c>
      <c r="G17" s="156">
        <v>1.8</v>
      </c>
      <c r="H17" s="157">
        <v>43.2</v>
      </c>
      <c r="I17" s="152">
        <v>0</v>
      </c>
      <c r="J17" s="153">
        <v>0</v>
      </c>
      <c r="K17" s="153">
        <v>97</v>
      </c>
      <c r="L17" s="154">
        <v>15</v>
      </c>
      <c r="M17" s="155">
        <v>0</v>
      </c>
      <c r="N17" s="156">
        <v>0</v>
      </c>
      <c r="O17" s="157">
        <v>19.400000000000002</v>
      </c>
      <c r="P17" s="152">
        <v>0</v>
      </c>
      <c r="Q17" s="153">
        <v>0</v>
      </c>
      <c r="R17" s="153">
        <v>43</v>
      </c>
      <c r="S17" s="154">
        <v>7</v>
      </c>
      <c r="T17" s="155">
        <v>0</v>
      </c>
      <c r="U17" s="156">
        <v>0</v>
      </c>
      <c r="V17" s="157">
        <v>8.6</v>
      </c>
      <c r="W17" s="152">
        <v>0</v>
      </c>
      <c r="X17" s="153">
        <v>1</v>
      </c>
      <c r="Y17" s="153">
        <v>83</v>
      </c>
      <c r="Z17" s="154">
        <v>23</v>
      </c>
      <c r="AA17" s="155">
        <v>0</v>
      </c>
      <c r="AB17" s="156">
        <v>0.1</v>
      </c>
      <c r="AC17" s="157">
        <v>16.600000000000001</v>
      </c>
      <c r="AD17" s="152">
        <v>9</v>
      </c>
      <c r="AE17" s="153">
        <v>0</v>
      </c>
      <c r="AF17" s="153">
        <v>22</v>
      </c>
      <c r="AG17" s="154">
        <v>25</v>
      </c>
      <c r="AH17" s="155">
        <v>3.6</v>
      </c>
      <c r="AI17" s="156">
        <v>0</v>
      </c>
      <c r="AJ17" s="157">
        <v>4.4000000000000004</v>
      </c>
      <c r="AK17" s="152">
        <v>0</v>
      </c>
      <c r="AL17" s="153">
        <v>0</v>
      </c>
      <c r="AM17" s="153">
        <v>23</v>
      </c>
      <c r="AN17" s="154">
        <v>0</v>
      </c>
      <c r="AO17" s="155">
        <v>0</v>
      </c>
      <c r="AP17" s="156">
        <v>0</v>
      </c>
      <c r="AQ17" s="157">
        <v>4.6000000000000005</v>
      </c>
      <c r="AR17" s="152">
        <v>3</v>
      </c>
      <c r="AS17" s="153">
        <v>2</v>
      </c>
      <c r="AT17" s="153">
        <v>161</v>
      </c>
      <c r="AU17" s="154">
        <v>0</v>
      </c>
      <c r="AV17" s="155">
        <v>1.2000000000000002</v>
      </c>
      <c r="AW17" s="156">
        <v>0.2</v>
      </c>
      <c r="AX17" s="157">
        <v>32.200000000000003</v>
      </c>
      <c r="AY17" s="152">
        <v>0</v>
      </c>
      <c r="AZ17" s="153">
        <v>20</v>
      </c>
      <c r="BA17" s="153">
        <v>101</v>
      </c>
      <c r="BB17" s="154">
        <v>21</v>
      </c>
      <c r="BC17" s="155">
        <v>0</v>
      </c>
      <c r="BD17" s="156">
        <v>2</v>
      </c>
      <c r="BE17" s="157">
        <v>20.200000000000003</v>
      </c>
      <c r="BF17" s="152">
        <v>3</v>
      </c>
      <c r="BG17" s="153">
        <v>23</v>
      </c>
      <c r="BH17" s="153">
        <v>225</v>
      </c>
      <c r="BI17" s="154">
        <v>95</v>
      </c>
      <c r="BJ17" s="155">
        <v>1.2000000000000002</v>
      </c>
      <c r="BK17" s="156">
        <v>2.3000000000000003</v>
      </c>
      <c r="BL17" s="157">
        <v>45</v>
      </c>
      <c r="BM17" s="152">
        <v>0</v>
      </c>
      <c r="BN17" s="153">
        <v>0</v>
      </c>
      <c r="BO17" s="153">
        <v>74</v>
      </c>
      <c r="BP17" s="154">
        <v>0</v>
      </c>
      <c r="BQ17" s="155">
        <v>0</v>
      </c>
      <c r="BR17" s="156">
        <v>0</v>
      </c>
      <c r="BS17" s="157">
        <v>14.8</v>
      </c>
      <c r="BT17" s="152">
        <v>0</v>
      </c>
      <c r="BU17" s="153">
        <v>0</v>
      </c>
      <c r="BV17" s="153">
        <v>122</v>
      </c>
      <c r="BW17" s="154">
        <v>39</v>
      </c>
      <c r="BX17" s="155">
        <v>0</v>
      </c>
      <c r="BY17" s="156">
        <v>0</v>
      </c>
      <c r="BZ17" s="157">
        <v>24.400000000000002</v>
      </c>
      <c r="CA17" s="152">
        <v>0</v>
      </c>
      <c r="CB17" s="153">
        <v>0</v>
      </c>
      <c r="CC17" s="153">
        <v>0</v>
      </c>
      <c r="CD17" s="154">
        <v>0</v>
      </c>
      <c r="CE17" s="155">
        <v>0</v>
      </c>
      <c r="CF17" s="156">
        <v>0</v>
      </c>
      <c r="CG17" s="157">
        <v>0</v>
      </c>
      <c r="CH17" s="152">
        <f t="shared" ref="CH17:CH39" si="11">B17+I17+P17+W17+AD17+AK17+AR17+AY17+BF17+BM17+BT17+CA17</f>
        <v>15</v>
      </c>
      <c r="CI17" s="153">
        <f t="shared" ref="CI17:CI39" si="12">C17+J17+Q17+X17+AE17+AL17+AS17+AZ17+BG17+BN17+BU17+CB17</f>
        <v>64</v>
      </c>
      <c r="CJ17" s="153">
        <f t="shared" ref="CJ17:CJ39" si="13">D17+K17+R17+Y17+AF17+AM17+AT17+BA17+BH17+BO17+BV17+CC17</f>
        <v>1167</v>
      </c>
      <c r="CK17" s="208">
        <f t="shared" ref="CK17:CK39" si="14">E17+L17+S17+Z17+AG17+AN17+AU17+BB17+BI17+BP17+BW17+CD17</f>
        <v>339</v>
      </c>
      <c r="CL17" s="209">
        <f t="shared" ref="CL17:CL39" si="15">F17+M17+T17+AA17+AH17+AO17+AV17+BC17+BJ17+BQ17+BX17+CE17</f>
        <v>6.0000000000000009</v>
      </c>
      <c r="CM17" s="156">
        <f t="shared" ref="CM17:CM39" si="16">G17+N17+U17+AB17+AI17+AP17+AW17+BD17+BK17+BR17+BY17+CF17</f>
        <v>6.4</v>
      </c>
      <c r="CN17" s="157">
        <f t="shared" ref="CN17:CN39" si="17">H17+O17+V17+AC17+AJ17+AQ17+AX17+BE17+BL17+BS17+BZ17+CG17</f>
        <v>233.4</v>
      </c>
    </row>
    <row r="18" spans="1:92" ht="18.75" customHeight="1" x14ac:dyDescent="0.2">
      <c r="A18" s="151" t="s">
        <v>95</v>
      </c>
      <c r="B18" s="152">
        <v>0</v>
      </c>
      <c r="C18" s="153">
        <v>35</v>
      </c>
      <c r="D18" s="153">
        <v>294</v>
      </c>
      <c r="E18" s="154">
        <v>43</v>
      </c>
      <c r="F18" s="155">
        <v>0</v>
      </c>
      <c r="G18" s="156">
        <v>3.5</v>
      </c>
      <c r="H18" s="157">
        <v>58.800000000000004</v>
      </c>
      <c r="I18" s="152">
        <v>0</v>
      </c>
      <c r="J18" s="153">
        <v>18</v>
      </c>
      <c r="K18" s="153">
        <v>259</v>
      </c>
      <c r="L18" s="154">
        <v>34</v>
      </c>
      <c r="M18" s="155">
        <v>0</v>
      </c>
      <c r="N18" s="156">
        <v>1.8</v>
      </c>
      <c r="O18" s="157">
        <v>51.800000000000004</v>
      </c>
      <c r="P18" s="152">
        <v>0</v>
      </c>
      <c r="Q18" s="153">
        <v>34</v>
      </c>
      <c r="R18" s="153">
        <v>174</v>
      </c>
      <c r="S18" s="154">
        <v>18</v>
      </c>
      <c r="T18" s="155">
        <v>0</v>
      </c>
      <c r="U18" s="156">
        <v>3.4000000000000004</v>
      </c>
      <c r="V18" s="157">
        <v>34.800000000000004</v>
      </c>
      <c r="W18" s="152">
        <v>0</v>
      </c>
      <c r="X18" s="153">
        <v>5</v>
      </c>
      <c r="Y18" s="153">
        <v>371</v>
      </c>
      <c r="Z18" s="154">
        <v>13</v>
      </c>
      <c r="AA18" s="155">
        <v>0</v>
      </c>
      <c r="AB18" s="156">
        <v>0.5</v>
      </c>
      <c r="AC18" s="157">
        <v>74.2</v>
      </c>
      <c r="AD18" s="152">
        <v>3</v>
      </c>
      <c r="AE18" s="153">
        <v>0</v>
      </c>
      <c r="AF18" s="153">
        <v>130</v>
      </c>
      <c r="AG18" s="154">
        <v>31</v>
      </c>
      <c r="AH18" s="155">
        <v>1.2000000000000002</v>
      </c>
      <c r="AI18" s="156">
        <v>0</v>
      </c>
      <c r="AJ18" s="157">
        <v>26</v>
      </c>
      <c r="AK18" s="152">
        <v>0</v>
      </c>
      <c r="AL18" s="153">
        <v>7</v>
      </c>
      <c r="AM18" s="153">
        <v>154</v>
      </c>
      <c r="AN18" s="154">
        <v>10</v>
      </c>
      <c r="AO18" s="155">
        <v>0</v>
      </c>
      <c r="AP18" s="156">
        <v>0.70000000000000007</v>
      </c>
      <c r="AQ18" s="157">
        <v>30.8</v>
      </c>
      <c r="AR18" s="152">
        <v>53</v>
      </c>
      <c r="AS18" s="153">
        <v>53</v>
      </c>
      <c r="AT18" s="153">
        <v>352</v>
      </c>
      <c r="AU18" s="154">
        <v>53</v>
      </c>
      <c r="AV18" s="155">
        <v>21.200000000000003</v>
      </c>
      <c r="AW18" s="156">
        <v>5.3000000000000007</v>
      </c>
      <c r="AX18" s="157">
        <v>70.400000000000006</v>
      </c>
      <c r="AY18" s="152">
        <v>2</v>
      </c>
      <c r="AZ18" s="153">
        <v>57</v>
      </c>
      <c r="BA18" s="153">
        <v>379</v>
      </c>
      <c r="BB18" s="154">
        <v>6</v>
      </c>
      <c r="BC18" s="155">
        <v>0.8</v>
      </c>
      <c r="BD18" s="156">
        <v>5.7</v>
      </c>
      <c r="BE18" s="157">
        <v>75.8</v>
      </c>
      <c r="BF18" s="152">
        <v>0</v>
      </c>
      <c r="BG18" s="153">
        <v>28</v>
      </c>
      <c r="BH18" s="153">
        <v>458</v>
      </c>
      <c r="BI18" s="154">
        <v>32</v>
      </c>
      <c r="BJ18" s="155">
        <v>0</v>
      </c>
      <c r="BK18" s="156">
        <v>2.8000000000000003</v>
      </c>
      <c r="BL18" s="157">
        <v>91.600000000000009</v>
      </c>
      <c r="BM18" s="152">
        <v>0</v>
      </c>
      <c r="BN18" s="153">
        <v>103</v>
      </c>
      <c r="BO18" s="153">
        <v>416</v>
      </c>
      <c r="BP18" s="154">
        <v>0</v>
      </c>
      <c r="BQ18" s="155">
        <v>0</v>
      </c>
      <c r="BR18" s="156">
        <v>10.3</v>
      </c>
      <c r="BS18" s="157">
        <v>83.2</v>
      </c>
      <c r="BT18" s="152">
        <v>0</v>
      </c>
      <c r="BU18" s="153">
        <v>22</v>
      </c>
      <c r="BV18" s="153">
        <v>76</v>
      </c>
      <c r="BW18" s="154">
        <v>11</v>
      </c>
      <c r="BX18" s="155">
        <v>0</v>
      </c>
      <c r="BY18" s="156">
        <v>2.2000000000000002</v>
      </c>
      <c r="BZ18" s="157">
        <v>15.200000000000001</v>
      </c>
      <c r="CA18" s="152">
        <v>0</v>
      </c>
      <c r="CB18" s="153">
        <v>30</v>
      </c>
      <c r="CC18" s="153">
        <v>132</v>
      </c>
      <c r="CD18" s="154">
        <v>0</v>
      </c>
      <c r="CE18" s="155">
        <v>0</v>
      </c>
      <c r="CF18" s="156">
        <v>3</v>
      </c>
      <c r="CG18" s="157">
        <v>26.400000000000002</v>
      </c>
      <c r="CH18" s="152">
        <f t="shared" si="11"/>
        <v>58</v>
      </c>
      <c r="CI18" s="153">
        <f t="shared" si="12"/>
        <v>392</v>
      </c>
      <c r="CJ18" s="153">
        <f t="shared" si="13"/>
        <v>3195</v>
      </c>
      <c r="CK18" s="208">
        <f t="shared" si="14"/>
        <v>251</v>
      </c>
      <c r="CL18" s="209">
        <f t="shared" si="15"/>
        <v>23.200000000000003</v>
      </c>
      <c r="CM18" s="156">
        <f t="shared" si="16"/>
        <v>39.200000000000003</v>
      </c>
      <c r="CN18" s="157">
        <f t="shared" si="17"/>
        <v>639.00000000000011</v>
      </c>
    </row>
    <row r="19" spans="1:92" ht="18.75" customHeight="1" x14ac:dyDescent="0.2">
      <c r="A19" s="151" t="s">
        <v>96</v>
      </c>
      <c r="B19" s="152">
        <v>1</v>
      </c>
      <c r="C19" s="153">
        <v>43</v>
      </c>
      <c r="D19" s="153">
        <v>298</v>
      </c>
      <c r="E19" s="154">
        <v>29</v>
      </c>
      <c r="F19" s="155">
        <v>0.4</v>
      </c>
      <c r="G19" s="156">
        <v>4.3</v>
      </c>
      <c r="H19" s="157">
        <v>59.6</v>
      </c>
      <c r="I19" s="152">
        <v>7</v>
      </c>
      <c r="J19" s="153">
        <v>33</v>
      </c>
      <c r="K19" s="153">
        <v>130</v>
      </c>
      <c r="L19" s="154">
        <v>3</v>
      </c>
      <c r="M19" s="155">
        <v>2.8000000000000003</v>
      </c>
      <c r="N19" s="156">
        <v>3.3000000000000003</v>
      </c>
      <c r="O19" s="157">
        <v>26</v>
      </c>
      <c r="P19" s="152">
        <v>0</v>
      </c>
      <c r="Q19" s="153">
        <v>0</v>
      </c>
      <c r="R19" s="153">
        <v>42</v>
      </c>
      <c r="S19" s="154">
        <v>7</v>
      </c>
      <c r="T19" s="155">
        <v>0</v>
      </c>
      <c r="U19" s="156">
        <v>0</v>
      </c>
      <c r="V19" s="157">
        <v>8.4</v>
      </c>
      <c r="W19" s="152">
        <v>0</v>
      </c>
      <c r="X19" s="153">
        <v>0</v>
      </c>
      <c r="Y19" s="153">
        <v>228</v>
      </c>
      <c r="Z19" s="154">
        <v>14</v>
      </c>
      <c r="AA19" s="155">
        <v>0</v>
      </c>
      <c r="AB19" s="156">
        <v>0</v>
      </c>
      <c r="AC19" s="157">
        <v>45.6</v>
      </c>
      <c r="AD19" s="152">
        <v>0</v>
      </c>
      <c r="AE19" s="153">
        <v>0</v>
      </c>
      <c r="AF19" s="153">
        <v>51</v>
      </c>
      <c r="AG19" s="154">
        <v>2</v>
      </c>
      <c r="AH19" s="155">
        <v>0</v>
      </c>
      <c r="AI19" s="156">
        <v>0</v>
      </c>
      <c r="AJ19" s="157">
        <v>10.200000000000001</v>
      </c>
      <c r="AK19" s="152">
        <v>0</v>
      </c>
      <c r="AL19" s="153">
        <v>60</v>
      </c>
      <c r="AM19" s="153">
        <v>333</v>
      </c>
      <c r="AN19" s="154">
        <v>53</v>
      </c>
      <c r="AO19" s="155">
        <v>0</v>
      </c>
      <c r="AP19" s="156">
        <v>6</v>
      </c>
      <c r="AQ19" s="157">
        <v>66.600000000000009</v>
      </c>
      <c r="AR19" s="152">
        <v>13</v>
      </c>
      <c r="AS19" s="153">
        <v>11</v>
      </c>
      <c r="AT19" s="153">
        <v>188</v>
      </c>
      <c r="AU19" s="154">
        <v>4</v>
      </c>
      <c r="AV19" s="155">
        <v>5.2</v>
      </c>
      <c r="AW19" s="156">
        <v>1.1000000000000001</v>
      </c>
      <c r="AX19" s="157">
        <v>37.6</v>
      </c>
      <c r="AY19" s="152">
        <v>0</v>
      </c>
      <c r="AZ19" s="153">
        <v>47</v>
      </c>
      <c r="BA19" s="153">
        <v>148</v>
      </c>
      <c r="BB19" s="154">
        <v>0</v>
      </c>
      <c r="BC19" s="155">
        <v>0</v>
      </c>
      <c r="BD19" s="156">
        <v>4.7</v>
      </c>
      <c r="BE19" s="157">
        <v>29.6</v>
      </c>
      <c r="BF19" s="152">
        <v>1</v>
      </c>
      <c r="BG19" s="153">
        <v>0</v>
      </c>
      <c r="BH19" s="153">
        <v>378</v>
      </c>
      <c r="BI19" s="154">
        <v>8</v>
      </c>
      <c r="BJ19" s="155">
        <v>0.4</v>
      </c>
      <c r="BK19" s="156">
        <v>0</v>
      </c>
      <c r="BL19" s="157">
        <v>75.600000000000009</v>
      </c>
      <c r="BM19" s="152">
        <v>0</v>
      </c>
      <c r="BN19" s="153">
        <v>0</v>
      </c>
      <c r="BO19" s="153">
        <v>0</v>
      </c>
      <c r="BP19" s="154">
        <v>0</v>
      </c>
      <c r="BQ19" s="155">
        <v>0</v>
      </c>
      <c r="BR19" s="156">
        <v>0</v>
      </c>
      <c r="BS19" s="157">
        <v>0</v>
      </c>
      <c r="BT19" s="152">
        <v>0</v>
      </c>
      <c r="BU19" s="153">
        <v>0</v>
      </c>
      <c r="BV19" s="153">
        <v>31</v>
      </c>
      <c r="BW19" s="154">
        <v>0</v>
      </c>
      <c r="BX19" s="155">
        <v>0</v>
      </c>
      <c r="BY19" s="156">
        <v>0</v>
      </c>
      <c r="BZ19" s="157">
        <v>6.2</v>
      </c>
      <c r="CA19" s="152">
        <v>0</v>
      </c>
      <c r="CB19" s="153">
        <v>55</v>
      </c>
      <c r="CC19" s="153">
        <v>53</v>
      </c>
      <c r="CD19" s="154">
        <v>0</v>
      </c>
      <c r="CE19" s="155">
        <v>0</v>
      </c>
      <c r="CF19" s="156">
        <v>5.5</v>
      </c>
      <c r="CG19" s="157">
        <v>10.600000000000001</v>
      </c>
      <c r="CH19" s="152">
        <f t="shared" si="11"/>
        <v>22</v>
      </c>
      <c r="CI19" s="153">
        <f t="shared" si="12"/>
        <v>249</v>
      </c>
      <c r="CJ19" s="153">
        <f t="shared" si="13"/>
        <v>1880</v>
      </c>
      <c r="CK19" s="208">
        <f t="shared" si="14"/>
        <v>120</v>
      </c>
      <c r="CL19" s="209">
        <f t="shared" si="15"/>
        <v>8.8000000000000007</v>
      </c>
      <c r="CM19" s="156">
        <f t="shared" si="16"/>
        <v>24.9</v>
      </c>
      <c r="CN19" s="157">
        <f t="shared" si="17"/>
        <v>376</v>
      </c>
    </row>
    <row r="20" spans="1:92" ht="18.75" customHeight="1" x14ac:dyDescent="0.2">
      <c r="A20" s="151" t="s">
        <v>97</v>
      </c>
      <c r="B20" s="152">
        <v>3</v>
      </c>
      <c r="C20" s="153">
        <v>48</v>
      </c>
      <c r="D20" s="153">
        <v>426</v>
      </c>
      <c r="E20" s="154">
        <v>4</v>
      </c>
      <c r="F20" s="155">
        <v>1.2000000000000002</v>
      </c>
      <c r="G20" s="156">
        <v>4.8000000000000007</v>
      </c>
      <c r="H20" s="157">
        <v>85.2</v>
      </c>
      <c r="I20" s="152">
        <v>0</v>
      </c>
      <c r="J20" s="153">
        <v>24</v>
      </c>
      <c r="K20" s="153">
        <v>466</v>
      </c>
      <c r="L20" s="154">
        <v>1</v>
      </c>
      <c r="M20" s="155">
        <v>0</v>
      </c>
      <c r="N20" s="156">
        <v>2.4000000000000004</v>
      </c>
      <c r="O20" s="157">
        <v>93.2</v>
      </c>
      <c r="P20" s="152">
        <v>0</v>
      </c>
      <c r="Q20" s="153">
        <v>130</v>
      </c>
      <c r="R20" s="153">
        <v>85</v>
      </c>
      <c r="S20" s="154">
        <v>0</v>
      </c>
      <c r="T20" s="155">
        <v>0</v>
      </c>
      <c r="U20" s="156">
        <v>13</v>
      </c>
      <c r="V20" s="157">
        <v>17</v>
      </c>
      <c r="W20" s="152">
        <v>3</v>
      </c>
      <c r="X20" s="153">
        <v>0</v>
      </c>
      <c r="Y20" s="153">
        <v>454</v>
      </c>
      <c r="Z20" s="154">
        <v>17</v>
      </c>
      <c r="AA20" s="155">
        <v>1.2000000000000002</v>
      </c>
      <c r="AB20" s="156">
        <v>0</v>
      </c>
      <c r="AC20" s="157">
        <v>90.800000000000011</v>
      </c>
      <c r="AD20" s="152">
        <v>0</v>
      </c>
      <c r="AE20" s="153">
        <v>0</v>
      </c>
      <c r="AF20" s="153">
        <v>11</v>
      </c>
      <c r="AG20" s="154">
        <v>1</v>
      </c>
      <c r="AH20" s="155">
        <v>0</v>
      </c>
      <c r="AI20" s="156">
        <v>0</v>
      </c>
      <c r="AJ20" s="157">
        <v>2.2000000000000002</v>
      </c>
      <c r="AK20" s="152">
        <v>0</v>
      </c>
      <c r="AL20" s="153">
        <v>43</v>
      </c>
      <c r="AM20" s="153">
        <v>38</v>
      </c>
      <c r="AN20" s="154">
        <v>0</v>
      </c>
      <c r="AO20" s="155">
        <v>0</v>
      </c>
      <c r="AP20" s="156">
        <v>4.3</v>
      </c>
      <c r="AQ20" s="157">
        <v>7.6000000000000005</v>
      </c>
      <c r="AR20" s="152">
        <v>0</v>
      </c>
      <c r="AS20" s="153">
        <v>197</v>
      </c>
      <c r="AT20" s="153">
        <v>282</v>
      </c>
      <c r="AU20" s="154">
        <v>26</v>
      </c>
      <c r="AV20" s="155">
        <v>0</v>
      </c>
      <c r="AW20" s="156">
        <v>19.700000000000003</v>
      </c>
      <c r="AX20" s="157">
        <v>56.400000000000006</v>
      </c>
      <c r="AY20" s="152">
        <v>0</v>
      </c>
      <c r="AZ20" s="153">
        <v>102</v>
      </c>
      <c r="BA20" s="153">
        <v>406</v>
      </c>
      <c r="BB20" s="154">
        <v>19</v>
      </c>
      <c r="BC20" s="155">
        <v>0</v>
      </c>
      <c r="BD20" s="156">
        <v>10.200000000000001</v>
      </c>
      <c r="BE20" s="157">
        <v>81.2</v>
      </c>
      <c r="BF20" s="152">
        <v>0</v>
      </c>
      <c r="BG20" s="153">
        <v>118</v>
      </c>
      <c r="BH20" s="153">
        <v>166</v>
      </c>
      <c r="BI20" s="154">
        <v>12</v>
      </c>
      <c r="BJ20" s="155">
        <v>0</v>
      </c>
      <c r="BK20" s="156">
        <v>11.8</v>
      </c>
      <c r="BL20" s="157">
        <v>33.200000000000003</v>
      </c>
      <c r="BM20" s="152">
        <v>1</v>
      </c>
      <c r="BN20" s="153">
        <v>81</v>
      </c>
      <c r="BO20" s="153">
        <v>227</v>
      </c>
      <c r="BP20" s="154">
        <v>0</v>
      </c>
      <c r="BQ20" s="155">
        <v>0.4</v>
      </c>
      <c r="BR20" s="156">
        <v>8.1</v>
      </c>
      <c r="BS20" s="157">
        <v>45.400000000000006</v>
      </c>
      <c r="BT20" s="152">
        <v>2</v>
      </c>
      <c r="BU20" s="153">
        <v>59</v>
      </c>
      <c r="BV20" s="153">
        <v>86</v>
      </c>
      <c r="BW20" s="154">
        <v>0</v>
      </c>
      <c r="BX20" s="155">
        <v>0.8</v>
      </c>
      <c r="BY20" s="156">
        <v>5.9</v>
      </c>
      <c r="BZ20" s="157">
        <v>17.2</v>
      </c>
      <c r="CA20" s="152">
        <v>10</v>
      </c>
      <c r="CB20" s="153">
        <v>82</v>
      </c>
      <c r="CC20" s="153">
        <v>123</v>
      </c>
      <c r="CD20" s="154">
        <v>1</v>
      </c>
      <c r="CE20" s="155">
        <v>4</v>
      </c>
      <c r="CF20" s="156">
        <v>8.2000000000000011</v>
      </c>
      <c r="CG20" s="157">
        <v>24.6</v>
      </c>
      <c r="CH20" s="152">
        <f t="shared" si="11"/>
        <v>19</v>
      </c>
      <c r="CI20" s="153">
        <f t="shared" si="12"/>
        <v>884</v>
      </c>
      <c r="CJ20" s="153">
        <f t="shared" si="13"/>
        <v>2770</v>
      </c>
      <c r="CK20" s="208">
        <f t="shared" si="14"/>
        <v>81</v>
      </c>
      <c r="CL20" s="209">
        <f t="shared" si="15"/>
        <v>7.6000000000000005</v>
      </c>
      <c r="CM20" s="156">
        <f t="shared" si="16"/>
        <v>88.4</v>
      </c>
      <c r="CN20" s="157">
        <f t="shared" si="17"/>
        <v>554.00000000000011</v>
      </c>
    </row>
    <row r="21" spans="1:92" ht="18.75" customHeight="1" x14ac:dyDescent="0.2">
      <c r="A21" s="151" t="s">
        <v>98</v>
      </c>
      <c r="B21" s="152">
        <v>0</v>
      </c>
      <c r="C21" s="153">
        <v>594</v>
      </c>
      <c r="D21" s="153">
        <v>471</v>
      </c>
      <c r="E21" s="154">
        <v>0</v>
      </c>
      <c r="F21" s="155">
        <v>0</v>
      </c>
      <c r="G21" s="156">
        <v>59.400000000000006</v>
      </c>
      <c r="H21" s="157">
        <v>94.2</v>
      </c>
      <c r="I21" s="152">
        <v>2</v>
      </c>
      <c r="J21" s="153">
        <v>116</v>
      </c>
      <c r="K21" s="153">
        <v>118</v>
      </c>
      <c r="L21" s="154">
        <v>0</v>
      </c>
      <c r="M21" s="155">
        <v>0.8</v>
      </c>
      <c r="N21" s="156">
        <v>11.600000000000001</v>
      </c>
      <c r="O21" s="157">
        <v>23.6</v>
      </c>
      <c r="P21" s="152">
        <v>0</v>
      </c>
      <c r="Q21" s="153">
        <v>10</v>
      </c>
      <c r="R21" s="153">
        <v>14</v>
      </c>
      <c r="S21" s="154">
        <v>0</v>
      </c>
      <c r="T21" s="155">
        <v>0</v>
      </c>
      <c r="U21" s="156">
        <v>1</v>
      </c>
      <c r="V21" s="157">
        <v>2.8000000000000003</v>
      </c>
      <c r="W21" s="152">
        <v>8</v>
      </c>
      <c r="X21" s="153">
        <v>76</v>
      </c>
      <c r="Y21" s="153">
        <v>32</v>
      </c>
      <c r="Z21" s="154">
        <v>0</v>
      </c>
      <c r="AA21" s="155">
        <v>3.2</v>
      </c>
      <c r="AB21" s="156">
        <v>7.6000000000000005</v>
      </c>
      <c r="AC21" s="157">
        <v>6.4</v>
      </c>
      <c r="AD21" s="152">
        <v>0</v>
      </c>
      <c r="AE21" s="153">
        <v>0</v>
      </c>
      <c r="AF21" s="153">
        <v>30</v>
      </c>
      <c r="AG21" s="154">
        <v>2</v>
      </c>
      <c r="AH21" s="155">
        <v>0</v>
      </c>
      <c r="AI21" s="156">
        <v>0</v>
      </c>
      <c r="AJ21" s="157">
        <v>6</v>
      </c>
      <c r="AK21" s="152">
        <v>11</v>
      </c>
      <c r="AL21" s="153">
        <v>0</v>
      </c>
      <c r="AM21" s="153">
        <v>235</v>
      </c>
      <c r="AN21" s="154">
        <v>4</v>
      </c>
      <c r="AO21" s="155">
        <v>4.4000000000000004</v>
      </c>
      <c r="AP21" s="156">
        <v>0</v>
      </c>
      <c r="AQ21" s="157">
        <v>47</v>
      </c>
      <c r="AR21" s="152">
        <v>2</v>
      </c>
      <c r="AS21" s="153">
        <v>46</v>
      </c>
      <c r="AT21" s="153">
        <v>48</v>
      </c>
      <c r="AU21" s="154">
        <v>6</v>
      </c>
      <c r="AV21" s="155">
        <v>0.8</v>
      </c>
      <c r="AW21" s="156">
        <v>4.6000000000000005</v>
      </c>
      <c r="AX21" s="157">
        <v>9.6000000000000014</v>
      </c>
      <c r="AY21" s="152">
        <v>0</v>
      </c>
      <c r="AZ21" s="153">
        <v>145</v>
      </c>
      <c r="BA21" s="153">
        <v>26</v>
      </c>
      <c r="BB21" s="154">
        <v>35</v>
      </c>
      <c r="BC21" s="155">
        <v>0</v>
      </c>
      <c r="BD21" s="156">
        <v>14.5</v>
      </c>
      <c r="BE21" s="157">
        <v>5.2</v>
      </c>
      <c r="BF21" s="152">
        <v>0</v>
      </c>
      <c r="BG21" s="153">
        <v>0</v>
      </c>
      <c r="BH21" s="153">
        <v>486</v>
      </c>
      <c r="BI21" s="154">
        <v>71</v>
      </c>
      <c r="BJ21" s="155">
        <v>0</v>
      </c>
      <c r="BK21" s="156">
        <v>0</v>
      </c>
      <c r="BL21" s="157">
        <v>97.2</v>
      </c>
      <c r="BM21" s="152">
        <v>0</v>
      </c>
      <c r="BN21" s="153">
        <v>0</v>
      </c>
      <c r="BO21" s="153">
        <v>32</v>
      </c>
      <c r="BP21" s="154">
        <v>1</v>
      </c>
      <c r="BQ21" s="155">
        <v>0</v>
      </c>
      <c r="BR21" s="156">
        <v>0</v>
      </c>
      <c r="BS21" s="157">
        <v>6.4</v>
      </c>
      <c r="BT21" s="152">
        <v>0</v>
      </c>
      <c r="BU21" s="153">
        <v>0</v>
      </c>
      <c r="BV21" s="153">
        <v>90</v>
      </c>
      <c r="BW21" s="154">
        <v>3</v>
      </c>
      <c r="BX21" s="155">
        <v>0</v>
      </c>
      <c r="BY21" s="156">
        <v>0</v>
      </c>
      <c r="BZ21" s="157">
        <v>18</v>
      </c>
      <c r="CA21" s="152">
        <v>0</v>
      </c>
      <c r="CB21" s="153">
        <v>31</v>
      </c>
      <c r="CC21" s="153">
        <v>55</v>
      </c>
      <c r="CD21" s="154">
        <v>0</v>
      </c>
      <c r="CE21" s="155">
        <v>0</v>
      </c>
      <c r="CF21" s="156">
        <v>3.1</v>
      </c>
      <c r="CG21" s="157">
        <v>11</v>
      </c>
      <c r="CH21" s="152">
        <f t="shared" si="11"/>
        <v>23</v>
      </c>
      <c r="CI21" s="153">
        <f t="shared" si="12"/>
        <v>1018</v>
      </c>
      <c r="CJ21" s="153">
        <f t="shared" si="13"/>
        <v>1637</v>
      </c>
      <c r="CK21" s="208">
        <f t="shared" si="14"/>
        <v>122</v>
      </c>
      <c r="CL21" s="209">
        <f t="shared" si="15"/>
        <v>9.2000000000000011</v>
      </c>
      <c r="CM21" s="156">
        <f t="shared" si="16"/>
        <v>101.79999999999998</v>
      </c>
      <c r="CN21" s="157">
        <f t="shared" si="17"/>
        <v>327.39999999999998</v>
      </c>
    </row>
    <row r="22" spans="1:92" ht="18.75" customHeight="1" x14ac:dyDescent="0.2">
      <c r="A22" s="151" t="s">
        <v>99</v>
      </c>
      <c r="B22" s="152">
        <v>4</v>
      </c>
      <c r="C22" s="153">
        <v>0</v>
      </c>
      <c r="D22" s="153">
        <v>403</v>
      </c>
      <c r="E22" s="154">
        <v>0</v>
      </c>
      <c r="F22" s="155">
        <v>1.6</v>
      </c>
      <c r="G22" s="156">
        <v>0</v>
      </c>
      <c r="H22" s="157">
        <v>80.600000000000009</v>
      </c>
      <c r="I22" s="152">
        <v>0</v>
      </c>
      <c r="J22" s="153">
        <v>101</v>
      </c>
      <c r="K22" s="153">
        <v>155</v>
      </c>
      <c r="L22" s="154">
        <v>2</v>
      </c>
      <c r="M22" s="155">
        <v>0</v>
      </c>
      <c r="N22" s="156">
        <v>10.100000000000001</v>
      </c>
      <c r="O22" s="157">
        <v>31</v>
      </c>
      <c r="P22" s="152">
        <v>0</v>
      </c>
      <c r="Q22" s="153">
        <v>0</v>
      </c>
      <c r="R22" s="153">
        <v>0</v>
      </c>
      <c r="S22" s="154">
        <v>0</v>
      </c>
      <c r="T22" s="155">
        <v>0</v>
      </c>
      <c r="U22" s="156">
        <v>0</v>
      </c>
      <c r="V22" s="157">
        <v>0</v>
      </c>
      <c r="W22" s="152">
        <v>0</v>
      </c>
      <c r="X22" s="153">
        <v>64</v>
      </c>
      <c r="Y22" s="153">
        <v>279</v>
      </c>
      <c r="Z22" s="154">
        <v>0</v>
      </c>
      <c r="AA22" s="155">
        <v>0</v>
      </c>
      <c r="AB22" s="156">
        <v>6.4</v>
      </c>
      <c r="AC22" s="157">
        <v>55.800000000000004</v>
      </c>
      <c r="AD22" s="152">
        <v>1</v>
      </c>
      <c r="AE22" s="153">
        <v>9</v>
      </c>
      <c r="AF22" s="153">
        <v>67</v>
      </c>
      <c r="AG22" s="154">
        <v>9</v>
      </c>
      <c r="AH22" s="155">
        <v>0.4</v>
      </c>
      <c r="AI22" s="156">
        <v>0.9</v>
      </c>
      <c r="AJ22" s="157">
        <v>13.4</v>
      </c>
      <c r="AK22" s="152">
        <v>0</v>
      </c>
      <c r="AL22" s="153">
        <v>0</v>
      </c>
      <c r="AM22" s="153">
        <v>0</v>
      </c>
      <c r="AN22" s="154">
        <v>0</v>
      </c>
      <c r="AO22" s="155">
        <v>0</v>
      </c>
      <c r="AP22" s="156">
        <v>0</v>
      </c>
      <c r="AQ22" s="157">
        <v>0</v>
      </c>
      <c r="AR22" s="152">
        <v>4</v>
      </c>
      <c r="AS22" s="153">
        <v>11</v>
      </c>
      <c r="AT22" s="153">
        <v>156</v>
      </c>
      <c r="AU22" s="154">
        <v>3</v>
      </c>
      <c r="AV22" s="155">
        <v>1.6</v>
      </c>
      <c r="AW22" s="156">
        <v>1.1000000000000001</v>
      </c>
      <c r="AX22" s="157">
        <v>31.200000000000003</v>
      </c>
      <c r="AY22" s="152">
        <v>9</v>
      </c>
      <c r="AZ22" s="153">
        <v>118</v>
      </c>
      <c r="BA22" s="153">
        <v>161</v>
      </c>
      <c r="BB22" s="154">
        <v>33</v>
      </c>
      <c r="BC22" s="155">
        <v>3.6</v>
      </c>
      <c r="BD22" s="156">
        <v>11.8</v>
      </c>
      <c r="BE22" s="157">
        <v>32.200000000000003</v>
      </c>
      <c r="BF22" s="152">
        <v>17</v>
      </c>
      <c r="BG22" s="153">
        <v>78</v>
      </c>
      <c r="BH22" s="153">
        <v>165</v>
      </c>
      <c r="BI22" s="154">
        <v>13</v>
      </c>
      <c r="BJ22" s="155">
        <v>6.8000000000000007</v>
      </c>
      <c r="BK22" s="156">
        <v>7.8000000000000007</v>
      </c>
      <c r="BL22" s="157">
        <v>33</v>
      </c>
      <c r="BM22" s="152">
        <v>0</v>
      </c>
      <c r="BN22" s="153">
        <v>38</v>
      </c>
      <c r="BO22" s="153">
        <v>229</v>
      </c>
      <c r="BP22" s="154">
        <v>22</v>
      </c>
      <c r="BQ22" s="155">
        <v>0</v>
      </c>
      <c r="BR22" s="156">
        <v>3.8000000000000003</v>
      </c>
      <c r="BS22" s="157">
        <v>45.800000000000004</v>
      </c>
      <c r="BT22" s="152">
        <v>0</v>
      </c>
      <c r="BU22" s="153">
        <v>26</v>
      </c>
      <c r="BV22" s="153">
        <v>74</v>
      </c>
      <c r="BW22" s="154">
        <v>0</v>
      </c>
      <c r="BX22" s="155">
        <v>0</v>
      </c>
      <c r="BY22" s="156">
        <v>2.6</v>
      </c>
      <c r="BZ22" s="157">
        <v>14.8</v>
      </c>
      <c r="CA22" s="152">
        <v>32</v>
      </c>
      <c r="CB22" s="153">
        <v>0</v>
      </c>
      <c r="CC22" s="153">
        <v>77</v>
      </c>
      <c r="CD22" s="154">
        <v>7</v>
      </c>
      <c r="CE22" s="155">
        <v>12.8</v>
      </c>
      <c r="CF22" s="156">
        <v>0</v>
      </c>
      <c r="CG22" s="157">
        <v>15.4</v>
      </c>
      <c r="CH22" s="152">
        <f t="shared" si="11"/>
        <v>67</v>
      </c>
      <c r="CI22" s="153">
        <f t="shared" si="12"/>
        <v>445</v>
      </c>
      <c r="CJ22" s="153">
        <f t="shared" si="13"/>
        <v>1766</v>
      </c>
      <c r="CK22" s="208">
        <f t="shared" si="14"/>
        <v>89</v>
      </c>
      <c r="CL22" s="209">
        <f t="shared" si="15"/>
        <v>26.8</v>
      </c>
      <c r="CM22" s="156">
        <f t="shared" si="16"/>
        <v>44.5</v>
      </c>
      <c r="CN22" s="157">
        <f t="shared" si="17"/>
        <v>353.2</v>
      </c>
    </row>
    <row r="23" spans="1:92" ht="18.75" customHeight="1" x14ac:dyDescent="0.2">
      <c r="A23" s="151" t="s">
        <v>100</v>
      </c>
      <c r="B23" s="152">
        <v>2</v>
      </c>
      <c r="C23" s="153">
        <v>131</v>
      </c>
      <c r="D23" s="153">
        <v>134</v>
      </c>
      <c r="E23" s="154">
        <v>7</v>
      </c>
      <c r="F23" s="155">
        <v>0.8</v>
      </c>
      <c r="G23" s="156">
        <v>13.100000000000001</v>
      </c>
      <c r="H23" s="157">
        <v>26.8</v>
      </c>
      <c r="I23" s="152">
        <v>0</v>
      </c>
      <c r="J23" s="153">
        <v>24</v>
      </c>
      <c r="K23" s="153">
        <v>326</v>
      </c>
      <c r="L23" s="154">
        <v>2</v>
      </c>
      <c r="M23" s="155">
        <v>0</v>
      </c>
      <c r="N23" s="156">
        <v>2.4000000000000004</v>
      </c>
      <c r="O23" s="157">
        <v>65.2</v>
      </c>
      <c r="P23" s="152">
        <v>0</v>
      </c>
      <c r="Q23" s="153">
        <v>63</v>
      </c>
      <c r="R23" s="153">
        <v>23</v>
      </c>
      <c r="S23" s="154">
        <v>28</v>
      </c>
      <c r="T23" s="155">
        <v>0</v>
      </c>
      <c r="U23" s="156">
        <v>6.3000000000000007</v>
      </c>
      <c r="V23" s="157">
        <v>4.6000000000000005</v>
      </c>
      <c r="W23" s="152">
        <v>1</v>
      </c>
      <c r="X23" s="153">
        <v>63</v>
      </c>
      <c r="Y23" s="153">
        <v>72</v>
      </c>
      <c r="Z23" s="154">
        <v>1</v>
      </c>
      <c r="AA23" s="155">
        <v>0.4</v>
      </c>
      <c r="AB23" s="156">
        <v>6.3000000000000007</v>
      </c>
      <c r="AC23" s="157">
        <v>14.4</v>
      </c>
      <c r="AD23" s="152">
        <v>0</v>
      </c>
      <c r="AE23" s="153">
        <v>61</v>
      </c>
      <c r="AF23" s="153">
        <v>0</v>
      </c>
      <c r="AG23" s="154">
        <v>0</v>
      </c>
      <c r="AH23" s="155">
        <v>0</v>
      </c>
      <c r="AI23" s="156">
        <v>6.1000000000000005</v>
      </c>
      <c r="AJ23" s="157">
        <v>0</v>
      </c>
      <c r="AK23" s="152">
        <v>0</v>
      </c>
      <c r="AL23" s="153">
        <v>43</v>
      </c>
      <c r="AM23" s="153">
        <v>23</v>
      </c>
      <c r="AN23" s="154">
        <v>1</v>
      </c>
      <c r="AO23" s="155">
        <v>0</v>
      </c>
      <c r="AP23" s="156">
        <v>4.3</v>
      </c>
      <c r="AQ23" s="157">
        <v>4.6000000000000005</v>
      </c>
      <c r="AR23" s="152">
        <v>0</v>
      </c>
      <c r="AS23" s="153">
        <v>347</v>
      </c>
      <c r="AT23" s="153">
        <v>268</v>
      </c>
      <c r="AU23" s="154">
        <v>2</v>
      </c>
      <c r="AV23" s="155">
        <v>0</v>
      </c>
      <c r="AW23" s="156">
        <v>34.700000000000003</v>
      </c>
      <c r="AX23" s="157">
        <v>53.6</v>
      </c>
      <c r="AY23" s="152">
        <v>0</v>
      </c>
      <c r="AZ23" s="153">
        <v>90</v>
      </c>
      <c r="BA23" s="153">
        <v>337</v>
      </c>
      <c r="BB23" s="154">
        <v>0</v>
      </c>
      <c r="BC23" s="155">
        <v>0</v>
      </c>
      <c r="BD23" s="156">
        <v>9</v>
      </c>
      <c r="BE23" s="157">
        <v>67.400000000000006</v>
      </c>
      <c r="BF23" s="152">
        <v>27</v>
      </c>
      <c r="BG23" s="153">
        <v>104</v>
      </c>
      <c r="BH23" s="153">
        <v>294</v>
      </c>
      <c r="BI23" s="154">
        <v>34</v>
      </c>
      <c r="BJ23" s="155">
        <v>10.8</v>
      </c>
      <c r="BK23" s="156">
        <v>10.4</v>
      </c>
      <c r="BL23" s="157">
        <v>58.800000000000004</v>
      </c>
      <c r="BM23" s="152">
        <v>0</v>
      </c>
      <c r="BN23" s="153">
        <v>17</v>
      </c>
      <c r="BO23" s="153">
        <v>24</v>
      </c>
      <c r="BP23" s="154">
        <v>4</v>
      </c>
      <c r="BQ23" s="155">
        <v>0</v>
      </c>
      <c r="BR23" s="156">
        <v>1.7000000000000002</v>
      </c>
      <c r="BS23" s="157">
        <v>4.8000000000000007</v>
      </c>
      <c r="BT23" s="152">
        <v>0</v>
      </c>
      <c r="BU23" s="153">
        <v>0</v>
      </c>
      <c r="BV23" s="153">
        <v>0</v>
      </c>
      <c r="BW23" s="154">
        <v>0</v>
      </c>
      <c r="BX23" s="155">
        <v>0</v>
      </c>
      <c r="BY23" s="156">
        <v>0</v>
      </c>
      <c r="BZ23" s="157">
        <v>0</v>
      </c>
      <c r="CA23" s="152">
        <v>0</v>
      </c>
      <c r="CB23" s="153">
        <v>20</v>
      </c>
      <c r="CC23" s="153">
        <v>69</v>
      </c>
      <c r="CD23" s="154">
        <v>25</v>
      </c>
      <c r="CE23" s="155">
        <v>0</v>
      </c>
      <c r="CF23" s="156">
        <v>2</v>
      </c>
      <c r="CG23" s="157">
        <v>13.8</v>
      </c>
      <c r="CH23" s="152">
        <f t="shared" si="11"/>
        <v>30</v>
      </c>
      <c r="CI23" s="153">
        <f t="shared" si="12"/>
        <v>963</v>
      </c>
      <c r="CJ23" s="153">
        <f t="shared" si="13"/>
        <v>1570</v>
      </c>
      <c r="CK23" s="208">
        <f t="shared" si="14"/>
        <v>104</v>
      </c>
      <c r="CL23" s="209">
        <f t="shared" si="15"/>
        <v>12</v>
      </c>
      <c r="CM23" s="156">
        <f t="shared" si="16"/>
        <v>96.300000000000011</v>
      </c>
      <c r="CN23" s="157">
        <f t="shared" si="17"/>
        <v>314</v>
      </c>
    </row>
    <row r="24" spans="1:92" ht="18.75" customHeight="1" x14ac:dyDescent="0.2">
      <c r="A24" s="151" t="s">
        <v>101</v>
      </c>
      <c r="B24" s="152">
        <v>0</v>
      </c>
      <c r="C24" s="153">
        <v>0</v>
      </c>
      <c r="D24" s="153">
        <v>0</v>
      </c>
      <c r="E24" s="154">
        <v>0</v>
      </c>
      <c r="F24" s="155">
        <v>0</v>
      </c>
      <c r="G24" s="156">
        <v>0</v>
      </c>
      <c r="H24" s="157">
        <v>0</v>
      </c>
      <c r="I24" s="152">
        <v>0</v>
      </c>
      <c r="J24" s="153">
        <v>29</v>
      </c>
      <c r="K24" s="153">
        <v>99</v>
      </c>
      <c r="L24" s="154">
        <v>19</v>
      </c>
      <c r="M24" s="155">
        <v>0</v>
      </c>
      <c r="N24" s="156">
        <v>2.9000000000000004</v>
      </c>
      <c r="O24" s="157">
        <v>19.8</v>
      </c>
      <c r="P24" s="152">
        <v>0</v>
      </c>
      <c r="Q24" s="153">
        <v>34</v>
      </c>
      <c r="R24" s="153">
        <v>60</v>
      </c>
      <c r="S24" s="154">
        <v>10</v>
      </c>
      <c r="T24" s="155">
        <v>0</v>
      </c>
      <c r="U24" s="156">
        <v>3.4000000000000004</v>
      </c>
      <c r="V24" s="157">
        <v>12</v>
      </c>
      <c r="W24" s="152">
        <v>0</v>
      </c>
      <c r="X24" s="153">
        <v>63</v>
      </c>
      <c r="Y24" s="153">
        <v>124</v>
      </c>
      <c r="Z24" s="154">
        <v>53</v>
      </c>
      <c r="AA24" s="155">
        <v>0</v>
      </c>
      <c r="AB24" s="156">
        <v>6.3000000000000007</v>
      </c>
      <c r="AC24" s="157">
        <v>24.8</v>
      </c>
      <c r="AD24" s="152">
        <v>0</v>
      </c>
      <c r="AE24" s="153">
        <v>0</v>
      </c>
      <c r="AF24" s="153">
        <v>0</v>
      </c>
      <c r="AG24" s="154">
        <v>0</v>
      </c>
      <c r="AH24" s="155">
        <v>0</v>
      </c>
      <c r="AI24" s="156">
        <v>0</v>
      </c>
      <c r="AJ24" s="157">
        <v>0</v>
      </c>
      <c r="AK24" s="152">
        <v>29</v>
      </c>
      <c r="AL24" s="153">
        <v>15</v>
      </c>
      <c r="AM24" s="153">
        <v>30</v>
      </c>
      <c r="AN24" s="154">
        <v>25</v>
      </c>
      <c r="AO24" s="155">
        <v>11.600000000000001</v>
      </c>
      <c r="AP24" s="156">
        <v>1.5</v>
      </c>
      <c r="AQ24" s="157">
        <v>6</v>
      </c>
      <c r="AR24" s="152">
        <v>0</v>
      </c>
      <c r="AS24" s="153">
        <v>12</v>
      </c>
      <c r="AT24" s="153">
        <v>33</v>
      </c>
      <c r="AU24" s="154">
        <v>0</v>
      </c>
      <c r="AV24" s="155">
        <v>0</v>
      </c>
      <c r="AW24" s="156">
        <v>1.2000000000000002</v>
      </c>
      <c r="AX24" s="157">
        <v>6.6000000000000005</v>
      </c>
      <c r="AY24" s="152">
        <v>8</v>
      </c>
      <c r="AZ24" s="153">
        <v>40</v>
      </c>
      <c r="BA24" s="153">
        <v>161</v>
      </c>
      <c r="BB24" s="154">
        <v>0</v>
      </c>
      <c r="BC24" s="155">
        <v>3.2</v>
      </c>
      <c r="BD24" s="156">
        <v>4</v>
      </c>
      <c r="BE24" s="157">
        <v>32.200000000000003</v>
      </c>
      <c r="BF24" s="152">
        <v>0</v>
      </c>
      <c r="BG24" s="153">
        <v>71</v>
      </c>
      <c r="BH24" s="153">
        <v>55</v>
      </c>
      <c r="BI24" s="154">
        <v>0</v>
      </c>
      <c r="BJ24" s="155">
        <v>0</v>
      </c>
      <c r="BK24" s="156">
        <v>7.1000000000000005</v>
      </c>
      <c r="BL24" s="157">
        <v>11</v>
      </c>
      <c r="BM24" s="152">
        <v>0</v>
      </c>
      <c r="BN24" s="153">
        <v>24</v>
      </c>
      <c r="BO24" s="153">
        <v>7</v>
      </c>
      <c r="BP24" s="154">
        <v>0</v>
      </c>
      <c r="BQ24" s="155">
        <v>0</v>
      </c>
      <c r="BR24" s="156">
        <v>2.4000000000000004</v>
      </c>
      <c r="BS24" s="157">
        <v>1.4000000000000001</v>
      </c>
      <c r="BT24" s="152">
        <v>0</v>
      </c>
      <c r="BU24" s="153">
        <v>2</v>
      </c>
      <c r="BV24" s="153">
        <v>30</v>
      </c>
      <c r="BW24" s="154">
        <v>29</v>
      </c>
      <c r="BX24" s="155">
        <v>0</v>
      </c>
      <c r="BY24" s="156">
        <v>0.2</v>
      </c>
      <c r="BZ24" s="157">
        <v>6</v>
      </c>
      <c r="CA24" s="152">
        <v>0</v>
      </c>
      <c r="CB24" s="153">
        <v>0</v>
      </c>
      <c r="CC24" s="153">
        <v>0</v>
      </c>
      <c r="CD24" s="154">
        <v>0</v>
      </c>
      <c r="CE24" s="155">
        <v>0</v>
      </c>
      <c r="CF24" s="156">
        <v>0</v>
      </c>
      <c r="CG24" s="157">
        <v>0</v>
      </c>
      <c r="CH24" s="152">
        <f t="shared" si="11"/>
        <v>37</v>
      </c>
      <c r="CI24" s="153">
        <f t="shared" si="12"/>
        <v>290</v>
      </c>
      <c r="CJ24" s="153">
        <f t="shared" si="13"/>
        <v>599</v>
      </c>
      <c r="CK24" s="208">
        <f t="shared" si="14"/>
        <v>136</v>
      </c>
      <c r="CL24" s="209">
        <f t="shared" si="15"/>
        <v>14.8</v>
      </c>
      <c r="CM24" s="156">
        <f t="shared" si="16"/>
        <v>29.000000000000004</v>
      </c>
      <c r="CN24" s="157">
        <f t="shared" si="17"/>
        <v>119.80000000000001</v>
      </c>
    </row>
    <row r="25" spans="1:92" ht="18.75" customHeight="1" x14ac:dyDescent="0.2">
      <c r="A25" s="151" t="s">
        <v>102</v>
      </c>
      <c r="B25" s="152">
        <v>0</v>
      </c>
      <c r="C25" s="153">
        <v>46</v>
      </c>
      <c r="D25" s="153">
        <v>319</v>
      </c>
      <c r="E25" s="154">
        <v>3</v>
      </c>
      <c r="F25" s="155">
        <v>0</v>
      </c>
      <c r="G25" s="156">
        <v>4.6000000000000005</v>
      </c>
      <c r="H25" s="157">
        <v>63.800000000000004</v>
      </c>
      <c r="I25" s="152">
        <v>4</v>
      </c>
      <c r="J25" s="153">
        <v>89</v>
      </c>
      <c r="K25" s="153">
        <v>225</v>
      </c>
      <c r="L25" s="154">
        <v>12</v>
      </c>
      <c r="M25" s="155">
        <v>1.6</v>
      </c>
      <c r="N25" s="156">
        <v>8.9</v>
      </c>
      <c r="O25" s="157">
        <v>45</v>
      </c>
      <c r="P25" s="152">
        <v>6</v>
      </c>
      <c r="Q25" s="153">
        <v>57</v>
      </c>
      <c r="R25" s="153">
        <v>48</v>
      </c>
      <c r="S25" s="154">
        <v>20</v>
      </c>
      <c r="T25" s="155">
        <v>2.4000000000000004</v>
      </c>
      <c r="U25" s="156">
        <v>5.7</v>
      </c>
      <c r="V25" s="157">
        <v>9.6000000000000014</v>
      </c>
      <c r="W25" s="152">
        <v>1</v>
      </c>
      <c r="X25" s="153">
        <v>38</v>
      </c>
      <c r="Y25" s="153">
        <v>107</v>
      </c>
      <c r="Z25" s="154">
        <v>4</v>
      </c>
      <c r="AA25" s="155">
        <v>0.4</v>
      </c>
      <c r="AB25" s="156">
        <v>3.8000000000000003</v>
      </c>
      <c r="AC25" s="157">
        <v>21.400000000000002</v>
      </c>
      <c r="AD25" s="152">
        <v>0</v>
      </c>
      <c r="AE25" s="153">
        <v>0</v>
      </c>
      <c r="AF25" s="153">
        <v>149</v>
      </c>
      <c r="AG25" s="154">
        <v>0</v>
      </c>
      <c r="AH25" s="155">
        <v>0</v>
      </c>
      <c r="AI25" s="156">
        <v>0</v>
      </c>
      <c r="AJ25" s="157">
        <v>29.8</v>
      </c>
      <c r="AK25" s="152">
        <v>14</v>
      </c>
      <c r="AL25" s="153">
        <v>19</v>
      </c>
      <c r="AM25" s="153">
        <v>26</v>
      </c>
      <c r="AN25" s="154">
        <v>1</v>
      </c>
      <c r="AO25" s="155">
        <v>5.6000000000000005</v>
      </c>
      <c r="AP25" s="156">
        <v>1.9000000000000001</v>
      </c>
      <c r="AQ25" s="157">
        <v>5.2</v>
      </c>
      <c r="AR25" s="152">
        <v>0</v>
      </c>
      <c r="AS25" s="153">
        <v>83</v>
      </c>
      <c r="AT25" s="153">
        <v>114</v>
      </c>
      <c r="AU25" s="154">
        <v>0</v>
      </c>
      <c r="AV25" s="155">
        <v>0</v>
      </c>
      <c r="AW25" s="156">
        <v>8.3000000000000007</v>
      </c>
      <c r="AX25" s="157">
        <v>22.8</v>
      </c>
      <c r="AY25" s="152">
        <v>0</v>
      </c>
      <c r="AZ25" s="153">
        <v>260</v>
      </c>
      <c r="BA25" s="153">
        <v>150</v>
      </c>
      <c r="BB25" s="154">
        <v>45</v>
      </c>
      <c r="BC25" s="155">
        <v>0</v>
      </c>
      <c r="BD25" s="156">
        <v>26</v>
      </c>
      <c r="BE25" s="157">
        <v>30</v>
      </c>
      <c r="BF25" s="152">
        <v>14</v>
      </c>
      <c r="BG25" s="153">
        <v>221</v>
      </c>
      <c r="BH25" s="153">
        <v>198</v>
      </c>
      <c r="BI25" s="154">
        <v>107</v>
      </c>
      <c r="BJ25" s="155">
        <v>5.6000000000000005</v>
      </c>
      <c r="BK25" s="156">
        <v>22.1</v>
      </c>
      <c r="BL25" s="157">
        <v>39.6</v>
      </c>
      <c r="BM25" s="152">
        <v>0</v>
      </c>
      <c r="BN25" s="153">
        <v>93</v>
      </c>
      <c r="BO25" s="153">
        <v>98</v>
      </c>
      <c r="BP25" s="154">
        <v>50</v>
      </c>
      <c r="BQ25" s="155">
        <v>0</v>
      </c>
      <c r="BR25" s="156">
        <v>9.3000000000000007</v>
      </c>
      <c r="BS25" s="157">
        <v>19.600000000000001</v>
      </c>
      <c r="BT25" s="152">
        <v>0</v>
      </c>
      <c r="BU25" s="153">
        <v>180</v>
      </c>
      <c r="BV25" s="153">
        <v>27</v>
      </c>
      <c r="BW25" s="154">
        <v>53</v>
      </c>
      <c r="BX25" s="155">
        <v>0</v>
      </c>
      <c r="BY25" s="156">
        <v>18</v>
      </c>
      <c r="BZ25" s="157">
        <v>5.4</v>
      </c>
      <c r="CA25" s="152">
        <v>4</v>
      </c>
      <c r="CB25" s="153">
        <v>21</v>
      </c>
      <c r="CC25" s="153">
        <v>0</v>
      </c>
      <c r="CD25" s="154">
        <v>28</v>
      </c>
      <c r="CE25" s="155">
        <v>1.6</v>
      </c>
      <c r="CF25" s="156">
        <v>2.1</v>
      </c>
      <c r="CG25" s="157">
        <v>0</v>
      </c>
      <c r="CH25" s="152">
        <f t="shared" si="11"/>
        <v>43</v>
      </c>
      <c r="CI25" s="153">
        <f t="shared" si="12"/>
        <v>1107</v>
      </c>
      <c r="CJ25" s="153">
        <f t="shared" si="13"/>
        <v>1461</v>
      </c>
      <c r="CK25" s="208">
        <f t="shared" si="14"/>
        <v>323</v>
      </c>
      <c r="CL25" s="209">
        <f t="shared" si="15"/>
        <v>17.200000000000003</v>
      </c>
      <c r="CM25" s="156">
        <f t="shared" si="16"/>
        <v>110.7</v>
      </c>
      <c r="CN25" s="157">
        <f t="shared" si="17"/>
        <v>292.20000000000005</v>
      </c>
    </row>
    <row r="26" spans="1:92" ht="18.75" customHeight="1" x14ac:dyDescent="0.2">
      <c r="A26" s="151" t="s">
        <v>103</v>
      </c>
      <c r="B26" s="152">
        <v>5</v>
      </c>
      <c r="C26" s="153">
        <v>64</v>
      </c>
      <c r="D26" s="153">
        <v>156</v>
      </c>
      <c r="E26" s="154">
        <v>0</v>
      </c>
      <c r="F26" s="155">
        <v>2</v>
      </c>
      <c r="G26" s="156">
        <v>6.4</v>
      </c>
      <c r="H26" s="157">
        <v>31.200000000000003</v>
      </c>
      <c r="I26" s="152">
        <v>1</v>
      </c>
      <c r="J26" s="153">
        <v>39</v>
      </c>
      <c r="K26" s="153">
        <v>38</v>
      </c>
      <c r="L26" s="154">
        <v>0</v>
      </c>
      <c r="M26" s="155">
        <v>0.4</v>
      </c>
      <c r="N26" s="156">
        <v>3.9000000000000004</v>
      </c>
      <c r="O26" s="157">
        <v>7.6000000000000005</v>
      </c>
      <c r="P26" s="152">
        <v>1</v>
      </c>
      <c r="Q26" s="153">
        <v>52</v>
      </c>
      <c r="R26" s="153">
        <v>147</v>
      </c>
      <c r="S26" s="154">
        <v>0</v>
      </c>
      <c r="T26" s="155">
        <v>0.4</v>
      </c>
      <c r="U26" s="156">
        <v>5.2</v>
      </c>
      <c r="V26" s="157">
        <v>29.400000000000002</v>
      </c>
      <c r="W26" s="152">
        <v>1</v>
      </c>
      <c r="X26" s="153">
        <v>54</v>
      </c>
      <c r="Y26" s="153">
        <v>41</v>
      </c>
      <c r="Z26" s="154">
        <v>3</v>
      </c>
      <c r="AA26" s="155">
        <v>0.4</v>
      </c>
      <c r="AB26" s="156">
        <v>5.4</v>
      </c>
      <c r="AC26" s="157">
        <v>8.2000000000000011</v>
      </c>
      <c r="AD26" s="152">
        <v>52</v>
      </c>
      <c r="AE26" s="153">
        <v>133</v>
      </c>
      <c r="AF26" s="153">
        <v>68</v>
      </c>
      <c r="AG26" s="154">
        <v>34</v>
      </c>
      <c r="AH26" s="155">
        <v>20.8</v>
      </c>
      <c r="AI26" s="156">
        <v>13.3</v>
      </c>
      <c r="AJ26" s="157">
        <v>13.600000000000001</v>
      </c>
      <c r="AK26" s="152">
        <v>4</v>
      </c>
      <c r="AL26" s="153">
        <v>85</v>
      </c>
      <c r="AM26" s="153">
        <v>310</v>
      </c>
      <c r="AN26" s="154">
        <v>10</v>
      </c>
      <c r="AO26" s="155">
        <v>1.6</v>
      </c>
      <c r="AP26" s="156">
        <v>8.5</v>
      </c>
      <c r="AQ26" s="157">
        <v>62</v>
      </c>
      <c r="AR26" s="152">
        <v>0</v>
      </c>
      <c r="AS26" s="153">
        <v>44</v>
      </c>
      <c r="AT26" s="153">
        <v>97</v>
      </c>
      <c r="AU26" s="154">
        <v>2</v>
      </c>
      <c r="AV26" s="155">
        <v>0</v>
      </c>
      <c r="AW26" s="156">
        <v>4.4000000000000004</v>
      </c>
      <c r="AX26" s="157">
        <v>19.400000000000002</v>
      </c>
      <c r="AY26" s="152">
        <v>9</v>
      </c>
      <c r="AZ26" s="153">
        <v>272</v>
      </c>
      <c r="BA26" s="153">
        <v>242</v>
      </c>
      <c r="BB26" s="154">
        <v>61</v>
      </c>
      <c r="BC26" s="155">
        <v>3.6</v>
      </c>
      <c r="BD26" s="156">
        <v>27.200000000000003</v>
      </c>
      <c r="BE26" s="157">
        <v>48.400000000000006</v>
      </c>
      <c r="BF26" s="152">
        <v>7</v>
      </c>
      <c r="BG26" s="153">
        <v>51</v>
      </c>
      <c r="BH26" s="153">
        <v>43</v>
      </c>
      <c r="BI26" s="154">
        <v>3</v>
      </c>
      <c r="BJ26" s="155">
        <v>2.8000000000000003</v>
      </c>
      <c r="BK26" s="156">
        <v>5.1000000000000005</v>
      </c>
      <c r="BL26" s="157">
        <v>8.6</v>
      </c>
      <c r="BM26" s="152">
        <v>0</v>
      </c>
      <c r="BN26" s="153">
        <v>0</v>
      </c>
      <c r="BO26" s="153">
        <v>34</v>
      </c>
      <c r="BP26" s="154">
        <v>0</v>
      </c>
      <c r="BQ26" s="155">
        <v>0</v>
      </c>
      <c r="BR26" s="156">
        <v>0</v>
      </c>
      <c r="BS26" s="157">
        <v>6.8000000000000007</v>
      </c>
      <c r="BT26" s="152">
        <v>0</v>
      </c>
      <c r="BU26" s="153">
        <v>2</v>
      </c>
      <c r="BV26" s="153">
        <v>95</v>
      </c>
      <c r="BW26" s="154">
        <v>2</v>
      </c>
      <c r="BX26" s="155">
        <v>0</v>
      </c>
      <c r="BY26" s="156">
        <v>0.2</v>
      </c>
      <c r="BZ26" s="157">
        <v>19</v>
      </c>
      <c r="CA26" s="152">
        <v>0</v>
      </c>
      <c r="CB26" s="153">
        <v>96</v>
      </c>
      <c r="CC26" s="153">
        <v>6</v>
      </c>
      <c r="CD26" s="154">
        <v>23</v>
      </c>
      <c r="CE26" s="155">
        <v>0</v>
      </c>
      <c r="CF26" s="156">
        <v>9.6000000000000014</v>
      </c>
      <c r="CG26" s="157">
        <v>1.2000000000000002</v>
      </c>
      <c r="CH26" s="152">
        <f t="shared" si="11"/>
        <v>80</v>
      </c>
      <c r="CI26" s="153">
        <f t="shared" si="12"/>
        <v>892</v>
      </c>
      <c r="CJ26" s="153">
        <f t="shared" si="13"/>
        <v>1277</v>
      </c>
      <c r="CK26" s="208">
        <f t="shared" si="14"/>
        <v>138</v>
      </c>
      <c r="CL26" s="209">
        <f t="shared" si="15"/>
        <v>32</v>
      </c>
      <c r="CM26" s="156">
        <f t="shared" si="16"/>
        <v>89.200000000000017</v>
      </c>
      <c r="CN26" s="157">
        <f t="shared" si="17"/>
        <v>255.4</v>
      </c>
    </row>
    <row r="27" spans="1:92" ht="18.75" customHeight="1" x14ac:dyDescent="0.2">
      <c r="A27" s="151" t="s">
        <v>104</v>
      </c>
      <c r="B27" s="152">
        <v>4</v>
      </c>
      <c r="C27" s="153">
        <v>159</v>
      </c>
      <c r="D27" s="153">
        <v>26</v>
      </c>
      <c r="E27" s="154">
        <v>0</v>
      </c>
      <c r="F27" s="155">
        <v>1.6</v>
      </c>
      <c r="G27" s="156">
        <v>15.9</v>
      </c>
      <c r="H27" s="157">
        <v>5.2</v>
      </c>
      <c r="I27" s="152">
        <v>3</v>
      </c>
      <c r="J27" s="153">
        <v>128</v>
      </c>
      <c r="K27" s="153">
        <v>183</v>
      </c>
      <c r="L27" s="154">
        <v>12</v>
      </c>
      <c r="M27" s="155">
        <v>1.2000000000000002</v>
      </c>
      <c r="N27" s="156">
        <v>12.8</v>
      </c>
      <c r="O27" s="157">
        <v>36.6</v>
      </c>
      <c r="P27" s="152">
        <v>0</v>
      </c>
      <c r="Q27" s="153">
        <v>24</v>
      </c>
      <c r="R27" s="153">
        <v>56</v>
      </c>
      <c r="S27" s="154">
        <v>0</v>
      </c>
      <c r="T27" s="155">
        <v>0</v>
      </c>
      <c r="U27" s="156">
        <v>2.4000000000000004</v>
      </c>
      <c r="V27" s="157">
        <v>11.200000000000001</v>
      </c>
      <c r="W27" s="152">
        <v>3</v>
      </c>
      <c r="X27" s="153">
        <v>156</v>
      </c>
      <c r="Y27" s="153">
        <v>73</v>
      </c>
      <c r="Z27" s="154">
        <v>48</v>
      </c>
      <c r="AA27" s="155">
        <v>1.2000000000000002</v>
      </c>
      <c r="AB27" s="156">
        <v>15.600000000000001</v>
      </c>
      <c r="AC27" s="157">
        <v>14.600000000000001</v>
      </c>
      <c r="AD27" s="152">
        <v>6</v>
      </c>
      <c r="AE27" s="153">
        <v>52</v>
      </c>
      <c r="AF27" s="153">
        <v>59</v>
      </c>
      <c r="AG27" s="154">
        <v>7</v>
      </c>
      <c r="AH27" s="155">
        <v>2.4000000000000004</v>
      </c>
      <c r="AI27" s="156">
        <v>5.2</v>
      </c>
      <c r="AJ27" s="157">
        <v>11.8</v>
      </c>
      <c r="AK27" s="152">
        <v>0</v>
      </c>
      <c r="AL27" s="153">
        <v>112</v>
      </c>
      <c r="AM27" s="153">
        <v>117</v>
      </c>
      <c r="AN27" s="154">
        <v>8</v>
      </c>
      <c r="AO27" s="155">
        <v>0</v>
      </c>
      <c r="AP27" s="156">
        <v>11.200000000000001</v>
      </c>
      <c r="AQ27" s="157">
        <v>23.400000000000002</v>
      </c>
      <c r="AR27" s="152">
        <v>0</v>
      </c>
      <c r="AS27" s="153">
        <v>61</v>
      </c>
      <c r="AT27" s="153">
        <v>192</v>
      </c>
      <c r="AU27" s="154">
        <v>19</v>
      </c>
      <c r="AV27" s="155">
        <v>0</v>
      </c>
      <c r="AW27" s="156">
        <v>6.1000000000000005</v>
      </c>
      <c r="AX27" s="157">
        <v>38.400000000000006</v>
      </c>
      <c r="AY27" s="152">
        <v>0</v>
      </c>
      <c r="AZ27" s="153">
        <v>19</v>
      </c>
      <c r="BA27" s="153">
        <v>95</v>
      </c>
      <c r="BB27" s="154">
        <v>51</v>
      </c>
      <c r="BC27" s="155">
        <v>0</v>
      </c>
      <c r="BD27" s="156">
        <v>1.9000000000000001</v>
      </c>
      <c r="BE27" s="157">
        <v>19</v>
      </c>
      <c r="BF27" s="152">
        <v>0</v>
      </c>
      <c r="BG27" s="153">
        <v>97</v>
      </c>
      <c r="BH27" s="153">
        <v>132</v>
      </c>
      <c r="BI27" s="154">
        <v>20</v>
      </c>
      <c r="BJ27" s="155">
        <v>0</v>
      </c>
      <c r="BK27" s="156">
        <v>9.7000000000000011</v>
      </c>
      <c r="BL27" s="157">
        <v>26.400000000000002</v>
      </c>
      <c r="BM27" s="152">
        <v>1</v>
      </c>
      <c r="BN27" s="153">
        <v>99</v>
      </c>
      <c r="BO27" s="153">
        <v>176</v>
      </c>
      <c r="BP27" s="154">
        <v>12</v>
      </c>
      <c r="BQ27" s="155">
        <v>0.4</v>
      </c>
      <c r="BR27" s="156">
        <v>9.9</v>
      </c>
      <c r="BS27" s="157">
        <v>35.200000000000003</v>
      </c>
      <c r="BT27" s="152">
        <v>0</v>
      </c>
      <c r="BU27" s="153">
        <v>50</v>
      </c>
      <c r="BV27" s="153">
        <v>7</v>
      </c>
      <c r="BW27" s="154">
        <v>3</v>
      </c>
      <c r="BX27" s="155">
        <v>0</v>
      </c>
      <c r="BY27" s="156">
        <v>5</v>
      </c>
      <c r="BZ27" s="157">
        <v>1.4000000000000001</v>
      </c>
      <c r="CA27" s="152">
        <v>0</v>
      </c>
      <c r="CB27" s="153">
        <v>50</v>
      </c>
      <c r="CC27" s="153">
        <v>16</v>
      </c>
      <c r="CD27" s="154">
        <v>0</v>
      </c>
      <c r="CE27" s="155">
        <v>0</v>
      </c>
      <c r="CF27" s="156">
        <v>5</v>
      </c>
      <c r="CG27" s="157">
        <v>3.2</v>
      </c>
      <c r="CH27" s="152">
        <f t="shared" si="11"/>
        <v>17</v>
      </c>
      <c r="CI27" s="153">
        <f t="shared" si="12"/>
        <v>1007</v>
      </c>
      <c r="CJ27" s="153">
        <f t="shared" si="13"/>
        <v>1132</v>
      </c>
      <c r="CK27" s="208">
        <f t="shared" si="14"/>
        <v>180</v>
      </c>
      <c r="CL27" s="209">
        <f t="shared" si="15"/>
        <v>6.8000000000000007</v>
      </c>
      <c r="CM27" s="156">
        <f t="shared" si="16"/>
        <v>100.70000000000002</v>
      </c>
      <c r="CN27" s="157">
        <f t="shared" si="17"/>
        <v>226.4</v>
      </c>
    </row>
    <row r="28" spans="1:92" ht="18.75" customHeight="1" x14ac:dyDescent="0.2">
      <c r="A28" s="151" t="s">
        <v>105</v>
      </c>
      <c r="B28" s="152">
        <v>5</v>
      </c>
      <c r="C28" s="153">
        <v>61</v>
      </c>
      <c r="D28" s="153">
        <v>284</v>
      </c>
      <c r="E28" s="154">
        <v>36</v>
      </c>
      <c r="F28" s="155">
        <v>2</v>
      </c>
      <c r="G28" s="156">
        <v>6.1000000000000005</v>
      </c>
      <c r="H28" s="157">
        <v>56.800000000000004</v>
      </c>
      <c r="I28" s="152">
        <v>26</v>
      </c>
      <c r="J28" s="153">
        <v>107</v>
      </c>
      <c r="K28" s="153">
        <v>261</v>
      </c>
      <c r="L28" s="154">
        <v>23</v>
      </c>
      <c r="M28" s="155">
        <v>10.4</v>
      </c>
      <c r="N28" s="156">
        <v>10.700000000000001</v>
      </c>
      <c r="O28" s="157">
        <v>52.2</v>
      </c>
      <c r="P28" s="152">
        <v>2</v>
      </c>
      <c r="Q28" s="153">
        <v>184</v>
      </c>
      <c r="R28" s="153">
        <v>59</v>
      </c>
      <c r="S28" s="154">
        <v>36</v>
      </c>
      <c r="T28" s="155">
        <v>0.8</v>
      </c>
      <c r="U28" s="156">
        <v>18.400000000000002</v>
      </c>
      <c r="V28" s="157">
        <v>11.8</v>
      </c>
      <c r="W28" s="152">
        <v>0</v>
      </c>
      <c r="X28" s="153">
        <v>140</v>
      </c>
      <c r="Y28" s="153">
        <v>90</v>
      </c>
      <c r="Z28" s="154">
        <v>0</v>
      </c>
      <c r="AA28" s="155">
        <v>0</v>
      </c>
      <c r="AB28" s="156">
        <v>14</v>
      </c>
      <c r="AC28" s="157">
        <v>18</v>
      </c>
      <c r="AD28" s="152">
        <v>29</v>
      </c>
      <c r="AE28" s="153">
        <v>157</v>
      </c>
      <c r="AF28" s="153">
        <v>167</v>
      </c>
      <c r="AG28" s="154">
        <v>37</v>
      </c>
      <c r="AH28" s="155">
        <v>11.600000000000001</v>
      </c>
      <c r="AI28" s="156">
        <v>15.700000000000001</v>
      </c>
      <c r="AJ28" s="157">
        <v>33.4</v>
      </c>
      <c r="AK28" s="152">
        <v>7</v>
      </c>
      <c r="AL28" s="153">
        <v>40</v>
      </c>
      <c r="AM28" s="153">
        <v>146</v>
      </c>
      <c r="AN28" s="154">
        <v>38</v>
      </c>
      <c r="AO28" s="155">
        <v>2.8000000000000003</v>
      </c>
      <c r="AP28" s="156">
        <v>4</v>
      </c>
      <c r="AQ28" s="157">
        <v>29.200000000000003</v>
      </c>
      <c r="AR28" s="152">
        <v>3</v>
      </c>
      <c r="AS28" s="153">
        <v>10</v>
      </c>
      <c r="AT28" s="153">
        <v>285</v>
      </c>
      <c r="AU28" s="154">
        <v>32</v>
      </c>
      <c r="AV28" s="155">
        <v>1.2000000000000002</v>
      </c>
      <c r="AW28" s="156">
        <v>1</v>
      </c>
      <c r="AX28" s="157">
        <v>57</v>
      </c>
      <c r="AY28" s="152">
        <v>7</v>
      </c>
      <c r="AZ28" s="153">
        <v>145</v>
      </c>
      <c r="BA28" s="153">
        <v>359</v>
      </c>
      <c r="BB28" s="154">
        <v>53</v>
      </c>
      <c r="BC28" s="155">
        <v>2.8000000000000003</v>
      </c>
      <c r="BD28" s="156">
        <v>14.5</v>
      </c>
      <c r="BE28" s="157">
        <v>71.8</v>
      </c>
      <c r="BF28" s="152">
        <v>15</v>
      </c>
      <c r="BG28" s="153">
        <v>58</v>
      </c>
      <c r="BH28" s="153">
        <v>178</v>
      </c>
      <c r="BI28" s="154">
        <v>7</v>
      </c>
      <c r="BJ28" s="155">
        <v>6</v>
      </c>
      <c r="BK28" s="156">
        <v>5.8000000000000007</v>
      </c>
      <c r="BL28" s="157">
        <v>35.6</v>
      </c>
      <c r="BM28" s="152">
        <v>11</v>
      </c>
      <c r="BN28" s="153">
        <v>153</v>
      </c>
      <c r="BO28" s="153">
        <v>366</v>
      </c>
      <c r="BP28" s="154">
        <v>34</v>
      </c>
      <c r="BQ28" s="155">
        <v>4.4000000000000004</v>
      </c>
      <c r="BR28" s="156">
        <v>15.3</v>
      </c>
      <c r="BS28" s="157">
        <v>73.2</v>
      </c>
      <c r="BT28" s="152">
        <v>16</v>
      </c>
      <c r="BU28" s="153">
        <v>57</v>
      </c>
      <c r="BV28" s="153">
        <v>84</v>
      </c>
      <c r="BW28" s="154">
        <v>31</v>
      </c>
      <c r="BX28" s="155">
        <v>6.4</v>
      </c>
      <c r="BY28" s="156">
        <v>5.7</v>
      </c>
      <c r="BZ28" s="157">
        <v>16.8</v>
      </c>
      <c r="CA28" s="152">
        <v>0</v>
      </c>
      <c r="CB28" s="153">
        <v>0</v>
      </c>
      <c r="CC28" s="153">
        <v>26</v>
      </c>
      <c r="CD28" s="154">
        <v>31</v>
      </c>
      <c r="CE28" s="155">
        <v>0</v>
      </c>
      <c r="CF28" s="156">
        <v>0</v>
      </c>
      <c r="CG28" s="157">
        <v>5.2</v>
      </c>
      <c r="CH28" s="152">
        <f t="shared" si="11"/>
        <v>121</v>
      </c>
      <c r="CI28" s="153">
        <f t="shared" si="12"/>
        <v>1112</v>
      </c>
      <c r="CJ28" s="153">
        <f t="shared" si="13"/>
        <v>2305</v>
      </c>
      <c r="CK28" s="208">
        <f t="shared" si="14"/>
        <v>358</v>
      </c>
      <c r="CL28" s="209">
        <f t="shared" si="15"/>
        <v>48.400000000000006</v>
      </c>
      <c r="CM28" s="156">
        <f t="shared" si="16"/>
        <v>111.2</v>
      </c>
      <c r="CN28" s="157">
        <f t="shared" si="17"/>
        <v>461.00000000000006</v>
      </c>
    </row>
    <row r="29" spans="1:92" ht="18.75" customHeight="1" x14ac:dyDescent="0.2">
      <c r="A29" s="151" t="s">
        <v>106</v>
      </c>
      <c r="B29" s="152">
        <v>14</v>
      </c>
      <c r="C29" s="153">
        <v>125</v>
      </c>
      <c r="D29" s="153">
        <v>242</v>
      </c>
      <c r="E29" s="154">
        <v>82</v>
      </c>
      <c r="F29" s="155">
        <v>5.6000000000000005</v>
      </c>
      <c r="G29" s="156">
        <v>12.5</v>
      </c>
      <c r="H29" s="157">
        <v>48.400000000000006</v>
      </c>
      <c r="I29" s="152">
        <v>0</v>
      </c>
      <c r="J29" s="153">
        <v>7</v>
      </c>
      <c r="K29" s="153">
        <v>48</v>
      </c>
      <c r="L29" s="154">
        <v>0</v>
      </c>
      <c r="M29" s="155">
        <v>0</v>
      </c>
      <c r="N29" s="156">
        <v>0.70000000000000007</v>
      </c>
      <c r="O29" s="157">
        <v>9.6000000000000014</v>
      </c>
      <c r="P29" s="152">
        <v>0</v>
      </c>
      <c r="Q29" s="153">
        <v>39</v>
      </c>
      <c r="R29" s="153">
        <v>45</v>
      </c>
      <c r="S29" s="154">
        <v>37</v>
      </c>
      <c r="T29" s="155">
        <v>0</v>
      </c>
      <c r="U29" s="156">
        <v>3.9000000000000004</v>
      </c>
      <c r="V29" s="157">
        <v>9</v>
      </c>
      <c r="W29" s="152">
        <v>3</v>
      </c>
      <c r="X29" s="153">
        <v>103</v>
      </c>
      <c r="Y29" s="153">
        <v>55</v>
      </c>
      <c r="Z29" s="154">
        <v>9</v>
      </c>
      <c r="AA29" s="155">
        <v>1.2000000000000002</v>
      </c>
      <c r="AB29" s="156">
        <v>10.3</v>
      </c>
      <c r="AC29" s="157">
        <v>11</v>
      </c>
      <c r="AD29" s="152">
        <v>0</v>
      </c>
      <c r="AE29" s="153">
        <v>0</v>
      </c>
      <c r="AF29" s="153">
        <v>0</v>
      </c>
      <c r="AG29" s="154">
        <v>0</v>
      </c>
      <c r="AH29" s="155">
        <v>0</v>
      </c>
      <c r="AI29" s="156">
        <v>0</v>
      </c>
      <c r="AJ29" s="157">
        <v>0</v>
      </c>
      <c r="AK29" s="152">
        <v>12</v>
      </c>
      <c r="AL29" s="153">
        <v>54</v>
      </c>
      <c r="AM29" s="153">
        <v>127</v>
      </c>
      <c r="AN29" s="154">
        <v>31</v>
      </c>
      <c r="AO29" s="155">
        <v>4.8000000000000007</v>
      </c>
      <c r="AP29" s="156">
        <v>5.4</v>
      </c>
      <c r="AQ29" s="157">
        <v>25.400000000000002</v>
      </c>
      <c r="AR29" s="152">
        <v>1</v>
      </c>
      <c r="AS29" s="153">
        <v>7</v>
      </c>
      <c r="AT29" s="153">
        <v>20</v>
      </c>
      <c r="AU29" s="154">
        <v>2</v>
      </c>
      <c r="AV29" s="155">
        <v>0.4</v>
      </c>
      <c r="AW29" s="156">
        <v>0.70000000000000007</v>
      </c>
      <c r="AX29" s="157">
        <v>4</v>
      </c>
      <c r="AY29" s="152">
        <v>5</v>
      </c>
      <c r="AZ29" s="153">
        <v>37</v>
      </c>
      <c r="BA29" s="153">
        <v>347</v>
      </c>
      <c r="BB29" s="154">
        <v>40</v>
      </c>
      <c r="BC29" s="155">
        <v>2</v>
      </c>
      <c r="BD29" s="156">
        <v>3.7</v>
      </c>
      <c r="BE29" s="157">
        <v>69.400000000000006</v>
      </c>
      <c r="BF29" s="152">
        <v>4</v>
      </c>
      <c r="BG29" s="153">
        <v>83</v>
      </c>
      <c r="BH29" s="153">
        <v>347</v>
      </c>
      <c r="BI29" s="154">
        <v>57</v>
      </c>
      <c r="BJ29" s="155">
        <v>1.6</v>
      </c>
      <c r="BK29" s="156">
        <v>8.3000000000000007</v>
      </c>
      <c r="BL29" s="157">
        <v>69.400000000000006</v>
      </c>
      <c r="BM29" s="152">
        <v>14</v>
      </c>
      <c r="BN29" s="153">
        <v>312</v>
      </c>
      <c r="BO29" s="153">
        <v>44</v>
      </c>
      <c r="BP29" s="154">
        <v>52</v>
      </c>
      <c r="BQ29" s="155">
        <v>5.6000000000000005</v>
      </c>
      <c r="BR29" s="156">
        <v>31.200000000000003</v>
      </c>
      <c r="BS29" s="157">
        <v>8.8000000000000007</v>
      </c>
      <c r="BT29" s="152">
        <v>0</v>
      </c>
      <c r="BU29" s="153">
        <v>63</v>
      </c>
      <c r="BV29" s="153">
        <v>40</v>
      </c>
      <c r="BW29" s="154">
        <v>3</v>
      </c>
      <c r="BX29" s="155">
        <v>0</v>
      </c>
      <c r="BY29" s="156">
        <v>6.3000000000000007</v>
      </c>
      <c r="BZ29" s="157">
        <v>8</v>
      </c>
      <c r="CA29" s="152">
        <v>0</v>
      </c>
      <c r="CB29" s="153">
        <v>17</v>
      </c>
      <c r="CC29" s="153">
        <v>0</v>
      </c>
      <c r="CD29" s="154">
        <v>3</v>
      </c>
      <c r="CE29" s="155">
        <v>0</v>
      </c>
      <c r="CF29" s="156">
        <v>1.7000000000000002</v>
      </c>
      <c r="CG29" s="157">
        <v>0</v>
      </c>
      <c r="CH29" s="152">
        <f t="shared" si="11"/>
        <v>53</v>
      </c>
      <c r="CI29" s="153">
        <f t="shared" si="12"/>
        <v>847</v>
      </c>
      <c r="CJ29" s="153">
        <f t="shared" si="13"/>
        <v>1315</v>
      </c>
      <c r="CK29" s="208">
        <f t="shared" si="14"/>
        <v>316</v>
      </c>
      <c r="CL29" s="209">
        <f t="shared" si="15"/>
        <v>21.200000000000003</v>
      </c>
      <c r="CM29" s="156">
        <f t="shared" si="16"/>
        <v>84.700000000000017</v>
      </c>
      <c r="CN29" s="157">
        <f t="shared" si="17"/>
        <v>263</v>
      </c>
    </row>
    <row r="30" spans="1:92" ht="18.75" customHeight="1" x14ac:dyDescent="0.2">
      <c r="A30" s="151" t="s">
        <v>107</v>
      </c>
      <c r="B30" s="152">
        <v>0</v>
      </c>
      <c r="C30" s="153">
        <v>42</v>
      </c>
      <c r="D30" s="153">
        <v>65</v>
      </c>
      <c r="E30" s="154">
        <v>0</v>
      </c>
      <c r="F30" s="155">
        <v>0</v>
      </c>
      <c r="G30" s="156">
        <v>4.2</v>
      </c>
      <c r="H30" s="157">
        <v>13</v>
      </c>
      <c r="I30" s="152">
        <v>0</v>
      </c>
      <c r="J30" s="153">
        <v>1</v>
      </c>
      <c r="K30" s="153">
        <v>37</v>
      </c>
      <c r="L30" s="154">
        <v>0</v>
      </c>
      <c r="M30" s="155">
        <v>0</v>
      </c>
      <c r="N30" s="156">
        <v>0.1</v>
      </c>
      <c r="O30" s="157">
        <v>7.4</v>
      </c>
      <c r="P30" s="152">
        <v>0</v>
      </c>
      <c r="Q30" s="153">
        <v>46</v>
      </c>
      <c r="R30" s="153">
        <v>53</v>
      </c>
      <c r="S30" s="154">
        <v>0</v>
      </c>
      <c r="T30" s="155">
        <v>0</v>
      </c>
      <c r="U30" s="156">
        <v>4.6000000000000005</v>
      </c>
      <c r="V30" s="157">
        <v>10.600000000000001</v>
      </c>
      <c r="W30" s="152">
        <v>0</v>
      </c>
      <c r="X30" s="153">
        <v>42</v>
      </c>
      <c r="Y30" s="153">
        <v>5</v>
      </c>
      <c r="Z30" s="154">
        <v>0</v>
      </c>
      <c r="AA30" s="155">
        <v>0</v>
      </c>
      <c r="AB30" s="156">
        <v>4.2</v>
      </c>
      <c r="AC30" s="157">
        <v>1</v>
      </c>
      <c r="AD30" s="152">
        <v>5</v>
      </c>
      <c r="AE30" s="153">
        <v>26</v>
      </c>
      <c r="AF30" s="153">
        <v>3</v>
      </c>
      <c r="AG30" s="154">
        <v>0</v>
      </c>
      <c r="AH30" s="155">
        <v>2</v>
      </c>
      <c r="AI30" s="156">
        <v>2.6</v>
      </c>
      <c r="AJ30" s="157">
        <v>0.60000000000000009</v>
      </c>
      <c r="AK30" s="152">
        <v>0</v>
      </c>
      <c r="AL30" s="153">
        <v>0</v>
      </c>
      <c r="AM30" s="153">
        <v>9</v>
      </c>
      <c r="AN30" s="154">
        <v>0</v>
      </c>
      <c r="AO30" s="155">
        <v>0</v>
      </c>
      <c r="AP30" s="156">
        <v>0</v>
      </c>
      <c r="AQ30" s="157">
        <v>1.8</v>
      </c>
      <c r="AR30" s="152">
        <v>0</v>
      </c>
      <c r="AS30" s="153">
        <v>47</v>
      </c>
      <c r="AT30" s="153">
        <v>45</v>
      </c>
      <c r="AU30" s="154">
        <v>0</v>
      </c>
      <c r="AV30" s="155">
        <v>0</v>
      </c>
      <c r="AW30" s="156">
        <v>4.7</v>
      </c>
      <c r="AX30" s="157">
        <v>9</v>
      </c>
      <c r="AY30" s="152">
        <v>0</v>
      </c>
      <c r="AZ30" s="153">
        <v>13</v>
      </c>
      <c r="BA30" s="153">
        <v>39</v>
      </c>
      <c r="BB30" s="154">
        <v>0</v>
      </c>
      <c r="BC30" s="155">
        <v>0</v>
      </c>
      <c r="BD30" s="156">
        <v>1.3</v>
      </c>
      <c r="BE30" s="157">
        <v>7.8000000000000007</v>
      </c>
      <c r="BF30" s="152">
        <v>0</v>
      </c>
      <c r="BG30" s="153">
        <v>32</v>
      </c>
      <c r="BH30" s="153">
        <v>21</v>
      </c>
      <c r="BI30" s="154">
        <v>0</v>
      </c>
      <c r="BJ30" s="155">
        <v>0</v>
      </c>
      <c r="BK30" s="156">
        <v>3.2</v>
      </c>
      <c r="BL30" s="157">
        <v>4.2</v>
      </c>
      <c r="BM30" s="152">
        <v>0</v>
      </c>
      <c r="BN30" s="153">
        <v>4</v>
      </c>
      <c r="BO30" s="264">
        <v>11</v>
      </c>
      <c r="BP30" s="265">
        <v>0</v>
      </c>
      <c r="BQ30" s="155">
        <v>0</v>
      </c>
      <c r="BR30" s="156">
        <v>0.4</v>
      </c>
      <c r="BS30" s="157">
        <v>2.2000000000000002</v>
      </c>
      <c r="BT30" s="152">
        <v>0</v>
      </c>
      <c r="BU30" s="153">
        <v>0</v>
      </c>
      <c r="BV30" s="264">
        <v>34</v>
      </c>
      <c r="BW30" s="265">
        <v>0</v>
      </c>
      <c r="BX30" s="155">
        <v>0</v>
      </c>
      <c r="BY30" s="156">
        <v>0</v>
      </c>
      <c r="BZ30" s="157">
        <v>6.8000000000000007</v>
      </c>
      <c r="CA30" s="152">
        <v>7</v>
      </c>
      <c r="CB30" s="153">
        <v>1</v>
      </c>
      <c r="CC30" s="264">
        <v>3</v>
      </c>
      <c r="CD30" s="265">
        <v>0</v>
      </c>
      <c r="CE30" s="155">
        <v>2.8000000000000003</v>
      </c>
      <c r="CF30" s="156">
        <v>0.1</v>
      </c>
      <c r="CG30" s="157">
        <v>0.60000000000000009</v>
      </c>
      <c r="CH30" s="152">
        <f t="shared" si="11"/>
        <v>12</v>
      </c>
      <c r="CI30" s="153">
        <f t="shared" si="12"/>
        <v>254</v>
      </c>
      <c r="CJ30" s="153">
        <f t="shared" si="13"/>
        <v>325</v>
      </c>
      <c r="CK30" s="208">
        <f t="shared" si="14"/>
        <v>0</v>
      </c>
      <c r="CL30" s="209">
        <f t="shared" si="15"/>
        <v>4.8000000000000007</v>
      </c>
      <c r="CM30" s="156">
        <f t="shared" si="16"/>
        <v>25.400000000000002</v>
      </c>
      <c r="CN30" s="157">
        <f t="shared" si="17"/>
        <v>65</v>
      </c>
    </row>
    <row r="31" spans="1:92" ht="18.75" customHeight="1" x14ac:dyDescent="0.2">
      <c r="A31" s="151" t="s">
        <v>108</v>
      </c>
      <c r="B31" s="152">
        <v>0</v>
      </c>
      <c r="C31" s="153">
        <v>22</v>
      </c>
      <c r="D31" s="153">
        <v>15</v>
      </c>
      <c r="E31" s="154">
        <v>0</v>
      </c>
      <c r="F31" s="155">
        <v>0</v>
      </c>
      <c r="G31" s="156">
        <v>2.2000000000000002</v>
      </c>
      <c r="H31" s="157">
        <v>3</v>
      </c>
      <c r="I31" s="152">
        <v>0</v>
      </c>
      <c r="J31" s="153">
        <v>0</v>
      </c>
      <c r="K31" s="153">
        <v>0</v>
      </c>
      <c r="L31" s="154">
        <v>0</v>
      </c>
      <c r="M31" s="155">
        <v>0</v>
      </c>
      <c r="N31" s="156">
        <v>0</v>
      </c>
      <c r="O31" s="157">
        <v>0</v>
      </c>
      <c r="P31" s="152">
        <v>0</v>
      </c>
      <c r="Q31" s="153">
        <v>0</v>
      </c>
      <c r="R31" s="153">
        <v>0</v>
      </c>
      <c r="S31" s="154">
        <v>0</v>
      </c>
      <c r="T31" s="155">
        <v>0</v>
      </c>
      <c r="U31" s="156">
        <v>0</v>
      </c>
      <c r="V31" s="157">
        <v>0</v>
      </c>
      <c r="W31" s="152">
        <v>6</v>
      </c>
      <c r="X31" s="153">
        <v>5</v>
      </c>
      <c r="Y31" s="153">
        <v>40</v>
      </c>
      <c r="Z31" s="154">
        <v>0</v>
      </c>
      <c r="AA31" s="155">
        <v>2.4000000000000004</v>
      </c>
      <c r="AB31" s="156">
        <v>0.5</v>
      </c>
      <c r="AC31" s="157">
        <v>8</v>
      </c>
      <c r="AD31" s="152">
        <v>0</v>
      </c>
      <c r="AE31" s="153">
        <v>0</v>
      </c>
      <c r="AF31" s="153">
        <v>0</v>
      </c>
      <c r="AG31" s="154">
        <v>0</v>
      </c>
      <c r="AH31" s="155">
        <v>0</v>
      </c>
      <c r="AI31" s="156">
        <v>0</v>
      </c>
      <c r="AJ31" s="157">
        <v>0</v>
      </c>
      <c r="AK31" s="152">
        <v>0</v>
      </c>
      <c r="AL31" s="153">
        <v>21</v>
      </c>
      <c r="AM31" s="153">
        <v>7</v>
      </c>
      <c r="AN31" s="154">
        <v>0</v>
      </c>
      <c r="AO31" s="155">
        <v>0</v>
      </c>
      <c r="AP31" s="156">
        <v>2.1</v>
      </c>
      <c r="AQ31" s="157">
        <v>1.4000000000000001</v>
      </c>
      <c r="AR31" s="152">
        <v>0</v>
      </c>
      <c r="AS31" s="153">
        <v>0</v>
      </c>
      <c r="AT31" s="153">
        <v>0</v>
      </c>
      <c r="AU31" s="154">
        <v>0</v>
      </c>
      <c r="AV31" s="155">
        <v>0</v>
      </c>
      <c r="AW31" s="156">
        <v>0</v>
      </c>
      <c r="AX31" s="157">
        <v>0</v>
      </c>
      <c r="AY31" s="152">
        <v>0</v>
      </c>
      <c r="AZ31" s="153">
        <v>0</v>
      </c>
      <c r="BA31" s="153">
        <v>0</v>
      </c>
      <c r="BB31" s="154">
        <v>0</v>
      </c>
      <c r="BC31" s="155">
        <v>0</v>
      </c>
      <c r="BD31" s="156">
        <v>0</v>
      </c>
      <c r="BE31" s="157">
        <v>0</v>
      </c>
      <c r="BF31" s="152">
        <v>0</v>
      </c>
      <c r="BG31" s="153">
        <v>0</v>
      </c>
      <c r="BH31" s="153">
        <v>0</v>
      </c>
      <c r="BI31" s="154">
        <v>0</v>
      </c>
      <c r="BJ31" s="155">
        <v>0</v>
      </c>
      <c r="BK31" s="156">
        <v>0</v>
      </c>
      <c r="BL31" s="157">
        <v>0</v>
      </c>
      <c r="BM31" s="152">
        <v>0</v>
      </c>
      <c r="BN31" s="153">
        <v>3</v>
      </c>
      <c r="BO31" s="153">
        <v>20</v>
      </c>
      <c r="BP31" s="154">
        <v>0</v>
      </c>
      <c r="BQ31" s="155">
        <v>0</v>
      </c>
      <c r="BR31" s="156">
        <v>0.30000000000000004</v>
      </c>
      <c r="BS31" s="157">
        <v>4</v>
      </c>
      <c r="BT31" s="152">
        <v>0</v>
      </c>
      <c r="BU31" s="153">
        <v>0</v>
      </c>
      <c r="BV31" s="153">
        <v>0</v>
      </c>
      <c r="BW31" s="154">
        <v>0</v>
      </c>
      <c r="BX31" s="155">
        <v>0</v>
      </c>
      <c r="BY31" s="156">
        <v>0</v>
      </c>
      <c r="BZ31" s="157">
        <v>0</v>
      </c>
      <c r="CA31" s="152">
        <v>0</v>
      </c>
      <c r="CB31" s="153">
        <v>0</v>
      </c>
      <c r="CC31" s="153">
        <v>0</v>
      </c>
      <c r="CD31" s="154">
        <v>0</v>
      </c>
      <c r="CE31" s="155">
        <v>0</v>
      </c>
      <c r="CF31" s="156">
        <v>0</v>
      </c>
      <c r="CG31" s="157">
        <v>0</v>
      </c>
      <c r="CH31" s="152">
        <f t="shared" si="11"/>
        <v>6</v>
      </c>
      <c r="CI31" s="153">
        <f t="shared" si="12"/>
        <v>51</v>
      </c>
      <c r="CJ31" s="153">
        <f t="shared" si="13"/>
        <v>82</v>
      </c>
      <c r="CK31" s="208">
        <f t="shared" si="14"/>
        <v>0</v>
      </c>
      <c r="CL31" s="209">
        <f t="shared" si="15"/>
        <v>2.4000000000000004</v>
      </c>
      <c r="CM31" s="156">
        <f t="shared" si="16"/>
        <v>5.1000000000000005</v>
      </c>
      <c r="CN31" s="157">
        <f t="shared" si="17"/>
        <v>16.399999999999999</v>
      </c>
    </row>
    <row r="32" spans="1:92" ht="18.75" customHeight="1" x14ac:dyDescent="0.2">
      <c r="A32" s="151" t="s">
        <v>109</v>
      </c>
      <c r="B32" s="152">
        <v>1</v>
      </c>
      <c r="C32" s="153">
        <v>43</v>
      </c>
      <c r="D32" s="153">
        <v>57</v>
      </c>
      <c r="E32" s="154">
        <v>3</v>
      </c>
      <c r="F32" s="155">
        <v>0.4</v>
      </c>
      <c r="G32" s="156">
        <v>4.3</v>
      </c>
      <c r="H32" s="157">
        <v>11.4</v>
      </c>
      <c r="I32" s="152">
        <v>0</v>
      </c>
      <c r="J32" s="153">
        <v>5</v>
      </c>
      <c r="K32" s="153">
        <v>15</v>
      </c>
      <c r="L32" s="154">
        <v>0</v>
      </c>
      <c r="M32" s="155">
        <v>0</v>
      </c>
      <c r="N32" s="156">
        <v>0.5</v>
      </c>
      <c r="O32" s="157">
        <v>3</v>
      </c>
      <c r="P32" s="152">
        <v>0</v>
      </c>
      <c r="Q32" s="153">
        <v>0</v>
      </c>
      <c r="R32" s="153">
        <v>10</v>
      </c>
      <c r="S32" s="154">
        <v>0</v>
      </c>
      <c r="T32" s="155">
        <v>0</v>
      </c>
      <c r="U32" s="156">
        <v>0</v>
      </c>
      <c r="V32" s="157">
        <v>2</v>
      </c>
      <c r="W32" s="152">
        <v>0</v>
      </c>
      <c r="X32" s="153">
        <v>0</v>
      </c>
      <c r="Y32" s="153">
        <v>7</v>
      </c>
      <c r="Z32" s="154">
        <v>0</v>
      </c>
      <c r="AA32" s="155">
        <v>0</v>
      </c>
      <c r="AB32" s="156">
        <v>0</v>
      </c>
      <c r="AC32" s="157">
        <v>1.4000000000000001</v>
      </c>
      <c r="AD32" s="152">
        <v>5</v>
      </c>
      <c r="AE32" s="153">
        <v>8</v>
      </c>
      <c r="AF32" s="153">
        <v>35</v>
      </c>
      <c r="AG32" s="154">
        <v>0</v>
      </c>
      <c r="AH32" s="155">
        <v>2</v>
      </c>
      <c r="AI32" s="156">
        <v>0.8</v>
      </c>
      <c r="AJ32" s="157">
        <v>7</v>
      </c>
      <c r="AK32" s="152">
        <v>0</v>
      </c>
      <c r="AL32" s="153">
        <v>0</v>
      </c>
      <c r="AM32" s="153">
        <v>0</v>
      </c>
      <c r="AN32" s="154">
        <v>0</v>
      </c>
      <c r="AO32" s="155">
        <v>0</v>
      </c>
      <c r="AP32" s="156">
        <v>0</v>
      </c>
      <c r="AQ32" s="157">
        <v>0</v>
      </c>
      <c r="AR32" s="152">
        <v>0</v>
      </c>
      <c r="AS32" s="153">
        <v>0</v>
      </c>
      <c r="AT32" s="153">
        <v>32</v>
      </c>
      <c r="AU32" s="154">
        <v>0</v>
      </c>
      <c r="AV32" s="155">
        <v>0</v>
      </c>
      <c r="AW32" s="156">
        <v>0</v>
      </c>
      <c r="AX32" s="157">
        <v>6.4</v>
      </c>
      <c r="AY32" s="152">
        <v>0</v>
      </c>
      <c r="AZ32" s="153">
        <v>17</v>
      </c>
      <c r="BA32" s="153">
        <v>13</v>
      </c>
      <c r="BB32" s="154">
        <v>0</v>
      </c>
      <c r="BC32" s="155">
        <v>0</v>
      </c>
      <c r="BD32" s="156">
        <v>1.7000000000000002</v>
      </c>
      <c r="BE32" s="157">
        <v>2.6</v>
      </c>
      <c r="BF32" s="152">
        <v>0</v>
      </c>
      <c r="BG32" s="153">
        <v>45</v>
      </c>
      <c r="BH32" s="153">
        <v>45</v>
      </c>
      <c r="BI32" s="154">
        <v>0</v>
      </c>
      <c r="BJ32" s="155">
        <v>0</v>
      </c>
      <c r="BK32" s="156">
        <v>4.5</v>
      </c>
      <c r="BL32" s="157">
        <v>9</v>
      </c>
      <c r="BM32" s="152">
        <v>0</v>
      </c>
      <c r="BN32" s="153">
        <v>10</v>
      </c>
      <c r="BO32" s="153">
        <v>32</v>
      </c>
      <c r="BP32" s="154">
        <v>0</v>
      </c>
      <c r="BQ32" s="155">
        <v>0</v>
      </c>
      <c r="BR32" s="156">
        <v>1</v>
      </c>
      <c r="BS32" s="157">
        <v>6.4</v>
      </c>
      <c r="BT32" s="152">
        <v>0</v>
      </c>
      <c r="BU32" s="153">
        <v>17</v>
      </c>
      <c r="BV32" s="153">
        <v>44</v>
      </c>
      <c r="BW32" s="154">
        <v>0</v>
      </c>
      <c r="BX32" s="155">
        <v>0</v>
      </c>
      <c r="BY32" s="156">
        <v>1.7000000000000002</v>
      </c>
      <c r="BZ32" s="157">
        <v>8.8000000000000007</v>
      </c>
      <c r="CA32" s="152">
        <v>0</v>
      </c>
      <c r="CB32" s="153">
        <v>1</v>
      </c>
      <c r="CC32" s="153">
        <v>19</v>
      </c>
      <c r="CD32" s="154">
        <v>0</v>
      </c>
      <c r="CE32" s="155">
        <v>0</v>
      </c>
      <c r="CF32" s="156">
        <v>0.1</v>
      </c>
      <c r="CG32" s="157">
        <v>3.8000000000000003</v>
      </c>
      <c r="CH32" s="152">
        <f t="shared" si="11"/>
        <v>6</v>
      </c>
      <c r="CI32" s="153">
        <f t="shared" si="12"/>
        <v>146</v>
      </c>
      <c r="CJ32" s="153">
        <f t="shared" si="13"/>
        <v>309</v>
      </c>
      <c r="CK32" s="208">
        <f t="shared" si="14"/>
        <v>3</v>
      </c>
      <c r="CL32" s="209">
        <f t="shared" si="15"/>
        <v>2.4</v>
      </c>
      <c r="CM32" s="156">
        <f t="shared" si="16"/>
        <v>14.6</v>
      </c>
      <c r="CN32" s="157">
        <f t="shared" si="17"/>
        <v>61.8</v>
      </c>
    </row>
    <row r="33" spans="1:92" ht="18.75" customHeight="1" x14ac:dyDescent="0.2">
      <c r="A33" s="151" t="s">
        <v>110</v>
      </c>
      <c r="B33" s="152">
        <v>1</v>
      </c>
      <c r="C33" s="153">
        <v>208</v>
      </c>
      <c r="D33" s="153">
        <v>236</v>
      </c>
      <c r="E33" s="154">
        <v>6</v>
      </c>
      <c r="F33" s="155">
        <v>0.4</v>
      </c>
      <c r="G33" s="156">
        <v>20.8</v>
      </c>
      <c r="H33" s="157">
        <v>47.2</v>
      </c>
      <c r="I33" s="152">
        <v>0</v>
      </c>
      <c r="J33" s="153">
        <v>56</v>
      </c>
      <c r="K33" s="153">
        <v>96</v>
      </c>
      <c r="L33" s="154">
        <v>0</v>
      </c>
      <c r="M33" s="155">
        <v>0</v>
      </c>
      <c r="N33" s="156">
        <v>5.6000000000000005</v>
      </c>
      <c r="O33" s="157">
        <v>19.200000000000003</v>
      </c>
      <c r="P33" s="152">
        <v>0</v>
      </c>
      <c r="Q33" s="153">
        <v>51</v>
      </c>
      <c r="R33" s="153">
        <v>152</v>
      </c>
      <c r="S33" s="154">
        <v>7</v>
      </c>
      <c r="T33" s="155">
        <v>0</v>
      </c>
      <c r="U33" s="156">
        <v>5.1000000000000005</v>
      </c>
      <c r="V33" s="157">
        <v>30.400000000000002</v>
      </c>
      <c r="W33" s="152">
        <v>0</v>
      </c>
      <c r="X33" s="153">
        <v>0</v>
      </c>
      <c r="Y33" s="153">
        <v>0</v>
      </c>
      <c r="Z33" s="154">
        <v>0</v>
      </c>
      <c r="AA33" s="155">
        <v>0</v>
      </c>
      <c r="AB33" s="156">
        <v>0</v>
      </c>
      <c r="AC33" s="157">
        <v>0</v>
      </c>
      <c r="AD33" s="152">
        <v>0</v>
      </c>
      <c r="AE33" s="153">
        <v>11</v>
      </c>
      <c r="AF33" s="153">
        <v>44</v>
      </c>
      <c r="AG33" s="154">
        <v>1</v>
      </c>
      <c r="AH33" s="155">
        <v>0</v>
      </c>
      <c r="AI33" s="156">
        <v>1.1000000000000001</v>
      </c>
      <c r="AJ33" s="157">
        <v>8.8000000000000007</v>
      </c>
      <c r="AK33" s="152">
        <v>0</v>
      </c>
      <c r="AL33" s="153">
        <v>27</v>
      </c>
      <c r="AM33" s="153">
        <v>109</v>
      </c>
      <c r="AN33" s="154">
        <v>2</v>
      </c>
      <c r="AO33" s="155">
        <v>0</v>
      </c>
      <c r="AP33" s="156">
        <v>2.7</v>
      </c>
      <c r="AQ33" s="157">
        <v>21.8</v>
      </c>
      <c r="AR33" s="152">
        <v>0</v>
      </c>
      <c r="AS33" s="153">
        <v>48</v>
      </c>
      <c r="AT33" s="153">
        <v>151</v>
      </c>
      <c r="AU33" s="154">
        <v>4</v>
      </c>
      <c r="AV33" s="155">
        <v>0</v>
      </c>
      <c r="AW33" s="156">
        <v>4.8000000000000007</v>
      </c>
      <c r="AX33" s="157">
        <v>30.200000000000003</v>
      </c>
      <c r="AY33" s="152">
        <v>0</v>
      </c>
      <c r="AZ33" s="153">
        <v>29</v>
      </c>
      <c r="BA33" s="153">
        <v>86</v>
      </c>
      <c r="BB33" s="154">
        <v>0</v>
      </c>
      <c r="BC33" s="155">
        <v>0</v>
      </c>
      <c r="BD33" s="156">
        <v>2.9000000000000004</v>
      </c>
      <c r="BE33" s="157">
        <v>17.2</v>
      </c>
      <c r="BF33" s="152">
        <v>2</v>
      </c>
      <c r="BG33" s="153">
        <v>173</v>
      </c>
      <c r="BH33" s="153">
        <v>190</v>
      </c>
      <c r="BI33" s="154">
        <v>31</v>
      </c>
      <c r="BJ33" s="155">
        <v>0.8</v>
      </c>
      <c r="BK33" s="156">
        <v>17.3</v>
      </c>
      <c r="BL33" s="157">
        <v>38</v>
      </c>
      <c r="BM33" s="152">
        <v>5</v>
      </c>
      <c r="BN33" s="153">
        <v>28</v>
      </c>
      <c r="BO33" s="153">
        <v>5</v>
      </c>
      <c r="BP33" s="154">
        <v>0</v>
      </c>
      <c r="BQ33" s="155">
        <v>2</v>
      </c>
      <c r="BR33" s="156">
        <v>2.8000000000000003</v>
      </c>
      <c r="BS33" s="157">
        <v>1</v>
      </c>
      <c r="BT33" s="152">
        <v>0</v>
      </c>
      <c r="BU33" s="153">
        <v>6</v>
      </c>
      <c r="BV33" s="153">
        <v>20</v>
      </c>
      <c r="BW33" s="154">
        <v>0</v>
      </c>
      <c r="BX33" s="155">
        <v>0</v>
      </c>
      <c r="BY33" s="156">
        <v>0.60000000000000009</v>
      </c>
      <c r="BZ33" s="157">
        <v>4</v>
      </c>
      <c r="CA33" s="152">
        <v>0</v>
      </c>
      <c r="CB33" s="153">
        <v>47</v>
      </c>
      <c r="CC33" s="153">
        <v>110</v>
      </c>
      <c r="CD33" s="154">
        <v>0</v>
      </c>
      <c r="CE33" s="155">
        <v>0</v>
      </c>
      <c r="CF33" s="156">
        <v>4.7</v>
      </c>
      <c r="CG33" s="157">
        <v>22</v>
      </c>
      <c r="CH33" s="152">
        <f t="shared" si="11"/>
        <v>8</v>
      </c>
      <c r="CI33" s="153">
        <f t="shared" si="12"/>
        <v>684</v>
      </c>
      <c r="CJ33" s="153">
        <f t="shared" si="13"/>
        <v>1199</v>
      </c>
      <c r="CK33" s="208">
        <f t="shared" si="14"/>
        <v>51</v>
      </c>
      <c r="CL33" s="209">
        <f t="shared" si="15"/>
        <v>3.2</v>
      </c>
      <c r="CM33" s="156">
        <f t="shared" si="16"/>
        <v>68.400000000000006</v>
      </c>
      <c r="CN33" s="157">
        <f t="shared" si="17"/>
        <v>239.8</v>
      </c>
    </row>
    <row r="34" spans="1:92" ht="18.75" customHeight="1" x14ac:dyDescent="0.2">
      <c r="A34" s="151" t="s">
        <v>111</v>
      </c>
      <c r="B34" s="152">
        <v>9</v>
      </c>
      <c r="C34" s="153">
        <v>50</v>
      </c>
      <c r="D34" s="153">
        <v>220</v>
      </c>
      <c r="E34" s="154">
        <v>2</v>
      </c>
      <c r="F34" s="155">
        <v>3.6</v>
      </c>
      <c r="G34" s="156">
        <v>5</v>
      </c>
      <c r="H34" s="157">
        <v>44</v>
      </c>
      <c r="I34" s="152">
        <v>1</v>
      </c>
      <c r="J34" s="153">
        <v>69</v>
      </c>
      <c r="K34" s="153">
        <v>99</v>
      </c>
      <c r="L34" s="154">
        <v>0</v>
      </c>
      <c r="M34" s="155">
        <v>0.4</v>
      </c>
      <c r="N34" s="156">
        <v>6.9</v>
      </c>
      <c r="O34" s="157">
        <v>19.8</v>
      </c>
      <c r="P34" s="152">
        <v>1</v>
      </c>
      <c r="Q34" s="153">
        <v>130</v>
      </c>
      <c r="R34" s="153">
        <v>300</v>
      </c>
      <c r="S34" s="154">
        <v>9</v>
      </c>
      <c r="T34" s="155">
        <v>0.4</v>
      </c>
      <c r="U34" s="156">
        <v>13</v>
      </c>
      <c r="V34" s="157">
        <v>60</v>
      </c>
      <c r="W34" s="152">
        <v>0</v>
      </c>
      <c r="X34" s="153">
        <v>0</v>
      </c>
      <c r="Y34" s="153">
        <v>0</v>
      </c>
      <c r="Z34" s="154">
        <v>0</v>
      </c>
      <c r="AA34" s="155">
        <v>0</v>
      </c>
      <c r="AB34" s="156">
        <v>0</v>
      </c>
      <c r="AC34" s="157">
        <v>0</v>
      </c>
      <c r="AD34" s="152">
        <v>0</v>
      </c>
      <c r="AE34" s="153">
        <v>147</v>
      </c>
      <c r="AF34" s="153">
        <v>38</v>
      </c>
      <c r="AG34" s="154">
        <v>2</v>
      </c>
      <c r="AH34" s="155">
        <v>0</v>
      </c>
      <c r="AI34" s="156">
        <v>14.700000000000001</v>
      </c>
      <c r="AJ34" s="157">
        <v>7.6000000000000005</v>
      </c>
      <c r="AK34" s="152">
        <v>0</v>
      </c>
      <c r="AL34" s="153">
        <v>172</v>
      </c>
      <c r="AM34" s="153">
        <v>127</v>
      </c>
      <c r="AN34" s="154">
        <v>13</v>
      </c>
      <c r="AO34" s="155">
        <v>0</v>
      </c>
      <c r="AP34" s="156">
        <v>17.2</v>
      </c>
      <c r="AQ34" s="157">
        <v>25.400000000000002</v>
      </c>
      <c r="AR34" s="152">
        <v>2</v>
      </c>
      <c r="AS34" s="153">
        <v>120</v>
      </c>
      <c r="AT34" s="153">
        <v>86</v>
      </c>
      <c r="AU34" s="154">
        <v>2</v>
      </c>
      <c r="AV34" s="155">
        <v>0.8</v>
      </c>
      <c r="AW34" s="156">
        <v>12</v>
      </c>
      <c r="AX34" s="157">
        <v>17.2</v>
      </c>
      <c r="AY34" s="152">
        <v>17</v>
      </c>
      <c r="AZ34" s="153">
        <v>72</v>
      </c>
      <c r="BA34" s="153">
        <v>89</v>
      </c>
      <c r="BB34" s="154">
        <v>0</v>
      </c>
      <c r="BC34" s="155">
        <v>6.8000000000000007</v>
      </c>
      <c r="BD34" s="156">
        <v>7.2</v>
      </c>
      <c r="BE34" s="157">
        <v>17.8</v>
      </c>
      <c r="BF34" s="152">
        <v>1</v>
      </c>
      <c r="BG34" s="153">
        <v>178</v>
      </c>
      <c r="BH34" s="153">
        <v>157</v>
      </c>
      <c r="BI34" s="154">
        <v>2</v>
      </c>
      <c r="BJ34" s="155">
        <v>0.4</v>
      </c>
      <c r="BK34" s="156">
        <v>17.8</v>
      </c>
      <c r="BL34" s="157">
        <v>31.400000000000002</v>
      </c>
      <c r="BM34" s="152">
        <v>1</v>
      </c>
      <c r="BN34" s="153">
        <v>46</v>
      </c>
      <c r="BO34" s="153">
        <v>91</v>
      </c>
      <c r="BP34" s="154">
        <v>3</v>
      </c>
      <c r="BQ34" s="155">
        <v>0.4</v>
      </c>
      <c r="BR34" s="156">
        <v>4.6000000000000005</v>
      </c>
      <c r="BS34" s="157">
        <v>18.2</v>
      </c>
      <c r="BT34" s="152">
        <v>0</v>
      </c>
      <c r="BU34" s="153">
        <v>46</v>
      </c>
      <c r="BV34" s="153">
        <v>33</v>
      </c>
      <c r="BW34" s="154">
        <v>1</v>
      </c>
      <c r="BX34" s="155">
        <v>0</v>
      </c>
      <c r="BY34" s="156">
        <v>4.6000000000000005</v>
      </c>
      <c r="BZ34" s="157">
        <v>6.6000000000000005</v>
      </c>
      <c r="CA34" s="152">
        <v>0</v>
      </c>
      <c r="CB34" s="153">
        <v>30</v>
      </c>
      <c r="CC34" s="153">
        <v>27</v>
      </c>
      <c r="CD34" s="154">
        <v>0</v>
      </c>
      <c r="CE34" s="155">
        <v>0</v>
      </c>
      <c r="CF34" s="156">
        <v>3</v>
      </c>
      <c r="CG34" s="157">
        <v>5.4</v>
      </c>
      <c r="CH34" s="152">
        <f t="shared" si="11"/>
        <v>32</v>
      </c>
      <c r="CI34" s="153">
        <f t="shared" si="12"/>
        <v>1060</v>
      </c>
      <c r="CJ34" s="153">
        <f t="shared" si="13"/>
        <v>1267</v>
      </c>
      <c r="CK34" s="208">
        <f t="shared" si="14"/>
        <v>34</v>
      </c>
      <c r="CL34" s="209">
        <f t="shared" si="15"/>
        <v>12.8</v>
      </c>
      <c r="CM34" s="156">
        <f t="shared" si="16"/>
        <v>105.99999999999999</v>
      </c>
      <c r="CN34" s="157">
        <f t="shared" si="17"/>
        <v>253.4</v>
      </c>
    </row>
    <row r="35" spans="1:92" ht="18.75" customHeight="1" x14ac:dyDescent="0.2">
      <c r="A35" s="151" t="s">
        <v>112</v>
      </c>
      <c r="B35" s="152">
        <v>1</v>
      </c>
      <c r="C35" s="153">
        <v>101</v>
      </c>
      <c r="D35" s="153">
        <v>458</v>
      </c>
      <c r="E35" s="154">
        <v>50</v>
      </c>
      <c r="F35" s="155">
        <v>0.4</v>
      </c>
      <c r="G35" s="156">
        <v>10.100000000000001</v>
      </c>
      <c r="H35" s="157">
        <v>91.600000000000009</v>
      </c>
      <c r="I35" s="152">
        <v>0</v>
      </c>
      <c r="J35" s="153">
        <v>28</v>
      </c>
      <c r="K35" s="153">
        <v>60</v>
      </c>
      <c r="L35" s="154">
        <v>2</v>
      </c>
      <c r="M35" s="155">
        <v>0</v>
      </c>
      <c r="N35" s="156">
        <v>2.8000000000000003</v>
      </c>
      <c r="O35" s="157">
        <v>12</v>
      </c>
      <c r="P35" s="152">
        <v>0</v>
      </c>
      <c r="Q35" s="153">
        <v>57</v>
      </c>
      <c r="R35" s="153">
        <v>229</v>
      </c>
      <c r="S35" s="154">
        <v>47</v>
      </c>
      <c r="T35" s="155">
        <v>0</v>
      </c>
      <c r="U35" s="156">
        <v>5.7</v>
      </c>
      <c r="V35" s="157">
        <v>45.800000000000004</v>
      </c>
      <c r="W35" s="152">
        <v>0</v>
      </c>
      <c r="X35" s="153">
        <v>134</v>
      </c>
      <c r="Y35" s="153">
        <v>13</v>
      </c>
      <c r="Z35" s="154">
        <v>19</v>
      </c>
      <c r="AA35" s="155">
        <v>0</v>
      </c>
      <c r="AB35" s="156">
        <v>13.4</v>
      </c>
      <c r="AC35" s="157">
        <v>2.6</v>
      </c>
      <c r="AD35" s="152">
        <v>8</v>
      </c>
      <c r="AE35" s="153">
        <v>69</v>
      </c>
      <c r="AF35" s="153">
        <v>244</v>
      </c>
      <c r="AG35" s="154">
        <v>19</v>
      </c>
      <c r="AH35" s="155">
        <v>3.2</v>
      </c>
      <c r="AI35" s="156">
        <v>6.9</v>
      </c>
      <c r="AJ35" s="157">
        <v>48.800000000000004</v>
      </c>
      <c r="AK35" s="152">
        <v>1</v>
      </c>
      <c r="AL35" s="153">
        <v>0</v>
      </c>
      <c r="AM35" s="153">
        <v>76</v>
      </c>
      <c r="AN35" s="154">
        <v>25</v>
      </c>
      <c r="AO35" s="155">
        <v>0.4</v>
      </c>
      <c r="AP35" s="156">
        <v>0</v>
      </c>
      <c r="AQ35" s="157">
        <v>15.200000000000001</v>
      </c>
      <c r="AR35" s="152">
        <v>0</v>
      </c>
      <c r="AS35" s="153">
        <v>14</v>
      </c>
      <c r="AT35" s="153">
        <v>116</v>
      </c>
      <c r="AU35" s="154">
        <v>4</v>
      </c>
      <c r="AV35" s="155">
        <v>0</v>
      </c>
      <c r="AW35" s="156">
        <v>1.4000000000000001</v>
      </c>
      <c r="AX35" s="157">
        <v>23.200000000000003</v>
      </c>
      <c r="AY35" s="152">
        <v>4</v>
      </c>
      <c r="AZ35" s="153">
        <v>13</v>
      </c>
      <c r="BA35" s="153">
        <v>230</v>
      </c>
      <c r="BB35" s="154">
        <v>32</v>
      </c>
      <c r="BC35" s="155">
        <v>1.6</v>
      </c>
      <c r="BD35" s="156">
        <v>1.3</v>
      </c>
      <c r="BE35" s="157">
        <v>46</v>
      </c>
      <c r="BF35" s="152">
        <v>2</v>
      </c>
      <c r="BG35" s="153">
        <v>195</v>
      </c>
      <c r="BH35" s="153">
        <v>52</v>
      </c>
      <c r="BI35" s="154">
        <v>45</v>
      </c>
      <c r="BJ35" s="155">
        <v>0.8</v>
      </c>
      <c r="BK35" s="156">
        <v>19.5</v>
      </c>
      <c r="BL35" s="157">
        <v>10.4</v>
      </c>
      <c r="BM35" s="152">
        <v>0</v>
      </c>
      <c r="BN35" s="153">
        <v>8</v>
      </c>
      <c r="BO35" s="153">
        <v>130</v>
      </c>
      <c r="BP35" s="154">
        <v>8</v>
      </c>
      <c r="BQ35" s="155">
        <v>0</v>
      </c>
      <c r="BR35" s="156">
        <v>0.8</v>
      </c>
      <c r="BS35" s="157">
        <v>26</v>
      </c>
      <c r="BT35" s="152">
        <v>0</v>
      </c>
      <c r="BU35" s="153">
        <v>42</v>
      </c>
      <c r="BV35" s="153">
        <v>77</v>
      </c>
      <c r="BW35" s="154">
        <v>7</v>
      </c>
      <c r="BX35" s="155">
        <v>0</v>
      </c>
      <c r="BY35" s="156">
        <v>4.2</v>
      </c>
      <c r="BZ35" s="157">
        <v>15.4</v>
      </c>
      <c r="CA35" s="152">
        <v>0</v>
      </c>
      <c r="CB35" s="153">
        <v>7</v>
      </c>
      <c r="CC35" s="153">
        <v>90</v>
      </c>
      <c r="CD35" s="154">
        <v>29</v>
      </c>
      <c r="CE35" s="155">
        <v>0</v>
      </c>
      <c r="CF35" s="156">
        <v>0.70000000000000007</v>
      </c>
      <c r="CG35" s="157">
        <v>18</v>
      </c>
      <c r="CH35" s="152">
        <f t="shared" si="11"/>
        <v>16</v>
      </c>
      <c r="CI35" s="153">
        <f t="shared" si="12"/>
        <v>668</v>
      </c>
      <c r="CJ35" s="153">
        <f t="shared" si="13"/>
        <v>1775</v>
      </c>
      <c r="CK35" s="208">
        <f t="shared" si="14"/>
        <v>287</v>
      </c>
      <c r="CL35" s="209">
        <f t="shared" si="15"/>
        <v>6.3999999999999995</v>
      </c>
      <c r="CM35" s="156">
        <f t="shared" si="16"/>
        <v>66.8</v>
      </c>
      <c r="CN35" s="157">
        <f t="shared" si="17"/>
        <v>354.99999999999994</v>
      </c>
    </row>
    <row r="36" spans="1:92" ht="18.75" customHeight="1" x14ac:dyDescent="0.2">
      <c r="A36" s="151" t="s">
        <v>113</v>
      </c>
      <c r="B36" s="152">
        <v>1</v>
      </c>
      <c r="C36" s="153">
        <v>54</v>
      </c>
      <c r="D36" s="153">
        <v>162</v>
      </c>
      <c r="E36" s="154">
        <v>11</v>
      </c>
      <c r="F36" s="155">
        <v>0.4</v>
      </c>
      <c r="G36" s="156">
        <v>5.4</v>
      </c>
      <c r="H36" s="157">
        <v>32.4</v>
      </c>
      <c r="I36" s="152">
        <v>0</v>
      </c>
      <c r="J36" s="153">
        <v>31</v>
      </c>
      <c r="K36" s="153">
        <v>136</v>
      </c>
      <c r="L36" s="154">
        <v>9</v>
      </c>
      <c r="M36" s="155">
        <v>0</v>
      </c>
      <c r="N36" s="156">
        <v>3.1</v>
      </c>
      <c r="O36" s="157">
        <v>27.200000000000003</v>
      </c>
      <c r="P36" s="152">
        <v>0</v>
      </c>
      <c r="Q36" s="153">
        <v>7</v>
      </c>
      <c r="R36" s="153">
        <v>4</v>
      </c>
      <c r="S36" s="154">
        <v>1</v>
      </c>
      <c r="T36" s="155">
        <v>0</v>
      </c>
      <c r="U36" s="156">
        <v>0.70000000000000007</v>
      </c>
      <c r="V36" s="157">
        <v>0.8</v>
      </c>
      <c r="W36" s="152">
        <v>0</v>
      </c>
      <c r="X36" s="153">
        <v>57</v>
      </c>
      <c r="Y36" s="153">
        <v>218</v>
      </c>
      <c r="Z36" s="154">
        <v>70</v>
      </c>
      <c r="AA36" s="155">
        <v>0</v>
      </c>
      <c r="AB36" s="156">
        <v>5.7</v>
      </c>
      <c r="AC36" s="157">
        <v>43.6</v>
      </c>
      <c r="AD36" s="152">
        <v>5</v>
      </c>
      <c r="AE36" s="153">
        <v>185</v>
      </c>
      <c r="AF36" s="153">
        <v>58</v>
      </c>
      <c r="AG36" s="154">
        <v>21</v>
      </c>
      <c r="AH36" s="155">
        <v>2</v>
      </c>
      <c r="AI36" s="156">
        <v>18.5</v>
      </c>
      <c r="AJ36" s="157">
        <v>11.600000000000001</v>
      </c>
      <c r="AK36" s="152">
        <v>0</v>
      </c>
      <c r="AL36" s="153">
        <v>0</v>
      </c>
      <c r="AM36" s="153">
        <v>8</v>
      </c>
      <c r="AN36" s="154">
        <v>0</v>
      </c>
      <c r="AO36" s="155">
        <v>0</v>
      </c>
      <c r="AP36" s="156">
        <v>0</v>
      </c>
      <c r="AQ36" s="157">
        <v>1.6</v>
      </c>
      <c r="AR36" s="152">
        <v>12</v>
      </c>
      <c r="AS36" s="153">
        <v>41</v>
      </c>
      <c r="AT36" s="153">
        <v>89</v>
      </c>
      <c r="AU36" s="154">
        <v>4</v>
      </c>
      <c r="AV36" s="155">
        <v>4.8000000000000007</v>
      </c>
      <c r="AW36" s="156">
        <v>4.1000000000000005</v>
      </c>
      <c r="AX36" s="157">
        <v>17.8</v>
      </c>
      <c r="AY36" s="152">
        <v>2</v>
      </c>
      <c r="AZ36" s="153">
        <v>111</v>
      </c>
      <c r="BA36" s="153">
        <v>85</v>
      </c>
      <c r="BB36" s="154">
        <v>31</v>
      </c>
      <c r="BC36" s="155">
        <v>0.8</v>
      </c>
      <c r="BD36" s="156">
        <v>11.100000000000001</v>
      </c>
      <c r="BE36" s="157">
        <v>17</v>
      </c>
      <c r="BF36" s="152">
        <v>17</v>
      </c>
      <c r="BG36" s="153">
        <v>108</v>
      </c>
      <c r="BH36" s="153">
        <v>410</v>
      </c>
      <c r="BI36" s="154">
        <v>31</v>
      </c>
      <c r="BJ36" s="155">
        <v>6.8000000000000007</v>
      </c>
      <c r="BK36" s="156">
        <v>10.8</v>
      </c>
      <c r="BL36" s="157">
        <v>82</v>
      </c>
      <c r="BM36" s="152">
        <v>0</v>
      </c>
      <c r="BN36" s="153">
        <v>34</v>
      </c>
      <c r="BO36" s="153">
        <v>232</v>
      </c>
      <c r="BP36" s="154">
        <v>101</v>
      </c>
      <c r="BQ36" s="155">
        <v>0</v>
      </c>
      <c r="BR36" s="156">
        <v>3.4000000000000004</v>
      </c>
      <c r="BS36" s="157">
        <v>46.400000000000006</v>
      </c>
      <c r="BT36" s="152">
        <v>0</v>
      </c>
      <c r="BU36" s="153">
        <v>6</v>
      </c>
      <c r="BV36" s="153">
        <v>223</v>
      </c>
      <c r="BW36" s="154">
        <v>53</v>
      </c>
      <c r="BX36" s="155">
        <v>0</v>
      </c>
      <c r="BY36" s="156">
        <v>0.60000000000000009</v>
      </c>
      <c r="BZ36" s="157">
        <v>44.6</v>
      </c>
      <c r="CA36" s="152">
        <v>0</v>
      </c>
      <c r="CB36" s="153">
        <v>49</v>
      </c>
      <c r="CC36" s="153">
        <v>28</v>
      </c>
      <c r="CD36" s="154">
        <v>0</v>
      </c>
      <c r="CE36" s="155">
        <v>0</v>
      </c>
      <c r="CF36" s="156">
        <v>4.9000000000000004</v>
      </c>
      <c r="CG36" s="157">
        <v>5.6000000000000005</v>
      </c>
      <c r="CH36" s="152">
        <f t="shared" si="11"/>
        <v>37</v>
      </c>
      <c r="CI36" s="153">
        <f t="shared" si="12"/>
        <v>683</v>
      </c>
      <c r="CJ36" s="153">
        <f t="shared" si="13"/>
        <v>1653</v>
      </c>
      <c r="CK36" s="208">
        <f t="shared" si="14"/>
        <v>332</v>
      </c>
      <c r="CL36" s="209">
        <f t="shared" si="15"/>
        <v>14.800000000000002</v>
      </c>
      <c r="CM36" s="156">
        <f t="shared" si="16"/>
        <v>68.300000000000011</v>
      </c>
      <c r="CN36" s="157">
        <f t="shared" si="17"/>
        <v>330.6</v>
      </c>
    </row>
    <row r="37" spans="1:92" ht="18.75" customHeight="1" x14ac:dyDescent="0.2">
      <c r="A37" s="151" t="s">
        <v>114</v>
      </c>
      <c r="B37" s="152">
        <v>0</v>
      </c>
      <c r="C37" s="153">
        <v>175</v>
      </c>
      <c r="D37" s="153">
        <v>355</v>
      </c>
      <c r="E37" s="154">
        <v>5</v>
      </c>
      <c r="F37" s="155">
        <v>0</v>
      </c>
      <c r="G37" s="156">
        <v>17.5</v>
      </c>
      <c r="H37" s="157">
        <v>71</v>
      </c>
      <c r="I37" s="152">
        <v>4</v>
      </c>
      <c r="J37" s="153">
        <v>24</v>
      </c>
      <c r="K37" s="153">
        <v>414</v>
      </c>
      <c r="L37" s="154">
        <v>0</v>
      </c>
      <c r="M37" s="155">
        <v>1.6</v>
      </c>
      <c r="N37" s="156">
        <v>2.4000000000000004</v>
      </c>
      <c r="O37" s="157">
        <v>82.800000000000011</v>
      </c>
      <c r="P37" s="152">
        <v>0</v>
      </c>
      <c r="Q37" s="153">
        <v>0</v>
      </c>
      <c r="R37" s="153">
        <v>20</v>
      </c>
      <c r="S37" s="154">
        <v>0</v>
      </c>
      <c r="T37" s="155">
        <v>0</v>
      </c>
      <c r="U37" s="156">
        <v>0</v>
      </c>
      <c r="V37" s="157">
        <v>4</v>
      </c>
      <c r="W37" s="152">
        <v>2</v>
      </c>
      <c r="X37" s="153">
        <v>15</v>
      </c>
      <c r="Y37" s="153">
        <v>48</v>
      </c>
      <c r="Z37" s="154">
        <v>0</v>
      </c>
      <c r="AA37" s="155">
        <v>0.8</v>
      </c>
      <c r="AB37" s="156">
        <v>1.5</v>
      </c>
      <c r="AC37" s="157">
        <v>9.6000000000000014</v>
      </c>
      <c r="AD37" s="152">
        <v>0</v>
      </c>
      <c r="AE37" s="153">
        <v>7</v>
      </c>
      <c r="AF37" s="153">
        <v>151</v>
      </c>
      <c r="AG37" s="154">
        <v>0</v>
      </c>
      <c r="AH37" s="155">
        <v>0</v>
      </c>
      <c r="AI37" s="156">
        <v>0.70000000000000007</v>
      </c>
      <c r="AJ37" s="157">
        <v>30.200000000000003</v>
      </c>
      <c r="AK37" s="152">
        <v>0</v>
      </c>
      <c r="AL37" s="153">
        <v>44</v>
      </c>
      <c r="AM37" s="153">
        <v>161</v>
      </c>
      <c r="AN37" s="154">
        <v>3</v>
      </c>
      <c r="AO37" s="155">
        <v>0</v>
      </c>
      <c r="AP37" s="156">
        <v>4.4000000000000004</v>
      </c>
      <c r="AQ37" s="157">
        <v>32.200000000000003</v>
      </c>
      <c r="AR37" s="152">
        <v>0</v>
      </c>
      <c r="AS37" s="153">
        <v>127</v>
      </c>
      <c r="AT37" s="153">
        <v>438</v>
      </c>
      <c r="AU37" s="154">
        <v>0</v>
      </c>
      <c r="AV37" s="155">
        <v>0</v>
      </c>
      <c r="AW37" s="156">
        <v>12.700000000000001</v>
      </c>
      <c r="AX37" s="157">
        <v>87.600000000000009</v>
      </c>
      <c r="AY37" s="152">
        <v>2</v>
      </c>
      <c r="AZ37" s="153">
        <v>88</v>
      </c>
      <c r="BA37" s="153">
        <v>655</v>
      </c>
      <c r="BB37" s="154">
        <v>64</v>
      </c>
      <c r="BC37" s="155">
        <v>0.8</v>
      </c>
      <c r="BD37" s="156">
        <v>8.8000000000000007</v>
      </c>
      <c r="BE37" s="157">
        <v>131</v>
      </c>
      <c r="BF37" s="152">
        <v>0</v>
      </c>
      <c r="BG37" s="153">
        <v>12</v>
      </c>
      <c r="BH37" s="153">
        <v>155</v>
      </c>
      <c r="BI37" s="154">
        <v>7</v>
      </c>
      <c r="BJ37" s="155">
        <v>0</v>
      </c>
      <c r="BK37" s="156">
        <v>1.2000000000000002</v>
      </c>
      <c r="BL37" s="157">
        <v>31</v>
      </c>
      <c r="BM37" s="152">
        <v>1</v>
      </c>
      <c r="BN37" s="153">
        <v>0</v>
      </c>
      <c r="BO37" s="153">
        <v>130</v>
      </c>
      <c r="BP37" s="154">
        <v>3</v>
      </c>
      <c r="BQ37" s="155">
        <v>0.4</v>
      </c>
      <c r="BR37" s="156">
        <v>0</v>
      </c>
      <c r="BS37" s="157">
        <v>26</v>
      </c>
      <c r="BT37" s="152">
        <v>0</v>
      </c>
      <c r="BU37" s="153">
        <v>36</v>
      </c>
      <c r="BV37" s="153">
        <v>141</v>
      </c>
      <c r="BW37" s="154">
        <v>2</v>
      </c>
      <c r="BX37" s="155">
        <v>0</v>
      </c>
      <c r="BY37" s="156">
        <v>3.6</v>
      </c>
      <c r="BZ37" s="157">
        <v>28.200000000000003</v>
      </c>
      <c r="CA37" s="152">
        <v>0</v>
      </c>
      <c r="CB37" s="153">
        <v>55</v>
      </c>
      <c r="CC37" s="153">
        <v>69</v>
      </c>
      <c r="CD37" s="154">
        <v>14</v>
      </c>
      <c r="CE37" s="155">
        <v>0</v>
      </c>
      <c r="CF37" s="156">
        <v>5.5</v>
      </c>
      <c r="CG37" s="157">
        <v>13.8</v>
      </c>
      <c r="CH37" s="152">
        <f t="shared" si="11"/>
        <v>9</v>
      </c>
      <c r="CI37" s="153">
        <f t="shared" si="12"/>
        <v>583</v>
      </c>
      <c r="CJ37" s="153">
        <f t="shared" si="13"/>
        <v>2737</v>
      </c>
      <c r="CK37" s="208">
        <f t="shared" si="14"/>
        <v>98</v>
      </c>
      <c r="CL37" s="209">
        <f t="shared" si="15"/>
        <v>3.6</v>
      </c>
      <c r="CM37" s="156">
        <f t="shared" si="16"/>
        <v>58.300000000000004</v>
      </c>
      <c r="CN37" s="157">
        <f t="shared" si="17"/>
        <v>547.4</v>
      </c>
    </row>
    <row r="38" spans="1:92" ht="18.75" customHeight="1" x14ac:dyDescent="0.2">
      <c r="A38" s="151" t="s">
        <v>115</v>
      </c>
      <c r="B38" s="152">
        <v>0</v>
      </c>
      <c r="C38" s="153">
        <v>20</v>
      </c>
      <c r="D38" s="153">
        <v>0</v>
      </c>
      <c r="E38" s="154">
        <v>0</v>
      </c>
      <c r="F38" s="155">
        <v>0</v>
      </c>
      <c r="G38" s="156">
        <v>2</v>
      </c>
      <c r="H38" s="157">
        <v>0</v>
      </c>
      <c r="I38" s="152">
        <v>0</v>
      </c>
      <c r="J38" s="153">
        <v>0</v>
      </c>
      <c r="K38" s="153">
        <v>37</v>
      </c>
      <c r="L38" s="154">
        <v>0</v>
      </c>
      <c r="M38" s="155">
        <v>0</v>
      </c>
      <c r="N38" s="156">
        <v>0</v>
      </c>
      <c r="O38" s="157">
        <v>7.4</v>
      </c>
      <c r="P38" s="152">
        <v>0</v>
      </c>
      <c r="Q38" s="153">
        <v>0</v>
      </c>
      <c r="R38" s="153">
        <v>40</v>
      </c>
      <c r="S38" s="154">
        <v>0</v>
      </c>
      <c r="T38" s="155">
        <v>0</v>
      </c>
      <c r="U38" s="156">
        <v>0</v>
      </c>
      <c r="V38" s="157">
        <v>8</v>
      </c>
      <c r="W38" s="152">
        <v>0</v>
      </c>
      <c r="X38" s="153">
        <v>0</v>
      </c>
      <c r="Y38" s="153">
        <v>0</v>
      </c>
      <c r="Z38" s="154">
        <v>0</v>
      </c>
      <c r="AA38" s="155">
        <v>0</v>
      </c>
      <c r="AB38" s="156">
        <v>0</v>
      </c>
      <c r="AC38" s="157">
        <v>0</v>
      </c>
      <c r="AD38" s="152">
        <v>0</v>
      </c>
      <c r="AE38" s="153">
        <v>0</v>
      </c>
      <c r="AF38" s="153">
        <v>14</v>
      </c>
      <c r="AG38" s="154">
        <v>11</v>
      </c>
      <c r="AH38" s="155">
        <v>0</v>
      </c>
      <c r="AI38" s="156">
        <v>0</v>
      </c>
      <c r="AJ38" s="157">
        <v>2.8000000000000003</v>
      </c>
      <c r="AK38" s="152">
        <v>0</v>
      </c>
      <c r="AL38" s="153">
        <v>0</v>
      </c>
      <c r="AM38" s="153">
        <v>50</v>
      </c>
      <c r="AN38" s="154">
        <v>0</v>
      </c>
      <c r="AO38" s="155">
        <v>0</v>
      </c>
      <c r="AP38" s="156">
        <v>0</v>
      </c>
      <c r="AQ38" s="157">
        <v>10</v>
      </c>
      <c r="AR38" s="152">
        <v>0</v>
      </c>
      <c r="AS38" s="153">
        <v>0</v>
      </c>
      <c r="AT38" s="153">
        <v>0</v>
      </c>
      <c r="AU38" s="154">
        <v>0</v>
      </c>
      <c r="AV38" s="155">
        <v>0</v>
      </c>
      <c r="AW38" s="156">
        <v>0</v>
      </c>
      <c r="AX38" s="157">
        <v>0</v>
      </c>
      <c r="AY38" s="152">
        <v>5</v>
      </c>
      <c r="AZ38" s="153">
        <v>67</v>
      </c>
      <c r="BA38" s="153">
        <v>132</v>
      </c>
      <c r="BB38" s="154">
        <v>0</v>
      </c>
      <c r="BC38" s="155">
        <v>2</v>
      </c>
      <c r="BD38" s="156">
        <v>6.7</v>
      </c>
      <c r="BE38" s="157">
        <v>26.400000000000002</v>
      </c>
      <c r="BF38" s="152">
        <v>0</v>
      </c>
      <c r="BG38" s="153">
        <v>25</v>
      </c>
      <c r="BH38" s="153">
        <v>152</v>
      </c>
      <c r="BI38" s="154">
        <v>0</v>
      </c>
      <c r="BJ38" s="155">
        <v>0</v>
      </c>
      <c r="BK38" s="156">
        <v>2.5</v>
      </c>
      <c r="BL38" s="157">
        <v>30.400000000000002</v>
      </c>
      <c r="BM38" s="152">
        <v>0</v>
      </c>
      <c r="BN38" s="153">
        <v>18</v>
      </c>
      <c r="BO38" s="153">
        <v>30</v>
      </c>
      <c r="BP38" s="154">
        <v>17</v>
      </c>
      <c r="BQ38" s="155">
        <v>0</v>
      </c>
      <c r="BR38" s="156">
        <v>1.8</v>
      </c>
      <c r="BS38" s="157">
        <v>6</v>
      </c>
      <c r="BT38" s="152">
        <v>0</v>
      </c>
      <c r="BU38" s="153">
        <v>0</v>
      </c>
      <c r="BV38" s="153">
        <v>0</v>
      </c>
      <c r="BW38" s="154">
        <v>0</v>
      </c>
      <c r="BX38" s="155">
        <v>0</v>
      </c>
      <c r="BY38" s="156">
        <v>0</v>
      </c>
      <c r="BZ38" s="157">
        <v>0</v>
      </c>
      <c r="CA38" s="152">
        <v>0</v>
      </c>
      <c r="CB38" s="153">
        <v>0</v>
      </c>
      <c r="CC38" s="153">
        <v>0</v>
      </c>
      <c r="CD38" s="154">
        <v>0</v>
      </c>
      <c r="CE38" s="155">
        <v>0</v>
      </c>
      <c r="CF38" s="156">
        <v>0</v>
      </c>
      <c r="CG38" s="157">
        <v>0</v>
      </c>
      <c r="CH38" s="152">
        <f t="shared" si="11"/>
        <v>5</v>
      </c>
      <c r="CI38" s="153">
        <f t="shared" si="12"/>
        <v>130</v>
      </c>
      <c r="CJ38" s="153">
        <f t="shared" si="13"/>
        <v>455</v>
      </c>
      <c r="CK38" s="208">
        <f t="shared" si="14"/>
        <v>28</v>
      </c>
      <c r="CL38" s="209">
        <f t="shared" si="15"/>
        <v>2</v>
      </c>
      <c r="CM38" s="156">
        <f t="shared" si="16"/>
        <v>13</v>
      </c>
      <c r="CN38" s="157">
        <f t="shared" si="17"/>
        <v>91</v>
      </c>
    </row>
    <row r="39" spans="1:92" ht="18.75" customHeight="1" x14ac:dyDescent="0.2">
      <c r="A39" s="151" t="s">
        <v>116</v>
      </c>
      <c r="B39" s="152">
        <v>0</v>
      </c>
      <c r="C39" s="153">
        <v>46</v>
      </c>
      <c r="D39" s="153">
        <v>76</v>
      </c>
      <c r="E39" s="154">
        <v>0</v>
      </c>
      <c r="F39" s="155">
        <v>0</v>
      </c>
      <c r="G39" s="156">
        <v>4.6000000000000005</v>
      </c>
      <c r="H39" s="157">
        <v>15.200000000000001</v>
      </c>
      <c r="I39" s="152">
        <v>15</v>
      </c>
      <c r="J39" s="153">
        <v>226</v>
      </c>
      <c r="K39" s="153">
        <v>157</v>
      </c>
      <c r="L39" s="154">
        <v>0</v>
      </c>
      <c r="M39" s="155">
        <v>6</v>
      </c>
      <c r="N39" s="156">
        <v>22.6</v>
      </c>
      <c r="O39" s="157">
        <v>31.400000000000002</v>
      </c>
      <c r="P39" s="152">
        <v>0</v>
      </c>
      <c r="Q39" s="153">
        <v>46</v>
      </c>
      <c r="R39" s="153">
        <v>78</v>
      </c>
      <c r="S39" s="154">
        <v>0</v>
      </c>
      <c r="T39" s="155">
        <v>0</v>
      </c>
      <c r="U39" s="156">
        <v>4.6000000000000005</v>
      </c>
      <c r="V39" s="157">
        <v>15.600000000000001</v>
      </c>
      <c r="W39" s="152">
        <v>8</v>
      </c>
      <c r="X39" s="153">
        <v>38</v>
      </c>
      <c r="Y39" s="153">
        <v>97</v>
      </c>
      <c r="Z39" s="154">
        <v>0</v>
      </c>
      <c r="AA39" s="155">
        <v>3.2</v>
      </c>
      <c r="AB39" s="156">
        <v>3.8000000000000003</v>
      </c>
      <c r="AC39" s="157">
        <v>19.400000000000002</v>
      </c>
      <c r="AD39" s="152">
        <v>0</v>
      </c>
      <c r="AE39" s="153">
        <v>46</v>
      </c>
      <c r="AF39" s="153">
        <v>34</v>
      </c>
      <c r="AG39" s="154">
        <v>0</v>
      </c>
      <c r="AH39" s="155">
        <v>0</v>
      </c>
      <c r="AI39" s="156">
        <v>4.6000000000000005</v>
      </c>
      <c r="AJ39" s="157">
        <v>6.8000000000000007</v>
      </c>
      <c r="AK39" s="152">
        <v>4</v>
      </c>
      <c r="AL39" s="153">
        <v>235</v>
      </c>
      <c r="AM39" s="153">
        <v>161</v>
      </c>
      <c r="AN39" s="154">
        <v>0</v>
      </c>
      <c r="AO39" s="155">
        <v>1.6</v>
      </c>
      <c r="AP39" s="156">
        <v>23.5</v>
      </c>
      <c r="AQ39" s="157">
        <v>32.200000000000003</v>
      </c>
      <c r="AR39" s="152">
        <v>1</v>
      </c>
      <c r="AS39" s="153">
        <v>80</v>
      </c>
      <c r="AT39" s="153">
        <v>40</v>
      </c>
      <c r="AU39" s="154">
        <v>0</v>
      </c>
      <c r="AV39" s="155">
        <v>0.4</v>
      </c>
      <c r="AW39" s="156">
        <v>8</v>
      </c>
      <c r="AX39" s="157">
        <v>8</v>
      </c>
      <c r="AY39" s="152">
        <v>0</v>
      </c>
      <c r="AZ39" s="153">
        <v>187</v>
      </c>
      <c r="BA39" s="153">
        <v>175</v>
      </c>
      <c r="BB39" s="154">
        <v>0</v>
      </c>
      <c r="BC39" s="155">
        <v>0</v>
      </c>
      <c r="BD39" s="156">
        <v>18.7</v>
      </c>
      <c r="BE39" s="157">
        <v>35</v>
      </c>
      <c r="BF39" s="152">
        <v>5</v>
      </c>
      <c r="BG39" s="153">
        <v>85</v>
      </c>
      <c r="BH39" s="153">
        <v>268</v>
      </c>
      <c r="BI39" s="154">
        <v>0</v>
      </c>
      <c r="BJ39" s="155">
        <v>2</v>
      </c>
      <c r="BK39" s="156">
        <v>8.5</v>
      </c>
      <c r="BL39" s="157">
        <v>53.6</v>
      </c>
      <c r="BM39" s="152">
        <v>0</v>
      </c>
      <c r="BN39" s="153">
        <v>0</v>
      </c>
      <c r="BO39" s="153">
        <v>0</v>
      </c>
      <c r="BP39" s="154">
        <v>0</v>
      </c>
      <c r="BQ39" s="155">
        <v>0</v>
      </c>
      <c r="BR39" s="156">
        <v>0</v>
      </c>
      <c r="BS39" s="157">
        <v>0</v>
      </c>
      <c r="BT39" s="152">
        <v>0</v>
      </c>
      <c r="BU39" s="153">
        <v>223</v>
      </c>
      <c r="BV39" s="153">
        <v>75</v>
      </c>
      <c r="BW39" s="154">
        <v>0</v>
      </c>
      <c r="BX39" s="155">
        <v>0</v>
      </c>
      <c r="BY39" s="156">
        <v>22.3</v>
      </c>
      <c r="BZ39" s="157">
        <v>15</v>
      </c>
      <c r="CA39" s="152">
        <v>0</v>
      </c>
      <c r="CB39" s="153">
        <v>30</v>
      </c>
      <c r="CC39" s="153">
        <v>66</v>
      </c>
      <c r="CD39" s="154">
        <v>0</v>
      </c>
      <c r="CE39" s="155">
        <v>0</v>
      </c>
      <c r="CF39" s="156">
        <v>3</v>
      </c>
      <c r="CG39" s="157">
        <v>13.200000000000001</v>
      </c>
      <c r="CH39" s="152">
        <f t="shared" si="11"/>
        <v>33</v>
      </c>
      <c r="CI39" s="153">
        <f t="shared" si="12"/>
        <v>1242</v>
      </c>
      <c r="CJ39" s="153">
        <f t="shared" si="13"/>
        <v>1227</v>
      </c>
      <c r="CK39" s="208">
        <f t="shared" si="14"/>
        <v>0</v>
      </c>
      <c r="CL39" s="209">
        <f t="shared" si="15"/>
        <v>13.2</v>
      </c>
      <c r="CM39" s="156">
        <f t="shared" si="16"/>
        <v>124.2</v>
      </c>
      <c r="CN39" s="157">
        <f t="shared" si="17"/>
        <v>245.4</v>
      </c>
    </row>
    <row r="40" spans="1:92" ht="18.75" customHeight="1" x14ac:dyDescent="0.2">
      <c r="A40" s="151" t="s">
        <v>117</v>
      </c>
      <c r="B40" s="152">
        <f t="shared" ref="B40:AJ40" si="18">SUM(B16:B39)</f>
        <v>56</v>
      </c>
      <c r="C40" s="153">
        <f t="shared" si="18"/>
        <v>2122</v>
      </c>
      <c r="D40" s="153">
        <f t="shared" si="18"/>
        <v>5467</v>
      </c>
      <c r="E40" s="154">
        <f t="shared" si="18"/>
        <v>501</v>
      </c>
      <c r="F40" s="158">
        <f t="shared" si="18"/>
        <v>22.399999999999995</v>
      </c>
      <c r="G40" s="156">
        <f t="shared" si="18"/>
        <v>212.2</v>
      </c>
      <c r="H40" s="157">
        <f t="shared" si="18"/>
        <v>1093.3999999999999</v>
      </c>
      <c r="I40" s="152">
        <f t="shared" si="18"/>
        <v>66</v>
      </c>
      <c r="J40" s="153">
        <f t="shared" si="18"/>
        <v>1199</v>
      </c>
      <c r="K40" s="153">
        <f t="shared" si="18"/>
        <v>3926</v>
      </c>
      <c r="L40" s="154">
        <f t="shared" si="18"/>
        <v>153</v>
      </c>
      <c r="M40" s="158">
        <f t="shared" si="18"/>
        <v>26.4</v>
      </c>
      <c r="N40" s="156">
        <f t="shared" si="18"/>
        <v>119.9</v>
      </c>
      <c r="O40" s="157">
        <f t="shared" si="18"/>
        <v>785.2</v>
      </c>
      <c r="P40" s="152">
        <f t="shared" si="18"/>
        <v>10</v>
      </c>
      <c r="Q40" s="153">
        <f t="shared" si="18"/>
        <v>964</v>
      </c>
      <c r="R40" s="153">
        <f t="shared" si="18"/>
        <v>1938</v>
      </c>
      <c r="S40" s="154">
        <f t="shared" si="18"/>
        <v>236</v>
      </c>
      <c r="T40" s="158">
        <f t="shared" si="18"/>
        <v>4.0000000000000009</v>
      </c>
      <c r="U40" s="156">
        <f t="shared" si="18"/>
        <v>96.4</v>
      </c>
      <c r="V40" s="157">
        <f t="shared" si="18"/>
        <v>387.6</v>
      </c>
      <c r="W40" s="152">
        <f t="shared" si="18"/>
        <v>36</v>
      </c>
      <c r="X40" s="153">
        <f t="shared" si="18"/>
        <v>1054</v>
      </c>
      <c r="Y40" s="153">
        <f t="shared" si="18"/>
        <v>2544</v>
      </c>
      <c r="Z40" s="154">
        <f t="shared" si="18"/>
        <v>291</v>
      </c>
      <c r="AA40" s="158">
        <f t="shared" si="18"/>
        <v>14.400000000000002</v>
      </c>
      <c r="AB40" s="156">
        <f t="shared" si="18"/>
        <v>105.4</v>
      </c>
      <c r="AC40" s="157">
        <f t="shared" si="18"/>
        <v>508.8</v>
      </c>
      <c r="AD40" s="152">
        <f t="shared" si="18"/>
        <v>124</v>
      </c>
      <c r="AE40" s="153">
        <f t="shared" si="18"/>
        <v>920</v>
      </c>
      <c r="AF40" s="153">
        <f t="shared" si="18"/>
        <v>1647</v>
      </c>
      <c r="AG40" s="154">
        <f t="shared" si="18"/>
        <v>246</v>
      </c>
      <c r="AH40" s="158">
        <f t="shared" si="18"/>
        <v>49.600000000000009</v>
      </c>
      <c r="AI40" s="156">
        <f t="shared" si="18"/>
        <v>92</v>
      </c>
      <c r="AJ40" s="157">
        <f t="shared" si="18"/>
        <v>329.40000000000009</v>
      </c>
      <c r="AK40" s="152">
        <v>36</v>
      </c>
      <c r="AL40" s="153">
        <v>1442</v>
      </c>
      <c r="AM40" s="153">
        <v>1835</v>
      </c>
      <c r="AN40" s="154">
        <v>393</v>
      </c>
      <c r="AO40" s="155">
        <v>14.399999999999999</v>
      </c>
      <c r="AP40" s="156">
        <v>144.19999999999999</v>
      </c>
      <c r="AQ40" s="157">
        <v>367.00000000000006</v>
      </c>
      <c r="AR40" s="152">
        <f t="shared" ref="AR40:CF40" si="19">SUM(AR16:AR39)</f>
        <v>94</v>
      </c>
      <c r="AS40" s="153">
        <f t="shared" si="19"/>
        <v>1392</v>
      </c>
      <c r="AT40" s="153">
        <f t="shared" si="19"/>
        <v>3494</v>
      </c>
      <c r="AU40" s="154">
        <f t="shared" si="19"/>
        <v>166</v>
      </c>
      <c r="AV40" s="158">
        <f t="shared" si="19"/>
        <v>37.6</v>
      </c>
      <c r="AW40" s="156">
        <f t="shared" si="19"/>
        <v>139.20000000000002</v>
      </c>
      <c r="AX40" s="157">
        <f t="shared" si="19"/>
        <v>698.80000000000018</v>
      </c>
      <c r="AY40" s="152">
        <f t="shared" si="19"/>
        <v>86</v>
      </c>
      <c r="AZ40" s="153">
        <f t="shared" si="19"/>
        <v>2060</v>
      </c>
      <c r="BA40" s="153">
        <f t="shared" si="19"/>
        <v>4643</v>
      </c>
      <c r="BB40" s="154">
        <f t="shared" si="19"/>
        <v>532</v>
      </c>
      <c r="BC40" s="158">
        <f t="shared" si="19"/>
        <v>34.400000000000006</v>
      </c>
      <c r="BD40" s="156">
        <f t="shared" si="19"/>
        <v>205.99999999999997</v>
      </c>
      <c r="BE40" s="157">
        <f t="shared" si="19"/>
        <v>928.59999999999991</v>
      </c>
      <c r="BF40" s="152">
        <f t="shared" si="19"/>
        <v>115</v>
      </c>
      <c r="BG40" s="153">
        <f t="shared" si="19"/>
        <v>1824</v>
      </c>
      <c r="BH40" s="153">
        <f t="shared" si="19"/>
        <v>5223</v>
      </c>
      <c r="BI40" s="154">
        <f t="shared" si="19"/>
        <v>579</v>
      </c>
      <c r="BJ40" s="158">
        <f t="shared" si="19"/>
        <v>46</v>
      </c>
      <c r="BK40" s="156">
        <f t="shared" si="19"/>
        <v>182.4</v>
      </c>
      <c r="BL40" s="157">
        <f t="shared" si="19"/>
        <v>1044.5999999999999</v>
      </c>
      <c r="BM40" s="152">
        <f t="shared" si="19"/>
        <v>34</v>
      </c>
      <c r="BN40" s="153">
        <f t="shared" si="19"/>
        <v>1141</v>
      </c>
      <c r="BO40" s="153">
        <f t="shared" si="19"/>
        <v>2793</v>
      </c>
      <c r="BP40" s="154">
        <f t="shared" si="19"/>
        <v>365</v>
      </c>
      <c r="BQ40" s="158">
        <f t="shared" si="19"/>
        <v>13.600000000000001</v>
      </c>
      <c r="BR40" s="156">
        <f t="shared" si="19"/>
        <v>114.1</v>
      </c>
      <c r="BS40" s="157">
        <f t="shared" si="19"/>
        <v>558.6</v>
      </c>
      <c r="BT40" s="152">
        <f t="shared" si="19"/>
        <v>18</v>
      </c>
      <c r="BU40" s="153">
        <f t="shared" si="19"/>
        <v>845</v>
      </c>
      <c r="BV40" s="153">
        <f t="shared" si="19"/>
        <v>1667</v>
      </c>
      <c r="BW40" s="154">
        <f t="shared" si="19"/>
        <v>243</v>
      </c>
      <c r="BX40" s="158">
        <f t="shared" si="19"/>
        <v>7.2</v>
      </c>
      <c r="BY40" s="156">
        <f t="shared" si="19"/>
        <v>84.500000000000014</v>
      </c>
      <c r="BZ40" s="157">
        <f t="shared" si="19"/>
        <v>333.40000000000009</v>
      </c>
      <c r="CA40" s="152">
        <f t="shared" si="19"/>
        <v>57</v>
      </c>
      <c r="CB40" s="153">
        <f t="shared" si="19"/>
        <v>654</v>
      </c>
      <c r="CC40" s="153">
        <f t="shared" si="19"/>
        <v>1151</v>
      </c>
      <c r="CD40" s="154">
        <f t="shared" si="19"/>
        <v>161</v>
      </c>
      <c r="CE40" s="158">
        <f t="shared" si="19"/>
        <v>22.8</v>
      </c>
      <c r="CF40" s="156">
        <f t="shared" si="19"/>
        <v>65.400000000000006</v>
      </c>
      <c r="CG40" s="157">
        <f>SUM(CG16:CG39)</f>
        <v>230.2</v>
      </c>
      <c r="CH40" s="152">
        <f t="shared" ref="CH40:CN40" si="20">SUM(CH16:CH39)</f>
        <v>778</v>
      </c>
      <c r="CI40" s="153">
        <f t="shared" si="20"/>
        <v>15152</v>
      </c>
      <c r="CJ40" s="153">
        <f t="shared" si="20"/>
        <v>36862</v>
      </c>
      <c r="CK40" s="154">
        <f t="shared" si="20"/>
        <v>3712</v>
      </c>
      <c r="CL40" s="209">
        <f t="shared" si="20"/>
        <v>311.20000000000005</v>
      </c>
      <c r="CM40" s="156">
        <f t="shared" si="20"/>
        <v>1515.2</v>
      </c>
      <c r="CN40" s="157">
        <f t="shared" si="20"/>
        <v>7372.3999999999987</v>
      </c>
    </row>
    <row r="41" spans="1:92" ht="18.75" customHeight="1" thickBot="1" x14ac:dyDescent="0.25">
      <c r="A41" s="159" t="s">
        <v>230</v>
      </c>
      <c r="B41" s="160">
        <f t="shared" ref="B41:BM41" si="21">SUM(B15,B40)</f>
        <v>134</v>
      </c>
      <c r="C41" s="161">
        <f t="shared" si="21"/>
        <v>2588</v>
      </c>
      <c r="D41" s="161">
        <f t="shared" si="21"/>
        <v>6809</v>
      </c>
      <c r="E41" s="162">
        <f t="shared" si="21"/>
        <v>678</v>
      </c>
      <c r="F41" s="163">
        <f t="shared" si="21"/>
        <v>53.599999999999994</v>
      </c>
      <c r="G41" s="164">
        <f t="shared" si="21"/>
        <v>258.8</v>
      </c>
      <c r="H41" s="164">
        <f t="shared" si="21"/>
        <v>1361.7999999999997</v>
      </c>
      <c r="I41" s="160">
        <f t="shared" si="21"/>
        <v>118</v>
      </c>
      <c r="J41" s="161">
        <f t="shared" si="21"/>
        <v>1821</v>
      </c>
      <c r="K41" s="161">
        <f t="shared" si="21"/>
        <v>5644</v>
      </c>
      <c r="L41" s="162">
        <f t="shared" si="21"/>
        <v>402</v>
      </c>
      <c r="M41" s="163">
        <f t="shared" si="21"/>
        <v>47.2</v>
      </c>
      <c r="N41" s="164">
        <f t="shared" si="21"/>
        <v>182.1</v>
      </c>
      <c r="O41" s="164">
        <f t="shared" si="21"/>
        <v>1128.8000000000002</v>
      </c>
      <c r="P41" s="160">
        <f t="shared" si="21"/>
        <v>54</v>
      </c>
      <c r="Q41" s="161">
        <f t="shared" si="21"/>
        <v>1473</v>
      </c>
      <c r="R41" s="161">
        <f t="shared" si="21"/>
        <v>2708</v>
      </c>
      <c r="S41" s="162">
        <f t="shared" si="21"/>
        <v>461</v>
      </c>
      <c r="T41" s="163">
        <f t="shared" si="21"/>
        <v>21.6</v>
      </c>
      <c r="U41" s="164">
        <f t="shared" si="21"/>
        <v>147.30000000000001</v>
      </c>
      <c r="V41" s="164">
        <f t="shared" si="21"/>
        <v>541.6</v>
      </c>
      <c r="W41" s="160">
        <f t="shared" si="21"/>
        <v>44</v>
      </c>
      <c r="X41" s="161">
        <f t="shared" si="21"/>
        <v>1645</v>
      </c>
      <c r="Y41" s="161">
        <f t="shared" si="21"/>
        <v>3579</v>
      </c>
      <c r="Z41" s="162">
        <f t="shared" si="21"/>
        <v>552</v>
      </c>
      <c r="AA41" s="163">
        <f t="shared" si="21"/>
        <v>17.600000000000001</v>
      </c>
      <c r="AB41" s="164">
        <f t="shared" si="21"/>
        <v>164.5</v>
      </c>
      <c r="AC41" s="164">
        <f t="shared" si="21"/>
        <v>715.8</v>
      </c>
      <c r="AD41" s="160">
        <f t="shared" si="21"/>
        <v>140</v>
      </c>
      <c r="AE41" s="161">
        <f t="shared" si="21"/>
        <v>975</v>
      </c>
      <c r="AF41" s="161">
        <f t="shared" si="21"/>
        <v>2260</v>
      </c>
      <c r="AG41" s="162">
        <f t="shared" si="21"/>
        <v>379</v>
      </c>
      <c r="AH41" s="163">
        <f t="shared" si="21"/>
        <v>56.000000000000007</v>
      </c>
      <c r="AI41" s="164">
        <f t="shared" si="21"/>
        <v>97.5</v>
      </c>
      <c r="AJ41" s="164">
        <f t="shared" si="21"/>
        <v>452.00000000000011</v>
      </c>
      <c r="AK41" s="160">
        <f t="shared" si="21"/>
        <v>44</v>
      </c>
      <c r="AL41" s="161">
        <f t="shared" si="21"/>
        <v>1696</v>
      </c>
      <c r="AM41" s="161">
        <f t="shared" si="21"/>
        <v>2272</v>
      </c>
      <c r="AN41" s="162">
        <f t="shared" si="21"/>
        <v>414</v>
      </c>
      <c r="AO41" s="163">
        <f t="shared" si="21"/>
        <v>17.599999999999998</v>
      </c>
      <c r="AP41" s="164">
        <f t="shared" si="21"/>
        <v>169.6</v>
      </c>
      <c r="AQ41" s="164">
        <f t="shared" si="21"/>
        <v>454.40000000000009</v>
      </c>
      <c r="AR41" s="160">
        <f t="shared" si="21"/>
        <v>106</v>
      </c>
      <c r="AS41" s="161">
        <f t="shared" si="21"/>
        <v>2057</v>
      </c>
      <c r="AT41" s="161">
        <f t="shared" si="21"/>
        <v>4411</v>
      </c>
      <c r="AU41" s="162">
        <f t="shared" si="21"/>
        <v>217</v>
      </c>
      <c r="AV41" s="163">
        <f t="shared" si="21"/>
        <v>42.400000000000006</v>
      </c>
      <c r="AW41" s="164">
        <f t="shared" si="21"/>
        <v>205.70000000000002</v>
      </c>
      <c r="AX41" s="164">
        <f t="shared" si="21"/>
        <v>882.20000000000016</v>
      </c>
      <c r="AY41" s="160">
        <f t="shared" si="21"/>
        <v>105</v>
      </c>
      <c r="AZ41" s="161">
        <f t="shared" si="21"/>
        <v>2887</v>
      </c>
      <c r="BA41" s="161">
        <f t="shared" si="21"/>
        <v>6247</v>
      </c>
      <c r="BB41" s="162">
        <f t="shared" si="21"/>
        <v>784</v>
      </c>
      <c r="BC41" s="163">
        <f t="shared" si="21"/>
        <v>42.000000000000007</v>
      </c>
      <c r="BD41" s="164">
        <f t="shared" si="21"/>
        <v>288.7</v>
      </c>
      <c r="BE41" s="164">
        <f t="shared" si="21"/>
        <v>1249.3999999999999</v>
      </c>
      <c r="BF41" s="160">
        <f t="shared" si="21"/>
        <v>135</v>
      </c>
      <c r="BG41" s="161">
        <f t="shared" si="21"/>
        <v>2521</v>
      </c>
      <c r="BH41" s="161">
        <f t="shared" si="21"/>
        <v>6825</v>
      </c>
      <c r="BI41" s="162">
        <f t="shared" si="21"/>
        <v>746</v>
      </c>
      <c r="BJ41" s="163">
        <f t="shared" si="21"/>
        <v>54</v>
      </c>
      <c r="BK41" s="164">
        <f t="shared" si="21"/>
        <v>252.10000000000002</v>
      </c>
      <c r="BL41" s="164">
        <f t="shared" si="21"/>
        <v>1365</v>
      </c>
      <c r="BM41" s="160">
        <f t="shared" si="21"/>
        <v>60</v>
      </c>
      <c r="BN41" s="161">
        <f t="shared" ref="BN41:CN41" si="22">SUM(BN15,BN40)</f>
        <v>1552</v>
      </c>
      <c r="BO41" s="161">
        <f t="shared" si="22"/>
        <v>3778</v>
      </c>
      <c r="BP41" s="162">
        <f t="shared" si="22"/>
        <v>553</v>
      </c>
      <c r="BQ41" s="163">
        <f t="shared" si="22"/>
        <v>24</v>
      </c>
      <c r="BR41" s="164">
        <f t="shared" si="22"/>
        <v>155.19999999999999</v>
      </c>
      <c r="BS41" s="164">
        <f t="shared" si="22"/>
        <v>755.6</v>
      </c>
      <c r="BT41" s="160">
        <f t="shared" si="22"/>
        <v>29</v>
      </c>
      <c r="BU41" s="161">
        <f t="shared" si="22"/>
        <v>1510</v>
      </c>
      <c r="BV41" s="161">
        <f t="shared" si="22"/>
        <v>2343</v>
      </c>
      <c r="BW41" s="162">
        <f t="shared" si="22"/>
        <v>502</v>
      </c>
      <c r="BX41" s="163">
        <f t="shared" si="22"/>
        <v>11.600000000000001</v>
      </c>
      <c r="BY41" s="164">
        <f t="shared" si="22"/>
        <v>151.00000000000003</v>
      </c>
      <c r="BZ41" s="164">
        <f t="shared" si="22"/>
        <v>468.60000000000008</v>
      </c>
      <c r="CA41" s="160">
        <f t="shared" si="22"/>
        <v>61</v>
      </c>
      <c r="CB41" s="161">
        <f t="shared" si="22"/>
        <v>954</v>
      </c>
      <c r="CC41" s="161">
        <f t="shared" si="22"/>
        <v>2062</v>
      </c>
      <c r="CD41" s="162">
        <f t="shared" si="22"/>
        <v>288</v>
      </c>
      <c r="CE41" s="163">
        <f t="shared" si="22"/>
        <v>24.400000000000002</v>
      </c>
      <c r="CF41" s="164">
        <f t="shared" si="22"/>
        <v>95.4</v>
      </c>
      <c r="CG41" s="164">
        <f>SUM(CG15,CG40)</f>
        <v>412.4</v>
      </c>
      <c r="CH41" s="160">
        <f t="shared" si="22"/>
        <v>1076</v>
      </c>
      <c r="CI41" s="161">
        <f t="shared" si="22"/>
        <v>21214</v>
      </c>
      <c r="CJ41" s="161">
        <f t="shared" si="22"/>
        <v>49472</v>
      </c>
      <c r="CK41" s="162">
        <f t="shared" si="22"/>
        <v>5822</v>
      </c>
      <c r="CL41" s="210">
        <f t="shared" si="22"/>
        <v>430.40000000000009</v>
      </c>
      <c r="CM41" s="164">
        <f t="shared" si="22"/>
        <v>2121.4</v>
      </c>
      <c r="CN41" s="211">
        <f t="shared" si="22"/>
        <v>9894.3999999999978</v>
      </c>
    </row>
    <row r="42" spans="1:92" ht="41.25" customHeight="1" x14ac:dyDescent="0.2">
      <c r="A42" s="16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66"/>
      <c r="AI42" s="166"/>
      <c r="AJ42" s="16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66"/>
      <c r="BD42" s="166"/>
      <c r="BE42" s="16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</row>
  </sheetData>
  <mergeCells count="39">
    <mergeCell ref="AK2:AQ2"/>
    <mergeCell ref="B2:H2"/>
    <mergeCell ref="I2:O2"/>
    <mergeCell ref="P2:V2"/>
    <mergeCell ref="W2:AC2"/>
    <mergeCell ref="AD2:AJ2"/>
    <mergeCell ref="CH2:CN2"/>
    <mergeCell ref="B3:E3"/>
    <mergeCell ref="F3:H3"/>
    <mergeCell ref="I3:L3"/>
    <mergeCell ref="M3:O3"/>
    <mergeCell ref="P3:S3"/>
    <mergeCell ref="T3:V3"/>
    <mergeCell ref="W3:Z3"/>
    <mergeCell ref="AA3:AC3"/>
    <mergeCell ref="AD3:AG3"/>
    <mergeCell ref="AR2:AX2"/>
    <mergeCell ref="AY2:BE2"/>
    <mergeCell ref="BF2:BL2"/>
    <mergeCell ref="BM2:BS2"/>
    <mergeCell ref="BT2:BZ2"/>
    <mergeCell ref="CA2:CG2"/>
    <mergeCell ref="BT3:BW3"/>
    <mergeCell ref="AH3:AJ3"/>
    <mergeCell ref="AK3:AN3"/>
    <mergeCell ref="AO3:AQ3"/>
    <mergeCell ref="AR3:AU3"/>
    <mergeCell ref="AV3:AX3"/>
    <mergeCell ref="AY3:BB3"/>
    <mergeCell ref="BC3:BE3"/>
    <mergeCell ref="BF3:BI3"/>
    <mergeCell ref="BJ3:BL3"/>
    <mergeCell ref="BM3:BP3"/>
    <mergeCell ref="BQ3:BS3"/>
    <mergeCell ref="BX3:BZ3"/>
    <mergeCell ref="CA3:CD3"/>
    <mergeCell ref="CE3:CG3"/>
    <mergeCell ref="CH3:CK3"/>
    <mergeCell ref="CL3:CN3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4" firstPageNumber="91" fitToWidth="0" orientation="landscape" cellComments="asDisplayed" useFirstPageNumber="1" r:id="rId1"/>
  <headerFooter scaleWithDoc="0" alignWithMargins="0">
    <oddFooter>&amp;C&amp;P</oddFooter>
  </headerFooter>
  <colBreaks count="6" manualBreakCount="6">
    <brk id="15" max="41" man="1"/>
    <brk id="29" max="41" man="1"/>
    <brk id="43" max="41" man="1"/>
    <brk id="57" max="41" man="1"/>
    <brk id="71" max="41" man="1"/>
    <brk id="85" max="41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A59F-0CB3-492F-940E-B555014A0B9A}">
  <dimension ref="A1:I94"/>
  <sheetViews>
    <sheetView tabSelected="1" view="pageBreakPreview" topLeftCell="A40" zoomScaleNormal="100" zoomScaleSheetLayoutView="100" workbookViewId="0">
      <selection activeCell="P19" sqref="P19"/>
    </sheetView>
  </sheetViews>
  <sheetFormatPr defaultColWidth="9" defaultRowHeight="13.2" x14ac:dyDescent="0.2"/>
  <cols>
    <col min="1" max="1" width="13.77734375" style="167" customWidth="1"/>
    <col min="2" max="7" width="12.33203125" style="167" customWidth="1"/>
    <col min="8" max="16384" width="9" style="167"/>
  </cols>
  <sheetData>
    <row r="1" spans="1:8" ht="32.25" customHeight="1" x14ac:dyDescent="0.15">
      <c r="A1" s="167" t="s">
        <v>372</v>
      </c>
      <c r="D1" s="168"/>
      <c r="E1" s="168"/>
    </row>
    <row r="2" spans="1:8" ht="24" customHeight="1" x14ac:dyDescent="0.15">
      <c r="A2" s="403" t="s">
        <v>118</v>
      </c>
      <c r="B2" s="403"/>
      <c r="D2" s="168"/>
      <c r="E2" s="168"/>
      <c r="H2" s="169"/>
    </row>
    <row r="3" spans="1:8" ht="13.5" customHeight="1" thickBot="1" x14ac:dyDescent="0.2">
      <c r="A3" s="404"/>
      <c r="B3" s="404"/>
      <c r="D3" s="168"/>
      <c r="E3" s="168"/>
    </row>
    <row r="4" spans="1:8" ht="17.25" customHeight="1" x14ac:dyDescent="0.2">
      <c r="A4" s="405" t="s">
        <v>119</v>
      </c>
      <c r="B4" s="170" t="s">
        <v>120</v>
      </c>
      <c r="C4" s="170" t="s">
        <v>121</v>
      </c>
      <c r="D4" s="171" t="s">
        <v>359</v>
      </c>
      <c r="E4" s="172"/>
    </row>
    <row r="5" spans="1:8" ht="17.25" customHeight="1" x14ac:dyDescent="0.2">
      <c r="A5" s="406"/>
      <c r="B5" s="173" t="s">
        <v>122</v>
      </c>
      <c r="C5" s="266">
        <v>9</v>
      </c>
      <c r="D5" s="267">
        <v>285.42999982833862</v>
      </c>
      <c r="E5" s="174"/>
    </row>
    <row r="6" spans="1:8" ht="17.25" customHeight="1" x14ac:dyDescent="0.2">
      <c r="A6" s="406"/>
      <c r="B6" s="175" t="s">
        <v>123</v>
      </c>
      <c r="C6" s="176">
        <v>8</v>
      </c>
      <c r="D6" s="268">
        <v>199.51000118255615</v>
      </c>
      <c r="E6" s="174"/>
    </row>
    <row r="7" spans="1:8" ht="17.25" customHeight="1" x14ac:dyDescent="0.2">
      <c r="A7" s="406"/>
      <c r="B7" s="175" t="s">
        <v>124</v>
      </c>
      <c r="C7" s="176">
        <v>8</v>
      </c>
      <c r="D7" s="268">
        <v>254.94000101089478</v>
      </c>
      <c r="E7" s="174"/>
    </row>
    <row r="8" spans="1:8" ht="17.25" customHeight="1" x14ac:dyDescent="0.2">
      <c r="A8" s="406"/>
      <c r="B8" s="175" t="s">
        <v>125</v>
      </c>
      <c r="C8" s="176">
        <v>12</v>
      </c>
      <c r="D8" s="268">
        <v>323.97999858856201</v>
      </c>
      <c r="E8" s="174"/>
    </row>
    <row r="9" spans="1:8" ht="17.25" customHeight="1" x14ac:dyDescent="0.2">
      <c r="A9" s="406"/>
      <c r="B9" s="175" t="s">
        <v>126</v>
      </c>
      <c r="C9" s="176">
        <v>5</v>
      </c>
      <c r="D9" s="268">
        <v>142.99999904632568</v>
      </c>
      <c r="E9" s="174"/>
    </row>
    <row r="10" spans="1:8" ht="17.25" customHeight="1" x14ac:dyDescent="0.2">
      <c r="A10" s="406"/>
      <c r="B10" s="175" t="s">
        <v>127</v>
      </c>
      <c r="C10" s="176">
        <v>8</v>
      </c>
      <c r="D10" s="268">
        <v>321.67000102996826</v>
      </c>
      <c r="E10" s="174"/>
    </row>
    <row r="11" spans="1:8" ht="17.25" customHeight="1" x14ac:dyDescent="0.2">
      <c r="A11" s="406"/>
      <c r="B11" s="175" t="s">
        <v>53</v>
      </c>
      <c r="C11" s="176">
        <v>8</v>
      </c>
      <c r="D11" s="268">
        <v>222.26000022888184</v>
      </c>
      <c r="E11" s="174"/>
    </row>
    <row r="12" spans="1:8" ht="17.25" customHeight="1" x14ac:dyDescent="0.2">
      <c r="A12" s="406"/>
      <c r="B12" s="175" t="s">
        <v>128</v>
      </c>
      <c r="C12" s="176">
        <v>4</v>
      </c>
      <c r="D12" s="268">
        <v>102.62999963760376</v>
      </c>
      <c r="E12" s="174"/>
    </row>
    <row r="13" spans="1:8" ht="17.25" customHeight="1" x14ac:dyDescent="0.2">
      <c r="A13" s="406"/>
      <c r="B13" s="175" t="s">
        <v>129</v>
      </c>
      <c r="C13" s="176">
        <v>5</v>
      </c>
      <c r="D13" s="268">
        <v>68.729999542236328</v>
      </c>
      <c r="E13" s="174"/>
    </row>
    <row r="14" spans="1:8" ht="17.25" customHeight="1" x14ac:dyDescent="0.2">
      <c r="A14" s="406"/>
      <c r="B14" s="175" t="s">
        <v>130</v>
      </c>
      <c r="C14" s="176">
        <v>9</v>
      </c>
      <c r="D14" s="268">
        <v>200.89999961853027</v>
      </c>
      <c r="E14" s="174"/>
    </row>
    <row r="15" spans="1:8" ht="17.25" customHeight="1" x14ac:dyDescent="0.2">
      <c r="A15" s="406"/>
      <c r="B15" s="175" t="s">
        <v>131</v>
      </c>
      <c r="C15" s="176">
        <v>8</v>
      </c>
      <c r="D15" s="268">
        <v>238.13999843597412</v>
      </c>
      <c r="E15" s="174"/>
    </row>
    <row r="16" spans="1:8" ht="17.25" customHeight="1" x14ac:dyDescent="0.2">
      <c r="A16" s="406"/>
      <c r="B16" s="175" t="s">
        <v>132</v>
      </c>
      <c r="C16" s="176">
        <v>10</v>
      </c>
      <c r="D16" s="268">
        <v>281.13000011444092</v>
      </c>
      <c r="E16" s="174"/>
    </row>
    <row r="17" spans="1:5" ht="17.25" customHeight="1" x14ac:dyDescent="0.2">
      <c r="A17" s="406"/>
      <c r="B17" s="175" t="s">
        <v>133</v>
      </c>
      <c r="C17" s="176">
        <v>8</v>
      </c>
      <c r="D17" s="268">
        <v>98.680000305175781</v>
      </c>
      <c r="E17" s="174"/>
    </row>
    <row r="18" spans="1:5" ht="17.25" customHeight="1" x14ac:dyDescent="0.2">
      <c r="A18" s="406"/>
      <c r="B18" s="175" t="s">
        <v>134</v>
      </c>
      <c r="C18" s="176">
        <v>6</v>
      </c>
      <c r="D18" s="268">
        <v>147.92000007629395</v>
      </c>
      <c r="E18" s="174"/>
    </row>
    <row r="19" spans="1:5" ht="17.25" customHeight="1" x14ac:dyDescent="0.2">
      <c r="A19" s="406"/>
      <c r="B19" s="175" t="s">
        <v>135</v>
      </c>
      <c r="C19" s="176">
        <v>9</v>
      </c>
      <c r="D19" s="268">
        <v>246.35999870300293</v>
      </c>
      <c r="E19" s="174"/>
    </row>
    <row r="20" spans="1:5" ht="17.25" customHeight="1" x14ac:dyDescent="0.2">
      <c r="A20" s="406"/>
      <c r="B20" s="175" t="s">
        <v>136</v>
      </c>
      <c r="C20" s="176">
        <v>6</v>
      </c>
      <c r="D20" s="268">
        <v>134.35999965667725</v>
      </c>
      <c r="E20" s="174"/>
    </row>
    <row r="21" spans="1:5" ht="17.25" customHeight="1" x14ac:dyDescent="0.2">
      <c r="A21" s="406"/>
      <c r="B21" s="175" t="s">
        <v>137</v>
      </c>
      <c r="C21" s="176">
        <v>4</v>
      </c>
      <c r="D21" s="268">
        <v>109.03000020980835</v>
      </c>
      <c r="E21" s="174"/>
    </row>
    <row r="22" spans="1:5" ht="17.25" customHeight="1" x14ac:dyDescent="0.2">
      <c r="A22" s="406"/>
      <c r="B22" s="175" t="s">
        <v>138</v>
      </c>
      <c r="C22" s="176">
        <v>5</v>
      </c>
      <c r="D22" s="268">
        <v>101.24000072479248</v>
      </c>
      <c r="E22" s="174"/>
    </row>
    <row r="23" spans="1:5" ht="17.25" customHeight="1" x14ac:dyDescent="0.2">
      <c r="A23" s="406"/>
      <c r="B23" s="175" t="s">
        <v>139</v>
      </c>
      <c r="C23" s="176">
        <v>6</v>
      </c>
      <c r="D23" s="268">
        <v>134.02999877929688</v>
      </c>
      <c r="E23" s="174"/>
    </row>
    <row r="24" spans="1:5" ht="17.25" customHeight="1" x14ac:dyDescent="0.2">
      <c r="A24" s="406"/>
      <c r="B24" s="175" t="s">
        <v>52</v>
      </c>
      <c r="C24" s="176">
        <v>9</v>
      </c>
      <c r="D24" s="268">
        <v>179.6200008392334</v>
      </c>
      <c r="E24" s="174"/>
    </row>
    <row r="25" spans="1:5" ht="17.25" customHeight="1" x14ac:dyDescent="0.2">
      <c r="A25" s="406"/>
      <c r="B25" s="175" t="s">
        <v>140</v>
      </c>
      <c r="C25" s="176">
        <v>9</v>
      </c>
      <c r="D25" s="268">
        <v>137.09999990463257</v>
      </c>
      <c r="E25" s="174"/>
    </row>
    <row r="26" spans="1:5" ht="17.25" customHeight="1" x14ac:dyDescent="0.2">
      <c r="A26" s="406"/>
      <c r="B26" s="175" t="s">
        <v>141</v>
      </c>
      <c r="C26" s="176">
        <v>7</v>
      </c>
      <c r="D26" s="268">
        <v>152.11999893188477</v>
      </c>
      <c r="E26" s="174"/>
    </row>
    <row r="27" spans="1:5" ht="17.25" customHeight="1" x14ac:dyDescent="0.2">
      <c r="A27" s="406"/>
      <c r="B27" s="175" t="s">
        <v>142</v>
      </c>
      <c r="C27" s="176">
        <v>7</v>
      </c>
      <c r="D27" s="268">
        <v>241.28000164031982</v>
      </c>
      <c r="E27" s="174"/>
    </row>
    <row r="28" spans="1:5" ht="17.25" customHeight="1" x14ac:dyDescent="0.2">
      <c r="A28" s="406"/>
      <c r="B28" s="177" t="s">
        <v>54</v>
      </c>
      <c r="C28" s="178">
        <v>11</v>
      </c>
      <c r="D28" s="268">
        <v>249.1499981880188</v>
      </c>
      <c r="E28" s="174"/>
    </row>
    <row r="29" spans="1:5" ht="17.25" customHeight="1" thickBot="1" x14ac:dyDescent="0.25">
      <c r="A29" s="407"/>
      <c r="B29" s="179" t="s">
        <v>12</v>
      </c>
      <c r="C29" s="180">
        <f>SUM(C5:C28)</f>
        <v>181</v>
      </c>
      <c r="D29" s="181">
        <f>SUM(D5:D28)</f>
        <v>4573.2099962234497</v>
      </c>
      <c r="E29" s="174"/>
    </row>
    <row r="31" spans="1:5" x14ac:dyDescent="0.2">
      <c r="C31" s="182"/>
    </row>
    <row r="32" spans="1:5" x14ac:dyDescent="0.2">
      <c r="A32" s="403" t="s">
        <v>143</v>
      </c>
      <c r="B32" s="403"/>
      <c r="C32" s="183"/>
      <c r="D32" s="183"/>
      <c r="E32" s="184"/>
    </row>
    <row r="33" spans="1:9" ht="13.8" thickBot="1" x14ac:dyDescent="0.25">
      <c r="A33" s="404"/>
      <c r="B33" s="404"/>
      <c r="C33" s="183"/>
      <c r="D33" s="183"/>
      <c r="E33" s="184"/>
      <c r="F33" s="185" t="s">
        <v>231</v>
      </c>
      <c r="G33" s="186"/>
    </row>
    <row r="34" spans="1:9" ht="27.75" customHeight="1" x14ac:dyDescent="0.2">
      <c r="A34" s="187" t="s">
        <v>144</v>
      </c>
      <c r="B34" s="170" t="s">
        <v>145</v>
      </c>
      <c r="C34" s="170" t="s">
        <v>313</v>
      </c>
      <c r="D34" s="170" t="s">
        <v>314</v>
      </c>
      <c r="E34" s="170" t="s">
        <v>146</v>
      </c>
      <c r="F34" s="171" t="s">
        <v>147</v>
      </c>
      <c r="G34" s="172"/>
      <c r="H34" s="169"/>
    </row>
    <row r="35" spans="1:9" ht="30.75" customHeight="1" thickBot="1" x14ac:dyDescent="0.25">
      <c r="A35" s="269">
        <v>15706.94</v>
      </c>
      <c r="B35" s="270">
        <v>16581.900000000001</v>
      </c>
      <c r="C35" s="270">
        <v>15498.18</v>
      </c>
      <c r="D35" s="270">
        <v>16392.599999999999</v>
      </c>
      <c r="E35" s="270">
        <v>16593.66</v>
      </c>
      <c r="F35" s="271">
        <v>16056.76</v>
      </c>
      <c r="G35" s="188"/>
      <c r="I35" s="189"/>
    </row>
    <row r="36" spans="1:9" ht="27.75" customHeight="1" x14ac:dyDescent="0.2">
      <c r="A36" s="187" t="s">
        <v>83</v>
      </c>
      <c r="B36" s="190" t="s">
        <v>315</v>
      </c>
      <c r="C36" s="170" t="s">
        <v>316</v>
      </c>
      <c r="D36" s="170" t="s">
        <v>317</v>
      </c>
      <c r="E36" s="170" t="s">
        <v>148</v>
      </c>
      <c r="F36" s="191" t="s">
        <v>149</v>
      </c>
      <c r="G36" s="192" t="s">
        <v>150</v>
      </c>
    </row>
    <row r="37" spans="1:9" ht="27" customHeight="1" thickBot="1" x14ac:dyDescent="0.25">
      <c r="A37" s="272">
        <v>15515.6</v>
      </c>
      <c r="B37" s="273">
        <v>16780.38</v>
      </c>
      <c r="C37" s="273">
        <v>19761.5</v>
      </c>
      <c r="D37" s="273">
        <v>19910.262999999999</v>
      </c>
      <c r="E37" s="273">
        <v>15388.3</v>
      </c>
      <c r="F37" s="273">
        <v>17980.377</v>
      </c>
      <c r="G37" s="193">
        <f>SUM(A35:F35,A37:F37)</f>
        <v>202166.46000000002</v>
      </c>
      <c r="H37" s="189"/>
    </row>
    <row r="38" spans="1:9" ht="27" customHeight="1" x14ac:dyDescent="0.2">
      <c r="A38" s="194"/>
      <c r="B38" s="194"/>
      <c r="C38" s="194"/>
      <c r="D38" s="194"/>
      <c r="E38" s="194"/>
      <c r="F38" s="194"/>
      <c r="G38" s="195"/>
      <c r="H38" s="189"/>
    </row>
    <row r="39" spans="1:9" x14ac:dyDescent="0.2">
      <c r="A39" s="403" t="s">
        <v>367</v>
      </c>
      <c r="B39" s="403"/>
    </row>
    <row r="40" spans="1:9" ht="13.5" customHeight="1" thickBot="1" x14ac:dyDescent="0.25">
      <c r="A40" s="403"/>
      <c r="B40" s="403"/>
      <c r="C40" s="194"/>
      <c r="D40" s="194"/>
      <c r="E40" s="194"/>
      <c r="F40" s="185" t="s">
        <v>231</v>
      </c>
      <c r="G40" s="195"/>
      <c r="H40" s="189"/>
    </row>
    <row r="41" spans="1:9" ht="27" customHeight="1" x14ac:dyDescent="0.2">
      <c r="A41" s="187" t="s">
        <v>144</v>
      </c>
      <c r="B41" s="170" t="s">
        <v>145</v>
      </c>
      <c r="C41" s="170" t="s">
        <v>313</v>
      </c>
      <c r="D41" s="170" t="s">
        <v>314</v>
      </c>
      <c r="E41" s="170" t="s">
        <v>146</v>
      </c>
      <c r="F41" s="171" t="s">
        <v>147</v>
      </c>
      <c r="G41" s="172"/>
      <c r="H41" s="189"/>
    </row>
    <row r="42" spans="1:9" ht="27" customHeight="1" thickBot="1" x14ac:dyDescent="0.25">
      <c r="A42" s="274">
        <v>86.8</v>
      </c>
      <c r="B42" s="275">
        <v>315.89999999999998</v>
      </c>
      <c r="C42" s="275">
        <v>173</v>
      </c>
      <c r="D42" s="275">
        <v>305</v>
      </c>
      <c r="E42" s="276">
        <v>685.82</v>
      </c>
      <c r="F42" s="277">
        <v>297</v>
      </c>
      <c r="G42" s="188"/>
      <c r="H42" s="189"/>
    </row>
    <row r="43" spans="1:9" ht="27" customHeight="1" x14ac:dyDescent="0.2">
      <c r="A43" s="196" t="s">
        <v>83</v>
      </c>
      <c r="B43" s="191" t="s">
        <v>315</v>
      </c>
      <c r="C43" s="191" t="s">
        <v>316</v>
      </c>
      <c r="D43" s="191" t="s">
        <v>317</v>
      </c>
      <c r="E43" s="191" t="s">
        <v>148</v>
      </c>
      <c r="F43" s="191" t="s">
        <v>149</v>
      </c>
      <c r="G43" s="192" t="s">
        <v>150</v>
      </c>
      <c r="H43" s="189"/>
    </row>
    <row r="44" spans="1:9" ht="27" customHeight="1" thickBot="1" x14ac:dyDescent="0.25">
      <c r="A44" s="278">
        <v>583.6</v>
      </c>
      <c r="B44" s="275">
        <v>478.9</v>
      </c>
      <c r="C44" s="275">
        <v>690.9</v>
      </c>
      <c r="D44" s="275">
        <v>466.3</v>
      </c>
      <c r="E44" s="275">
        <v>511</v>
      </c>
      <c r="F44" s="279">
        <v>573.5</v>
      </c>
      <c r="G44" s="197">
        <f>SUM(A42:F42,A44:F44)</f>
        <v>5167.72</v>
      </c>
      <c r="H44" s="189"/>
    </row>
    <row r="45" spans="1:9" ht="27" customHeight="1" x14ac:dyDescent="0.2">
      <c r="A45" s="408"/>
      <c r="B45" s="408"/>
      <c r="C45" s="408"/>
      <c r="D45" s="408"/>
      <c r="E45" s="195"/>
      <c r="F45" s="195"/>
      <c r="G45" s="195"/>
    </row>
    <row r="46" spans="1:9" ht="27" customHeight="1" x14ac:dyDescent="0.2">
      <c r="A46" s="198"/>
      <c r="B46" s="198"/>
      <c r="C46" s="198"/>
      <c r="D46" s="198"/>
      <c r="E46" s="195"/>
      <c r="F46" s="195"/>
      <c r="G46" s="195"/>
    </row>
    <row r="47" spans="1:9" ht="13.5" customHeight="1" x14ac:dyDescent="0.2">
      <c r="A47" s="403" t="s">
        <v>322</v>
      </c>
      <c r="B47" s="195"/>
      <c r="C47" s="195"/>
      <c r="D47" s="195"/>
      <c r="E47" s="195"/>
      <c r="F47" s="195"/>
      <c r="G47" s="195"/>
    </row>
    <row r="48" spans="1:9" ht="13.5" customHeight="1" thickBot="1" x14ac:dyDescent="0.25">
      <c r="A48" s="403"/>
      <c r="B48" s="195"/>
      <c r="C48" s="195"/>
      <c r="D48" s="195"/>
      <c r="E48" s="195"/>
      <c r="F48" s="185" t="s">
        <v>231</v>
      </c>
      <c r="G48" s="195"/>
    </row>
    <row r="49" spans="1:9" ht="27" customHeight="1" x14ac:dyDescent="0.2">
      <c r="A49" s="187" t="s">
        <v>144</v>
      </c>
      <c r="B49" s="170" t="s">
        <v>145</v>
      </c>
      <c r="C49" s="170" t="s">
        <v>313</v>
      </c>
      <c r="D49" s="170" t="s">
        <v>314</v>
      </c>
      <c r="E49" s="170" t="s">
        <v>146</v>
      </c>
      <c r="F49" s="171" t="s">
        <v>147</v>
      </c>
      <c r="G49" s="172"/>
      <c r="H49" s="169"/>
    </row>
    <row r="50" spans="1:9" ht="27" customHeight="1" thickBot="1" x14ac:dyDescent="0.25">
      <c r="A50" s="269">
        <v>49.1</v>
      </c>
      <c r="B50" s="280">
        <v>70.2</v>
      </c>
      <c r="C50" s="280">
        <v>30.7</v>
      </c>
      <c r="D50" s="280">
        <v>127.6</v>
      </c>
      <c r="E50" s="280">
        <v>20.399999999999999</v>
      </c>
      <c r="F50" s="271">
        <v>58.6</v>
      </c>
      <c r="G50" s="188"/>
    </row>
    <row r="51" spans="1:9" ht="27" customHeight="1" x14ac:dyDescent="0.2">
      <c r="A51" s="196" t="s">
        <v>83</v>
      </c>
      <c r="B51" s="191" t="s">
        <v>315</v>
      </c>
      <c r="C51" s="191" t="s">
        <v>316</v>
      </c>
      <c r="D51" s="191" t="s">
        <v>317</v>
      </c>
      <c r="E51" s="191" t="s">
        <v>148</v>
      </c>
      <c r="F51" s="191" t="s">
        <v>149</v>
      </c>
      <c r="G51" s="192" t="s">
        <v>150</v>
      </c>
      <c r="I51" s="189"/>
    </row>
    <row r="52" spans="1:9" ht="27" customHeight="1" thickBot="1" x14ac:dyDescent="0.25">
      <c r="A52" s="297">
        <v>82.5</v>
      </c>
      <c r="B52" s="280">
        <v>53.8</v>
      </c>
      <c r="C52" s="280">
        <v>275.3</v>
      </c>
      <c r="D52" s="280">
        <v>28.8</v>
      </c>
      <c r="E52" s="280">
        <v>134.6</v>
      </c>
      <c r="F52" s="281">
        <v>137.02000000000001</v>
      </c>
      <c r="G52" s="193">
        <f>SUM(A50:F50,A52:F52)</f>
        <v>1068.6200000000001</v>
      </c>
      <c r="H52" s="189"/>
    </row>
    <row r="53" spans="1:9" ht="27" customHeight="1" x14ac:dyDescent="0.2"/>
    <row r="54" spans="1:9" ht="24" customHeight="1" x14ac:dyDescent="0.2"/>
    <row r="55" spans="1:9" ht="32.25" customHeight="1" x14ac:dyDescent="0.15">
      <c r="D55" s="168"/>
      <c r="E55" s="168"/>
    </row>
    <row r="56" spans="1:9" ht="24" customHeight="1" x14ac:dyDescent="0.15">
      <c r="D56" s="168"/>
      <c r="E56" s="168"/>
    </row>
    <row r="57" spans="1:9" ht="17.25" customHeight="1" x14ac:dyDescent="0.2">
      <c r="A57" s="401"/>
      <c r="B57" s="172"/>
      <c r="C57" s="172"/>
      <c r="D57" s="172"/>
      <c r="E57" s="172"/>
    </row>
    <row r="58" spans="1:9" ht="17.25" customHeight="1" x14ac:dyDescent="0.2">
      <c r="A58" s="401"/>
      <c r="B58" s="199"/>
      <c r="C58" s="200"/>
      <c r="D58" s="201"/>
      <c r="E58" s="174"/>
    </row>
    <row r="59" spans="1:9" ht="17.25" customHeight="1" x14ac:dyDescent="0.2">
      <c r="A59" s="401"/>
      <c r="B59" s="199"/>
      <c r="C59" s="200"/>
      <c r="D59" s="201"/>
      <c r="E59" s="174"/>
    </row>
    <row r="60" spans="1:9" ht="17.25" customHeight="1" x14ac:dyDescent="0.2">
      <c r="A60" s="401"/>
      <c r="B60" s="199"/>
      <c r="C60" s="200"/>
      <c r="D60" s="201"/>
      <c r="E60" s="174"/>
    </row>
    <row r="61" spans="1:9" ht="17.25" customHeight="1" x14ac:dyDescent="0.2">
      <c r="A61" s="401"/>
      <c r="B61" s="199"/>
      <c r="C61" s="200"/>
      <c r="D61" s="201"/>
      <c r="E61" s="174"/>
    </row>
    <row r="62" spans="1:9" ht="17.25" customHeight="1" x14ac:dyDescent="0.2">
      <c r="A62" s="401"/>
      <c r="B62" s="199"/>
      <c r="C62" s="200"/>
      <c r="D62" s="201"/>
      <c r="E62" s="174"/>
    </row>
    <row r="63" spans="1:9" ht="17.25" customHeight="1" x14ac:dyDescent="0.2">
      <c r="A63" s="401"/>
      <c r="B63" s="199"/>
      <c r="C63" s="200"/>
      <c r="D63" s="201"/>
      <c r="E63" s="174"/>
    </row>
    <row r="64" spans="1:9" ht="17.25" customHeight="1" x14ac:dyDescent="0.2">
      <c r="A64" s="401"/>
      <c r="B64" s="199"/>
      <c r="C64" s="200"/>
      <c r="D64" s="201"/>
      <c r="E64" s="174"/>
    </row>
    <row r="65" spans="1:5" ht="17.25" customHeight="1" x14ac:dyDescent="0.2">
      <c r="A65" s="401"/>
      <c r="B65" s="199"/>
      <c r="C65" s="200"/>
      <c r="D65" s="201"/>
      <c r="E65" s="174"/>
    </row>
    <row r="66" spans="1:5" ht="17.25" customHeight="1" x14ac:dyDescent="0.2">
      <c r="A66" s="401"/>
      <c r="B66" s="199"/>
      <c r="C66" s="200"/>
      <c r="D66" s="201"/>
      <c r="E66" s="174"/>
    </row>
    <row r="67" spans="1:5" ht="17.25" customHeight="1" x14ac:dyDescent="0.2">
      <c r="A67" s="401"/>
      <c r="B67" s="199"/>
      <c r="C67" s="200"/>
      <c r="D67" s="201"/>
      <c r="E67" s="174"/>
    </row>
    <row r="68" spans="1:5" ht="17.25" customHeight="1" x14ac:dyDescent="0.2">
      <c r="A68" s="401"/>
      <c r="B68" s="199"/>
      <c r="C68" s="200"/>
      <c r="D68" s="201"/>
      <c r="E68" s="174"/>
    </row>
    <row r="69" spans="1:5" ht="17.25" customHeight="1" x14ac:dyDescent="0.2">
      <c r="A69" s="401"/>
      <c r="B69" s="199"/>
      <c r="C69" s="200"/>
      <c r="D69" s="201"/>
      <c r="E69" s="174"/>
    </row>
    <row r="70" spans="1:5" ht="17.25" customHeight="1" x14ac:dyDescent="0.2">
      <c r="A70" s="401"/>
      <c r="B70" s="199"/>
      <c r="C70" s="200"/>
      <c r="D70" s="201"/>
      <c r="E70" s="174"/>
    </row>
    <row r="71" spans="1:5" ht="17.25" customHeight="1" x14ac:dyDescent="0.2">
      <c r="A71" s="401"/>
      <c r="B71" s="199"/>
      <c r="C71" s="200"/>
      <c r="D71" s="201"/>
      <c r="E71" s="174"/>
    </row>
    <row r="72" spans="1:5" ht="17.25" customHeight="1" x14ac:dyDescent="0.2">
      <c r="A72" s="401"/>
      <c r="B72" s="199"/>
      <c r="C72" s="200"/>
      <c r="D72" s="201"/>
      <c r="E72" s="174"/>
    </row>
    <row r="73" spans="1:5" ht="17.25" customHeight="1" x14ac:dyDescent="0.2">
      <c r="A73" s="401"/>
      <c r="B73" s="199"/>
      <c r="C73" s="200"/>
      <c r="D73" s="201"/>
      <c r="E73" s="174"/>
    </row>
    <row r="74" spans="1:5" ht="17.25" customHeight="1" x14ac:dyDescent="0.2">
      <c r="A74" s="401"/>
      <c r="B74" s="199"/>
      <c r="C74" s="200"/>
      <c r="D74" s="201"/>
      <c r="E74" s="174"/>
    </row>
    <row r="75" spans="1:5" ht="17.25" customHeight="1" x14ac:dyDescent="0.2">
      <c r="A75" s="401"/>
      <c r="B75" s="199"/>
      <c r="C75" s="200"/>
      <c r="D75" s="201"/>
      <c r="E75" s="174"/>
    </row>
    <row r="76" spans="1:5" ht="17.25" customHeight="1" x14ac:dyDescent="0.2">
      <c r="A76" s="401"/>
      <c r="B76" s="199"/>
      <c r="C76" s="200"/>
      <c r="D76" s="202"/>
      <c r="E76" s="174"/>
    </row>
    <row r="77" spans="1:5" ht="17.25" customHeight="1" x14ac:dyDescent="0.2">
      <c r="A77" s="401"/>
      <c r="B77" s="199"/>
      <c r="C77" s="200"/>
      <c r="D77" s="201"/>
      <c r="E77" s="174"/>
    </row>
    <row r="78" spans="1:5" ht="17.25" customHeight="1" x14ac:dyDescent="0.2">
      <c r="A78" s="401"/>
      <c r="B78" s="199"/>
      <c r="C78" s="200"/>
      <c r="D78" s="201"/>
      <c r="E78" s="174"/>
    </row>
    <row r="79" spans="1:5" ht="17.25" customHeight="1" x14ac:dyDescent="0.2">
      <c r="A79" s="401"/>
      <c r="B79" s="199"/>
      <c r="C79" s="200"/>
      <c r="D79" s="201"/>
      <c r="E79" s="174"/>
    </row>
    <row r="80" spans="1:5" ht="17.25" customHeight="1" x14ac:dyDescent="0.2">
      <c r="A80" s="401"/>
      <c r="B80" s="199"/>
      <c r="C80" s="200"/>
      <c r="D80" s="201"/>
      <c r="E80" s="174"/>
    </row>
    <row r="81" spans="1:7" ht="17.25" customHeight="1" x14ac:dyDescent="0.2">
      <c r="A81" s="401"/>
      <c r="B81" s="199"/>
      <c r="C81" s="200"/>
      <c r="D81" s="201"/>
      <c r="E81" s="174"/>
    </row>
    <row r="82" spans="1:7" ht="17.25" customHeight="1" x14ac:dyDescent="0.2">
      <c r="A82" s="401"/>
      <c r="B82" s="199"/>
      <c r="C82" s="200"/>
      <c r="D82" s="201"/>
      <c r="E82" s="174"/>
    </row>
    <row r="84" spans="1:7" x14ac:dyDescent="0.2">
      <c r="C84" s="182"/>
    </row>
    <row r="85" spans="1:7" x14ac:dyDescent="0.2">
      <c r="A85" s="402"/>
      <c r="B85" s="402"/>
      <c r="C85" s="402"/>
      <c r="D85" s="402"/>
      <c r="E85" s="184"/>
    </row>
    <row r="86" spans="1:7" x14ac:dyDescent="0.2">
      <c r="A86" s="402"/>
      <c r="B86" s="402"/>
      <c r="C86" s="402"/>
      <c r="D86" s="402"/>
      <c r="E86" s="184"/>
      <c r="F86" s="186"/>
      <c r="G86" s="186"/>
    </row>
    <row r="87" spans="1:7" ht="27.75" customHeight="1" x14ac:dyDescent="0.2">
      <c r="A87" s="203"/>
      <c r="B87" s="172"/>
      <c r="C87" s="172"/>
      <c r="D87" s="172"/>
      <c r="E87" s="172"/>
      <c r="F87" s="172"/>
      <c r="G87" s="172"/>
    </row>
    <row r="88" spans="1:7" ht="30.75" customHeight="1" x14ac:dyDescent="0.2">
      <c r="A88" s="204"/>
      <c r="B88" s="188"/>
      <c r="C88" s="188"/>
      <c r="D88" s="188"/>
      <c r="E88" s="188"/>
      <c r="F88" s="188"/>
      <c r="G88" s="188"/>
    </row>
    <row r="89" spans="1:7" ht="27.75" customHeight="1" x14ac:dyDescent="0.2">
      <c r="B89" s="172"/>
      <c r="C89" s="172"/>
      <c r="D89" s="172"/>
      <c r="E89" s="172"/>
      <c r="F89" s="172"/>
      <c r="G89" s="172"/>
    </row>
    <row r="90" spans="1:7" ht="27" customHeight="1" x14ac:dyDescent="0.2">
      <c r="B90" s="188"/>
      <c r="C90" s="188"/>
      <c r="D90" s="188"/>
      <c r="E90" s="188"/>
      <c r="F90" s="188"/>
      <c r="G90" s="188"/>
    </row>
    <row r="91" spans="1:7" ht="27" customHeight="1" x14ac:dyDescent="0.2">
      <c r="B91" s="172"/>
    </row>
    <row r="92" spans="1:7" ht="27" customHeight="1" x14ac:dyDescent="0.2">
      <c r="B92" s="188"/>
    </row>
    <row r="93" spans="1:7" ht="189" customHeight="1" x14ac:dyDescent="0.2"/>
    <row r="94" spans="1:7" ht="24" customHeight="1" x14ac:dyDescent="0.2"/>
  </sheetData>
  <mergeCells count="8">
    <mergeCell ref="A57:A82"/>
    <mergeCell ref="A85:D86"/>
    <mergeCell ref="A2:B3"/>
    <mergeCell ref="A4:A29"/>
    <mergeCell ref="A39:B40"/>
    <mergeCell ref="A45:D45"/>
    <mergeCell ref="A47:A48"/>
    <mergeCell ref="A32:B33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77" firstPageNumber="98" orientation="portrait" useFirstPageNumber="1" r:id="rId1"/>
  <headerFooter scaleWithDoc="0"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4D91-30C7-4A50-BEE2-04278BF3ACE9}">
  <dimension ref="A1:Q30"/>
  <sheetViews>
    <sheetView tabSelected="1" view="pageBreakPreview" topLeftCell="A11" zoomScale="70" zoomScaleNormal="40" zoomScaleSheetLayoutView="70" workbookViewId="0">
      <selection activeCell="P19" sqref="P19"/>
    </sheetView>
  </sheetViews>
  <sheetFormatPr defaultColWidth="9" defaultRowHeight="24.9" customHeight="1" x14ac:dyDescent="0.2"/>
  <cols>
    <col min="1" max="1" width="10.21875" style="11" bestFit="1" customWidth="1"/>
    <col min="2" max="2" width="9.21875" style="11" bestFit="1" customWidth="1"/>
    <col min="3" max="16" width="11.6640625" style="12" customWidth="1"/>
    <col min="17" max="16384" width="9" style="11"/>
  </cols>
  <sheetData>
    <row r="1" spans="1:17" ht="24.9" customHeight="1" x14ac:dyDescent="0.2">
      <c r="A1" s="10" t="s">
        <v>250</v>
      </c>
      <c r="P1" s="13"/>
    </row>
    <row r="2" spans="1:17" ht="24.9" customHeight="1" thickBot="1" x14ac:dyDescent="0.25">
      <c r="P2" s="14" t="s">
        <v>45</v>
      </c>
    </row>
    <row r="3" spans="1:17" ht="21.75" customHeight="1" x14ac:dyDescent="0.2">
      <c r="A3" s="427" t="s">
        <v>181</v>
      </c>
      <c r="B3" s="430" t="s">
        <v>182</v>
      </c>
      <c r="C3" s="433" t="s">
        <v>183</v>
      </c>
      <c r="D3" s="434"/>
      <c r="E3" s="434"/>
      <c r="F3" s="434"/>
      <c r="G3" s="434"/>
      <c r="H3" s="424" t="s">
        <v>184</v>
      </c>
      <c r="I3" s="433" t="s">
        <v>76</v>
      </c>
      <c r="J3" s="434"/>
      <c r="K3" s="434"/>
      <c r="L3" s="434"/>
      <c r="M3" s="434"/>
      <c r="N3" s="434"/>
      <c r="O3" s="424" t="s">
        <v>185</v>
      </c>
      <c r="P3" s="415" t="s">
        <v>51</v>
      </c>
      <c r="Q3" s="9"/>
    </row>
    <row r="4" spans="1:17" ht="21.75" customHeight="1" x14ac:dyDescent="0.2">
      <c r="A4" s="428"/>
      <c r="B4" s="431"/>
      <c r="C4" s="418" t="s">
        <v>186</v>
      </c>
      <c r="D4" s="420" t="s">
        <v>187</v>
      </c>
      <c r="E4" s="420" t="s">
        <v>188</v>
      </c>
      <c r="F4" s="420" t="s">
        <v>189</v>
      </c>
      <c r="G4" s="422" t="s">
        <v>190</v>
      </c>
      <c r="H4" s="425"/>
      <c r="I4" s="418" t="s">
        <v>191</v>
      </c>
      <c r="J4" s="420" t="s">
        <v>192</v>
      </c>
      <c r="K4" s="420" t="s">
        <v>193</v>
      </c>
      <c r="L4" s="420" t="s">
        <v>194</v>
      </c>
      <c r="M4" s="422" t="s">
        <v>195</v>
      </c>
      <c r="N4" s="420" t="s">
        <v>196</v>
      </c>
      <c r="O4" s="425"/>
      <c r="P4" s="416"/>
    </row>
    <row r="5" spans="1:17" ht="21.75" customHeight="1" thickBot="1" x14ac:dyDescent="0.25">
      <c r="A5" s="429"/>
      <c r="B5" s="432"/>
      <c r="C5" s="419"/>
      <c r="D5" s="421"/>
      <c r="E5" s="421"/>
      <c r="F5" s="421"/>
      <c r="G5" s="423"/>
      <c r="H5" s="426"/>
      <c r="I5" s="419"/>
      <c r="J5" s="421"/>
      <c r="K5" s="421"/>
      <c r="L5" s="421"/>
      <c r="M5" s="421"/>
      <c r="N5" s="421"/>
      <c r="O5" s="426"/>
      <c r="P5" s="417"/>
    </row>
    <row r="6" spans="1:17" ht="21.75" customHeight="1" x14ac:dyDescent="0.2">
      <c r="A6" s="413" t="s">
        <v>362</v>
      </c>
      <c r="B6" s="15" t="s">
        <v>197</v>
      </c>
      <c r="C6" s="282">
        <v>385438</v>
      </c>
      <c r="D6" s="283">
        <v>373404</v>
      </c>
      <c r="E6" s="283">
        <v>525107</v>
      </c>
      <c r="F6" s="283">
        <v>50</v>
      </c>
      <c r="G6" s="283">
        <v>7230</v>
      </c>
      <c r="H6" s="16">
        <f>SUM(C6:G6)</f>
        <v>1291229</v>
      </c>
      <c r="I6" s="282">
        <v>101923</v>
      </c>
      <c r="J6" s="283">
        <v>1600</v>
      </c>
      <c r="K6" s="283">
        <v>49813</v>
      </c>
      <c r="L6" s="283">
        <v>8087</v>
      </c>
      <c r="M6" s="283">
        <v>0</v>
      </c>
      <c r="N6" s="283">
        <v>30554</v>
      </c>
      <c r="O6" s="16">
        <f>SUM(I6:N6)</f>
        <v>191977</v>
      </c>
      <c r="P6" s="17">
        <f>SUM(H6+O6)</f>
        <v>1483206</v>
      </c>
    </row>
    <row r="7" spans="1:17" ht="21.75" customHeight="1" x14ac:dyDescent="0.2">
      <c r="A7" s="414"/>
      <c r="B7" s="18" t="s">
        <v>198</v>
      </c>
      <c r="C7" s="284">
        <v>615575</v>
      </c>
      <c r="D7" s="285">
        <v>338668</v>
      </c>
      <c r="E7" s="285">
        <v>367264</v>
      </c>
      <c r="F7" s="285">
        <v>260</v>
      </c>
      <c r="G7" s="285">
        <v>1360</v>
      </c>
      <c r="H7" s="19">
        <f>SUM(C7:G7)</f>
        <v>1323127</v>
      </c>
      <c r="I7" s="284">
        <v>89849</v>
      </c>
      <c r="J7" s="285">
        <v>0</v>
      </c>
      <c r="K7" s="285">
        <v>28182</v>
      </c>
      <c r="L7" s="285">
        <v>24</v>
      </c>
      <c r="M7" s="285">
        <v>3323</v>
      </c>
      <c r="N7" s="285">
        <v>0</v>
      </c>
      <c r="O7" s="19">
        <f>SUM(I7:N7)</f>
        <v>121378</v>
      </c>
      <c r="P7" s="20">
        <f t="shared" ref="P7:P30" si="0">SUM(H7+O7)</f>
        <v>1444505</v>
      </c>
    </row>
    <row r="8" spans="1:17" ht="21.75" customHeight="1" x14ac:dyDescent="0.2">
      <c r="A8" s="414"/>
      <c r="B8" s="18" t="s">
        <v>199</v>
      </c>
      <c r="C8" s="284">
        <v>530626</v>
      </c>
      <c r="D8" s="285">
        <v>330905</v>
      </c>
      <c r="E8" s="285">
        <v>393631</v>
      </c>
      <c r="F8" s="285">
        <v>135</v>
      </c>
      <c r="G8" s="285">
        <v>1900</v>
      </c>
      <c r="H8" s="19">
        <f t="shared" ref="H8:H27" si="1">SUM(C8:G8)</f>
        <v>1257197</v>
      </c>
      <c r="I8" s="284">
        <v>121207</v>
      </c>
      <c r="J8" s="285">
        <v>0</v>
      </c>
      <c r="K8" s="285">
        <v>42656</v>
      </c>
      <c r="L8" s="285">
        <v>711</v>
      </c>
      <c r="M8" s="285">
        <v>132</v>
      </c>
      <c r="N8" s="285">
        <v>6463</v>
      </c>
      <c r="O8" s="19">
        <f t="shared" ref="O8:O29" si="2">SUM(I8:N8)</f>
        <v>171169</v>
      </c>
      <c r="P8" s="20">
        <f t="shared" si="0"/>
        <v>1428366</v>
      </c>
    </row>
    <row r="9" spans="1:17" ht="21.75" customHeight="1" x14ac:dyDescent="0.2">
      <c r="A9" s="410"/>
      <c r="B9" s="18" t="s">
        <v>200</v>
      </c>
      <c r="C9" s="286">
        <v>582597</v>
      </c>
      <c r="D9" s="287">
        <v>242585</v>
      </c>
      <c r="E9" s="287">
        <v>348935</v>
      </c>
      <c r="F9" s="287">
        <v>470</v>
      </c>
      <c r="G9" s="287">
        <v>80</v>
      </c>
      <c r="H9" s="19">
        <f t="shared" si="1"/>
        <v>1174667</v>
      </c>
      <c r="I9" s="284">
        <v>100237</v>
      </c>
      <c r="J9" s="285">
        <v>0</v>
      </c>
      <c r="K9" s="285">
        <v>30625</v>
      </c>
      <c r="L9" s="285">
        <v>33</v>
      </c>
      <c r="M9" s="285">
        <v>0</v>
      </c>
      <c r="N9" s="285">
        <v>0</v>
      </c>
      <c r="O9" s="19">
        <f t="shared" si="2"/>
        <v>130895</v>
      </c>
      <c r="P9" s="20">
        <f t="shared" si="0"/>
        <v>1305562</v>
      </c>
    </row>
    <row r="10" spans="1:17" ht="21.75" customHeight="1" x14ac:dyDescent="0.2">
      <c r="A10" s="409" t="s">
        <v>201</v>
      </c>
      <c r="B10" s="18" t="s">
        <v>202</v>
      </c>
      <c r="C10" s="284">
        <v>418741</v>
      </c>
      <c r="D10" s="285">
        <v>168010</v>
      </c>
      <c r="E10" s="285">
        <v>186465</v>
      </c>
      <c r="F10" s="285">
        <v>315</v>
      </c>
      <c r="G10" s="285">
        <v>2125</v>
      </c>
      <c r="H10" s="19">
        <f t="shared" si="1"/>
        <v>775656</v>
      </c>
      <c r="I10" s="284">
        <v>52400</v>
      </c>
      <c r="J10" s="285">
        <v>16</v>
      </c>
      <c r="K10" s="285">
        <v>20515</v>
      </c>
      <c r="L10" s="285">
        <v>100</v>
      </c>
      <c r="M10" s="285">
        <v>0</v>
      </c>
      <c r="N10" s="285">
        <v>0</v>
      </c>
      <c r="O10" s="19">
        <f t="shared" si="2"/>
        <v>73031</v>
      </c>
      <c r="P10" s="20">
        <f t="shared" si="0"/>
        <v>848687</v>
      </c>
    </row>
    <row r="11" spans="1:17" ht="21.75" customHeight="1" x14ac:dyDescent="0.2">
      <c r="A11" s="414"/>
      <c r="B11" s="18" t="s">
        <v>203</v>
      </c>
      <c r="C11" s="284">
        <v>725162</v>
      </c>
      <c r="D11" s="285">
        <v>365190</v>
      </c>
      <c r="E11" s="285">
        <v>408198</v>
      </c>
      <c r="F11" s="285">
        <v>676</v>
      </c>
      <c r="G11" s="285">
        <v>2620</v>
      </c>
      <c r="H11" s="19">
        <f t="shared" si="1"/>
        <v>1501846</v>
      </c>
      <c r="I11" s="284">
        <v>111449</v>
      </c>
      <c r="J11" s="285">
        <v>25</v>
      </c>
      <c r="K11" s="285">
        <v>49709</v>
      </c>
      <c r="L11" s="285">
        <v>303</v>
      </c>
      <c r="M11" s="285">
        <v>59</v>
      </c>
      <c r="N11" s="285">
        <v>0</v>
      </c>
      <c r="O11" s="19">
        <f t="shared" si="2"/>
        <v>161545</v>
      </c>
      <c r="P11" s="20">
        <f t="shared" si="0"/>
        <v>1663391</v>
      </c>
    </row>
    <row r="12" spans="1:17" ht="21.75" customHeight="1" x14ac:dyDescent="0.2">
      <c r="A12" s="410"/>
      <c r="B12" s="18" t="s">
        <v>204</v>
      </c>
      <c r="C12" s="284">
        <v>352301</v>
      </c>
      <c r="D12" s="285">
        <v>190727</v>
      </c>
      <c r="E12" s="285">
        <v>219083</v>
      </c>
      <c r="F12" s="285">
        <v>386</v>
      </c>
      <c r="G12" s="285">
        <v>1</v>
      </c>
      <c r="H12" s="19">
        <f t="shared" si="1"/>
        <v>762498</v>
      </c>
      <c r="I12" s="284">
        <v>76913</v>
      </c>
      <c r="J12" s="285">
        <v>0</v>
      </c>
      <c r="K12" s="285">
        <v>21807</v>
      </c>
      <c r="L12" s="285">
        <v>55</v>
      </c>
      <c r="M12" s="285">
        <v>715</v>
      </c>
      <c r="N12" s="285">
        <v>1815</v>
      </c>
      <c r="O12" s="19">
        <f t="shared" si="2"/>
        <v>101305</v>
      </c>
      <c r="P12" s="20">
        <f t="shared" si="0"/>
        <v>863803</v>
      </c>
    </row>
    <row r="13" spans="1:17" ht="21.75" customHeight="1" x14ac:dyDescent="0.2">
      <c r="A13" s="409" t="s">
        <v>205</v>
      </c>
      <c r="B13" s="18" t="s">
        <v>206</v>
      </c>
      <c r="C13" s="284">
        <v>159169</v>
      </c>
      <c r="D13" s="285">
        <v>168463</v>
      </c>
      <c r="E13" s="285">
        <v>208259</v>
      </c>
      <c r="F13" s="285">
        <v>0</v>
      </c>
      <c r="G13" s="285">
        <v>1858</v>
      </c>
      <c r="H13" s="19">
        <f t="shared" si="1"/>
        <v>537749</v>
      </c>
      <c r="I13" s="284">
        <v>41778</v>
      </c>
      <c r="J13" s="285">
        <v>0</v>
      </c>
      <c r="K13" s="285">
        <v>21997</v>
      </c>
      <c r="L13" s="285">
        <v>639</v>
      </c>
      <c r="M13" s="285">
        <v>1230</v>
      </c>
      <c r="N13" s="285">
        <v>9676</v>
      </c>
      <c r="O13" s="19">
        <f t="shared" si="2"/>
        <v>75320</v>
      </c>
      <c r="P13" s="20">
        <f t="shared" si="0"/>
        <v>613069</v>
      </c>
    </row>
    <row r="14" spans="1:17" ht="21.75" customHeight="1" x14ac:dyDescent="0.2">
      <c r="A14" s="414"/>
      <c r="B14" s="18" t="s">
        <v>207</v>
      </c>
      <c r="C14" s="284">
        <v>131825</v>
      </c>
      <c r="D14" s="285">
        <v>107695</v>
      </c>
      <c r="E14" s="285">
        <v>122460</v>
      </c>
      <c r="F14" s="285">
        <v>45</v>
      </c>
      <c r="G14" s="285">
        <v>0</v>
      </c>
      <c r="H14" s="19">
        <f t="shared" si="1"/>
        <v>362025</v>
      </c>
      <c r="I14" s="284">
        <v>38352</v>
      </c>
      <c r="J14" s="285">
        <v>100</v>
      </c>
      <c r="K14" s="285">
        <v>18444</v>
      </c>
      <c r="L14" s="285">
        <v>565</v>
      </c>
      <c r="M14" s="285">
        <v>100</v>
      </c>
      <c r="N14" s="285">
        <v>2680</v>
      </c>
      <c r="O14" s="19">
        <f t="shared" si="2"/>
        <v>60241</v>
      </c>
      <c r="P14" s="20">
        <f t="shared" si="0"/>
        <v>422266</v>
      </c>
    </row>
    <row r="15" spans="1:17" ht="21.75" customHeight="1" x14ac:dyDescent="0.2">
      <c r="A15" s="410"/>
      <c r="B15" s="18" t="s">
        <v>208</v>
      </c>
      <c r="C15" s="284">
        <v>308615</v>
      </c>
      <c r="D15" s="285">
        <v>183000</v>
      </c>
      <c r="E15" s="285">
        <v>215575</v>
      </c>
      <c r="F15" s="285">
        <v>0</v>
      </c>
      <c r="G15" s="285">
        <v>0</v>
      </c>
      <c r="H15" s="19">
        <f t="shared" si="1"/>
        <v>707190</v>
      </c>
      <c r="I15" s="284">
        <v>63995</v>
      </c>
      <c r="J15" s="285">
        <v>8</v>
      </c>
      <c r="K15" s="285">
        <v>27130</v>
      </c>
      <c r="L15" s="285">
        <v>0</v>
      </c>
      <c r="M15" s="285">
        <v>0</v>
      </c>
      <c r="N15" s="285">
        <v>2273</v>
      </c>
      <c r="O15" s="19">
        <f t="shared" si="2"/>
        <v>93406</v>
      </c>
      <c r="P15" s="20">
        <f t="shared" si="0"/>
        <v>800596</v>
      </c>
    </row>
    <row r="16" spans="1:17" ht="21.75" customHeight="1" x14ac:dyDescent="0.2">
      <c r="A16" s="409" t="s">
        <v>209</v>
      </c>
      <c r="B16" s="18" t="s">
        <v>210</v>
      </c>
      <c r="C16" s="284">
        <v>161358</v>
      </c>
      <c r="D16" s="285">
        <v>164619</v>
      </c>
      <c r="E16" s="285">
        <v>164696</v>
      </c>
      <c r="F16" s="285">
        <v>0</v>
      </c>
      <c r="G16" s="285">
        <v>6745</v>
      </c>
      <c r="H16" s="19">
        <f t="shared" si="1"/>
        <v>497418</v>
      </c>
      <c r="I16" s="284">
        <v>33140</v>
      </c>
      <c r="J16" s="285">
        <v>0</v>
      </c>
      <c r="K16" s="285">
        <v>14127</v>
      </c>
      <c r="L16" s="285">
        <v>0</v>
      </c>
      <c r="M16" s="285">
        <v>479</v>
      </c>
      <c r="N16" s="285">
        <v>0</v>
      </c>
      <c r="O16" s="19">
        <f t="shared" si="2"/>
        <v>47746</v>
      </c>
      <c r="P16" s="20">
        <f t="shared" si="0"/>
        <v>545164</v>
      </c>
    </row>
    <row r="17" spans="1:16" ht="21.75" customHeight="1" x14ac:dyDescent="0.2">
      <c r="A17" s="410"/>
      <c r="B17" s="18" t="s">
        <v>211</v>
      </c>
      <c r="C17" s="284">
        <v>515439</v>
      </c>
      <c r="D17" s="285">
        <v>211567</v>
      </c>
      <c r="E17" s="285">
        <v>252488</v>
      </c>
      <c r="F17" s="285">
        <v>266</v>
      </c>
      <c r="G17" s="285">
        <v>83</v>
      </c>
      <c r="H17" s="19">
        <f t="shared" si="1"/>
        <v>979843</v>
      </c>
      <c r="I17" s="284">
        <v>42337</v>
      </c>
      <c r="J17" s="285">
        <v>0</v>
      </c>
      <c r="K17" s="285">
        <v>11555</v>
      </c>
      <c r="L17" s="285">
        <v>219</v>
      </c>
      <c r="M17" s="285">
        <v>4</v>
      </c>
      <c r="N17" s="285">
        <v>0</v>
      </c>
      <c r="O17" s="19">
        <f t="shared" si="2"/>
        <v>54115</v>
      </c>
      <c r="P17" s="20">
        <f t="shared" si="0"/>
        <v>1033958</v>
      </c>
    </row>
    <row r="18" spans="1:16" ht="21.75" customHeight="1" x14ac:dyDescent="0.2">
      <c r="A18" s="409" t="s">
        <v>212</v>
      </c>
      <c r="B18" s="18" t="s">
        <v>213</v>
      </c>
      <c r="C18" s="284">
        <v>142257</v>
      </c>
      <c r="D18" s="285">
        <v>161988</v>
      </c>
      <c r="E18" s="285">
        <v>252179</v>
      </c>
      <c r="F18" s="285">
        <v>0</v>
      </c>
      <c r="G18" s="285">
        <v>2530</v>
      </c>
      <c r="H18" s="19">
        <f t="shared" si="1"/>
        <v>558954</v>
      </c>
      <c r="I18" s="284">
        <v>38344</v>
      </c>
      <c r="J18" s="285">
        <v>0</v>
      </c>
      <c r="K18" s="285">
        <v>23130</v>
      </c>
      <c r="L18" s="285">
        <v>1325</v>
      </c>
      <c r="M18" s="285">
        <v>323</v>
      </c>
      <c r="N18" s="285">
        <v>1600</v>
      </c>
      <c r="O18" s="19">
        <f t="shared" si="2"/>
        <v>64722</v>
      </c>
      <c r="P18" s="20">
        <f t="shared" si="0"/>
        <v>623676</v>
      </c>
    </row>
    <row r="19" spans="1:16" ht="21.75" customHeight="1" x14ac:dyDescent="0.2">
      <c r="A19" s="410"/>
      <c r="B19" s="18" t="s">
        <v>214</v>
      </c>
      <c r="C19" s="284">
        <v>34597</v>
      </c>
      <c r="D19" s="285">
        <v>26349</v>
      </c>
      <c r="E19" s="285">
        <v>44597</v>
      </c>
      <c r="F19" s="285">
        <v>0</v>
      </c>
      <c r="G19" s="285">
        <v>210</v>
      </c>
      <c r="H19" s="19">
        <f t="shared" si="1"/>
        <v>105753</v>
      </c>
      <c r="I19" s="284">
        <v>2687</v>
      </c>
      <c r="J19" s="285">
        <v>0</v>
      </c>
      <c r="K19" s="285">
        <v>6594</v>
      </c>
      <c r="L19" s="285">
        <v>0</v>
      </c>
      <c r="M19" s="285">
        <v>17</v>
      </c>
      <c r="N19" s="285">
        <v>0</v>
      </c>
      <c r="O19" s="19">
        <f t="shared" si="2"/>
        <v>9298</v>
      </c>
      <c r="P19" s="20">
        <f t="shared" si="0"/>
        <v>115051</v>
      </c>
    </row>
    <row r="20" spans="1:16" ht="21.75" customHeight="1" x14ac:dyDescent="0.2">
      <c r="A20" s="409" t="s">
        <v>215</v>
      </c>
      <c r="B20" s="18" t="s">
        <v>216</v>
      </c>
      <c r="C20" s="284">
        <v>196017</v>
      </c>
      <c r="D20" s="285">
        <v>201667</v>
      </c>
      <c r="E20" s="285">
        <v>244841</v>
      </c>
      <c r="F20" s="285">
        <v>47</v>
      </c>
      <c r="G20" s="285">
        <v>994</v>
      </c>
      <c r="H20" s="19">
        <f t="shared" si="1"/>
        <v>643566</v>
      </c>
      <c r="I20" s="284">
        <v>51760</v>
      </c>
      <c r="J20" s="285">
        <v>0</v>
      </c>
      <c r="K20" s="285">
        <v>24404</v>
      </c>
      <c r="L20" s="285">
        <v>254</v>
      </c>
      <c r="M20" s="285">
        <v>0</v>
      </c>
      <c r="N20" s="285">
        <v>11931</v>
      </c>
      <c r="O20" s="19">
        <f t="shared" si="2"/>
        <v>88349</v>
      </c>
      <c r="P20" s="20">
        <f t="shared" si="0"/>
        <v>731915</v>
      </c>
    </row>
    <row r="21" spans="1:16" ht="21.75" customHeight="1" x14ac:dyDescent="0.2">
      <c r="A21" s="414"/>
      <c r="B21" s="18" t="s">
        <v>217</v>
      </c>
      <c r="C21" s="284">
        <v>238389</v>
      </c>
      <c r="D21" s="285">
        <v>215274</v>
      </c>
      <c r="E21" s="285">
        <v>350996</v>
      </c>
      <c r="F21" s="285">
        <v>0</v>
      </c>
      <c r="G21" s="285">
        <v>200</v>
      </c>
      <c r="H21" s="19">
        <f t="shared" si="1"/>
        <v>804859</v>
      </c>
      <c r="I21" s="284">
        <v>52984</v>
      </c>
      <c r="J21" s="285">
        <v>660</v>
      </c>
      <c r="K21" s="285">
        <v>30804</v>
      </c>
      <c r="L21" s="285">
        <v>164</v>
      </c>
      <c r="M21" s="285">
        <v>143</v>
      </c>
      <c r="N21" s="285">
        <v>5926</v>
      </c>
      <c r="O21" s="19">
        <f t="shared" si="2"/>
        <v>90681</v>
      </c>
      <c r="P21" s="20">
        <f t="shared" si="0"/>
        <v>895540</v>
      </c>
    </row>
    <row r="22" spans="1:16" ht="21.75" customHeight="1" x14ac:dyDescent="0.2">
      <c r="A22" s="410"/>
      <c r="B22" s="18" t="s">
        <v>218</v>
      </c>
      <c r="C22" s="284">
        <v>142400</v>
      </c>
      <c r="D22" s="285">
        <v>85980</v>
      </c>
      <c r="E22" s="285">
        <v>80050</v>
      </c>
      <c r="F22" s="285">
        <v>210</v>
      </c>
      <c r="G22" s="285">
        <v>100</v>
      </c>
      <c r="H22" s="19">
        <f t="shared" si="1"/>
        <v>308740</v>
      </c>
      <c r="I22" s="284">
        <v>20829</v>
      </c>
      <c r="J22" s="285">
        <v>0</v>
      </c>
      <c r="K22" s="285">
        <v>11825</v>
      </c>
      <c r="L22" s="285">
        <v>91</v>
      </c>
      <c r="M22" s="285">
        <v>0</v>
      </c>
      <c r="N22" s="285">
        <v>1120</v>
      </c>
      <c r="O22" s="19">
        <f t="shared" si="2"/>
        <v>33865</v>
      </c>
      <c r="P22" s="20">
        <f t="shared" si="0"/>
        <v>342605</v>
      </c>
    </row>
    <row r="23" spans="1:16" ht="21.75" customHeight="1" x14ac:dyDescent="0.2">
      <c r="A23" s="409" t="s">
        <v>219</v>
      </c>
      <c r="B23" s="18" t="s">
        <v>220</v>
      </c>
      <c r="C23" s="284">
        <v>185664</v>
      </c>
      <c r="D23" s="285">
        <v>95350</v>
      </c>
      <c r="E23" s="285">
        <v>108100</v>
      </c>
      <c r="F23" s="285">
        <v>10</v>
      </c>
      <c r="G23" s="285">
        <v>2095</v>
      </c>
      <c r="H23" s="19">
        <f t="shared" si="1"/>
        <v>391219</v>
      </c>
      <c r="I23" s="284">
        <v>26810</v>
      </c>
      <c r="J23" s="285">
        <v>0</v>
      </c>
      <c r="K23" s="285">
        <v>9346</v>
      </c>
      <c r="L23" s="285">
        <v>1</v>
      </c>
      <c r="M23" s="285">
        <v>0</v>
      </c>
      <c r="N23" s="285">
        <v>0</v>
      </c>
      <c r="O23" s="19">
        <f t="shared" si="2"/>
        <v>36157</v>
      </c>
      <c r="P23" s="20">
        <f t="shared" si="0"/>
        <v>427376</v>
      </c>
    </row>
    <row r="24" spans="1:16" ht="21.75" customHeight="1" x14ac:dyDescent="0.2">
      <c r="A24" s="410"/>
      <c r="B24" s="18" t="s">
        <v>221</v>
      </c>
      <c r="C24" s="284">
        <v>152650</v>
      </c>
      <c r="D24" s="285">
        <v>59890</v>
      </c>
      <c r="E24" s="285">
        <v>105810</v>
      </c>
      <c r="F24" s="285">
        <v>300</v>
      </c>
      <c r="G24" s="285">
        <v>1550</v>
      </c>
      <c r="H24" s="19">
        <f t="shared" si="1"/>
        <v>320200</v>
      </c>
      <c r="I24" s="284">
        <v>10055</v>
      </c>
      <c r="J24" s="285">
        <v>0</v>
      </c>
      <c r="K24" s="285">
        <v>7295</v>
      </c>
      <c r="L24" s="285">
        <v>30</v>
      </c>
      <c r="M24" s="285">
        <v>0</v>
      </c>
      <c r="N24" s="285">
        <v>0</v>
      </c>
      <c r="O24" s="19">
        <f t="shared" si="2"/>
        <v>17380</v>
      </c>
      <c r="P24" s="20">
        <f t="shared" si="0"/>
        <v>337580</v>
      </c>
    </row>
    <row r="25" spans="1:16" ht="21.75" customHeight="1" x14ac:dyDescent="0.2">
      <c r="A25" s="409" t="s">
        <v>222</v>
      </c>
      <c r="B25" s="18" t="s">
        <v>223</v>
      </c>
      <c r="C25" s="284">
        <v>433974</v>
      </c>
      <c r="D25" s="285">
        <v>195637</v>
      </c>
      <c r="E25" s="285">
        <v>224749</v>
      </c>
      <c r="F25" s="285">
        <v>774</v>
      </c>
      <c r="G25" s="285">
        <v>3090</v>
      </c>
      <c r="H25" s="19">
        <f t="shared" si="1"/>
        <v>858224</v>
      </c>
      <c r="I25" s="284">
        <v>57689</v>
      </c>
      <c r="J25" s="285">
        <v>0</v>
      </c>
      <c r="K25" s="285">
        <v>32506</v>
      </c>
      <c r="L25" s="285">
        <v>504</v>
      </c>
      <c r="M25" s="285">
        <v>30</v>
      </c>
      <c r="N25" s="285">
        <v>3871</v>
      </c>
      <c r="O25" s="19">
        <f t="shared" si="2"/>
        <v>94600</v>
      </c>
      <c r="P25" s="20">
        <f t="shared" si="0"/>
        <v>952824</v>
      </c>
    </row>
    <row r="26" spans="1:16" ht="21.75" customHeight="1" x14ac:dyDescent="0.2">
      <c r="A26" s="410"/>
      <c r="B26" s="18" t="s">
        <v>224</v>
      </c>
      <c r="C26" s="284">
        <v>428800</v>
      </c>
      <c r="D26" s="285">
        <v>188158</v>
      </c>
      <c r="E26" s="285">
        <v>209621</v>
      </c>
      <c r="F26" s="285">
        <v>560</v>
      </c>
      <c r="G26" s="285">
        <v>265</v>
      </c>
      <c r="H26" s="19">
        <f t="shared" si="1"/>
        <v>827404</v>
      </c>
      <c r="I26" s="284">
        <v>48213</v>
      </c>
      <c r="J26" s="285">
        <v>40</v>
      </c>
      <c r="K26" s="285">
        <v>10755</v>
      </c>
      <c r="L26" s="285">
        <v>8</v>
      </c>
      <c r="M26" s="285">
        <v>106</v>
      </c>
      <c r="N26" s="285">
        <v>200</v>
      </c>
      <c r="O26" s="19">
        <f t="shared" si="2"/>
        <v>59322</v>
      </c>
      <c r="P26" s="20">
        <f t="shared" si="0"/>
        <v>886726</v>
      </c>
    </row>
    <row r="27" spans="1:16" ht="21.75" customHeight="1" x14ac:dyDescent="0.2">
      <c r="A27" s="409" t="s">
        <v>225</v>
      </c>
      <c r="B27" s="18" t="s">
        <v>226</v>
      </c>
      <c r="C27" s="284">
        <v>247695</v>
      </c>
      <c r="D27" s="285">
        <v>184275</v>
      </c>
      <c r="E27" s="285">
        <v>166045</v>
      </c>
      <c r="F27" s="285">
        <v>330</v>
      </c>
      <c r="G27" s="285">
        <v>1290</v>
      </c>
      <c r="H27" s="19">
        <f t="shared" si="1"/>
        <v>599635</v>
      </c>
      <c r="I27" s="284">
        <v>38118</v>
      </c>
      <c r="J27" s="285">
        <v>0</v>
      </c>
      <c r="K27" s="285">
        <v>13177</v>
      </c>
      <c r="L27" s="285">
        <v>0</v>
      </c>
      <c r="M27" s="285">
        <v>0</v>
      </c>
      <c r="N27" s="285">
        <v>0</v>
      </c>
      <c r="O27" s="19">
        <f t="shared" si="2"/>
        <v>51295</v>
      </c>
      <c r="P27" s="20">
        <f t="shared" si="0"/>
        <v>650930</v>
      </c>
    </row>
    <row r="28" spans="1:16" ht="21.75" customHeight="1" x14ac:dyDescent="0.2">
      <c r="A28" s="410"/>
      <c r="B28" s="18" t="s">
        <v>227</v>
      </c>
      <c r="C28" s="284">
        <v>99720</v>
      </c>
      <c r="D28" s="285">
        <v>42892</v>
      </c>
      <c r="E28" s="285">
        <v>68233</v>
      </c>
      <c r="F28" s="285">
        <v>0</v>
      </c>
      <c r="G28" s="285">
        <v>15</v>
      </c>
      <c r="H28" s="19">
        <f>SUM(C28:G28)</f>
        <v>210860</v>
      </c>
      <c r="I28" s="284">
        <v>12575</v>
      </c>
      <c r="J28" s="285">
        <v>0</v>
      </c>
      <c r="K28" s="285">
        <v>7522</v>
      </c>
      <c r="L28" s="285">
        <v>0</v>
      </c>
      <c r="M28" s="285">
        <v>32</v>
      </c>
      <c r="N28" s="285">
        <v>0</v>
      </c>
      <c r="O28" s="19">
        <f t="shared" si="2"/>
        <v>20129</v>
      </c>
      <c r="P28" s="20">
        <f t="shared" si="0"/>
        <v>230989</v>
      </c>
    </row>
    <row r="29" spans="1:16" ht="21.75" customHeight="1" thickBot="1" x14ac:dyDescent="0.25">
      <c r="A29" s="21" t="s">
        <v>228</v>
      </c>
      <c r="B29" s="22" t="s">
        <v>229</v>
      </c>
      <c r="C29" s="288">
        <v>616065</v>
      </c>
      <c r="D29" s="289">
        <v>256693</v>
      </c>
      <c r="E29" s="289">
        <v>318240</v>
      </c>
      <c r="F29" s="289">
        <v>824</v>
      </c>
      <c r="G29" s="289">
        <v>299</v>
      </c>
      <c r="H29" s="23">
        <f>SUM(C29:G29)</f>
        <v>1192121</v>
      </c>
      <c r="I29" s="290">
        <v>72849</v>
      </c>
      <c r="J29" s="291">
        <v>0</v>
      </c>
      <c r="K29" s="291">
        <v>37217</v>
      </c>
      <c r="L29" s="291">
        <v>180</v>
      </c>
      <c r="M29" s="291">
        <v>49</v>
      </c>
      <c r="N29" s="291">
        <v>2851</v>
      </c>
      <c r="O29" s="206">
        <f t="shared" si="2"/>
        <v>113146</v>
      </c>
      <c r="P29" s="24">
        <f t="shared" si="0"/>
        <v>1305267</v>
      </c>
    </row>
    <row r="30" spans="1:16" ht="21.75" customHeight="1" thickBot="1" x14ac:dyDescent="0.25">
      <c r="A30" s="411" t="s">
        <v>51</v>
      </c>
      <c r="B30" s="412"/>
      <c r="C30" s="25">
        <f>SUM(C6:C29)</f>
        <v>7805074</v>
      </c>
      <c r="D30" s="26">
        <f>SUM(D6:D29)</f>
        <v>4558986</v>
      </c>
      <c r="E30" s="26">
        <f>SUM(E6:E29)</f>
        <v>5585622</v>
      </c>
      <c r="F30" s="26">
        <f>SUM(F6:F29)</f>
        <v>5658</v>
      </c>
      <c r="G30" s="26">
        <f>SUM(G6:G29)</f>
        <v>36640</v>
      </c>
      <c r="H30" s="27">
        <f>SUM(C30:G30)</f>
        <v>17991980</v>
      </c>
      <c r="I30" s="25">
        <f t="shared" ref="I30:N30" si="3">SUM(I6:I29)</f>
        <v>1306493</v>
      </c>
      <c r="J30" s="26">
        <f t="shared" si="3"/>
        <v>2449</v>
      </c>
      <c r="K30" s="26">
        <f t="shared" si="3"/>
        <v>551135</v>
      </c>
      <c r="L30" s="26">
        <f t="shared" si="3"/>
        <v>13293</v>
      </c>
      <c r="M30" s="26">
        <f t="shared" si="3"/>
        <v>6742</v>
      </c>
      <c r="N30" s="26">
        <f t="shared" si="3"/>
        <v>80960</v>
      </c>
      <c r="O30" s="28">
        <f>SUM(I30:N30)</f>
        <v>1961072</v>
      </c>
      <c r="P30" s="29">
        <f t="shared" si="0"/>
        <v>19953052</v>
      </c>
    </row>
  </sheetData>
  <mergeCells count="28">
    <mergeCell ref="A3:A5"/>
    <mergeCell ref="B3:B5"/>
    <mergeCell ref="C3:G3"/>
    <mergeCell ref="H3:H5"/>
    <mergeCell ref="I3:N3"/>
    <mergeCell ref="M4:M5"/>
    <mergeCell ref="N4:N5"/>
    <mergeCell ref="P3:P5"/>
    <mergeCell ref="C4:C5"/>
    <mergeCell ref="D4:D5"/>
    <mergeCell ref="E4:E5"/>
    <mergeCell ref="F4:F5"/>
    <mergeCell ref="G4:G5"/>
    <mergeCell ref="I4:I5"/>
    <mergeCell ref="J4:J5"/>
    <mergeCell ref="K4:K5"/>
    <mergeCell ref="L4:L5"/>
    <mergeCell ref="O3:O5"/>
    <mergeCell ref="A23:A24"/>
    <mergeCell ref="A25:A26"/>
    <mergeCell ref="A27:A28"/>
    <mergeCell ref="A30:B30"/>
    <mergeCell ref="A6:A9"/>
    <mergeCell ref="A10:A12"/>
    <mergeCell ref="A13:A15"/>
    <mergeCell ref="A16:A17"/>
    <mergeCell ref="A18:A19"/>
    <mergeCell ref="A20:A22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99" orientation="landscape" useFirstPageNumber="1" r:id="rId1"/>
  <headerFooter scaleWithDoc="0"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2F87-D09E-4A8F-A5FC-0EDC14F7DE74}">
  <dimension ref="A1:R6"/>
  <sheetViews>
    <sheetView tabSelected="1" view="pageBreakPreview" zoomScale="80" zoomScaleNormal="80" zoomScaleSheetLayoutView="80" workbookViewId="0">
      <selection activeCell="P19" sqref="P19"/>
    </sheetView>
  </sheetViews>
  <sheetFormatPr defaultColWidth="10.6640625" defaultRowHeight="21.9" customHeight="1" x14ac:dyDescent="0.2"/>
  <cols>
    <col min="1" max="1" width="20.6640625" style="30" customWidth="1"/>
    <col min="2" max="16384" width="10.6640625" style="30"/>
  </cols>
  <sheetData>
    <row r="1" spans="1:18" ht="21.9" customHeight="1" x14ac:dyDescent="0.2">
      <c r="A1" s="10" t="s">
        <v>232</v>
      </c>
    </row>
    <row r="2" spans="1:18" ht="21.9" customHeight="1" thickBot="1" x14ac:dyDescent="0.25">
      <c r="Q2" s="14" t="s">
        <v>45</v>
      </c>
    </row>
    <row r="3" spans="1:18" ht="21.9" customHeight="1" x14ac:dyDescent="0.2">
      <c r="A3" s="451" t="s">
        <v>233</v>
      </c>
      <c r="B3" s="448" t="s">
        <v>183</v>
      </c>
      <c r="C3" s="450"/>
      <c r="D3" s="450"/>
      <c r="E3" s="450"/>
      <c r="F3" s="450"/>
      <c r="G3" s="450" t="s">
        <v>234</v>
      </c>
      <c r="H3" s="450" t="s">
        <v>235</v>
      </c>
      <c r="I3" s="454" t="s">
        <v>236</v>
      </c>
      <c r="J3" s="448" t="s">
        <v>76</v>
      </c>
      <c r="K3" s="449"/>
      <c r="L3" s="450"/>
      <c r="M3" s="450"/>
      <c r="N3" s="450"/>
      <c r="O3" s="450"/>
      <c r="P3" s="435" t="s">
        <v>237</v>
      </c>
      <c r="Q3" s="438" t="s">
        <v>238</v>
      </c>
    </row>
    <row r="4" spans="1:18" ht="21.9" customHeight="1" x14ac:dyDescent="0.2">
      <c r="A4" s="452"/>
      <c r="B4" s="441" t="s">
        <v>239</v>
      </c>
      <c r="C4" s="443" t="s">
        <v>240</v>
      </c>
      <c r="D4" s="443" t="s">
        <v>241</v>
      </c>
      <c r="E4" s="443" t="s">
        <v>242</v>
      </c>
      <c r="F4" s="445" t="s">
        <v>243</v>
      </c>
      <c r="G4" s="443"/>
      <c r="H4" s="443"/>
      <c r="I4" s="455"/>
      <c r="J4" s="446" t="s">
        <v>318</v>
      </c>
      <c r="K4" s="443" t="s">
        <v>244</v>
      </c>
      <c r="L4" s="443" t="s">
        <v>245</v>
      </c>
      <c r="M4" s="443" t="s">
        <v>246</v>
      </c>
      <c r="N4" s="445" t="s">
        <v>247</v>
      </c>
      <c r="O4" s="443" t="s">
        <v>248</v>
      </c>
      <c r="P4" s="436"/>
      <c r="Q4" s="439"/>
    </row>
    <row r="5" spans="1:18" ht="21.9" customHeight="1" thickBot="1" x14ac:dyDescent="0.25">
      <c r="A5" s="453"/>
      <c r="B5" s="442"/>
      <c r="C5" s="444"/>
      <c r="D5" s="444"/>
      <c r="E5" s="444"/>
      <c r="F5" s="444"/>
      <c r="G5" s="444"/>
      <c r="H5" s="444"/>
      <c r="I5" s="456"/>
      <c r="J5" s="447"/>
      <c r="K5" s="444"/>
      <c r="L5" s="444"/>
      <c r="M5" s="444"/>
      <c r="N5" s="444"/>
      <c r="O5" s="444"/>
      <c r="P5" s="437"/>
      <c r="Q5" s="440"/>
    </row>
    <row r="6" spans="1:18" ht="34.5" customHeight="1" thickBot="1" x14ac:dyDescent="0.25">
      <c r="A6" s="31" t="s">
        <v>249</v>
      </c>
      <c r="B6" s="292">
        <v>3312963</v>
      </c>
      <c r="C6" s="293">
        <v>4010917</v>
      </c>
      <c r="D6" s="293">
        <v>5493072</v>
      </c>
      <c r="E6" s="293">
        <v>18959</v>
      </c>
      <c r="F6" s="293">
        <v>338377</v>
      </c>
      <c r="G6" s="293">
        <f>SUM(B6:F6)</f>
        <v>13174288</v>
      </c>
      <c r="H6" s="293">
        <v>1310879</v>
      </c>
      <c r="I6" s="294">
        <f>G6+H6</f>
        <v>14485167</v>
      </c>
      <c r="J6" s="292">
        <v>6290</v>
      </c>
      <c r="K6" s="295">
        <v>0</v>
      </c>
      <c r="L6" s="293">
        <v>12380</v>
      </c>
      <c r="M6" s="293">
        <v>0</v>
      </c>
      <c r="N6" s="293">
        <v>0</v>
      </c>
      <c r="O6" s="293">
        <v>1771</v>
      </c>
      <c r="P6" s="294">
        <f>SUM(J6:O6)</f>
        <v>20441</v>
      </c>
      <c r="Q6" s="296">
        <f>I6+P6</f>
        <v>14505608</v>
      </c>
      <c r="R6" s="9"/>
    </row>
  </sheetData>
  <mergeCells count="19">
    <mergeCell ref="A3:A5"/>
    <mergeCell ref="B3:F3"/>
    <mergeCell ref="G3:G5"/>
    <mergeCell ref="H3:H5"/>
    <mergeCell ref="I3:I5"/>
    <mergeCell ref="P3:P5"/>
    <mergeCell ref="Q3:Q5"/>
    <mergeCell ref="B4:B5"/>
    <mergeCell ref="C4:C5"/>
    <mergeCell ref="D4:D5"/>
    <mergeCell ref="E4:E5"/>
    <mergeCell ref="F4:F5"/>
    <mergeCell ref="J4:J5"/>
    <mergeCell ref="K4:K5"/>
    <mergeCell ref="L4:L5"/>
    <mergeCell ref="J3:O3"/>
    <mergeCell ref="M4:M5"/>
    <mergeCell ref="N4:N5"/>
    <mergeCell ref="O4:O5"/>
  </mergeCells>
  <phoneticPr fontId="4"/>
  <dataValidations count="1">
    <dataValidation imeMode="on" allowBlank="1" showInputMessage="1" showErrorMessage="1" sqref="A6" xr:uid="{BA01D9CC-C399-4F9A-8013-FE72DE916DBA}"/>
  </dataValidations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100" orientation="landscape" useFirstPageNumber="1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abSelected="1" showWhiteSpace="0" view="pageBreakPreview" zoomScale="115" zoomScaleNormal="90" zoomScaleSheetLayoutView="115" workbookViewId="0">
      <selection activeCell="P19" sqref="P19"/>
    </sheetView>
  </sheetViews>
  <sheetFormatPr defaultColWidth="12.6640625" defaultRowHeight="48" customHeight="1" x14ac:dyDescent="0.2"/>
  <cols>
    <col min="1" max="1" width="3.44140625" style="1" customWidth="1"/>
    <col min="2" max="2" width="12.77734375" style="1" customWidth="1"/>
    <col min="3" max="4" width="12.6640625" style="1" customWidth="1"/>
    <col min="5" max="5" width="13.6640625" style="1" customWidth="1"/>
    <col min="6" max="9" width="12.77734375" style="1" customWidth="1"/>
    <col min="10" max="10" width="13.44140625" style="1" customWidth="1"/>
    <col min="11" max="11" width="13.6640625" style="1" customWidth="1"/>
    <col min="12" max="13" width="12.77734375" style="1" customWidth="1"/>
    <col min="14" max="16384" width="12.6640625" style="1"/>
  </cols>
  <sheetData>
    <row r="1" spans="1:14" ht="48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311" t="s">
        <v>30</v>
      </c>
      <c r="M1" s="311"/>
    </row>
    <row r="2" spans="1:14" ht="48" customHeight="1" thickBot="1" x14ac:dyDescent="0.25">
      <c r="A2" s="57"/>
      <c r="B2" s="312"/>
      <c r="C2" s="313"/>
      <c r="D2" s="56"/>
      <c r="E2" s="56"/>
      <c r="F2" s="56"/>
      <c r="G2" s="56"/>
      <c r="H2" s="56"/>
      <c r="I2" s="56"/>
      <c r="J2" s="56"/>
      <c r="K2" s="56"/>
      <c r="L2" s="301" t="s">
        <v>0</v>
      </c>
      <c r="M2" s="302"/>
      <c r="N2" s="3"/>
    </row>
    <row r="3" spans="1:14" ht="48" customHeight="1" x14ac:dyDescent="0.2">
      <c r="A3" s="37"/>
      <c r="B3" s="303" t="s">
        <v>1</v>
      </c>
      <c r="C3" s="304"/>
      <c r="D3" s="304"/>
      <c r="E3" s="304"/>
      <c r="F3" s="221"/>
      <c r="G3" s="221"/>
      <c r="H3" s="221"/>
      <c r="I3" s="221"/>
      <c r="J3" s="59"/>
      <c r="K3" s="306" t="s">
        <v>2</v>
      </c>
      <c r="L3" s="308" t="s">
        <v>3</v>
      </c>
      <c r="M3" s="223" t="s">
        <v>4</v>
      </c>
    </row>
    <row r="4" spans="1:14" ht="48" customHeight="1" thickBot="1" x14ac:dyDescent="0.25">
      <c r="A4" s="60" t="s">
        <v>28</v>
      </c>
      <c r="B4" s="61" t="s">
        <v>253</v>
      </c>
      <c r="C4" s="62" t="s">
        <v>6</v>
      </c>
      <c r="D4" s="62" t="s">
        <v>7</v>
      </c>
      <c r="E4" s="62" t="s">
        <v>8</v>
      </c>
      <c r="F4" s="62" t="s">
        <v>9</v>
      </c>
      <c r="G4" s="62" t="s">
        <v>180</v>
      </c>
      <c r="H4" s="62" t="s">
        <v>10</v>
      </c>
      <c r="I4" s="62" t="s">
        <v>11</v>
      </c>
      <c r="J4" s="222" t="s">
        <v>12</v>
      </c>
      <c r="K4" s="307"/>
      <c r="L4" s="309"/>
      <c r="M4" s="224" t="s">
        <v>254</v>
      </c>
    </row>
    <row r="5" spans="1:14" ht="48" customHeight="1" x14ac:dyDescent="0.2">
      <c r="A5" s="63" t="s">
        <v>261</v>
      </c>
      <c r="B5" s="215">
        <v>5058750</v>
      </c>
      <c r="C5" s="215">
        <v>5237500</v>
      </c>
      <c r="D5" s="215">
        <v>113490</v>
      </c>
      <c r="E5" s="212">
        <f>SUM(B5:D5)</f>
        <v>10409740</v>
      </c>
      <c r="F5" s="215">
        <v>0</v>
      </c>
      <c r="G5" s="215">
        <v>157000</v>
      </c>
      <c r="H5" s="215">
        <v>110900</v>
      </c>
      <c r="I5" s="215">
        <v>0</v>
      </c>
      <c r="J5" s="215">
        <v>10677640</v>
      </c>
      <c r="K5" s="215">
        <v>10677640</v>
      </c>
      <c r="L5" s="233">
        <v>2095050.0000000002</v>
      </c>
      <c r="M5" s="234">
        <v>19.62090874013359</v>
      </c>
    </row>
    <row r="6" spans="1:14" ht="48" customHeight="1" x14ac:dyDescent="0.2">
      <c r="A6" s="46" t="s">
        <v>262</v>
      </c>
      <c r="B6" s="215">
        <v>5402530</v>
      </c>
      <c r="C6" s="213">
        <v>6381670</v>
      </c>
      <c r="D6" s="213">
        <v>130580</v>
      </c>
      <c r="E6" s="213">
        <f t="shared" ref="E6:E16" si="0">SUM(B6:D6)</f>
        <v>11914780</v>
      </c>
      <c r="F6" s="213">
        <v>0</v>
      </c>
      <c r="G6" s="213">
        <v>70320</v>
      </c>
      <c r="H6" s="213">
        <v>94430</v>
      </c>
      <c r="I6" s="213">
        <v>0</v>
      </c>
      <c r="J6" s="213">
        <v>12079530</v>
      </c>
      <c r="K6" s="215">
        <v>12079530</v>
      </c>
      <c r="L6" s="217">
        <v>2405340</v>
      </c>
      <c r="M6" s="235">
        <v>19.912529709351272</v>
      </c>
    </row>
    <row r="7" spans="1:14" ht="48" customHeight="1" x14ac:dyDescent="0.2">
      <c r="A7" s="46" t="s">
        <v>16</v>
      </c>
      <c r="B7" s="215">
        <v>4901650</v>
      </c>
      <c r="C7" s="213">
        <v>13400340</v>
      </c>
      <c r="D7" s="213">
        <v>156350</v>
      </c>
      <c r="E7" s="213">
        <f t="shared" si="0"/>
        <v>18458340</v>
      </c>
      <c r="F7" s="213">
        <v>0</v>
      </c>
      <c r="G7" s="213">
        <v>67300</v>
      </c>
      <c r="H7" s="213">
        <v>86480</v>
      </c>
      <c r="I7" s="213">
        <v>0</v>
      </c>
      <c r="J7" s="213">
        <v>18612120</v>
      </c>
      <c r="K7" s="215">
        <v>18612120</v>
      </c>
      <c r="L7" s="217">
        <v>2166580</v>
      </c>
      <c r="M7" s="235">
        <v>11.6406943432559</v>
      </c>
    </row>
    <row r="8" spans="1:14" ht="48" customHeight="1" x14ac:dyDescent="0.2">
      <c r="A8" s="46" t="s">
        <v>263</v>
      </c>
      <c r="B8" s="215">
        <v>4944950</v>
      </c>
      <c r="C8" s="213">
        <v>9699460</v>
      </c>
      <c r="D8" s="213">
        <v>156580</v>
      </c>
      <c r="E8" s="213">
        <f t="shared" si="0"/>
        <v>14800990</v>
      </c>
      <c r="F8" s="213">
        <v>0</v>
      </c>
      <c r="G8" s="213">
        <v>42590</v>
      </c>
      <c r="H8" s="213">
        <v>60470</v>
      </c>
      <c r="I8" s="213">
        <v>0</v>
      </c>
      <c r="J8" s="213">
        <v>14904050</v>
      </c>
      <c r="K8" s="215">
        <v>14904050</v>
      </c>
      <c r="L8" s="217">
        <v>2307020</v>
      </c>
      <c r="M8" s="235">
        <v>15.479148285197647</v>
      </c>
    </row>
    <row r="9" spans="1:14" ht="48" customHeight="1" x14ac:dyDescent="0.2">
      <c r="A9" s="46" t="s">
        <v>264</v>
      </c>
      <c r="B9" s="215">
        <v>5255480</v>
      </c>
      <c r="C9" s="213">
        <v>3402350</v>
      </c>
      <c r="D9" s="213">
        <v>151110</v>
      </c>
      <c r="E9" s="213">
        <f t="shared" si="0"/>
        <v>8808940</v>
      </c>
      <c r="F9" s="213">
        <v>0</v>
      </c>
      <c r="G9" s="213">
        <v>105620</v>
      </c>
      <c r="H9" s="213">
        <v>120480</v>
      </c>
      <c r="I9" s="213">
        <v>0</v>
      </c>
      <c r="J9" s="213">
        <v>9035040</v>
      </c>
      <c r="K9" s="215">
        <v>9035040</v>
      </c>
      <c r="L9" s="217">
        <v>1865450</v>
      </c>
      <c r="M9" s="235">
        <v>20.646837202712991</v>
      </c>
    </row>
    <row r="10" spans="1:14" ht="48" customHeight="1" x14ac:dyDescent="0.2">
      <c r="A10" s="46" t="s">
        <v>19</v>
      </c>
      <c r="B10" s="215">
        <v>4848440</v>
      </c>
      <c r="C10" s="213">
        <v>299990</v>
      </c>
      <c r="D10" s="213">
        <v>72770</v>
      </c>
      <c r="E10" s="213">
        <f t="shared" si="0"/>
        <v>5221200</v>
      </c>
      <c r="F10" s="213">
        <v>0</v>
      </c>
      <c r="G10" s="213">
        <v>10270</v>
      </c>
      <c r="H10" s="213">
        <v>43640</v>
      </c>
      <c r="I10" s="213">
        <v>0</v>
      </c>
      <c r="J10" s="213">
        <v>5275110</v>
      </c>
      <c r="K10" s="215">
        <v>5275110</v>
      </c>
      <c r="L10" s="217">
        <v>1202530.0000000002</v>
      </c>
      <c r="M10" s="235">
        <v>22.796301878065105</v>
      </c>
    </row>
    <row r="11" spans="1:14" ht="48" customHeight="1" x14ac:dyDescent="0.2">
      <c r="A11" s="46" t="s">
        <v>265</v>
      </c>
      <c r="B11" s="215">
        <v>5670130</v>
      </c>
      <c r="C11" s="213">
        <v>2681520</v>
      </c>
      <c r="D11" s="213">
        <v>129990</v>
      </c>
      <c r="E11" s="213">
        <f t="shared" si="0"/>
        <v>8481640</v>
      </c>
      <c r="F11" s="213">
        <v>0</v>
      </c>
      <c r="G11" s="213">
        <v>36300</v>
      </c>
      <c r="H11" s="213">
        <v>72640</v>
      </c>
      <c r="I11" s="213">
        <v>0</v>
      </c>
      <c r="J11" s="213">
        <v>8590580</v>
      </c>
      <c r="K11" s="215">
        <v>8590580</v>
      </c>
      <c r="L11" s="217">
        <v>756170.00000000012</v>
      </c>
      <c r="M11" s="235">
        <v>8.8023160252276345</v>
      </c>
    </row>
    <row r="12" spans="1:14" ht="48" customHeight="1" x14ac:dyDescent="0.2">
      <c r="A12" s="46" t="s">
        <v>266</v>
      </c>
      <c r="B12" s="215">
        <v>5246030</v>
      </c>
      <c r="C12" s="213">
        <v>7380610</v>
      </c>
      <c r="D12" s="213">
        <v>101370</v>
      </c>
      <c r="E12" s="213">
        <f t="shared" si="0"/>
        <v>12728010</v>
      </c>
      <c r="F12" s="213">
        <v>0</v>
      </c>
      <c r="G12" s="213">
        <v>40820</v>
      </c>
      <c r="H12" s="213">
        <v>66820</v>
      </c>
      <c r="I12" s="213">
        <v>0</v>
      </c>
      <c r="J12" s="213">
        <v>12835650</v>
      </c>
      <c r="K12" s="215">
        <v>12835650</v>
      </c>
      <c r="L12" s="217">
        <v>1787990</v>
      </c>
      <c r="M12" s="235">
        <v>13.929874996591524</v>
      </c>
    </row>
    <row r="13" spans="1:14" ht="48" customHeight="1" x14ac:dyDescent="0.2">
      <c r="A13" s="46" t="s">
        <v>267</v>
      </c>
      <c r="B13" s="215">
        <v>6123350</v>
      </c>
      <c r="C13" s="213">
        <v>10533490</v>
      </c>
      <c r="D13" s="213">
        <v>116080</v>
      </c>
      <c r="E13" s="213">
        <f t="shared" si="0"/>
        <v>16772920</v>
      </c>
      <c r="F13" s="213">
        <v>0</v>
      </c>
      <c r="G13" s="213">
        <v>38480</v>
      </c>
      <c r="H13" s="213">
        <v>118720</v>
      </c>
      <c r="I13" s="213">
        <v>0</v>
      </c>
      <c r="J13" s="213">
        <v>16930120</v>
      </c>
      <c r="K13" s="215">
        <v>16930120</v>
      </c>
      <c r="L13" s="217">
        <v>2747330.0000000005</v>
      </c>
      <c r="M13" s="235">
        <v>16.227469149657537</v>
      </c>
    </row>
    <row r="14" spans="1:14" ht="48" customHeight="1" x14ac:dyDescent="0.2">
      <c r="A14" s="46" t="s">
        <v>23</v>
      </c>
      <c r="B14" s="215">
        <v>5200530</v>
      </c>
      <c r="C14" s="213">
        <v>8502390</v>
      </c>
      <c r="D14" s="213">
        <v>101340</v>
      </c>
      <c r="E14" s="213">
        <f t="shared" si="0"/>
        <v>13804260</v>
      </c>
      <c r="F14" s="213">
        <v>0</v>
      </c>
      <c r="G14" s="213">
        <v>65970</v>
      </c>
      <c r="H14" s="213">
        <v>39730</v>
      </c>
      <c r="I14" s="213">
        <v>0</v>
      </c>
      <c r="J14" s="213">
        <v>13909960</v>
      </c>
      <c r="K14" s="215">
        <v>13909960</v>
      </c>
      <c r="L14" s="217">
        <v>2200450</v>
      </c>
      <c r="M14" s="235">
        <v>15.819240314134619</v>
      </c>
    </row>
    <row r="15" spans="1:14" ht="48" customHeight="1" x14ac:dyDescent="0.2">
      <c r="A15" s="46" t="s">
        <v>24</v>
      </c>
      <c r="B15" s="215">
        <v>4456880</v>
      </c>
      <c r="C15" s="213">
        <v>4867520</v>
      </c>
      <c r="D15" s="213">
        <v>99520</v>
      </c>
      <c r="E15" s="213">
        <f t="shared" si="0"/>
        <v>9423920</v>
      </c>
      <c r="F15" s="213">
        <v>0</v>
      </c>
      <c r="G15" s="213">
        <v>33440</v>
      </c>
      <c r="H15" s="213">
        <v>73640</v>
      </c>
      <c r="I15" s="213">
        <v>0</v>
      </c>
      <c r="J15" s="213">
        <v>9531000</v>
      </c>
      <c r="K15" s="215">
        <v>9531000</v>
      </c>
      <c r="L15" s="217">
        <v>1572520</v>
      </c>
      <c r="M15" s="235">
        <v>16.499003252544327</v>
      </c>
    </row>
    <row r="16" spans="1:14" ht="48" customHeight="1" thickBot="1" x14ac:dyDescent="0.25">
      <c r="A16" s="49" t="s">
        <v>268</v>
      </c>
      <c r="B16" s="215">
        <v>4448010</v>
      </c>
      <c r="C16" s="216">
        <v>8111940</v>
      </c>
      <c r="D16" s="216">
        <v>123170</v>
      </c>
      <c r="E16" s="214">
        <f t="shared" si="0"/>
        <v>12683120</v>
      </c>
      <c r="F16" s="213">
        <v>0</v>
      </c>
      <c r="G16" s="216">
        <v>73010</v>
      </c>
      <c r="H16" s="216">
        <v>51450</v>
      </c>
      <c r="I16" s="216">
        <v>0</v>
      </c>
      <c r="J16" s="216">
        <v>12807580</v>
      </c>
      <c r="K16" s="241">
        <v>12807580</v>
      </c>
      <c r="L16" s="218">
        <v>2306990.0000000005</v>
      </c>
      <c r="M16" s="237">
        <v>18.012692483669831</v>
      </c>
    </row>
    <row r="17" spans="1:13" ht="48" customHeight="1" thickTop="1" thickBot="1" x14ac:dyDescent="0.25">
      <c r="A17" s="51" t="s">
        <v>29</v>
      </c>
      <c r="B17" s="52">
        <f>SUM(B5:B16)</f>
        <v>61556730</v>
      </c>
      <c r="C17" s="52">
        <f t="shared" ref="C17:L17" si="1">SUM(C5:C16)</f>
        <v>80498780</v>
      </c>
      <c r="D17" s="52">
        <f t="shared" si="1"/>
        <v>1452350</v>
      </c>
      <c r="E17" s="52">
        <f t="shared" si="1"/>
        <v>143507860</v>
      </c>
      <c r="F17" s="52">
        <f t="shared" si="1"/>
        <v>0</v>
      </c>
      <c r="G17" s="52">
        <f t="shared" si="1"/>
        <v>741120</v>
      </c>
      <c r="H17" s="52">
        <f t="shared" si="1"/>
        <v>939400</v>
      </c>
      <c r="I17" s="52">
        <f t="shared" si="1"/>
        <v>0</v>
      </c>
      <c r="J17" s="52">
        <f t="shared" si="1"/>
        <v>145188380</v>
      </c>
      <c r="K17" s="52">
        <f t="shared" si="1"/>
        <v>145188380</v>
      </c>
      <c r="L17" s="53">
        <f t="shared" si="1"/>
        <v>23413420</v>
      </c>
      <c r="M17" s="238">
        <v>16.126235446665909</v>
      </c>
    </row>
    <row r="18" spans="1:13" ht="48" customHeight="1" x14ac:dyDescent="0.2">
      <c r="D18" s="2"/>
      <c r="E18" s="2"/>
      <c r="H18" s="2"/>
      <c r="I18" s="2"/>
    </row>
    <row r="19" spans="1:13" ht="48" customHeight="1" x14ac:dyDescent="0.2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</row>
  </sheetData>
  <mergeCells count="7">
    <mergeCell ref="A19:L19"/>
    <mergeCell ref="L1:M1"/>
    <mergeCell ref="B2:C2"/>
    <mergeCell ref="L2:M2"/>
    <mergeCell ref="B3:E3"/>
    <mergeCell ref="K3:K4"/>
    <mergeCell ref="L3:L4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68" orientation="landscape" useFirstPageNumber="1" r:id="rId1"/>
  <headerFooter scaleWithDoc="0" alignWithMargins="0">
    <oddFooter>&amp;C&amp;P</oddFooter>
  </headerFooter>
  <ignoredErrors>
    <ignoredError sqref="A5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abSelected="1" view="pageBreakPreview" zoomScale="55" zoomScaleNormal="90" zoomScaleSheetLayoutView="55" workbookViewId="0">
      <selection activeCell="P19" sqref="P19"/>
    </sheetView>
  </sheetViews>
  <sheetFormatPr defaultColWidth="12.6640625" defaultRowHeight="48" customHeight="1" x14ac:dyDescent="0.2"/>
  <cols>
    <col min="1" max="1" width="3.44140625" style="56" customWidth="1"/>
    <col min="2" max="2" width="12.77734375" style="56" customWidth="1"/>
    <col min="3" max="4" width="12.6640625" style="56" customWidth="1"/>
    <col min="5" max="5" width="13.6640625" style="56" customWidth="1"/>
    <col min="6" max="9" width="12.77734375" style="56" customWidth="1"/>
    <col min="10" max="10" width="13.44140625" style="56" customWidth="1"/>
    <col min="11" max="11" width="13.6640625" style="56" customWidth="1"/>
    <col min="12" max="13" width="12.77734375" style="56" customWidth="1"/>
    <col min="14" max="16384" width="12.6640625" style="56"/>
  </cols>
  <sheetData>
    <row r="1" spans="1:14" ht="48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311" t="s">
        <v>31</v>
      </c>
      <c r="M1" s="311"/>
    </row>
    <row r="2" spans="1:14" ht="48" customHeight="1" thickBot="1" x14ac:dyDescent="0.25">
      <c r="A2" s="57"/>
      <c r="B2" s="312"/>
      <c r="C2" s="313"/>
      <c r="L2" s="301" t="s">
        <v>0</v>
      </c>
      <c r="M2" s="302"/>
      <c r="N2" s="58"/>
    </row>
    <row r="3" spans="1:14" ht="48" customHeight="1" x14ac:dyDescent="0.2">
      <c r="A3" s="37"/>
      <c r="B3" s="314" t="s">
        <v>1</v>
      </c>
      <c r="C3" s="314"/>
      <c r="D3" s="314"/>
      <c r="E3" s="314"/>
      <c r="F3" s="314"/>
      <c r="G3" s="314"/>
      <c r="H3" s="314"/>
      <c r="I3" s="314"/>
      <c r="J3" s="315"/>
      <c r="K3" s="306" t="s">
        <v>2</v>
      </c>
      <c r="L3" s="308" t="s">
        <v>3</v>
      </c>
      <c r="M3" s="38" t="s">
        <v>4</v>
      </c>
    </row>
    <row r="4" spans="1:14" ht="48" customHeight="1" thickBot="1" x14ac:dyDescent="0.25">
      <c r="A4" s="60" t="s">
        <v>28</v>
      </c>
      <c r="B4" s="61" t="s">
        <v>253</v>
      </c>
      <c r="C4" s="62" t="s">
        <v>6</v>
      </c>
      <c r="D4" s="62" t="s">
        <v>7</v>
      </c>
      <c r="E4" s="62" t="s">
        <v>8</v>
      </c>
      <c r="F4" s="41" t="s">
        <v>9</v>
      </c>
      <c r="G4" s="41" t="s">
        <v>180</v>
      </c>
      <c r="H4" s="41" t="s">
        <v>10</v>
      </c>
      <c r="I4" s="41" t="s">
        <v>11</v>
      </c>
      <c r="J4" s="205" t="s">
        <v>12</v>
      </c>
      <c r="K4" s="307"/>
      <c r="L4" s="309"/>
      <c r="M4" s="43" t="s">
        <v>254</v>
      </c>
    </row>
    <row r="5" spans="1:14" ht="48" customHeight="1" x14ac:dyDescent="0.2">
      <c r="A5" s="44" t="s">
        <v>255</v>
      </c>
      <c r="B5" s="215">
        <v>0</v>
      </c>
      <c r="C5" s="215">
        <v>0</v>
      </c>
      <c r="D5" s="215">
        <v>0</v>
      </c>
      <c r="E5" s="212">
        <f>SUM(B5:D5)</f>
        <v>0</v>
      </c>
      <c r="F5" s="212">
        <v>0</v>
      </c>
      <c r="G5" s="212">
        <v>0</v>
      </c>
      <c r="H5" s="212">
        <v>0</v>
      </c>
      <c r="I5" s="212">
        <v>0</v>
      </c>
      <c r="J5" s="64">
        <f>SUM(F5:I5)</f>
        <v>0</v>
      </c>
      <c r="K5" s="212">
        <v>0</v>
      </c>
      <c r="L5" s="242">
        <v>0</v>
      </c>
      <c r="M5" s="45">
        <v>0</v>
      </c>
    </row>
    <row r="6" spans="1:14" ht="48" customHeight="1" x14ac:dyDescent="0.2">
      <c r="A6" s="46" t="s">
        <v>262</v>
      </c>
      <c r="B6" s="215">
        <v>0</v>
      </c>
      <c r="C6" s="213">
        <v>0</v>
      </c>
      <c r="D6" s="213">
        <v>0</v>
      </c>
      <c r="E6" s="213">
        <f t="shared" ref="E6:E16" si="0">SUM(B6:D6)</f>
        <v>0</v>
      </c>
      <c r="F6" s="213">
        <v>0</v>
      </c>
      <c r="G6" s="213">
        <v>0</v>
      </c>
      <c r="H6" s="213">
        <v>0</v>
      </c>
      <c r="I6" s="213">
        <v>0</v>
      </c>
      <c r="J6" s="64">
        <f t="shared" ref="J6:J16" si="1">SUM(F6:I6)</f>
        <v>0</v>
      </c>
      <c r="K6" s="213">
        <v>0</v>
      </c>
      <c r="L6" s="217">
        <v>0</v>
      </c>
      <c r="M6" s="48">
        <v>0</v>
      </c>
    </row>
    <row r="7" spans="1:14" ht="48" customHeight="1" x14ac:dyDescent="0.2">
      <c r="A7" s="46" t="s">
        <v>16</v>
      </c>
      <c r="B7" s="215">
        <v>0</v>
      </c>
      <c r="C7" s="213">
        <v>0</v>
      </c>
      <c r="D7" s="213">
        <v>0</v>
      </c>
      <c r="E7" s="213">
        <f t="shared" si="0"/>
        <v>0</v>
      </c>
      <c r="F7" s="213">
        <v>0</v>
      </c>
      <c r="G7" s="213">
        <v>0</v>
      </c>
      <c r="H7" s="213">
        <v>0</v>
      </c>
      <c r="I7" s="213">
        <v>0</v>
      </c>
      <c r="J7" s="64">
        <f t="shared" si="1"/>
        <v>0</v>
      </c>
      <c r="K7" s="213">
        <v>0</v>
      </c>
      <c r="L7" s="217">
        <v>0</v>
      </c>
      <c r="M7" s="48">
        <v>0</v>
      </c>
    </row>
    <row r="8" spans="1:14" ht="48" customHeight="1" x14ac:dyDescent="0.2">
      <c r="A8" s="46" t="s">
        <v>17</v>
      </c>
      <c r="B8" s="215">
        <v>0</v>
      </c>
      <c r="C8" s="213">
        <v>0</v>
      </c>
      <c r="D8" s="213">
        <v>0</v>
      </c>
      <c r="E8" s="213">
        <f t="shared" si="0"/>
        <v>0</v>
      </c>
      <c r="F8" s="213">
        <v>0</v>
      </c>
      <c r="G8" s="213">
        <v>0</v>
      </c>
      <c r="H8" s="213">
        <v>0</v>
      </c>
      <c r="I8" s="213">
        <v>0</v>
      </c>
      <c r="J8" s="64">
        <f t="shared" si="1"/>
        <v>0</v>
      </c>
      <c r="K8" s="213">
        <v>0</v>
      </c>
      <c r="L8" s="217">
        <v>0</v>
      </c>
      <c r="M8" s="48">
        <v>0</v>
      </c>
    </row>
    <row r="9" spans="1:14" ht="48" customHeight="1" x14ac:dyDescent="0.2">
      <c r="A9" s="46" t="s">
        <v>264</v>
      </c>
      <c r="B9" s="215">
        <v>0</v>
      </c>
      <c r="C9" s="213">
        <v>0</v>
      </c>
      <c r="D9" s="213">
        <v>0</v>
      </c>
      <c r="E9" s="213">
        <f t="shared" si="0"/>
        <v>0</v>
      </c>
      <c r="F9" s="213">
        <v>0</v>
      </c>
      <c r="G9" s="213">
        <v>0</v>
      </c>
      <c r="H9" s="213">
        <v>0</v>
      </c>
      <c r="I9" s="213">
        <v>0</v>
      </c>
      <c r="J9" s="64">
        <f t="shared" si="1"/>
        <v>0</v>
      </c>
      <c r="K9" s="213">
        <v>0</v>
      </c>
      <c r="L9" s="217">
        <v>0</v>
      </c>
      <c r="M9" s="48">
        <v>0</v>
      </c>
    </row>
    <row r="10" spans="1:14" ht="48" customHeight="1" x14ac:dyDescent="0.2">
      <c r="A10" s="46" t="s">
        <v>19</v>
      </c>
      <c r="B10" s="215">
        <v>0</v>
      </c>
      <c r="C10" s="213">
        <v>0</v>
      </c>
      <c r="D10" s="213">
        <v>0</v>
      </c>
      <c r="E10" s="213">
        <f t="shared" si="0"/>
        <v>0</v>
      </c>
      <c r="F10" s="213">
        <v>0</v>
      </c>
      <c r="G10" s="213">
        <v>0</v>
      </c>
      <c r="H10" s="213">
        <v>0</v>
      </c>
      <c r="I10" s="213">
        <v>0</v>
      </c>
      <c r="J10" s="64">
        <f t="shared" si="1"/>
        <v>0</v>
      </c>
      <c r="K10" s="213">
        <v>0</v>
      </c>
      <c r="L10" s="217">
        <v>0</v>
      </c>
      <c r="M10" s="48">
        <v>0</v>
      </c>
    </row>
    <row r="11" spans="1:14" ht="48" customHeight="1" x14ac:dyDescent="0.2">
      <c r="A11" s="46" t="s">
        <v>20</v>
      </c>
      <c r="B11" s="215">
        <v>0</v>
      </c>
      <c r="C11" s="213">
        <v>0</v>
      </c>
      <c r="D11" s="213">
        <v>0</v>
      </c>
      <c r="E11" s="213">
        <f t="shared" si="0"/>
        <v>0</v>
      </c>
      <c r="F11" s="213">
        <v>0</v>
      </c>
      <c r="G11" s="213">
        <v>0</v>
      </c>
      <c r="H11" s="213">
        <v>0</v>
      </c>
      <c r="I11" s="213">
        <v>0</v>
      </c>
      <c r="J11" s="64">
        <f t="shared" si="1"/>
        <v>0</v>
      </c>
      <c r="K11" s="213">
        <v>0</v>
      </c>
      <c r="L11" s="217">
        <v>0</v>
      </c>
      <c r="M11" s="48">
        <v>0</v>
      </c>
    </row>
    <row r="12" spans="1:14" ht="48" customHeight="1" x14ac:dyDescent="0.2">
      <c r="A12" s="46" t="s">
        <v>266</v>
      </c>
      <c r="B12" s="215">
        <v>0</v>
      </c>
      <c r="C12" s="213">
        <v>0</v>
      </c>
      <c r="D12" s="213">
        <v>0</v>
      </c>
      <c r="E12" s="213">
        <f t="shared" si="0"/>
        <v>0</v>
      </c>
      <c r="F12" s="213">
        <v>0</v>
      </c>
      <c r="G12" s="213">
        <v>0</v>
      </c>
      <c r="H12" s="213">
        <v>0</v>
      </c>
      <c r="I12" s="213">
        <v>0</v>
      </c>
      <c r="J12" s="64">
        <f t="shared" si="1"/>
        <v>0</v>
      </c>
      <c r="K12" s="213">
        <v>0</v>
      </c>
      <c r="L12" s="217">
        <v>0</v>
      </c>
      <c r="M12" s="48">
        <v>0</v>
      </c>
    </row>
    <row r="13" spans="1:14" ht="48" customHeight="1" x14ac:dyDescent="0.2">
      <c r="A13" s="46" t="s">
        <v>22</v>
      </c>
      <c r="B13" s="215">
        <v>0</v>
      </c>
      <c r="C13" s="213">
        <v>0</v>
      </c>
      <c r="D13" s="213">
        <v>0</v>
      </c>
      <c r="E13" s="213">
        <f t="shared" si="0"/>
        <v>0</v>
      </c>
      <c r="F13" s="213">
        <v>0</v>
      </c>
      <c r="G13" s="213">
        <v>0</v>
      </c>
      <c r="H13" s="213">
        <v>0</v>
      </c>
      <c r="I13" s="213">
        <v>0</v>
      </c>
      <c r="J13" s="64">
        <f t="shared" si="1"/>
        <v>0</v>
      </c>
      <c r="K13" s="213">
        <v>0</v>
      </c>
      <c r="L13" s="217">
        <v>0</v>
      </c>
      <c r="M13" s="48">
        <v>0</v>
      </c>
    </row>
    <row r="14" spans="1:14" ht="48" customHeight="1" x14ac:dyDescent="0.2">
      <c r="A14" s="46" t="s">
        <v>269</v>
      </c>
      <c r="B14" s="215">
        <v>0</v>
      </c>
      <c r="C14" s="213">
        <v>0</v>
      </c>
      <c r="D14" s="213">
        <v>0</v>
      </c>
      <c r="E14" s="213">
        <f t="shared" si="0"/>
        <v>0</v>
      </c>
      <c r="F14" s="213">
        <v>0</v>
      </c>
      <c r="G14" s="213">
        <v>0</v>
      </c>
      <c r="H14" s="213">
        <v>0</v>
      </c>
      <c r="I14" s="213">
        <v>0</v>
      </c>
      <c r="J14" s="64">
        <f t="shared" si="1"/>
        <v>0</v>
      </c>
      <c r="K14" s="213">
        <v>0</v>
      </c>
      <c r="L14" s="217">
        <v>0</v>
      </c>
      <c r="M14" s="48">
        <v>0</v>
      </c>
    </row>
    <row r="15" spans="1:14" ht="48" customHeight="1" x14ac:dyDescent="0.2">
      <c r="A15" s="46" t="s">
        <v>24</v>
      </c>
      <c r="B15" s="215">
        <v>0</v>
      </c>
      <c r="C15" s="213">
        <v>0</v>
      </c>
      <c r="D15" s="213">
        <v>0</v>
      </c>
      <c r="E15" s="213">
        <f t="shared" si="0"/>
        <v>0</v>
      </c>
      <c r="F15" s="213">
        <v>0</v>
      </c>
      <c r="G15" s="213">
        <v>0</v>
      </c>
      <c r="H15" s="213">
        <v>0</v>
      </c>
      <c r="I15" s="213">
        <v>0</v>
      </c>
      <c r="J15" s="64">
        <f t="shared" si="1"/>
        <v>0</v>
      </c>
      <c r="K15" s="213">
        <v>0</v>
      </c>
      <c r="L15" s="217">
        <v>0</v>
      </c>
      <c r="M15" s="48">
        <v>0</v>
      </c>
    </row>
    <row r="16" spans="1:14" ht="48" customHeight="1" thickBot="1" x14ac:dyDescent="0.25">
      <c r="A16" s="49" t="s">
        <v>268</v>
      </c>
      <c r="B16" s="215">
        <v>0</v>
      </c>
      <c r="C16" s="216">
        <v>0</v>
      </c>
      <c r="D16" s="216">
        <v>0</v>
      </c>
      <c r="E16" s="214">
        <f t="shared" si="0"/>
        <v>0</v>
      </c>
      <c r="F16" s="213">
        <v>0</v>
      </c>
      <c r="G16" s="216">
        <v>0</v>
      </c>
      <c r="H16" s="216">
        <v>0</v>
      </c>
      <c r="I16" s="216">
        <v>0</v>
      </c>
      <c r="J16" s="64">
        <f t="shared" si="1"/>
        <v>0</v>
      </c>
      <c r="K16" s="216">
        <v>0</v>
      </c>
      <c r="L16" s="218">
        <v>0</v>
      </c>
      <c r="M16" s="50">
        <v>0</v>
      </c>
    </row>
    <row r="17" spans="1:13" ht="48" customHeight="1" thickTop="1" thickBot="1" x14ac:dyDescent="0.25">
      <c r="A17" s="51" t="s">
        <v>29</v>
      </c>
      <c r="B17" s="52">
        <f>SUM(B5:B16)</f>
        <v>0</v>
      </c>
      <c r="C17" s="52">
        <f t="shared" ref="C17:L17" si="2">SUM(C5:C16)</f>
        <v>0</v>
      </c>
      <c r="D17" s="52">
        <f t="shared" si="2"/>
        <v>0</v>
      </c>
      <c r="E17" s="52">
        <f t="shared" si="2"/>
        <v>0</v>
      </c>
      <c r="F17" s="52">
        <f t="shared" si="2"/>
        <v>0</v>
      </c>
      <c r="G17" s="52">
        <f t="shared" si="2"/>
        <v>0</v>
      </c>
      <c r="H17" s="52">
        <f t="shared" si="2"/>
        <v>0</v>
      </c>
      <c r="I17" s="52">
        <f t="shared" si="2"/>
        <v>0</v>
      </c>
      <c r="J17" s="52">
        <f t="shared" si="2"/>
        <v>0</v>
      </c>
      <c r="K17" s="52">
        <f t="shared" si="2"/>
        <v>0</v>
      </c>
      <c r="L17" s="53">
        <f t="shared" si="2"/>
        <v>0</v>
      </c>
      <c r="M17" s="54">
        <v>0</v>
      </c>
    </row>
    <row r="18" spans="1:13" ht="48" customHeight="1" x14ac:dyDescent="0.2">
      <c r="D18" s="65"/>
      <c r="E18" s="65"/>
      <c r="H18" s="65"/>
      <c r="I18" s="65"/>
    </row>
    <row r="19" spans="1:13" ht="48" customHeight="1" x14ac:dyDescent="0.2">
      <c r="A19" s="310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</row>
  </sheetData>
  <mergeCells count="7">
    <mergeCell ref="A19:L19"/>
    <mergeCell ref="L1:M1"/>
    <mergeCell ref="B2:C2"/>
    <mergeCell ref="L2:M2"/>
    <mergeCell ref="B3:J3"/>
    <mergeCell ref="K3:K4"/>
    <mergeCell ref="L3:L4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69" orientation="landscape" useFirstPageNumber="1" r:id="rId1"/>
  <headerFooter scaleWithDoc="0" alignWithMargins="0">
    <oddFooter>&amp;C&amp;P</oddFooter>
  </headerFooter>
  <ignoredErrors>
    <ignoredError sqref="A5:A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view="pageBreakPreview" zoomScale="115" zoomScaleNormal="90" zoomScaleSheetLayoutView="115" workbookViewId="0">
      <selection activeCell="P19" sqref="P19"/>
    </sheetView>
  </sheetViews>
  <sheetFormatPr defaultColWidth="12.6640625" defaultRowHeight="48" customHeight="1" x14ac:dyDescent="0.2"/>
  <cols>
    <col min="1" max="1" width="3.44140625" style="1" customWidth="1"/>
    <col min="2" max="2" width="12.77734375" style="1" customWidth="1"/>
    <col min="3" max="4" width="12.6640625" style="1" customWidth="1"/>
    <col min="5" max="5" width="13.6640625" style="1" customWidth="1"/>
    <col min="6" max="9" width="12.77734375" style="1" customWidth="1"/>
    <col min="10" max="10" width="13.44140625" style="1" customWidth="1"/>
    <col min="11" max="11" width="13.6640625" style="1" customWidth="1"/>
    <col min="12" max="13" width="12.77734375" style="1" customWidth="1"/>
    <col min="14" max="16384" width="12.6640625" style="1"/>
  </cols>
  <sheetData>
    <row r="1" spans="1:14" ht="48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311" t="s">
        <v>32</v>
      </c>
      <c r="M1" s="311"/>
    </row>
    <row r="2" spans="1:14" ht="48" customHeight="1" thickBot="1" x14ac:dyDescent="0.25">
      <c r="A2" s="35"/>
      <c r="B2" s="312"/>
      <c r="C2" s="313"/>
      <c r="D2" s="56"/>
      <c r="E2" s="56"/>
      <c r="F2" s="56"/>
      <c r="G2" s="56"/>
      <c r="H2" s="56"/>
      <c r="I2" s="56"/>
      <c r="J2" s="56"/>
      <c r="K2" s="56"/>
      <c r="L2" s="301" t="s">
        <v>0</v>
      </c>
      <c r="M2" s="302"/>
      <c r="N2" s="3"/>
    </row>
    <row r="3" spans="1:14" ht="48" customHeight="1" x14ac:dyDescent="0.2">
      <c r="A3" s="37"/>
      <c r="B3" s="314" t="s">
        <v>1</v>
      </c>
      <c r="C3" s="314"/>
      <c r="D3" s="314"/>
      <c r="E3" s="314"/>
      <c r="F3" s="314"/>
      <c r="G3" s="314"/>
      <c r="H3" s="314"/>
      <c r="I3" s="314"/>
      <c r="J3" s="315"/>
      <c r="K3" s="306" t="s">
        <v>2</v>
      </c>
      <c r="L3" s="308" t="s">
        <v>3</v>
      </c>
      <c r="M3" s="223" t="s">
        <v>4</v>
      </c>
    </row>
    <row r="4" spans="1:14" ht="48" customHeight="1" thickBot="1" x14ac:dyDescent="0.25">
      <c r="A4" s="60" t="s">
        <v>28</v>
      </c>
      <c r="B4" s="61" t="s">
        <v>253</v>
      </c>
      <c r="C4" s="62" t="s">
        <v>6</v>
      </c>
      <c r="D4" s="62" t="s">
        <v>7</v>
      </c>
      <c r="E4" s="62" t="s">
        <v>8</v>
      </c>
      <c r="F4" s="62" t="s">
        <v>9</v>
      </c>
      <c r="G4" s="62" t="s">
        <v>180</v>
      </c>
      <c r="H4" s="62" t="s">
        <v>10</v>
      </c>
      <c r="I4" s="62" t="s">
        <v>11</v>
      </c>
      <c r="J4" s="222" t="s">
        <v>12</v>
      </c>
      <c r="K4" s="307"/>
      <c r="L4" s="309"/>
      <c r="M4" s="224" t="s">
        <v>254</v>
      </c>
    </row>
    <row r="5" spans="1:14" ht="48" customHeight="1" x14ac:dyDescent="0.2">
      <c r="A5" s="63" t="s">
        <v>261</v>
      </c>
      <c r="B5" s="215">
        <v>541340</v>
      </c>
      <c r="C5" s="215">
        <v>4184230</v>
      </c>
      <c r="D5" s="215">
        <v>7320</v>
      </c>
      <c r="E5" s="212">
        <f>SUM(B5:D5)</f>
        <v>4732890</v>
      </c>
      <c r="F5" s="215">
        <v>0</v>
      </c>
      <c r="G5" s="215">
        <v>0</v>
      </c>
      <c r="H5" s="215">
        <v>540</v>
      </c>
      <c r="I5" s="215">
        <v>5634280</v>
      </c>
      <c r="J5" s="215">
        <v>10367710</v>
      </c>
      <c r="K5" s="215">
        <v>10367710</v>
      </c>
      <c r="L5" s="233">
        <v>883069.99999999988</v>
      </c>
      <c r="M5" s="234">
        <v>8.5175029008334509</v>
      </c>
    </row>
    <row r="6" spans="1:14" ht="48" customHeight="1" x14ac:dyDescent="0.2">
      <c r="A6" s="46" t="s">
        <v>262</v>
      </c>
      <c r="B6" s="215">
        <v>530760</v>
      </c>
      <c r="C6" s="213">
        <v>6736500</v>
      </c>
      <c r="D6" s="213">
        <v>8570</v>
      </c>
      <c r="E6" s="213">
        <f t="shared" ref="E6:E16" si="0">SUM(B6:D6)</f>
        <v>7275830</v>
      </c>
      <c r="F6" s="215">
        <v>0</v>
      </c>
      <c r="G6" s="215">
        <v>0</v>
      </c>
      <c r="H6" s="215">
        <v>1060</v>
      </c>
      <c r="I6" s="213">
        <v>5530610.0000000009</v>
      </c>
      <c r="J6" s="213">
        <v>12807500</v>
      </c>
      <c r="K6" s="213">
        <v>12807500</v>
      </c>
      <c r="L6" s="217">
        <v>2258550</v>
      </c>
      <c r="M6" s="235">
        <v>17.634589107944564</v>
      </c>
    </row>
    <row r="7" spans="1:14" ht="48" customHeight="1" x14ac:dyDescent="0.2">
      <c r="A7" s="46" t="s">
        <v>256</v>
      </c>
      <c r="B7" s="215">
        <v>484450</v>
      </c>
      <c r="C7" s="213">
        <v>6682270</v>
      </c>
      <c r="D7" s="213">
        <v>12920</v>
      </c>
      <c r="E7" s="213">
        <f t="shared" si="0"/>
        <v>7179640</v>
      </c>
      <c r="F7" s="215">
        <v>0</v>
      </c>
      <c r="G7" s="215">
        <v>0</v>
      </c>
      <c r="H7" s="215">
        <v>950</v>
      </c>
      <c r="I7" s="213">
        <v>4948100</v>
      </c>
      <c r="J7" s="213">
        <v>12128690</v>
      </c>
      <c r="K7" s="213">
        <v>12128690</v>
      </c>
      <c r="L7" s="217">
        <v>1671430</v>
      </c>
      <c r="M7" s="235">
        <v>13.780795782561844</v>
      </c>
    </row>
    <row r="8" spans="1:14" ht="48" customHeight="1" x14ac:dyDescent="0.2">
      <c r="A8" s="46" t="s">
        <v>263</v>
      </c>
      <c r="B8" s="215">
        <v>524900</v>
      </c>
      <c r="C8" s="213">
        <v>6049400</v>
      </c>
      <c r="D8" s="213">
        <v>11740</v>
      </c>
      <c r="E8" s="213">
        <f t="shared" si="0"/>
        <v>6586040</v>
      </c>
      <c r="F8" s="215">
        <v>0</v>
      </c>
      <c r="G8" s="215">
        <v>0</v>
      </c>
      <c r="H8" s="215">
        <v>790</v>
      </c>
      <c r="I8" s="213">
        <v>5484540</v>
      </c>
      <c r="J8" s="213">
        <v>12071370</v>
      </c>
      <c r="K8" s="213">
        <v>12071370</v>
      </c>
      <c r="L8" s="217">
        <v>1497770</v>
      </c>
      <c r="M8" s="235">
        <v>12.407622332842088</v>
      </c>
    </row>
    <row r="9" spans="1:14" ht="48" customHeight="1" x14ac:dyDescent="0.2">
      <c r="A9" s="46" t="s">
        <v>264</v>
      </c>
      <c r="B9" s="215">
        <v>486980</v>
      </c>
      <c r="C9" s="213">
        <v>8871570</v>
      </c>
      <c r="D9" s="213">
        <v>5110</v>
      </c>
      <c r="E9" s="213">
        <f t="shared" si="0"/>
        <v>9363660</v>
      </c>
      <c r="F9" s="215">
        <v>0</v>
      </c>
      <c r="G9" s="215">
        <v>0</v>
      </c>
      <c r="H9" s="215">
        <v>1820</v>
      </c>
      <c r="I9" s="213">
        <v>5133680</v>
      </c>
      <c r="J9" s="213">
        <v>14499160</v>
      </c>
      <c r="K9" s="213">
        <v>14499160</v>
      </c>
      <c r="L9" s="217">
        <v>2418900</v>
      </c>
      <c r="M9" s="235">
        <v>16.683035431018073</v>
      </c>
    </row>
    <row r="10" spans="1:14" ht="48" customHeight="1" x14ac:dyDescent="0.2">
      <c r="A10" s="46" t="s">
        <v>257</v>
      </c>
      <c r="B10" s="215">
        <v>405060</v>
      </c>
      <c r="C10" s="213">
        <v>10911860</v>
      </c>
      <c r="D10" s="213">
        <v>7110</v>
      </c>
      <c r="E10" s="213">
        <f t="shared" si="0"/>
        <v>11324030</v>
      </c>
      <c r="F10" s="215">
        <v>0</v>
      </c>
      <c r="G10" s="215">
        <v>0</v>
      </c>
      <c r="H10" s="215">
        <v>1330</v>
      </c>
      <c r="I10" s="213">
        <v>4847340</v>
      </c>
      <c r="J10" s="213">
        <v>16172700</v>
      </c>
      <c r="K10" s="213">
        <v>16172700</v>
      </c>
      <c r="L10" s="217">
        <v>2268140</v>
      </c>
      <c r="M10" s="235">
        <v>14.024498073914685</v>
      </c>
    </row>
    <row r="11" spans="1:14" ht="48" customHeight="1" x14ac:dyDescent="0.2">
      <c r="A11" s="46" t="s">
        <v>265</v>
      </c>
      <c r="B11" s="215">
        <v>637250</v>
      </c>
      <c r="C11" s="213">
        <v>2074930</v>
      </c>
      <c r="D11" s="213">
        <v>8530</v>
      </c>
      <c r="E11" s="213">
        <f t="shared" si="0"/>
        <v>2720710</v>
      </c>
      <c r="F11" s="215">
        <v>0</v>
      </c>
      <c r="G11" s="215">
        <v>0</v>
      </c>
      <c r="H11" s="215">
        <v>380</v>
      </c>
      <c r="I11" s="213">
        <v>5409640</v>
      </c>
      <c r="J11" s="213">
        <v>8130730</v>
      </c>
      <c r="K11" s="213">
        <v>8130730</v>
      </c>
      <c r="L11" s="217">
        <v>1130360</v>
      </c>
      <c r="M11" s="235">
        <v>13.902318733988213</v>
      </c>
    </row>
    <row r="12" spans="1:14" ht="48" customHeight="1" x14ac:dyDescent="0.2">
      <c r="A12" s="46" t="s">
        <v>266</v>
      </c>
      <c r="B12" s="215">
        <v>746810</v>
      </c>
      <c r="C12" s="213">
        <v>3328780</v>
      </c>
      <c r="D12" s="213">
        <v>6590</v>
      </c>
      <c r="E12" s="213">
        <f t="shared" si="0"/>
        <v>4082180</v>
      </c>
      <c r="F12" s="215">
        <v>0</v>
      </c>
      <c r="G12" s="215">
        <v>0</v>
      </c>
      <c r="H12" s="215">
        <v>270</v>
      </c>
      <c r="I12" s="213">
        <v>5073840</v>
      </c>
      <c r="J12" s="213">
        <v>9156290</v>
      </c>
      <c r="K12" s="213">
        <v>9156290</v>
      </c>
      <c r="L12" s="217">
        <v>975560</v>
      </c>
      <c r="M12" s="235">
        <v>10.65453365937514</v>
      </c>
    </row>
    <row r="13" spans="1:14" ht="48" customHeight="1" x14ac:dyDescent="0.2">
      <c r="A13" s="46" t="s">
        <v>267</v>
      </c>
      <c r="B13" s="215">
        <v>498420</v>
      </c>
      <c r="C13" s="213">
        <v>7814790</v>
      </c>
      <c r="D13" s="213">
        <v>2060</v>
      </c>
      <c r="E13" s="213">
        <f t="shared" si="0"/>
        <v>8315270</v>
      </c>
      <c r="F13" s="215">
        <v>0</v>
      </c>
      <c r="G13" s="215">
        <v>0</v>
      </c>
      <c r="H13" s="215">
        <v>890</v>
      </c>
      <c r="I13" s="213">
        <v>5523400</v>
      </c>
      <c r="J13" s="213">
        <v>13839560</v>
      </c>
      <c r="K13" s="213">
        <v>13839560</v>
      </c>
      <c r="L13" s="217">
        <v>2062570.0000000002</v>
      </c>
      <c r="M13" s="235">
        <v>14.903436236412142</v>
      </c>
    </row>
    <row r="14" spans="1:14" ht="48" customHeight="1" x14ac:dyDescent="0.2">
      <c r="A14" s="46" t="s">
        <v>269</v>
      </c>
      <c r="B14" s="215">
        <v>394430</v>
      </c>
      <c r="C14" s="213">
        <v>10427910</v>
      </c>
      <c r="D14" s="213">
        <v>620</v>
      </c>
      <c r="E14" s="213">
        <f t="shared" si="0"/>
        <v>10822960</v>
      </c>
      <c r="F14" s="215">
        <v>0</v>
      </c>
      <c r="G14" s="215">
        <v>0</v>
      </c>
      <c r="H14" s="215">
        <v>830</v>
      </c>
      <c r="I14" s="213">
        <v>6218469.9999999991</v>
      </c>
      <c r="J14" s="213">
        <v>17042260</v>
      </c>
      <c r="K14" s="213">
        <v>17042260</v>
      </c>
      <c r="L14" s="217">
        <v>2612030</v>
      </c>
      <c r="M14" s="235">
        <v>15.326781776595357</v>
      </c>
    </row>
    <row r="15" spans="1:14" ht="48" customHeight="1" x14ac:dyDescent="0.2">
      <c r="A15" s="46" t="s">
        <v>260</v>
      </c>
      <c r="B15" s="215">
        <v>400270</v>
      </c>
      <c r="C15" s="213">
        <v>8461800</v>
      </c>
      <c r="D15" s="213">
        <v>21470</v>
      </c>
      <c r="E15" s="213">
        <f t="shared" si="0"/>
        <v>8883540</v>
      </c>
      <c r="F15" s="215">
        <v>0</v>
      </c>
      <c r="G15" s="215">
        <v>0</v>
      </c>
      <c r="H15" s="215">
        <v>590</v>
      </c>
      <c r="I15" s="213">
        <v>5874940.0000000009</v>
      </c>
      <c r="J15" s="213">
        <v>14759070</v>
      </c>
      <c r="K15" s="213">
        <v>14759070</v>
      </c>
      <c r="L15" s="217">
        <v>1966340</v>
      </c>
      <c r="M15" s="235">
        <v>13.322926173532615</v>
      </c>
    </row>
    <row r="16" spans="1:14" ht="48" customHeight="1" thickBot="1" x14ac:dyDescent="0.25">
      <c r="A16" s="49" t="s">
        <v>268</v>
      </c>
      <c r="B16" s="215">
        <v>831870</v>
      </c>
      <c r="C16" s="216">
        <v>6103040</v>
      </c>
      <c r="D16" s="216">
        <v>8430</v>
      </c>
      <c r="E16" s="214">
        <f t="shared" si="0"/>
        <v>6943340</v>
      </c>
      <c r="F16" s="215">
        <v>0</v>
      </c>
      <c r="G16" s="215">
        <v>0</v>
      </c>
      <c r="H16" s="215">
        <v>810</v>
      </c>
      <c r="I16" s="216">
        <v>5096930</v>
      </c>
      <c r="J16" s="216">
        <v>12041080</v>
      </c>
      <c r="K16" s="216">
        <v>12041080</v>
      </c>
      <c r="L16" s="217">
        <v>1648480</v>
      </c>
      <c r="M16" s="237">
        <v>13.690466303687042</v>
      </c>
    </row>
    <row r="17" spans="1:13" ht="48" customHeight="1" thickTop="1" thickBot="1" x14ac:dyDescent="0.25">
      <c r="A17" s="51" t="s">
        <v>29</v>
      </c>
      <c r="B17" s="52">
        <f>SUM(B5:B16)</f>
        <v>6482540</v>
      </c>
      <c r="C17" s="52">
        <f t="shared" ref="C17:L17" si="1">SUM(C5:C16)</f>
        <v>81647080</v>
      </c>
      <c r="D17" s="52">
        <f t="shared" si="1"/>
        <v>100470</v>
      </c>
      <c r="E17" s="52">
        <f t="shared" si="1"/>
        <v>88230090</v>
      </c>
      <c r="F17" s="52">
        <f t="shared" si="1"/>
        <v>0</v>
      </c>
      <c r="G17" s="52">
        <f t="shared" si="1"/>
        <v>0</v>
      </c>
      <c r="H17" s="52">
        <f t="shared" si="1"/>
        <v>10260</v>
      </c>
      <c r="I17" s="52">
        <f t="shared" si="1"/>
        <v>64775770</v>
      </c>
      <c r="J17" s="52">
        <f t="shared" si="1"/>
        <v>153016120</v>
      </c>
      <c r="K17" s="52">
        <f t="shared" si="1"/>
        <v>153016120</v>
      </c>
      <c r="L17" s="53">
        <f t="shared" si="1"/>
        <v>21393200</v>
      </c>
      <c r="M17" s="238">
        <v>13.98101062816127</v>
      </c>
    </row>
    <row r="18" spans="1:13" ht="48" customHeight="1" x14ac:dyDescent="0.2">
      <c r="D18" s="2"/>
      <c r="E18" s="2"/>
      <c r="H18" s="2"/>
      <c r="I18" s="2"/>
    </row>
    <row r="19" spans="1:13" ht="48" customHeight="1" x14ac:dyDescent="0.2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</row>
  </sheetData>
  <mergeCells count="7">
    <mergeCell ref="A19:L19"/>
    <mergeCell ref="L1:M1"/>
    <mergeCell ref="B2:C2"/>
    <mergeCell ref="L2:M2"/>
    <mergeCell ref="B3:J3"/>
    <mergeCell ref="K3:K4"/>
    <mergeCell ref="L3:L4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70" orientation="landscape" useFirstPageNumber="1" r:id="rId1"/>
  <headerFooter scaleWithDoc="0" alignWithMargins="0">
    <oddFooter>&amp;C&amp;P</oddFooter>
  </headerFooter>
  <ignoredErrors>
    <ignoredError sqref="A5:A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tabSelected="1" view="pageBreakPreview" zoomScaleNormal="90" zoomScaleSheetLayoutView="100" workbookViewId="0">
      <selection activeCell="P19" sqref="P19"/>
    </sheetView>
  </sheetViews>
  <sheetFormatPr defaultColWidth="12.6640625" defaultRowHeight="48" customHeight="1" x14ac:dyDescent="0.2"/>
  <cols>
    <col min="1" max="1" width="3.44140625" style="56" customWidth="1"/>
    <col min="2" max="2" width="12.77734375" style="56" customWidth="1"/>
    <col min="3" max="4" width="12.6640625" style="56" customWidth="1"/>
    <col min="5" max="5" width="13.6640625" style="56" customWidth="1"/>
    <col min="6" max="9" width="12.77734375" style="56" customWidth="1"/>
    <col min="10" max="10" width="13.44140625" style="56" customWidth="1"/>
    <col min="11" max="11" width="13.6640625" style="56" customWidth="1"/>
    <col min="12" max="13" width="12.77734375" style="56" customWidth="1"/>
    <col min="14" max="16384" width="12.6640625" style="56"/>
  </cols>
  <sheetData>
    <row r="1" spans="1:14" ht="48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311" t="s">
        <v>33</v>
      </c>
      <c r="M1" s="311"/>
    </row>
    <row r="2" spans="1:14" ht="48" customHeight="1" thickBot="1" x14ac:dyDescent="0.25">
      <c r="A2" s="57"/>
      <c r="B2" s="312"/>
      <c r="C2" s="313"/>
      <c r="L2" s="301" t="s">
        <v>0</v>
      </c>
      <c r="M2" s="302"/>
      <c r="N2" s="58"/>
    </row>
    <row r="3" spans="1:14" ht="48" customHeight="1" x14ac:dyDescent="0.2">
      <c r="A3" s="37"/>
      <c r="B3" s="303" t="s">
        <v>1</v>
      </c>
      <c r="C3" s="304"/>
      <c r="D3" s="304"/>
      <c r="E3" s="304"/>
      <c r="F3" s="304"/>
      <c r="G3" s="304"/>
      <c r="H3" s="304"/>
      <c r="I3" s="304"/>
      <c r="J3" s="305"/>
      <c r="K3" s="306" t="s">
        <v>2</v>
      </c>
      <c r="L3" s="308" t="s">
        <v>3</v>
      </c>
      <c r="M3" s="223" t="s">
        <v>4</v>
      </c>
    </row>
    <row r="4" spans="1:14" ht="48" customHeight="1" thickBot="1" x14ac:dyDescent="0.25">
      <c r="A4" s="39" t="s">
        <v>28</v>
      </c>
      <c r="B4" s="61" t="s">
        <v>253</v>
      </c>
      <c r="C4" s="62" t="s">
        <v>6</v>
      </c>
      <c r="D4" s="62" t="s">
        <v>7</v>
      </c>
      <c r="E4" s="62" t="s">
        <v>8</v>
      </c>
      <c r="F4" s="41" t="s">
        <v>9</v>
      </c>
      <c r="G4" s="41" t="s">
        <v>180</v>
      </c>
      <c r="H4" s="41" t="s">
        <v>10</v>
      </c>
      <c r="I4" s="41" t="s">
        <v>11</v>
      </c>
      <c r="J4" s="42" t="s">
        <v>12</v>
      </c>
      <c r="K4" s="307"/>
      <c r="L4" s="309"/>
      <c r="M4" s="224" t="s">
        <v>270</v>
      </c>
    </row>
    <row r="5" spans="1:14" ht="48" customHeight="1" x14ac:dyDescent="0.2">
      <c r="A5" s="44" t="s">
        <v>14</v>
      </c>
      <c r="B5" s="215">
        <v>8320160</v>
      </c>
      <c r="C5" s="215">
        <v>11861620</v>
      </c>
      <c r="D5" s="215">
        <v>156310</v>
      </c>
      <c r="E5" s="212">
        <f>SUM(B5:D5)</f>
        <v>20338090</v>
      </c>
      <c r="F5" s="232">
        <v>0</v>
      </c>
      <c r="G5" s="232">
        <v>272080</v>
      </c>
      <c r="H5" s="232">
        <v>119330</v>
      </c>
      <c r="I5" s="212">
        <v>2550450</v>
      </c>
      <c r="J5" s="212">
        <v>23279950</v>
      </c>
      <c r="K5" s="212">
        <v>23279950</v>
      </c>
      <c r="L5" s="242">
        <v>3681410</v>
      </c>
      <c r="M5" s="234">
        <v>15.813650802514609</v>
      </c>
    </row>
    <row r="6" spans="1:14" ht="48" customHeight="1" x14ac:dyDescent="0.2">
      <c r="A6" s="46" t="s">
        <v>271</v>
      </c>
      <c r="B6" s="215">
        <v>8165400</v>
      </c>
      <c r="C6" s="213">
        <v>14768410</v>
      </c>
      <c r="D6" s="215">
        <v>164230</v>
      </c>
      <c r="E6" s="213">
        <f t="shared" ref="E6:E16" si="0">SUM(B6:D6)</f>
        <v>23098040</v>
      </c>
      <c r="F6" s="213">
        <v>0</v>
      </c>
      <c r="G6" s="213">
        <v>176035</v>
      </c>
      <c r="H6" s="213">
        <v>29500</v>
      </c>
      <c r="I6" s="213">
        <v>2518900</v>
      </c>
      <c r="J6" s="213">
        <v>25822475</v>
      </c>
      <c r="K6" s="213">
        <v>25822475</v>
      </c>
      <c r="L6" s="217">
        <v>4039840</v>
      </c>
      <c r="M6" s="235">
        <v>15.644666129021328</v>
      </c>
    </row>
    <row r="7" spans="1:14" ht="48" customHeight="1" x14ac:dyDescent="0.2">
      <c r="A7" s="46" t="s">
        <v>16</v>
      </c>
      <c r="B7" s="215">
        <v>7175310</v>
      </c>
      <c r="C7" s="213">
        <v>16963980</v>
      </c>
      <c r="D7" s="213">
        <v>224640</v>
      </c>
      <c r="E7" s="213">
        <f t="shared" si="0"/>
        <v>24363930</v>
      </c>
      <c r="F7" s="213">
        <v>0</v>
      </c>
      <c r="G7" s="213">
        <v>201125</v>
      </c>
      <c r="H7" s="213">
        <v>37070</v>
      </c>
      <c r="I7" s="213">
        <v>2609020</v>
      </c>
      <c r="J7" s="213">
        <v>27211145</v>
      </c>
      <c r="K7" s="213">
        <v>27211145</v>
      </c>
      <c r="L7" s="217">
        <v>3613750</v>
      </c>
      <c r="M7" s="235">
        <v>13.280404040329799</v>
      </c>
    </row>
    <row r="8" spans="1:14" ht="48" customHeight="1" x14ac:dyDescent="0.2">
      <c r="A8" s="46" t="s">
        <v>272</v>
      </c>
      <c r="B8" s="215">
        <v>8018730</v>
      </c>
      <c r="C8" s="213">
        <v>13690170</v>
      </c>
      <c r="D8" s="213">
        <v>150880</v>
      </c>
      <c r="E8" s="213">
        <f t="shared" si="0"/>
        <v>21859780</v>
      </c>
      <c r="F8" s="213">
        <v>0</v>
      </c>
      <c r="G8" s="213">
        <v>242460</v>
      </c>
      <c r="H8" s="213">
        <v>-4300</v>
      </c>
      <c r="I8" s="213">
        <v>2818770</v>
      </c>
      <c r="J8" s="213">
        <v>24916710</v>
      </c>
      <c r="K8" s="213">
        <v>24916710</v>
      </c>
      <c r="L8" s="217">
        <v>3734440</v>
      </c>
      <c r="M8" s="235">
        <v>14.987692997992111</v>
      </c>
    </row>
    <row r="9" spans="1:14" ht="48" customHeight="1" x14ac:dyDescent="0.2">
      <c r="A9" s="46" t="s">
        <v>18</v>
      </c>
      <c r="B9" s="215">
        <v>7459610</v>
      </c>
      <c r="C9" s="213">
        <v>9795120</v>
      </c>
      <c r="D9" s="213">
        <v>127230</v>
      </c>
      <c r="E9" s="213">
        <f t="shared" si="0"/>
        <v>17381960</v>
      </c>
      <c r="F9" s="213">
        <v>0</v>
      </c>
      <c r="G9" s="213">
        <v>269440</v>
      </c>
      <c r="H9" s="213">
        <v>33780</v>
      </c>
      <c r="I9" s="213">
        <v>2322090</v>
      </c>
      <c r="J9" s="213">
        <v>20007270</v>
      </c>
      <c r="K9" s="213">
        <v>20007270</v>
      </c>
      <c r="L9" s="217">
        <v>2404900</v>
      </c>
      <c r="M9" s="235">
        <v>12.020130682496912</v>
      </c>
    </row>
    <row r="10" spans="1:14" ht="48" customHeight="1" x14ac:dyDescent="0.2">
      <c r="A10" s="46" t="s">
        <v>19</v>
      </c>
      <c r="B10" s="215">
        <v>6914010</v>
      </c>
      <c r="C10" s="213">
        <v>8637850</v>
      </c>
      <c r="D10" s="213">
        <v>196440</v>
      </c>
      <c r="E10" s="213">
        <f t="shared" si="0"/>
        <v>15748300</v>
      </c>
      <c r="F10" s="213">
        <v>0</v>
      </c>
      <c r="G10" s="213">
        <v>213275</v>
      </c>
      <c r="H10" s="213">
        <v>14930</v>
      </c>
      <c r="I10" s="213">
        <v>2255060</v>
      </c>
      <c r="J10" s="213">
        <v>18231565</v>
      </c>
      <c r="K10" s="213">
        <v>18231565</v>
      </c>
      <c r="L10" s="217">
        <v>2565340</v>
      </c>
      <c r="M10" s="235">
        <v>14.070871041515087</v>
      </c>
    </row>
    <row r="11" spans="1:14" ht="48" customHeight="1" x14ac:dyDescent="0.2">
      <c r="A11" s="46" t="s">
        <v>265</v>
      </c>
      <c r="B11" s="215">
        <v>7701940</v>
      </c>
      <c r="C11" s="213">
        <v>16930600</v>
      </c>
      <c r="D11" s="213">
        <v>357430</v>
      </c>
      <c r="E11" s="213">
        <f t="shared" si="0"/>
        <v>24989970</v>
      </c>
      <c r="F11" s="213">
        <v>0</v>
      </c>
      <c r="G11" s="213">
        <v>139865</v>
      </c>
      <c r="H11" s="213">
        <v>64460</v>
      </c>
      <c r="I11" s="213">
        <v>2405930.0000000005</v>
      </c>
      <c r="J11" s="213">
        <v>27600225</v>
      </c>
      <c r="K11" s="213">
        <v>27600225</v>
      </c>
      <c r="L11" s="217">
        <v>3909720</v>
      </c>
      <c r="M11" s="235">
        <v>14.165536693994344</v>
      </c>
    </row>
    <row r="12" spans="1:14" ht="48" customHeight="1" x14ac:dyDescent="0.2">
      <c r="A12" s="46" t="s">
        <v>21</v>
      </c>
      <c r="B12" s="215">
        <v>8314260</v>
      </c>
      <c r="C12" s="213">
        <v>12857790</v>
      </c>
      <c r="D12" s="213">
        <v>264760</v>
      </c>
      <c r="E12" s="213">
        <f t="shared" si="0"/>
        <v>21436810</v>
      </c>
      <c r="F12" s="213">
        <v>0</v>
      </c>
      <c r="G12" s="213">
        <v>203090</v>
      </c>
      <c r="H12" s="213">
        <v>103260</v>
      </c>
      <c r="I12" s="213">
        <v>2558700.0000000005</v>
      </c>
      <c r="J12" s="213">
        <v>24301860</v>
      </c>
      <c r="K12" s="213">
        <v>24301860</v>
      </c>
      <c r="L12" s="217">
        <v>3118580</v>
      </c>
      <c r="M12" s="235">
        <v>12.832680296899085</v>
      </c>
    </row>
    <row r="13" spans="1:14" ht="48" customHeight="1" x14ac:dyDescent="0.2">
      <c r="A13" s="46" t="s">
        <v>259</v>
      </c>
      <c r="B13" s="215">
        <v>9362330</v>
      </c>
      <c r="C13" s="213">
        <v>7141990</v>
      </c>
      <c r="D13" s="213">
        <v>150120</v>
      </c>
      <c r="E13" s="213">
        <f t="shared" si="0"/>
        <v>16654440</v>
      </c>
      <c r="F13" s="213">
        <v>0</v>
      </c>
      <c r="G13" s="213">
        <v>293965</v>
      </c>
      <c r="H13" s="213">
        <v>85780</v>
      </c>
      <c r="I13" s="213">
        <v>3293420.0000000005</v>
      </c>
      <c r="J13" s="213">
        <v>20327605</v>
      </c>
      <c r="K13" s="213">
        <v>20327605</v>
      </c>
      <c r="L13" s="217">
        <v>3328560</v>
      </c>
      <c r="M13" s="235">
        <v>16.374580281346475</v>
      </c>
    </row>
    <row r="14" spans="1:14" ht="48" customHeight="1" x14ac:dyDescent="0.2">
      <c r="A14" s="46" t="s">
        <v>273</v>
      </c>
      <c r="B14" s="215">
        <v>7090140</v>
      </c>
      <c r="C14" s="213">
        <v>2546340</v>
      </c>
      <c r="D14" s="213">
        <v>112900</v>
      </c>
      <c r="E14" s="213">
        <f t="shared" si="0"/>
        <v>9749380</v>
      </c>
      <c r="F14" s="213">
        <v>0</v>
      </c>
      <c r="G14" s="213">
        <v>206325</v>
      </c>
      <c r="H14" s="213">
        <v>142080</v>
      </c>
      <c r="I14" s="213">
        <v>999520</v>
      </c>
      <c r="J14" s="213">
        <v>11097305</v>
      </c>
      <c r="K14" s="213">
        <v>11097305</v>
      </c>
      <c r="L14" s="217">
        <v>2829359.9999999995</v>
      </c>
      <c r="M14" s="235">
        <v>25.495919955340508</v>
      </c>
    </row>
    <row r="15" spans="1:14" ht="48" customHeight="1" x14ac:dyDescent="0.2">
      <c r="A15" s="46" t="s">
        <v>274</v>
      </c>
      <c r="B15" s="215">
        <v>6127310</v>
      </c>
      <c r="C15" s="216">
        <v>-300</v>
      </c>
      <c r="D15" s="213">
        <v>98160</v>
      </c>
      <c r="E15" s="213">
        <f t="shared" si="0"/>
        <v>6225170</v>
      </c>
      <c r="F15" s="213">
        <v>0</v>
      </c>
      <c r="G15" s="213">
        <v>147735</v>
      </c>
      <c r="H15" s="213">
        <v>-10540</v>
      </c>
      <c r="I15" s="213">
        <v>0</v>
      </c>
      <c r="J15" s="213">
        <v>6362365</v>
      </c>
      <c r="K15" s="213">
        <v>6362365</v>
      </c>
      <c r="L15" s="217">
        <v>649650</v>
      </c>
      <c r="M15" s="235">
        <v>10.210825691389916</v>
      </c>
    </row>
    <row r="16" spans="1:14" ht="48" customHeight="1" thickBot="1" x14ac:dyDescent="0.25">
      <c r="A16" s="49" t="s">
        <v>275</v>
      </c>
      <c r="B16" s="215">
        <v>6913020</v>
      </c>
      <c r="C16" s="216">
        <v>9157080</v>
      </c>
      <c r="D16" s="216">
        <v>112830</v>
      </c>
      <c r="E16" s="214">
        <f t="shared" si="0"/>
        <v>16182930</v>
      </c>
      <c r="F16" s="213">
        <v>0</v>
      </c>
      <c r="G16" s="213">
        <v>168070</v>
      </c>
      <c r="H16" s="215">
        <v>-41190</v>
      </c>
      <c r="I16" s="216">
        <v>1884430</v>
      </c>
      <c r="J16" s="216">
        <v>18194240</v>
      </c>
      <c r="K16" s="216">
        <v>18194240</v>
      </c>
      <c r="L16" s="218">
        <v>2258950</v>
      </c>
      <c r="M16" s="237">
        <v>12.41574256467981</v>
      </c>
    </row>
    <row r="17" spans="1:13" ht="48" customHeight="1" thickTop="1" thickBot="1" x14ac:dyDescent="0.25">
      <c r="A17" s="51" t="s">
        <v>29</v>
      </c>
      <c r="B17" s="52">
        <f>SUM(B5:B16)</f>
        <v>91562220</v>
      </c>
      <c r="C17" s="52">
        <f t="shared" ref="C17:L17" si="1">SUM(C5:C16)</f>
        <v>124350650</v>
      </c>
      <c r="D17" s="52">
        <f t="shared" si="1"/>
        <v>2115930</v>
      </c>
      <c r="E17" s="52">
        <f t="shared" si="1"/>
        <v>218028800</v>
      </c>
      <c r="F17" s="52">
        <f t="shared" si="1"/>
        <v>0</v>
      </c>
      <c r="G17" s="52">
        <f t="shared" si="1"/>
        <v>2533465</v>
      </c>
      <c r="H17" s="52">
        <f t="shared" si="1"/>
        <v>574160</v>
      </c>
      <c r="I17" s="52">
        <f t="shared" si="1"/>
        <v>26216290</v>
      </c>
      <c r="J17" s="52">
        <f t="shared" si="1"/>
        <v>247352715</v>
      </c>
      <c r="K17" s="52">
        <f t="shared" si="1"/>
        <v>247352715</v>
      </c>
      <c r="L17" s="53">
        <f t="shared" si="1"/>
        <v>36134500</v>
      </c>
      <c r="M17" s="238">
        <v>14.60849136020197</v>
      </c>
    </row>
    <row r="18" spans="1:13" ht="48" customHeight="1" x14ac:dyDescent="0.2">
      <c r="D18" s="65"/>
      <c r="E18" s="65"/>
      <c r="H18" s="65"/>
      <c r="I18" s="65"/>
    </row>
    <row r="19" spans="1:13" ht="48" customHeight="1" x14ac:dyDescent="0.2">
      <c r="A19" s="310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</row>
  </sheetData>
  <mergeCells count="7">
    <mergeCell ref="A19:L19"/>
    <mergeCell ref="L1:M1"/>
    <mergeCell ref="B2:C2"/>
    <mergeCell ref="L2:M2"/>
    <mergeCell ref="B3:J3"/>
    <mergeCell ref="K3:K4"/>
    <mergeCell ref="L3:L4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71" orientation="landscape" useFirstPageNumber="1" r:id="rId1"/>
  <headerFooter scaleWithDoc="0" alignWithMargins="0">
    <oddFooter>&amp;C&amp;P</oddFooter>
  </headerFooter>
  <ignoredErrors>
    <ignoredError sqref="A5:A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tabSelected="1" view="pageBreakPreview" zoomScale="115" zoomScaleNormal="100" zoomScaleSheetLayoutView="115" workbookViewId="0">
      <selection activeCell="P19" sqref="P19"/>
    </sheetView>
  </sheetViews>
  <sheetFormatPr defaultColWidth="12.6640625" defaultRowHeight="48" customHeight="1" x14ac:dyDescent="0.2"/>
  <cols>
    <col min="1" max="1" width="3.44140625" style="56" customWidth="1"/>
    <col min="2" max="2" width="12.77734375" style="56" customWidth="1"/>
    <col min="3" max="4" width="12.6640625" style="56" customWidth="1"/>
    <col min="5" max="5" width="13.6640625" style="56" customWidth="1"/>
    <col min="6" max="9" width="12.77734375" style="56" customWidth="1"/>
    <col min="10" max="10" width="13.44140625" style="56" customWidth="1"/>
    <col min="11" max="11" width="13.6640625" style="56" customWidth="1"/>
    <col min="12" max="13" width="12.77734375" style="56" customWidth="1"/>
    <col min="14" max="16384" width="12.6640625" style="56"/>
  </cols>
  <sheetData>
    <row r="1" spans="1:14" ht="48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311" t="s">
        <v>34</v>
      </c>
      <c r="M1" s="311"/>
    </row>
    <row r="2" spans="1:14" ht="48" customHeight="1" thickBot="1" x14ac:dyDescent="0.25">
      <c r="A2" s="66"/>
      <c r="B2" s="312"/>
      <c r="C2" s="313"/>
      <c r="D2" s="67"/>
      <c r="E2" s="67"/>
      <c r="F2" s="67"/>
      <c r="G2" s="67"/>
      <c r="H2" s="67"/>
      <c r="I2" s="67"/>
      <c r="J2" s="67"/>
      <c r="K2" s="67"/>
      <c r="L2" s="301" t="s">
        <v>0</v>
      </c>
      <c r="M2" s="302"/>
      <c r="N2" s="58"/>
    </row>
    <row r="3" spans="1:14" ht="48" customHeight="1" x14ac:dyDescent="0.2">
      <c r="A3" s="37"/>
      <c r="B3" s="304" t="s">
        <v>1</v>
      </c>
      <c r="C3" s="304"/>
      <c r="D3" s="304"/>
      <c r="E3" s="304"/>
      <c r="F3" s="304"/>
      <c r="G3" s="304"/>
      <c r="H3" s="304"/>
      <c r="I3" s="304"/>
      <c r="J3" s="305"/>
      <c r="K3" s="306" t="s">
        <v>2</v>
      </c>
      <c r="L3" s="308" t="s">
        <v>3</v>
      </c>
      <c r="M3" s="223" t="s">
        <v>4</v>
      </c>
    </row>
    <row r="4" spans="1:14" ht="48" customHeight="1" thickBot="1" x14ac:dyDescent="0.25">
      <c r="A4" s="60" t="s">
        <v>28</v>
      </c>
      <c r="B4" s="61" t="s">
        <v>253</v>
      </c>
      <c r="C4" s="62" t="s">
        <v>6</v>
      </c>
      <c r="D4" s="62" t="s">
        <v>7</v>
      </c>
      <c r="E4" s="62" t="s">
        <v>8</v>
      </c>
      <c r="F4" s="62" t="s">
        <v>9</v>
      </c>
      <c r="G4" s="62" t="s">
        <v>180</v>
      </c>
      <c r="H4" s="62" t="s">
        <v>10</v>
      </c>
      <c r="I4" s="62" t="s">
        <v>11</v>
      </c>
      <c r="J4" s="222" t="s">
        <v>12</v>
      </c>
      <c r="K4" s="307"/>
      <c r="L4" s="309"/>
      <c r="M4" s="224" t="s">
        <v>13</v>
      </c>
    </row>
    <row r="5" spans="1:14" ht="48" customHeight="1" x14ac:dyDescent="0.2">
      <c r="A5" s="63" t="s">
        <v>261</v>
      </c>
      <c r="B5" s="215">
        <v>5743600</v>
      </c>
      <c r="C5" s="215">
        <v>3100320</v>
      </c>
      <c r="D5" s="215">
        <v>131630</v>
      </c>
      <c r="E5" s="212">
        <f>SUM(B5:D5)</f>
        <v>8975550</v>
      </c>
      <c r="F5" s="215">
        <v>0</v>
      </c>
      <c r="G5" s="215">
        <v>71170</v>
      </c>
      <c r="H5" s="215">
        <v>94510</v>
      </c>
      <c r="I5" s="215">
        <v>0</v>
      </c>
      <c r="J5" s="215">
        <v>9141230</v>
      </c>
      <c r="K5" s="215">
        <v>9141230</v>
      </c>
      <c r="L5" s="233">
        <v>1674410</v>
      </c>
      <c r="M5" s="234">
        <v>18.317119249816489</v>
      </c>
    </row>
    <row r="6" spans="1:14" ht="48" customHeight="1" x14ac:dyDescent="0.2">
      <c r="A6" s="46" t="s">
        <v>15</v>
      </c>
      <c r="B6" s="215">
        <v>5133410</v>
      </c>
      <c r="C6" s="213">
        <v>-740</v>
      </c>
      <c r="D6" s="213">
        <v>198480</v>
      </c>
      <c r="E6" s="213">
        <f t="shared" ref="E6:E16" si="0">SUM(B6:D6)</f>
        <v>5331150</v>
      </c>
      <c r="F6" s="213">
        <v>0</v>
      </c>
      <c r="G6" s="213">
        <v>74650</v>
      </c>
      <c r="H6" s="213">
        <v>49970</v>
      </c>
      <c r="I6" s="215">
        <v>2990</v>
      </c>
      <c r="J6" s="213">
        <v>5458760</v>
      </c>
      <c r="K6" s="213">
        <v>5458760</v>
      </c>
      <c r="L6" s="217">
        <v>733600</v>
      </c>
      <c r="M6" s="235">
        <v>13.43894950501579</v>
      </c>
    </row>
    <row r="7" spans="1:14" ht="48" customHeight="1" x14ac:dyDescent="0.2">
      <c r="A7" s="46" t="s">
        <v>16</v>
      </c>
      <c r="B7" s="215">
        <v>4456290</v>
      </c>
      <c r="C7" s="213">
        <v>4036540</v>
      </c>
      <c r="D7" s="213">
        <v>163430</v>
      </c>
      <c r="E7" s="213">
        <f t="shared" si="0"/>
        <v>8656260</v>
      </c>
      <c r="F7" s="213">
        <v>0</v>
      </c>
      <c r="G7" s="213">
        <v>49570</v>
      </c>
      <c r="H7" s="213">
        <v>58810</v>
      </c>
      <c r="I7" s="215">
        <v>2310</v>
      </c>
      <c r="J7" s="213">
        <v>8766950</v>
      </c>
      <c r="K7" s="213">
        <v>8766950</v>
      </c>
      <c r="L7" s="217">
        <v>1197610</v>
      </c>
      <c r="M7" s="235">
        <v>13.660509070999607</v>
      </c>
    </row>
    <row r="8" spans="1:14" ht="48" customHeight="1" x14ac:dyDescent="0.2">
      <c r="A8" s="46" t="s">
        <v>263</v>
      </c>
      <c r="B8" s="215">
        <v>5280430</v>
      </c>
      <c r="C8" s="213">
        <v>5886130</v>
      </c>
      <c r="D8" s="213">
        <v>93760</v>
      </c>
      <c r="E8" s="213">
        <f t="shared" si="0"/>
        <v>11260320</v>
      </c>
      <c r="F8" s="213">
        <v>0</v>
      </c>
      <c r="G8" s="213">
        <v>66490</v>
      </c>
      <c r="H8" s="213">
        <v>71320</v>
      </c>
      <c r="I8" s="215">
        <v>2940</v>
      </c>
      <c r="J8" s="213">
        <v>11401070</v>
      </c>
      <c r="K8" s="213">
        <v>11401070</v>
      </c>
      <c r="L8" s="217">
        <v>1946340</v>
      </c>
      <c r="M8" s="235">
        <v>17.071555564521574</v>
      </c>
    </row>
    <row r="9" spans="1:14" ht="48" customHeight="1" x14ac:dyDescent="0.2">
      <c r="A9" s="46" t="s">
        <v>264</v>
      </c>
      <c r="B9" s="215">
        <v>4651710</v>
      </c>
      <c r="C9" s="213">
        <v>3424060</v>
      </c>
      <c r="D9" s="213">
        <v>92290</v>
      </c>
      <c r="E9" s="213">
        <f t="shared" si="0"/>
        <v>8168060</v>
      </c>
      <c r="F9" s="213">
        <v>0</v>
      </c>
      <c r="G9" s="213">
        <v>78220</v>
      </c>
      <c r="H9" s="213">
        <v>61000</v>
      </c>
      <c r="I9" s="215">
        <v>0</v>
      </c>
      <c r="J9" s="213">
        <v>8307280</v>
      </c>
      <c r="K9" s="213">
        <v>8307280</v>
      </c>
      <c r="L9" s="217">
        <v>1196340</v>
      </c>
      <c r="M9" s="235">
        <v>14.401103610327326</v>
      </c>
    </row>
    <row r="10" spans="1:14" ht="48" customHeight="1" x14ac:dyDescent="0.2">
      <c r="A10" s="46" t="s">
        <v>257</v>
      </c>
      <c r="B10" s="215">
        <v>4402370</v>
      </c>
      <c r="C10" s="213">
        <v>-310</v>
      </c>
      <c r="D10" s="213">
        <v>47580</v>
      </c>
      <c r="E10" s="213">
        <f t="shared" si="0"/>
        <v>4449640</v>
      </c>
      <c r="F10" s="213">
        <v>0</v>
      </c>
      <c r="G10" s="213">
        <v>70010</v>
      </c>
      <c r="H10" s="213">
        <v>77240</v>
      </c>
      <c r="I10" s="215">
        <v>2810</v>
      </c>
      <c r="J10" s="213">
        <v>4599700</v>
      </c>
      <c r="K10" s="213">
        <v>4599700</v>
      </c>
      <c r="L10" s="217">
        <v>936830</v>
      </c>
      <c r="M10" s="235">
        <v>20.367197860730045</v>
      </c>
    </row>
    <row r="11" spans="1:14" ht="48" customHeight="1" x14ac:dyDescent="0.2">
      <c r="A11" s="46" t="s">
        <v>20</v>
      </c>
      <c r="B11" s="215">
        <v>3950160</v>
      </c>
      <c r="C11" s="213">
        <v>1531950</v>
      </c>
      <c r="D11" s="213">
        <v>48400</v>
      </c>
      <c r="E11" s="213">
        <f t="shared" si="0"/>
        <v>5530510</v>
      </c>
      <c r="F11" s="213">
        <v>0</v>
      </c>
      <c r="G11" s="213">
        <v>49160</v>
      </c>
      <c r="H11" s="213">
        <v>68420</v>
      </c>
      <c r="I11" s="215">
        <v>0</v>
      </c>
      <c r="J11" s="213">
        <v>5648090</v>
      </c>
      <c r="K11" s="213">
        <v>5648090</v>
      </c>
      <c r="L11" s="217">
        <v>470680</v>
      </c>
      <c r="M11" s="235">
        <v>8.3334366130851301</v>
      </c>
    </row>
    <row r="12" spans="1:14" ht="48" customHeight="1" x14ac:dyDescent="0.2">
      <c r="A12" s="46" t="s">
        <v>21</v>
      </c>
      <c r="B12" s="215">
        <v>4799190</v>
      </c>
      <c r="C12" s="213">
        <v>6996890</v>
      </c>
      <c r="D12" s="213">
        <v>46140</v>
      </c>
      <c r="E12" s="213">
        <f t="shared" si="0"/>
        <v>11842220</v>
      </c>
      <c r="F12" s="213">
        <v>0</v>
      </c>
      <c r="G12" s="213">
        <v>48830</v>
      </c>
      <c r="H12" s="213">
        <v>59670</v>
      </c>
      <c r="I12" s="215">
        <v>3690</v>
      </c>
      <c r="J12" s="213">
        <v>11954410</v>
      </c>
      <c r="K12" s="213">
        <v>11954410</v>
      </c>
      <c r="L12" s="217">
        <v>1309860.0000000002</v>
      </c>
      <c r="M12" s="235">
        <v>10.957127955290142</v>
      </c>
    </row>
    <row r="13" spans="1:14" ht="48" customHeight="1" x14ac:dyDescent="0.2">
      <c r="A13" s="46" t="s">
        <v>22</v>
      </c>
      <c r="B13" s="215">
        <v>5453190</v>
      </c>
      <c r="C13" s="213">
        <v>6282000</v>
      </c>
      <c r="D13" s="213">
        <v>54650</v>
      </c>
      <c r="E13" s="213">
        <f t="shared" si="0"/>
        <v>11789840</v>
      </c>
      <c r="F13" s="213">
        <v>0</v>
      </c>
      <c r="G13" s="213">
        <v>37930</v>
      </c>
      <c r="H13" s="213">
        <v>139700</v>
      </c>
      <c r="I13" s="215">
        <v>0</v>
      </c>
      <c r="J13" s="213">
        <v>11967470</v>
      </c>
      <c r="K13" s="213">
        <v>11967470</v>
      </c>
      <c r="L13" s="217">
        <v>1825020</v>
      </c>
      <c r="M13" s="235">
        <v>15.249839773987317</v>
      </c>
    </row>
    <row r="14" spans="1:14" ht="48" customHeight="1" x14ac:dyDescent="0.2">
      <c r="A14" s="46" t="s">
        <v>23</v>
      </c>
      <c r="B14" s="215">
        <v>5379950</v>
      </c>
      <c r="C14" s="213">
        <v>5968090</v>
      </c>
      <c r="D14" s="213">
        <v>127260</v>
      </c>
      <c r="E14" s="213">
        <f t="shared" si="0"/>
        <v>11475300</v>
      </c>
      <c r="F14" s="213">
        <v>0</v>
      </c>
      <c r="G14" s="213">
        <v>49990</v>
      </c>
      <c r="H14" s="213">
        <v>59720</v>
      </c>
      <c r="I14" s="215">
        <v>0</v>
      </c>
      <c r="J14" s="213">
        <v>11585010</v>
      </c>
      <c r="K14" s="213">
        <v>11585010</v>
      </c>
      <c r="L14" s="217">
        <v>1641040</v>
      </c>
      <c r="M14" s="235">
        <v>14.165201411133872</v>
      </c>
    </row>
    <row r="15" spans="1:14" ht="48" customHeight="1" x14ac:dyDescent="0.2">
      <c r="A15" s="46" t="s">
        <v>24</v>
      </c>
      <c r="B15" s="215">
        <v>4457240</v>
      </c>
      <c r="C15" s="213">
        <v>7162780</v>
      </c>
      <c r="D15" s="213">
        <v>207090</v>
      </c>
      <c r="E15" s="213">
        <f t="shared" si="0"/>
        <v>11827110</v>
      </c>
      <c r="F15" s="213">
        <v>0</v>
      </c>
      <c r="G15" s="213">
        <v>30140</v>
      </c>
      <c r="H15" s="213">
        <v>53670</v>
      </c>
      <c r="I15" s="215">
        <v>3730</v>
      </c>
      <c r="J15" s="213">
        <v>11914650</v>
      </c>
      <c r="K15" s="213">
        <v>11914650</v>
      </c>
      <c r="L15" s="217">
        <v>1726620</v>
      </c>
      <c r="M15" s="235">
        <v>14.49157130087749</v>
      </c>
    </row>
    <row r="16" spans="1:14" ht="48" customHeight="1" thickBot="1" x14ac:dyDescent="0.25">
      <c r="A16" s="49" t="s">
        <v>25</v>
      </c>
      <c r="B16" s="215">
        <v>4928090</v>
      </c>
      <c r="C16" s="216">
        <v>5326230</v>
      </c>
      <c r="D16" s="216">
        <v>335680</v>
      </c>
      <c r="E16" s="214">
        <f t="shared" si="0"/>
        <v>10590000</v>
      </c>
      <c r="F16" s="213">
        <v>0</v>
      </c>
      <c r="G16" s="213">
        <v>59920</v>
      </c>
      <c r="H16" s="216">
        <v>32560</v>
      </c>
      <c r="I16" s="215">
        <v>3090</v>
      </c>
      <c r="J16" s="216">
        <v>10685570</v>
      </c>
      <c r="K16" s="216">
        <v>10685570</v>
      </c>
      <c r="L16" s="217">
        <v>1663240</v>
      </c>
      <c r="M16" s="237">
        <v>15.56529038694239</v>
      </c>
    </row>
    <row r="17" spans="1:13" ht="48" customHeight="1" thickTop="1" thickBot="1" x14ac:dyDescent="0.25">
      <c r="A17" s="51" t="s">
        <v>29</v>
      </c>
      <c r="B17" s="52">
        <f>SUM(B5:B16)</f>
        <v>58635630</v>
      </c>
      <c r="C17" s="52">
        <f t="shared" ref="C17:L17" si="1">SUM(C5:C16)</f>
        <v>49713940</v>
      </c>
      <c r="D17" s="52">
        <f t="shared" si="1"/>
        <v>1546390</v>
      </c>
      <c r="E17" s="52">
        <f t="shared" si="1"/>
        <v>109895960</v>
      </c>
      <c r="F17" s="52">
        <f t="shared" si="1"/>
        <v>0</v>
      </c>
      <c r="G17" s="52">
        <f t="shared" si="1"/>
        <v>686080</v>
      </c>
      <c r="H17" s="52">
        <f t="shared" si="1"/>
        <v>826590</v>
      </c>
      <c r="I17" s="52">
        <f t="shared" si="1"/>
        <v>21560</v>
      </c>
      <c r="J17" s="52">
        <f t="shared" si="1"/>
        <v>111430190</v>
      </c>
      <c r="K17" s="52">
        <f t="shared" si="1"/>
        <v>111430190</v>
      </c>
      <c r="L17" s="53">
        <f t="shared" si="1"/>
        <v>16321590</v>
      </c>
      <c r="M17" s="238">
        <v>14.647368006821132</v>
      </c>
    </row>
    <row r="18" spans="1:13" ht="48" customHeight="1" x14ac:dyDescent="0.2">
      <c r="D18" s="65"/>
      <c r="E18" s="65"/>
      <c r="H18" s="65"/>
      <c r="I18" s="65"/>
    </row>
    <row r="19" spans="1:13" ht="48" customHeight="1" x14ac:dyDescent="0.2">
      <c r="A19" s="310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</row>
  </sheetData>
  <mergeCells count="7">
    <mergeCell ref="A19:L19"/>
    <mergeCell ref="L1:M1"/>
    <mergeCell ref="B2:C2"/>
    <mergeCell ref="L2:M2"/>
    <mergeCell ref="B3:J3"/>
    <mergeCell ref="K3:K4"/>
    <mergeCell ref="L3:L4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72" orientation="landscape" useFirstPageNumber="1" r:id="rId1"/>
  <headerFooter scaleWithDoc="0" alignWithMargins="0">
    <oddFooter>&amp;C&amp;P</oddFooter>
  </headerFooter>
  <ignoredErrors>
    <ignoredError sqref="A5:A1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"/>
  <sheetViews>
    <sheetView tabSelected="1" view="pageBreakPreview" zoomScaleNormal="90" zoomScaleSheetLayoutView="100" workbookViewId="0">
      <selection activeCell="P19" sqref="P19"/>
    </sheetView>
  </sheetViews>
  <sheetFormatPr defaultColWidth="12.6640625" defaultRowHeight="48" customHeight="1" x14ac:dyDescent="0.2"/>
  <cols>
    <col min="1" max="1" width="3.44140625" style="56" customWidth="1"/>
    <col min="2" max="2" width="12.77734375" style="56" customWidth="1"/>
    <col min="3" max="4" width="12.6640625" style="56" customWidth="1"/>
    <col min="5" max="5" width="13.6640625" style="56" customWidth="1"/>
    <col min="6" max="9" width="12.77734375" style="56" customWidth="1"/>
    <col min="10" max="10" width="13.44140625" style="56" customWidth="1"/>
    <col min="11" max="11" width="13.6640625" style="56" customWidth="1"/>
    <col min="12" max="13" width="12.77734375" style="56" customWidth="1"/>
    <col min="14" max="16384" width="12.6640625" style="56"/>
  </cols>
  <sheetData>
    <row r="1" spans="1:14" ht="48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311" t="s">
        <v>35</v>
      </c>
      <c r="M1" s="311"/>
    </row>
    <row r="2" spans="1:14" ht="48" customHeight="1" thickBot="1" x14ac:dyDescent="0.25">
      <c r="A2" s="66"/>
      <c r="B2" s="312"/>
      <c r="C2" s="313"/>
      <c r="D2" s="67"/>
      <c r="E2" s="67"/>
      <c r="F2" s="67"/>
      <c r="G2" s="67"/>
      <c r="H2" s="67"/>
      <c r="I2" s="67"/>
      <c r="J2" s="67"/>
      <c r="K2" s="67"/>
      <c r="L2" s="301" t="s">
        <v>0</v>
      </c>
      <c r="M2" s="302"/>
      <c r="N2" s="58"/>
    </row>
    <row r="3" spans="1:14" ht="48" customHeight="1" x14ac:dyDescent="0.2">
      <c r="A3" s="37"/>
      <c r="B3" s="304" t="s">
        <v>1</v>
      </c>
      <c r="C3" s="304"/>
      <c r="D3" s="304"/>
      <c r="E3" s="304"/>
      <c r="F3" s="304"/>
      <c r="G3" s="304"/>
      <c r="H3" s="304"/>
      <c r="I3" s="304"/>
      <c r="J3" s="305"/>
      <c r="K3" s="306" t="s">
        <v>2</v>
      </c>
      <c r="L3" s="308" t="s">
        <v>3</v>
      </c>
      <c r="M3" s="223" t="s">
        <v>4</v>
      </c>
    </row>
    <row r="4" spans="1:14" ht="48" customHeight="1" thickBot="1" x14ac:dyDescent="0.25">
      <c r="A4" s="60" t="s">
        <v>28</v>
      </c>
      <c r="B4" s="61" t="s">
        <v>253</v>
      </c>
      <c r="C4" s="62" t="s">
        <v>6</v>
      </c>
      <c r="D4" s="62" t="s">
        <v>7</v>
      </c>
      <c r="E4" s="62" t="s">
        <v>8</v>
      </c>
      <c r="F4" s="62" t="s">
        <v>9</v>
      </c>
      <c r="G4" s="62" t="s">
        <v>180</v>
      </c>
      <c r="H4" s="62" t="s">
        <v>10</v>
      </c>
      <c r="I4" s="62" t="s">
        <v>11</v>
      </c>
      <c r="J4" s="222" t="s">
        <v>12</v>
      </c>
      <c r="K4" s="307"/>
      <c r="L4" s="309"/>
      <c r="M4" s="224" t="s">
        <v>13</v>
      </c>
    </row>
    <row r="5" spans="1:14" ht="48" customHeight="1" x14ac:dyDescent="0.2">
      <c r="A5" s="63" t="s">
        <v>14</v>
      </c>
      <c r="B5" s="215">
        <v>2405440</v>
      </c>
      <c r="C5" s="215">
        <v>16254520</v>
      </c>
      <c r="D5" s="215">
        <v>120520</v>
      </c>
      <c r="E5" s="212">
        <f>SUM(B5:D5)</f>
        <v>18780480</v>
      </c>
      <c r="F5" s="215">
        <v>680870</v>
      </c>
      <c r="G5" s="215">
        <v>0</v>
      </c>
      <c r="H5" s="215">
        <v>26940</v>
      </c>
      <c r="I5" s="215">
        <v>2679630</v>
      </c>
      <c r="J5" s="215">
        <v>22167920</v>
      </c>
      <c r="K5" s="215">
        <v>22167920</v>
      </c>
      <c r="L5" s="233">
        <v>3700770</v>
      </c>
      <c r="M5" s="234">
        <v>16.694259091516027</v>
      </c>
    </row>
    <row r="6" spans="1:14" ht="48" customHeight="1" x14ac:dyDescent="0.2">
      <c r="A6" s="46" t="s">
        <v>15</v>
      </c>
      <c r="B6" s="215">
        <v>2380110</v>
      </c>
      <c r="C6" s="213">
        <v>13297760</v>
      </c>
      <c r="D6" s="213">
        <v>99180</v>
      </c>
      <c r="E6" s="213">
        <f t="shared" ref="E6:E16" si="0">SUM(B6:D6)</f>
        <v>15777050</v>
      </c>
      <c r="F6" s="213">
        <v>584980</v>
      </c>
      <c r="G6" s="213">
        <v>0</v>
      </c>
      <c r="H6" s="213">
        <v>18040</v>
      </c>
      <c r="I6" s="215">
        <v>2642050</v>
      </c>
      <c r="J6" s="213">
        <v>19022120</v>
      </c>
      <c r="K6" s="213">
        <v>19022120</v>
      </c>
      <c r="L6" s="217">
        <v>3320800</v>
      </c>
      <c r="M6" s="235">
        <v>17.457570449560826</v>
      </c>
    </row>
    <row r="7" spans="1:14" ht="48" customHeight="1" x14ac:dyDescent="0.2">
      <c r="A7" s="46" t="s">
        <v>16</v>
      </c>
      <c r="B7" s="215">
        <v>2081590</v>
      </c>
      <c r="C7" s="213">
        <v>2513210</v>
      </c>
      <c r="D7" s="213">
        <v>64040</v>
      </c>
      <c r="E7" s="213">
        <f t="shared" si="0"/>
        <v>4658840</v>
      </c>
      <c r="F7" s="213">
        <v>599260</v>
      </c>
      <c r="G7" s="213">
        <v>0</v>
      </c>
      <c r="H7" s="213">
        <v>7910</v>
      </c>
      <c r="I7" s="215">
        <v>2048260.0000000002</v>
      </c>
      <c r="J7" s="213">
        <v>7314270</v>
      </c>
      <c r="K7" s="213">
        <v>7314270</v>
      </c>
      <c r="L7" s="217">
        <v>1307130</v>
      </c>
      <c r="M7" s="235">
        <v>17.870956363382813</v>
      </c>
    </row>
    <row r="8" spans="1:14" ht="48" customHeight="1" x14ac:dyDescent="0.2">
      <c r="A8" s="46" t="s">
        <v>17</v>
      </c>
      <c r="B8" s="215">
        <v>2516420</v>
      </c>
      <c r="C8" s="213">
        <v>8219790</v>
      </c>
      <c r="D8" s="213">
        <v>81690</v>
      </c>
      <c r="E8" s="213">
        <f t="shared" si="0"/>
        <v>10817900</v>
      </c>
      <c r="F8" s="213">
        <v>732760</v>
      </c>
      <c r="G8" s="213">
        <v>0</v>
      </c>
      <c r="H8" s="213">
        <v>20490</v>
      </c>
      <c r="I8" s="215">
        <v>2257180</v>
      </c>
      <c r="J8" s="213">
        <v>13828330</v>
      </c>
      <c r="K8" s="213">
        <v>13828330</v>
      </c>
      <c r="L8" s="217">
        <v>1351920</v>
      </c>
      <c r="M8" s="235">
        <v>9.7764516756542541</v>
      </c>
    </row>
    <row r="9" spans="1:14" ht="48" customHeight="1" x14ac:dyDescent="0.2">
      <c r="A9" s="46" t="s">
        <v>18</v>
      </c>
      <c r="B9" s="215">
        <v>2139240</v>
      </c>
      <c r="C9" s="213">
        <v>12470660</v>
      </c>
      <c r="D9" s="213">
        <v>70680</v>
      </c>
      <c r="E9" s="213">
        <f t="shared" si="0"/>
        <v>14680580</v>
      </c>
      <c r="F9" s="213">
        <v>467780</v>
      </c>
      <c r="G9" s="213">
        <v>0</v>
      </c>
      <c r="H9" s="213">
        <v>41320</v>
      </c>
      <c r="I9" s="215">
        <v>2458710</v>
      </c>
      <c r="J9" s="213">
        <v>17648390</v>
      </c>
      <c r="K9" s="213">
        <v>17648390</v>
      </c>
      <c r="L9" s="217">
        <v>2186580</v>
      </c>
      <c r="M9" s="235">
        <v>12.389685404730971</v>
      </c>
    </row>
    <row r="10" spans="1:14" ht="48" customHeight="1" x14ac:dyDescent="0.2">
      <c r="A10" s="46" t="s">
        <v>19</v>
      </c>
      <c r="B10" s="215">
        <v>2021260</v>
      </c>
      <c r="C10" s="213">
        <v>18489370</v>
      </c>
      <c r="D10" s="213">
        <v>109080</v>
      </c>
      <c r="E10" s="213">
        <f t="shared" si="0"/>
        <v>20619710</v>
      </c>
      <c r="F10" s="213">
        <v>532800</v>
      </c>
      <c r="G10" s="213">
        <v>0</v>
      </c>
      <c r="H10" s="213">
        <v>25490</v>
      </c>
      <c r="I10" s="215">
        <v>2335510</v>
      </c>
      <c r="J10" s="213">
        <v>23513510</v>
      </c>
      <c r="K10" s="213">
        <v>23513510</v>
      </c>
      <c r="L10" s="217">
        <v>2529700</v>
      </c>
      <c r="M10" s="235">
        <v>10.758495860464899</v>
      </c>
    </row>
    <row r="11" spans="1:14" ht="48" customHeight="1" x14ac:dyDescent="0.2">
      <c r="A11" s="46" t="s">
        <v>20</v>
      </c>
      <c r="B11" s="215">
        <v>2262620</v>
      </c>
      <c r="C11" s="213">
        <v>19319710</v>
      </c>
      <c r="D11" s="213">
        <v>138540</v>
      </c>
      <c r="E11" s="213">
        <f t="shared" si="0"/>
        <v>21720870</v>
      </c>
      <c r="F11" s="213">
        <v>620640</v>
      </c>
      <c r="G11" s="213">
        <v>0</v>
      </c>
      <c r="H11" s="213">
        <v>42160</v>
      </c>
      <c r="I11" s="215">
        <v>2497690</v>
      </c>
      <c r="J11" s="213">
        <v>24881360</v>
      </c>
      <c r="K11" s="213">
        <v>24881360</v>
      </c>
      <c r="L11" s="217">
        <v>4032880</v>
      </c>
      <c r="M11" s="235">
        <v>16.208438767012737</v>
      </c>
    </row>
    <row r="12" spans="1:14" ht="48" customHeight="1" x14ac:dyDescent="0.2">
      <c r="A12" s="46" t="s">
        <v>21</v>
      </c>
      <c r="B12" s="215">
        <v>1881180</v>
      </c>
      <c r="C12" s="213">
        <v>14078210</v>
      </c>
      <c r="D12" s="213">
        <v>101910</v>
      </c>
      <c r="E12" s="213">
        <f t="shared" si="0"/>
        <v>16061300</v>
      </c>
      <c r="F12" s="213">
        <v>524410</v>
      </c>
      <c r="G12" s="213">
        <v>0</v>
      </c>
      <c r="H12" s="213">
        <v>31260</v>
      </c>
      <c r="I12" s="215">
        <v>2271270</v>
      </c>
      <c r="J12" s="213">
        <v>18888240</v>
      </c>
      <c r="K12" s="213">
        <v>18888240</v>
      </c>
      <c r="L12" s="217">
        <v>2501120</v>
      </c>
      <c r="M12" s="235">
        <v>13.241678420011604</v>
      </c>
    </row>
    <row r="13" spans="1:14" ht="48" customHeight="1" x14ac:dyDescent="0.2">
      <c r="A13" s="46" t="s">
        <v>22</v>
      </c>
      <c r="B13" s="215">
        <v>2165310</v>
      </c>
      <c r="C13" s="213">
        <v>19207150</v>
      </c>
      <c r="D13" s="213">
        <v>94530</v>
      </c>
      <c r="E13" s="213">
        <f t="shared" si="0"/>
        <v>21466990</v>
      </c>
      <c r="F13" s="213">
        <v>612660</v>
      </c>
      <c r="G13" s="213">
        <v>0</v>
      </c>
      <c r="H13" s="213">
        <v>13100</v>
      </c>
      <c r="I13" s="215">
        <v>2061670</v>
      </c>
      <c r="J13" s="213">
        <v>24154420</v>
      </c>
      <c r="K13" s="213">
        <v>24154420</v>
      </c>
      <c r="L13" s="217">
        <v>4112340</v>
      </c>
      <c r="M13" s="235">
        <v>17.025206980751349</v>
      </c>
    </row>
    <row r="14" spans="1:14" ht="48" customHeight="1" x14ac:dyDescent="0.2">
      <c r="A14" s="46" t="s">
        <v>23</v>
      </c>
      <c r="B14" s="215">
        <v>1943170</v>
      </c>
      <c r="C14" s="213">
        <v>9907520</v>
      </c>
      <c r="D14" s="213">
        <v>76240</v>
      </c>
      <c r="E14" s="213">
        <f t="shared" si="0"/>
        <v>11926930</v>
      </c>
      <c r="F14" s="213">
        <v>556020</v>
      </c>
      <c r="G14" s="213">
        <v>0</v>
      </c>
      <c r="H14" s="213">
        <v>11760</v>
      </c>
      <c r="I14" s="215">
        <v>2598410.0000000005</v>
      </c>
      <c r="J14" s="213">
        <v>15093120</v>
      </c>
      <c r="K14" s="213">
        <v>15093120</v>
      </c>
      <c r="L14" s="217">
        <v>2005620</v>
      </c>
      <c r="M14" s="235">
        <v>13.288306195140567</v>
      </c>
    </row>
    <row r="15" spans="1:14" ht="48" customHeight="1" x14ac:dyDescent="0.2">
      <c r="A15" s="46" t="s">
        <v>24</v>
      </c>
      <c r="B15" s="215">
        <v>1852010</v>
      </c>
      <c r="C15" s="213">
        <v>13016580</v>
      </c>
      <c r="D15" s="213">
        <v>61810</v>
      </c>
      <c r="E15" s="213">
        <f t="shared" si="0"/>
        <v>14930400</v>
      </c>
      <c r="F15" s="213">
        <v>544310</v>
      </c>
      <c r="G15" s="213">
        <v>0</v>
      </c>
      <c r="H15" s="213">
        <v>22130</v>
      </c>
      <c r="I15" s="215">
        <v>2608540</v>
      </c>
      <c r="J15" s="213">
        <v>18105380</v>
      </c>
      <c r="K15" s="213">
        <v>18105380</v>
      </c>
      <c r="L15" s="217">
        <v>3153320</v>
      </c>
      <c r="M15" s="235">
        <v>17.41648062620061</v>
      </c>
    </row>
    <row r="16" spans="1:14" ht="48" customHeight="1" thickBot="1" x14ac:dyDescent="0.25">
      <c r="A16" s="49" t="s">
        <v>25</v>
      </c>
      <c r="B16" s="215">
        <v>2214820</v>
      </c>
      <c r="C16" s="216">
        <v>12376560</v>
      </c>
      <c r="D16" s="216">
        <v>85570</v>
      </c>
      <c r="E16" s="214">
        <f t="shared" si="0"/>
        <v>14676950</v>
      </c>
      <c r="F16" s="216">
        <v>596270</v>
      </c>
      <c r="G16" s="216">
        <v>0</v>
      </c>
      <c r="H16" s="216">
        <v>21340</v>
      </c>
      <c r="I16" s="215">
        <v>2459359.9999999995</v>
      </c>
      <c r="J16" s="216">
        <v>17753920</v>
      </c>
      <c r="K16" s="216">
        <v>17753920</v>
      </c>
      <c r="L16" s="218">
        <v>2560100</v>
      </c>
      <c r="M16" s="237">
        <v>14.419914024621042</v>
      </c>
    </row>
    <row r="17" spans="1:13" ht="48" customHeight="1" thickTop="1" thickBot="1" x14ac:dyDescent="0.25">
      <c r="A17" s="51" t="s">
        <v>29</v>
      </c>
      <c r="B17" s="52">
        <f>SUM(B5:B16)</f>
        <v>25863170</v>
      </c>
      <c r="C17" s="52">
        <f t="shared" ref="C17:L17" si="1">SUM(C5:C16)</f>
        <v>159151040</v>
      </c>
      <c r="D17" s="52">
        <f t="shared" si="1"/>
        <v>1103790</v>
      </c>
      <c r="E17" s="52">
        <f t="shared" si="1"/>
        <v>186118000</v>
      </c>
      <c r="F17" s="52">
        <f t="shared" si="1"/>
        <v>7052760</v>
      </c>
      <c r="G17" s="52">
        <f t="shared" si="1"/>
        <v>0</v>
      </c>
      <c r="H17" s="52">
        <f t="shared" si="1"/>
        <v>281940</v>
      </c>
      <c r="I17" s="52">
        <f t="shared" si="1"/>
        <v>28918280</v>
      </c>
      <c r="J17" s="52">
        <f t="shared" si="1"/>
        <v>222370980</v>
      </c>
      <c r="K17" s="52">
        <f t="shared" si="1"/>
        <v>222370980</v>
      </c>
      <c r="L17" s="53">
        <f t="shared" si="1"/>
        <v>32762280</v>
      </c>
      <c r="M17" s="238">
        <v>14.733163473039513</v>
      </c>
    </row>
    <row r="18" spans="1:13" ht="48" customHeight="1" x14ac:dyDescent="0.2">
      <c r="D18" s="65"/>
      <c r="E18" s="65"/>
      <c r="H18" s="65"/>
      <c r="I18" s="65"/>
    </row>
    <row r="19" spans="1:13" ht="48" customHeight="1" x14ac:dyDescent="0.2">
      <c r="A19" s="310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</row>
  </sheetData>
  <mergeCells count="7">
    <mergeCell ref="A19:L19"/>
    <mergeCell ref="L1:M1"/>
    <mergeCell ref="B2:C2"/>
    <mergeCell ref="L2:M2"/>
    <mergeCell ref="B3:J3"/>
    <mergeCell ref="K3:K4"/>
    <mergeCell ref="L3:L4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65" firstPageNumber="73" orientation="landscape" useFirstPageNumber="1" r:id="rId1"/>
  <headerFooter scaleWithDoc="0" alignWithMargins="0">
    <oddFooter>&amp;C&amp;P</oddFooter>
  </headerFooter>
  <ignoredErrors>
    <ignoredError sqref="A5:A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tabSelected="1" view="pageBreakPreview" zoomScaleNormal="100" zoomScaleSheetLayoutView="100" workbookViewId="0">
      <selection activeCell="P19" sqref="P19"/>
    </sheetView>
  </sheetViews>
  <sheetFormatPr defaultColWidth="10.6640625" defaultRowHeight="48" customHeight="1" x14ac:dyDescent="0.2"/>
  <cols>
    <col min="1" max="1" width="3.6640625" style="65" customWidth="1"/>
    <col min="2" max="2" width="12.44140625" style="65" customWidth="1"/>
    <col min="3" max="3" width="10.6640625" style="65" customWidth="1"/>
    <col min="4" max="4" width="10.6640625" style="65"/>
    <col min="5" max="6" width="11.21875" style="65" bestFit="1" customWidth="1"/>
    <col min="7" max="7" width="12.44140625" style="65" bestFit="1" customWidth="1"/>
    <col min="8" max="8" width="13.88671875" style="65" customWidth="1"/>
    <col min="9" max="250" width="10.6640625" style="65"/>
    <col min="251" max="251" width="6.77734375" style="65" customWidth="1"/>
    <col min="252" max="252" width="12.44140625" style="65" bestFit="1" customWidth="1"/>
    <col min="253" max="254" width="10.6640625" style="65"/>
    <col min="255" max="256" width="11.21875" style="65" bestFit="1" customWidth="1"/>
    <col min="257" max="257" width="12.44140625" style="65" bestFit="1" customWidth="1"/>
    <col min="258" max="258" width="13.88671875" style="65" customWidth="1"/>
    <col min="259" max="506" width="10.6640625" style="65"/>
    <col min="507" max="507" width="6.77734375" style="65" customWidth="1"/>
    <col min="508" max="508" width="12.44140625" style="65" bestFit="1" customWidth="1"/>
    <col min="509" max="510" width="10.6640625" style="65"/>
    <col min="511" max="512" width="11.21875" style="65" bestFit="1" customWidth="1"/>
    <col min="513" max="513" width="12.44140625" style="65" bestFit="1" customWidth="1"/>
    <col min="514" max="514" width="13.88671875" style="65" customWidth="1"/>
    <col min="515" max="762" width="10.6640625" style="65"/>
    <col min="763" max="763" width="6.77734375" style="65" customWidth="1"/>
    <col min="764" max="764" width="12.44140625" style="65" bestFit="1" customWidth="1"/>
    <col min="765" max="766" width="10.6640625" style="65"/>
    <col min="767" max="768" width="11.21875" style="65" bestFit="1" customWidth="1"/>
    <col min="769" max="769" width="12.44140625" style="65" bestFit="1" customWidth="1"/>
    <col min="770" max="770" width="13.88671875" style="65" customWidth="1"/>
    <col min="771" max="1018" width="10.6640625" style="65"/>
    <col min="1019" max="1019" width="6.77734375" style="65" customWidth="1"/>
    <col min="1020" max="1020" width="12.44140625" style="65" bestFit="1" customWidth="1"/>
    <col min="1021" max="1022" width="10.6640625" style="65"/>
    <col min="1023" max="1024" width="11.21875" style="65" bestFit="1" customWidth="1"/>
    <col min="1025" max="1025" width="12.44140625" style="65" bestFit="1" customWidth="1"/>
    <col min="1026" max="1026" width="13.88671875" style="65" customWidth="1"/>
    <col min="1027" max="1274" width="10.6640625" style="65"/>
    <col min="1275" max="1275" width="6.77734375" style="65" customWidth="1"/>
    <col min="1276" max="1276" width="12.44140625" style="65" bestFit="1" customWidth="1"/>
    <col min="1277" max="1278" width="10.6640625" style="65"/>
    <col min="1279" max="1280" width="11.21875" style="65" bestFit="1" customWidth="1"/>
    <col min="1281" max="1281" width="12.44140625" style="65" bestFit="1" customWidth="1"/>
    <col min="1282" max="1282" width="13.88671875" style="65" customWidth="1"/>
    <col min="1283" max="1530" width="10.6640625" style="65"/>
    <col min="1531" max="1531" width="6.77734375" style="65" customWidth="1"/>
    <col min="1532" max="1532" width="12.44140625" style="65" bestFit="1" customWidth="1"/>
    <col min="1533" max="1534" width="10.6640625" style="65"/>
    <col min="1535" max="1536" width="11.21875" style="65" bestFit="1" customWidth="1"/>
    <col min="1537" max="1537" width="12.44140625" style="65" bestFit="1" customWidth="1"/>
    <col min="1538" max="1538" width="13.88671875" style="65" customWidth="1"/>
    <col min="1539" max="1786" width="10.6640625" style="65"/>
    <col min="1787" max="1787" width="6.77734375" style="65" customWidth="1"/>
    <col min="1788" max="1788" width="12.44140625" style="65" bestFit="1" customWidth="1"/>
    <col min="1789" max="1790" width="10.6640625" style="65"/>
    <col min="1791" max="1792" width="11.21875" style="65" bestFit="1" customWidth="1"/>
    <col min="1793" max="1793" width="12.44140625" style="65" bestFit="1" customWidth="1"/>
    <col min="1794" max="1794" width="13.88671875" style="65" customWidth="1"/>
    <col min="1795" max="2042" width="10.6640625" style="65"/>
    <col min="2043" max="2043" width="6.77734375" style="65" customWidth="1"/>
    <col min="2044" max="2044" width="12.44140625" style="65" bestFit="1" customWidth="1"/>
    <col min="2045" max="2046" width="10.6640625" style="65"/>
    <col min="2047" max="2048" width="11.21875" style="65" bestFit="1" customWidth="1"/>
    <col min="2049" max="2049" width="12.44140625" style="65" bestFit="1" customWidth="1"/>
    <col min="2050" max="2050" width="13.88671875" style="65" customWidth="1"/>
    <col min="2051" max="2298" width="10.6640625" style="65"/>
    <col min="2299" max="2299" width="6.77734375" style="65" customWidth="1"/>
    <col min="2300" max="2300" width="12.44140625" style="65" bestFit="1" customWidth="1"/>
    <col min="2301" max="2302" width="10.6640625" style="65"/>
    <col min="2303" max="2304" width="11.21875" style="65" bestFit="1" customWidth="1"/>
    <col min="2305" max="2305" width="12.44140625" style="65" bestFit="1" customWidth="1"/>
    <col min="2306" max="2306" width="13.88671875" style="65" customWidth="1"/>
    <col min="2307" max="2554" width="10.6640625" style="65"/>
    <col min="2555" max="2555" width="6.77734375" style="65" customWidth="1"/>
    <col min="2556" max="2556" width="12.44140625" style="65" bestFit="1" customWidth="1"/>
    <col min="2557" max="2558" width="10.6640625" style="65"/>
    <col min="2559" max="2560" width="11.21875" style="65" bestFit="1" customWidth="1"/>
    <col min="2561" max="2561" width="12.44140625" style="65" bestFit="1" customWidth="1"/>
    <col min="2562" max="2562" width="13.88671875" style="65" customWidth="1"/>
    <col min="2563" max="2810" width="10.6640625" style="65"/>
    <col min="2811" max="2811" width="6.77734375" style="65" customWidth="1"/>
    <col min="2812" max="2812" width="12.44140625" style="65" bestFit="1" customWidth="1"/>
    <col min="2813" max="2814" width="10.6640625" style="65"/>
    <col min="2815" max="2816" width="11.21875" style="65" bestFit="1" customWidth="1"/>
    <col min="2817" max="2817" width="12.44140625" style="65" bestFit="1" customWidth="1"/>
    <col min="2818" max="2818" width="13.88671875" style="65" customWidth="1"/>
    <col min="2819" max="3066" width="10.6640625" style="65"/>
    <col min="3067" max="3067" width="6.77734375" style="65" customWidth="1"/>
    <col min="3068" max="3068" width="12.44140625" style="65" bestFit="1" customWidth="1"/>
    <col min="3069" max="3070" width="10.6640625" style="65"/>
    <col min="3071" max="3072" width="11.21875" style="65" bestFit="1" customWidth="1"/>
    <col min="3073" max="3073" width="12.44140625" style="65" bestFit="1" customWidth="1"/>
    <col min="3074" max="3074" width="13.88671875" style="65" customWidth="1"/>
    <col min="3075" max="3322" width="10.6640625" style="65"/>
    <col min="3323" max="3323" width="6.77734375" style="65" customWidth="1"/>
    <col min="3324" max="3324" width="12.44140625" style="65" bestFit="1" customWidth="1"/>
    <col min="3325" max="3326" width="10.6640625" style="65"/>
    <col min="3327" max="3328" width="11.21875" style="65" bestFit="1" customWidth="1"/>
    <col min="3329" max="3329" width="12.44140625" style="65" bestFit="1" customWidth="1"/>
    <col min="3330" max="3330" width="13.88671875" style="65" customWidth="1"/>
    <col min="3331" max="3578" width="10.6640625" style="65"/>
    <col min="3579" max="3579" width="6.77734375" style="65" customWidth="1"/>
    <col min="3580" max="3580" width="12.44140625" style="65" bestFit="1" customWidth="1"/>
    <col min="3581" max="3582" width="10.6640625" style="65"/>
    <col min="3583" max="3584" width="11.21875" style="65" bestFit="1" customWidth="1"/>
    <col min="3585" max="3585" width="12.44140625" style="65" bestFit="1" customWidth="1"/>
    <col min="3586" max="3586" width="13.88671875" style="65" customWidth="1"/>
    <col min="3587" max="3834" width="10.6640625" style="65"/>
    <col min="3835" max="3835" width="6.77734375" style="65" customWidth="1"/>
    <col min="3836" max="3836" width="12.44140625" style="65" bestFit="1" customWidth="1"/>
    <col min="3837" max="3838" width="10.6640625" style="65"/>
    <col min="3839" max="3840" width="11.21875" style="65" bestFit="1" customWidth="1"/>
    <col min="3841" max="3841" width="12.44140625" style="65" bestFit="1" customWidth="1"/>
    <col min="3842" max="3842" width="13.88671875" style="65" customWidth="1"/>
    <col min="3843" max="4090" width="10.6640625" style="65"/>
    <col min="4091" max="4091" width="6.77734375" style="65" customWidth="1"/>
    <col min="4092" max="4092" width="12.44140625" style="65" bestFit="1" customWidth="1"/>
    <col min="4093" max="4094" width="10.6640625" style="65"/>
    <col min="4095" max="4096" width="11.21875" style="65" bestFit="1" customWidth="1"/>
    <col min="4097" max="4097" width="12.44140625" style="65" bestFit="1" customWidth="1"/>
    <col min="4098" max="4098" width="13.88671875" style="65" customWidth="1"/>
    <col min="4099" max="4346" width="10.6640625" style="65"/>
    <col min="4347" max="4347" width="6.77734375" style="65" customWidth="1"/>
    <col min="4348" max="4348" width="12.44140625" style="65" bestFit="1" customWidth="1"/>
    <col min="4349" max="4350" width="10.6640625" style="65"/>
    <col min="4351" max="4352" width="11.21875" style="65" bestFit="1" customWidth="1"/>
    <col min="4353" max="4353" width="12.44140625" style="65" bestFit="1" customWidth="1"/>
    <col min="4354" max="4354" width="13.88671875" style="65" customWidth="1"/>
    <col min="4355" max="4602" width="10.6640625" style="65"/>
    <col min="4603" max="4603" width="6.77734375" style="65" customWidth="1"/>
    <col min="4604" max="4604" width="12.44140625" style="65" bestFit="1" customWidth="1"/>
    <col min="4605" max="4606" width="10.6640625" style="65"/>
    <col min="4607" max="4608" width="11.21875" style="65" bestFit="1" customWidth="1"/>
    <col min="4609" max="4609" width="12.44140625" style="65" bestFit="1" customWidth="1"/>
    <col min="4610" max="4610" width="13.88671875" style="65" customWidth="1"/>
    <col min="4611" max="4858" width="10.6640625" style="65"/>
    <col min="4859" max="4859" width="6.77734375" style="65" customWidth="1"/>
    <col min="4860" max="4860" width="12.44140625" style="65" bestFit="1" customWidth="1"/>
    <col min="4861" max="4862" width="10.6640625" style="65"/>
    <col min="4863" max="4864" width="11.21875" style="65" bestFit="1" customWidth="1"/>
    <col min="4865" max="4865" width="12.44140625" style="65" bestFit="1" customWidth="1"/>
    <col min="4866" max="4866" width="13.88671875" style="65" customWidth="1"/>
    <col min="4867" max="5114" width="10.6640625" style="65"/>
    <col min="5115" max="5115" width="6.77734375" style="65" customWidth="1"/>
    <col min="5116" max="5116" width="12.44140625" style="65" bestFit="1" customWidth="1"/>
    <col min="5117" max="5118" width="10.6640625" style="65"/>
    <col min="5119" max="5120" width="11.21875" style="65" bestFit="1" customWidth="1"/>
    <col min="5121" max="5121" width="12.44140625" style="65" bestFit="1" customWidth="1"/>
    <col min="5122" max="5122" width="13.88671875" style="65" customWidth="1"/>
    <col min="5123" max="5370" width="10.6640625" style="65"/>
    <col min="5371" max="5371" width="6.77734375" style="65" customWidth="1"/>
    <col min="5372" max="5372" width="12.44140625" style="65" bestFit="1" customWidth="1"/>
    <col min="5373" max="5374" width="10.6640625" style="65"/>
    <col min="5375" max="5376" width="11.21875" style="65" bestFit="1" customWidth="1"/>
    <col min="5377" max="5377" width="12.44140625" style="65" bestFit="1" customWidth="1"/>
    <col min="5378" max="5378" width="13.88671875" style="65" customWidth="1"/>
    <col min="5379" max="5626" width="10.6640625" style="65"/>
    <col min="5627" max="5627" width="6.77734375" style="65" customWidth="1"/>
    <col min="5628" max="5628" width="12.44140625" style="65" bestFit="1" customWidth="1"/>
    <col min="5629" max="5630" width="10.6640625" style="65"/>
    <col min="5631" max="5632" width="11.21875" style="65" bestFit="1" customWidth="1"/>
    <col min="5633" max="5633" width="12.44140625" style="65" bestFit="1" customWidth="1"/>
    <col min="5634" max="5634" width="13.88671875" style="65" customWidth="1"/>
    <col min="5635" max="5882" width="10.6640625" style="65"/>
    <col min="5883" max="5883" width="6.77734375" style="65" customWidth="1"/>
    <col min="5884" max="5884" width="12.44140625" style="65" bestFit="1" customWidth="1"/>
    <col min="5885" max="5886" width="10.6640625" style="65"/>
    <col min="5887" max="5888" width="11.21875" style="65" bestFit="1" customWidth="1"/>
    <col min="5889" max="5889" width="12.44140625" style="65" bestFit="1" customWidth="1"/>
    <col min="5890" max="5890" width="13.88671875" style="65" customWidth="1"/>
    <col min="5891" max="6138" width="10.6640625" style="65"/>
    <col min="6139" max="6139" width="6.77734375" style="65" customWidth="1"/>
    <col min="6140" max="6140" width="12.44140625" style="65" bestFit="1" customWidth="1"/>
    <col min="6141" max="6142" width="10.6640625" style="65"/>
    <col min="6143" max="6144" width="11.21875" style="65" bestFit="1" customWidth="1"/>
    <col min="6145" max="6145" width="12.44140625" style="65" bestFit="1" customWidth="1"/>
    <col min="6146" max="6146" width="13.88671875" style="65" customWidth="1"/>
    <col min="6147" max="6394" width="10.6640625" style="65"/>
    <col min="6395" max="6395" width="6.77734375" style="65" customWidth="1"/>
    <col min="6396" max="6396" width="12.44140625" style="65" bestFit="1" customWidth="1"/>
    <col min="6397" max="6398" width="10.6640625" style="65"/>
    <col min="6399" max="6400" width="11.21875" style="65" bestFit="1" customWidth="1"/>
    <col min="6401" max="6401" width="12.44140625" style="65" bestFit="1" customWidth="1"/>
    <col min="6402" max="6402" width="13.88671875" style="65" customWidth="1"/>
    <col min="6403" max="6650" width="10.6640625" style="65"/>
    <col min="6651" max="6651" width="6.77734375" style="65" customWidth="1"/>
    <col min="6652" max="6652" width="12.44140625" style="65" bestFit="1" customWidth="1"/>
    <col min="6653" max="6654" width="10.6640625" style="65"/>
    <col min="6655" max="6656" width="11.21875" style="65" bestFit="1" customWidth="1"/>
    <col min="6657" max="6657" width="12.44140625" style="65" bestFit="1" customWidth="1"/>
    <col min="6658" max="6658" width="13.88671875" style="65" customWidth="1"/>
    <col min="6659" max="6906" width="10.6640625" style="65"/>
    <col min="6907" max="6907" width="6.77734375" style="65" customWidth="1"/>
    <col min="6908" max="6908" width="12.44140625" style="65" bestFit="1" customWidth="1"/>
    <col min="6909" max="6910" width="10.6640625" style="65"/>
    <col min="6911" max="6912" width="11.21875" style="65" bestFit="1" customWidth="1"/>
    <col min="6913" max="6913" width="12.44140625" style="65" bestFit="1" customWidth="1"/>
    <col min="6914" max="6914" width="13.88671875" style="65" customWidth="1"/>
    <col min="6915" max="7162" width="10.6640625" style="65"/>
    <col min="7163" max="7163" width="6.77734375" style="65" customWidth="1"/>
    <col min="7164" max="7164" width="12.44140625" style="65" bestFit="1" customWidth="1"/>
    <col min="7165" max="7166" width="10.6640625" style="65"/>
    <col min="7167" max="7168" width="11.21875" style="65" bestFit="1" customWidth="1"/>
    <col min="7169" max="7169" width="12.44140625" style="65" bestFit="1" customWidth="1"/>
    <col min="7170" max="7170" width="13.88671875" style="65" customWidth="1"/>
    <col min="7171" max="7418" width="10.6640625" style="65"/>
    <col min="7419" max="7419" width="6.77734375" style="65" customWidth="1"/>
    <col min="7420" max="7420" width="12.44140625" style="65" bestFit="1" customWidth="1"/>
    <col min="7421" max="7422" width="10.6640625" style="65"/>
    <col min="7423" max="7424" width="11.21875" style="65" bestFit="1" customWidth="1"/>
    <col min="7425" max="7425" width="12.44140625" style="65" bestFit="1" customWidth="1"/>
    <col min="7426" max="7426" width="13.88671875" style="65" customWidth="1"/>
    <col min="7427" max="7674" width="10.6640625" style="65"/>
    <col min="7675" max="7675" width="6.77734375" style="65" customWidth="1"/>
    <col min="7676" max="7676" width="12.44140625" style="65" bestFit="1" customWidth="1"/>
    <col min="7677" max="7678" width="10.6640625" style="65"/>
    <col min="7679" max="7680" width="11.21875" style="65" bestFit="1" customWidth="1"/>
    <col min="7681" max="7681" width="12.44140625" style="65" bestFit="1" customWidth="1"/>
    <col min="7682" max="7682" width="13.88671875" style="65" customWidth="1"/>
    <col min="7683" max="7930" width="10.6640625" style="65"/>
    <col min="7931" max="7931" width="6.77734375" style="65" customWidth="1"/>
    <col min="7932" max="7932" width="12.44140625" style="65" bestFit="1" customWidth="1"/>
    <col min="7933" max="7934" width="10.6640625" style="65"/>
    <col min="7935" max="7936" width="11.21875" style="65" bestFit="1" customWidth="1"/>
    <col min="7937" max="7937" width="12.44140625" style="65" bestFit="1" customWidth="1"/>
    <col min="7938" max="7938" width="13.88671875" style="65" customWidth="1"/>
    <col min="7939" max="8186" width="10.6640625" style="65"/>
    <col min="8187" max="8187" width="6.77734375" style="65" customWidth="1"/>
    <col min="8188" max="8188" width="12.44140625" style="65" bestFit="1" customWidth="1"/>
    <col min="8189" max="8190" width="10.6640625" style="65"/>
    <col min="8191" max="8192" width="11.21875" style="65" bestFit="1" customWidth="1"/>
    <col min="8193" max="8193" width="12.44140625" style="65" bestFit="1" customWidth="1"/>
    <col min="8194" max="8194" width="13.88671875" style="65" customWidth="1"/>
    <col min="8195" max="8442" width="10.6640625" style="65"/>
    <col min="8443" max="8443" width="6.77734375" style="65" customWidth="1"/>
    <col min="8444" max="8444" width="12.44140625" style="65" bestFit="1" customWidth="1"/>
    <col min="8445" max="8446" width="10.6640625" style="65"/>
    <col min="8447" max="8448" width="11.21875" style="65" bestFit="1" customWidth="1"/>
    <col min="8449" max="8449" width="12.44140625" style="65" bestFit="1" customWidth="1"/>
    <col min="8450" max="8450" width="13.88671875" style="65" customWidth="1"/>
    <col min="8451" max="8698" width="10.6640625" style="65"/>
    <col min="8699" max="8699" width="6.77734375" style="65" customWidth="1"/>
    <col min="8700" max="8700" width="12.44140625" style="65" bestFit="1" customWidth="1"/>
    <col min="8701" max="8702" width="10.6640625" style="65"/>
    <col min="8703" max="8704" width="11.21875" style="65" bestFit="1" customWidth="1"/>
    <col min="8705" max="8705" width="12.44140625" style="65" bestFit="1" customWidth="1"/>
    <col min="8706" max="8706" width="13.88671875" style="65" customWidth="1"/>
    <col min="8707" max="8954" width="10.6640625" style="65"/>
    <col min="8955" max="8955" width="6.77734375" style="65" customWidth="1"/>
    <col min="8956" max="8956" width="12.44140625" style="65" bestFit="1" customWidth="1"/>
    <col min="8957" max="8958" width="10.6640625" style="65"/>
    <col min="8959" max="8960" width="11.21875" style="65" bestFit="1" customWidth="1"/>
    <col min="8961" max="8961" width="12.44140625" style="65" bestFit="1" customWidth="1"/>
    <col min="8962" max="8962" width="13.88671875" style="65" customWidth="1"/>
    <col min="8963" max="9210" width="10.6640625" style="65"/>
    <col min="9211" max="9211" width="6.77734375" style="65" customWidth="1"/>
    <col min="9212" max="9212" width="12.44140625" style="65" bestFit="1" customWidth="1"/>
    <col min="9213" max="9214" width="10.6640625" style="65"/>
    <col min="9215" max="9216" width="11.21875" style="65" bestFit="1" customWidth="1"/>
    <col min="9217" max="9217" width="12.44140625" style="65" bestFit="1" customWidth="1"/>
    <col min="9218" max="9218" width="13.88671875" style="65" customWidth="1"/>
    <col min="9219" max="9466" width="10.6640625" style="65"/>
    <col min="9467" max="9467" width="6.77734375" style="65" customWidth="1"/>
    <col min="9468" max="9468" width="12.44140625" style="65" bestFit="1" customWidth="1"/>
    <col min="9469" max="9470" width="10.6640625" style="65"/>
    <col min="9471" max="9472" width="11.21875" style="65" bestFit="1" customWidth="1"/>
    <col min="9473" max="9473" width="12.44140625" style="65" bestFit="1" customWidth="1"/>
    <col min="9474" max="9474" width="13.88671875" style="65" customWidth="1"/>
    <col min="9475" max="9722" width="10.6640625" style="65"/>
    <col min="9723" max="9723" width="6.77734375" style="65" customWidth="1"/>
    <col min="9724" max="9724" width="12.44140625" style="65" bestFit="1" customWidth="1"/>
    <col min="9725" max="9726" width="10.6640625" style="65"/>
    <col min="9727" max="9728" width="11.21875" style="65" bestFit="1" customWidth="1"/>
    <col min="9729" max="9729" width="12.44140625" style="65" bestFit="1" customWidth="1"/>
    <col min="9730" max="9730" width="13.88671875" style="65" customWidth="1"/>
    <col min="9731" max="9978" width="10.6640625" style="65"/>
    <col min="9979" max="9979" width="6.77734375" style="65" customWidth="1"/>
    <col min="9980" max="9980" width="12.44140625" style="65" bestFit="1" customWidth="1"/>
    <col min="9981" max="9982" width="10.6640625" style="65"/>
    <col min="9983" max="9984" width="11.21875" style="65" bestFit="1" customWidth="1"/>
    <col min="9985" max="9985" width="12.44140625" style="65" bestFit="1" customWidth="1"/>
    <col min="9986" max="9986" width="13.88671875" style="65" customWidth="1"/>
    <col min="9987" max="10234" width="10.6640625" style="65"/>
    <col min="10235" max="10235" width="6.77734375" style="65" customWidth="1"/>
    <col min="10236" max="10236" width="12.44140625" style="65" bestFit="1" customWidth="1"/>
    <col min="10237" max="10238" width="10.6640625" style="65"/>
    <col min="10239" max="10240" width="11.21875" style="65" bestFit="1" customWidth="1"/>
    <col min="10241" max="10241" width="12.44140625" style="65" bestFit="1" customWidth="1"/>
    <col min="10242" max="10242" width="13.88671875" style="65" customWidth="1"/>
    <col min="10243" max="10490" width="10.6640625" style="65"/>
    <col min="10491" max="10491" width="6.77734375" style="65" customWidth="1"/>
    <col min="10492" max="10492" width="12.44140625" style="65" bestFit="1" customWidth="1"/>
    <col min="10493" max="10494" width="10.6640625" style="65"/>
    <col min="10495" max="10496" width="11.21875" style="65" bestFit="1" customWidth="1"/>
    <col min="10497" max="10497" width="12.44140625" style="65" bestFit="1" customWidth="1"/>
    <col min="10498" max="10498" width="13.88671875" style="65" customWidth="1"/>
    <col min="10499" max="10746" width="10.6640625" style="65"/>
    <col min="10747" max="10747" width="6.77734375" style="65" customWidth="1"/>
    <col min="10748" max="10748" width="12.44140625" style="65" bestFit="1" customWidth="1"/>
    <col min="10749" max="10750" width="10.6640625" style="65"/>
    <col min="10751" max="10752" width="11.21875" style="65" bestFit="1" customWidth="1"/>
    <col min="10753" max="10753" width="12.44140625" style="65" bestFit="1" customWidth="1"/>
    <col min="10754" max="10754" width="13.88671875" style="65" customWidth="1"/>
    <col min="10755" max="11002" width="10.6640625" style="65"/>
    <col min="11003" max="11003" width="6.77734375" style="65" customWidth="1"/>
    <col min="11004" max="11004" width="12.44140625" style="65" bestFit="1" customWidth="1"/>
    <col min="11005" max="11006" width="10.6640625" style="65"/>
    <col min="11007" max="11008" width="11.21875" style="65" bestFit="1" customWidth="1"/>
    <col min="11009" max="11009" width="12.44140625" style="65" bestFit="1" customWidth="1"/>
    <col min="11010" max="11010" width="13.88671875" style="65" customWidth="1"/>
    <col min="11011" max="11258" width="10.6640625" style="65"/>
    <col min="11259" max="11259" width="6.77734375" style="65" customWidth="1"/>
    <col min="11260" max="11260" width="12.44140625" style="65" bestFit="1" customWidth="1"/>
    <col min="11261" max="11262" width="10.6640625" style="65"/>
    <col min="11263" max="11264" width="11.21875" style="65" bestFit="1" customWidth="1"/>
    <col min="11265" max="11265" width="12.44140625" style="65" bestFit="1" customWidth="1"/>
    <col min="11266" max="11266" width="13.88671875" style="65" customWidth="1"/>
    <col min="11267" max="11514" width="10.6640625" style="65"/>
    <col min="11515" max="11515" width="6.77734375" style="65" customWidth="1"/>
    <col min="11516" max="11516" width="12.44140625" style="65" bestFit="1" customWidth="1"/>
    <col min="11517" max="11518" width="10.6640625" style="65"/>
    <col min="11519" max="11520" width="11.21875" style="65" bestFit="1" customWidth="1"/>
    <col min="11521" max="11521" width="12.44140625" style="65" bestFit="1" customWidth="1"/>
    <col min="11522" max="11522" width="13.88671875" style="65" customWidth="1"/>
    <col min="11523" max="11770" width="10.6640625" style="65"/>
    <col min="11771" max="11771" width="6.77734375" style="65" customWidth="1"/>
    <col min="11772" max="11772" width="12.44140625" style="65" bestFit="1" customWidth="1"/>
    <col min="11773" max="11774" width="10.6640625" style="65"/>
    <col min="11775" max="11776" width="11.21875" style="65" bestFit="1" customWidth="1"/>
    <col min="11777" max="11777" width="12.44140625" style="65" bestFit="1" customWidth="1"/>
    <col min="11778" max="11778" width="13.88671875" style="65" customWidth="1"/>
    <col min="11779" max="12026" width="10.6640625" style="65"/>
    <col min="12027" max="12027" width="6.77734375" style="65" customWidth="1"/>
    <col min="12028" max="12028" width="12.44140625" style="65" bestFit="1" customWidth="1"/>
    <col min="12029" max="12030" width="10.6640625" style="65"/>
    <col min="12031" max="12032" width="11.21875" style="65" bestFit="1" customWidth="1"/>
    <col min="12033" max="12033" width="12.44140625" style="65" bestFit="1" customWidth="1"/>
    <col min="12034" max="12034" width="13.88671875" style="65" customWidth="1"/>
    <col min="12035" max="12282" width="10.6640625" style="65"/>
    <col min="12283" max="12283" width="6.77734375" style="65" customWidth="1"/>
    <col min="12284" max="12284" width="12.44140625" style="65" bestFit="1" customWidth="1"/>
    <col min="12285" max="12286" width="10.6640625" style="65"/>
    <col min="12287" max="12288" width="11.21875" style="65" bestFit="1" customWidth="1"/>
    <col min="12289" max="12289" width="12.44140625" style="65" bestFit="1" customWidth="1"/>
    <col min="12290" max="12290" width="13.88671875" style="65" customWidth="1"/>
    <col min="12291" max="12538" width="10.6640625" style="65"/>
    <col min="12539" max="12539" width="6.77734375" style="65" customWidth="1"/>
    <col min="12540" max="12540" width="12.44140625" style="65" bestFit="1" customWidth="1"/>
    <col min="12541" max="12542" width="10.6640625" style="65"/>
    <col min="12543" max="12544" width="11.21875" style="65" bestFit="1" customWidth="1"/>
    <col min="12545" max="12545" width="12.44140625" style="65" bestFit="1" customWidth="1"/>
    <col min="12546" max="12546" width="13.88671875" style="65" customWidth="1"/>
    <col min="12547" max="12794" width="10.6640625" style="65"/>
    <col min="12795" max="12795" width="6.77734375" style="65" customWidth="1"/>
    <col min="12796" max="12796" width="12.44140625" style="65" bestFit="1" customWidth="1"/>
    <col min="12797" max="12798" width="10.6640625" style="65"/>
    <col min="12799" max="12800" width="11.21875" style="65" bestFit="1" customWidth="1"/>
    <col min="12801" max="12801" width="12.44140625" style="65" bestFit="1" customWidth="1"/>
    <col min="12802" max="12802" width="13.88671875" style="65" customWidth="1"/>
    <col min="12803" max="13050" width="10.6640625" style="65"/>
    <col min="13051" max="13051" width="6.77734375" style="65" customWidth="1"/>
    <col min="13052" max="13052" width="12.44140625" style="65" bestFit="1" customWidth="1"/>
    <col min="13053" max="13054" width="10.6640625" style="65"/>
    <col min="13055" max="13056" width="11.21875" style="65" bestFit="1" customWidth="1"/>
    <col min="13057" max="13057" width="12.44140625" style="65" bestFit="1" customWidth="1"/>
    <col min="13058" max="13058" width="13.88671875" style="65" customWidth="1"/>
    <col min="13059" max="13306" width="10.6640625" style="65"/>
    <col min="13307" max="13307" width="6.77734375" style="65" customWidth="1"/>
    <col min="13308" max="13308" width="12.44140625" style="65" bestFit="1" customWidth="1"/>
    <col min="13309" max="13310" width="10.6640625" style="65"/>
    <col min="13311" max="13312" width="11.21875" style="65" bestFit="1" customWidth="1"/>
    <col min="13313" max="13313" width="12.44140625" style="65" bestFit="1" customWidth="1"/>
    <col min="13314" max="13314" width="13.88671875" style="65" customWidth="1"/>
    <col min="13315" max="13562" width="10.6640625" style="65"/>
    <col min="13563" max="13563" width="6.77734375" style="65" customWidth="1"/>
    <col min="13564" max="13564" width="12.44140625" style="65" bestFit="1" customWidth="1"/>
    <col min="13565" max="13566" width="10.6640625" style="65"/>
    <col min="13567" max="13568" width="11.21875" style="65" bestFit="1" customWidth="1"/>
    <col min="13569" max="13569" width="12.44140625" style="65" bestFit="1" customWidth="1"/>
    <col min="13570" max="13570" width="13.88671875" style="65" customWidth="1"/>
    <col min="13571" max="13818" width="10.6640625" style="65"/>
    <col min="13819" max="13819" width="6.77734375" style="65" customWidth="1"/>
    <col min="13820" max="13820" width="12.44140625" style="65" bestFit="1" customWidth="1"/>
    <col min="13821" max="13822" width="10.6640625" style="65"/>
    <col min="13823" max="13824" width="11.21875" style="65" bestFit="1" customWidth="1"/>
    <col min="13825" max="13825" width="12.44140625" style="65" bestFit="1" customWidth="1"/>
    <col min="13826" max="13826" width="13.88671875" style="65" customWidth="1"/>
    <col min="13827" max="14074" width="10.6640625" style="65"/>
    <col min="14075" max="14075" width="6.77734375" style="65" customWidth="1"/>
    <col min="14076" max="14076" width="12.44140625" style="65" bestFit="1" customWidth="1"/>
    <col min="14077" max="14078" width="10.6640625" style="65"/>
    <col min="14079" max="14080" width="11.21875" style="65" bestFit="1" customWidth="1"/>
    <col min="14081" max="14081" width="12.44140625" style="65" bestFit="1" customWidth="1"/>
    <col min="14082" max="14082" width="13.88671875" style="65" customWidth="1"/>
    <col min="14083" max="14330" width="10.6640625" style="65"/>
    <col min="14331" max="14331" width="6.77734375" style="65" customWidth="1"/>
    <col min="14332" max="14332" width="12.44140625" style="65" bestFit="1" customWidth="1"/>
    <col min="14333" max="14334" width="10.6640625" style="65"/>
    <col min="14335" max="14336" width="11.21875" style="65" bestFit="1" customWidth="1"/>
    <col min="14337" max="14337" width="12.44140625" style="65" bestFit="1" customWidth="1"/>
    <col min="14338" max="14338" width="13.88671875" style="65" customWidth="1"/>
    <col min="14339" max="14586" width="10.6640625" style="65"/>
    <col min="14587" max="14587" width="6.77734375" style="65" customWidth="1"/>
    <col min="14588" max="14588" width="12.44140625" style="65" bestFit="1" customWidth="1"/>
    <col min="14589" max="14590" width="10.6640625" style="65"/>
    <col min="14591" max="14592" width="11.21875" style="65" bestFit="1" customWidth="1"/>
    <col min="14593" max="14593" width="12.44140625" style="65" bestFit="1" customWidth="1"/>
    <col min="14594" max="14594" width="13.88671875" style="65" customWidth="1"/>
    <col min="14595" max="14842" width="10.6640625" style="65"/>
    <col min="14843" max="14843" width="6.77734375" style="65" customWidth="1"/>
    <col min="14844" max="14844" width="12.44140625" style="65" bestFit="1" customWidth="1"/>
    <col min="14845" max="14846" width="10.6640625" style="65"/>
    <col min="14847" max="14848" width="11.21875" style="65" bestFit="1" customWidth="1"/>
    <col min="14849" max="14849" width="12.44140625" style="65" bestFit="1" customWidth="1"/>
    <col min="14850" max="14850" width="13.88671875" style="65" customWidth="1"/>
    <col min="14851" max="15098" width="10.6640625" style="65"/>
    <col min="15099" max="15099" width="6.77734375" style="65" customWidth="1"/>
    <col min="15100" max="15100" width="12.44140625" style="65" bestFit="1" customWidth="1"/>
    <col min="15101" max="15102" width="10.6640625" style="65"/>
    <col min="15103" max="15104" width="11.21875" style="65" bestFit="1" customWidth="1"/>
    <col min="15105" max="15105" width="12.44140625" style="65" bestFit="1" customWidth="1"/>
    <col min="15106" max="15106" width="13.88671875" style="65" customWidth="1"/>
    <col min="15107" max="15354" width="10.6640625" style="65"/>
    <col min="15355" max="15355" width="6.77734375" style="65" customWidth="1"/>
    <col min="15356" max="15356" width="12.44140625" style="65" bestFit="1" customWidth="1"/>
    <col min="15357" max="15358" width="10.6640625" style="65"/>
    <col min="15359" max="15360" width="11.21875" style="65" bestFit="1" customWidth="1"/>
    <col min="15361" max="15361" width="12.44140625" style="65" bestFit="1" customWidth="1"/>
    <col min="15362" max="15362" width="13.88671875" style="65" customWidth="1"/>
    <col min="15363" max="15610" width="10.6640625" style="65"/>
    <col min="15611" max="15611" width="6.77734375" style="65" customWidth="1"/>
    <col min="15612" max="15612" width="12.44140625" style="65" bestFit="1" customWidth="1"/>
    <col min="15613" max="15614" width="10.6640625" style="65"/>
    <col min="15615" max="15616" width="11.21875" style="65" bestFit="1" customWidth="1"/>
    <col min="15617" max="15617" width="12.44140625" style="65" bestFit="1" customWidth="1"/>
    <col min="15618" max="15618" width="13.88671875" style="65" customWidth="1"/>
    <col min="15619" max="15866" width="10.6640625" style="65"/>
    <col min="15867" max="15867" width="6.77734375" style="65" customWidth="1"/>
    <col min="15868" max="15868" width="12.44140625" style="65" bestFit="1" customWidth="1"/>
    <col min="15869" max="15870" width="10.6640625" style="65"/>
    <col min="15871" max="15872" width="11.21875" style="65" bestFit="1" customWidth="1"/>
    <col min="15873" max="15873" width="12.44140625" style="65" bestFit="1" customWidth="1"/>
    <col min="15874" max="15874" width="13.88671875" style="65" customWidth="1"/>
    <col min="15875" max="16122" width="10.6640625" style="65"/>
    <col min="16123" max="16123" width="6.77734375" style="65" customWidth="1"/>
    <col min="16124" max="16124" width="12.44140625" style="65" bestFit="1" customWidth="1"/>
    <col min="16125" max="16126" width="10.6640625" style="65"/>
    <col min="16127" max="16128" width="11.21875" style="65" bestFit="1" customWidth="1"/>
    <col min="16129" max="16129" width="12.44140625" style="65" bestFit="1" customWidth="1"/>
    <col min="16130" max="16130" width="13.88671875" style="65" customWidth="1"/>
    <col min="16131" max="16384" width="10.6640625" style="65"/>
  </cols>
  <sheetData>
    <row r="1" spans="1:9" ht="48" customHeight="1" x14ac:dyDescent="0.2">
      <c r="A1" s="68" t="s">
        <v>36</v>
      </c>
      <c r="B1" s="68"/>
      <c r="C1" s="68"/>
      <c r="D1" s="68"/>
      <c r="E1" s="68"/>
      <c r="F1" s="68"/>
      <c r="G1" s="68"/>
      <c r="H1" s="68"/>
    </row>
    <row r="2" spans="1:9" ht="48" customHeight="1" thickBot="1" x14ac:dyDescent="0.25">
      <c r="H2" s="69" t="s">
        <v>0</v>
      </c>
      <c r="I2" s="58"/>
    </row>
    <row r="3" spans="1:9" ht="36" customHeight="1" x14ac:dyDescent="0.2">
      <c r="A3" s="70"/>
      <c r="B3" s="71" t="s">
        <v>37</v>
      </c>
      <c r="C3" s="72"/>
      <c r="D3" s="72"/>
      <c r="E3" s="72"/>
      <c r="F3" s="71" t="s">
        <v>38</v>
      </c>
      <c r="G3" s="73"/>
      <c r="H3" s="317" t="s">
        <v>39</v>
      </c>
    </row>
    <row r="4" spans="1:9" ht="36" customHeight="1" x14ac:dyDescent="0.2">
      <c r="A4" s="74" t="s">
        <v>5</v>
      </c>
      <c r="B4" s="320" t="s">
        <v>40</v>
      </c>
      <c r="C4" s="321"/>
      <c r="D4" s="322"/>
      <c r="E4" s="323" t="s">
        <v>12</v>
      </c>
      <c r="F4" s="325" t="s">
        <v>41</v>
      </c>
      <c r="G4" s="323" t="s">
        <v>12</v>
      </c>
      <c r="H4" s="318"/>
    </row>
    <row r="5" spans="1:9" ht="36" customHeight="1" thickBot="1" x14ac:dyDescent="0.25">
      <c r="A5" s="75"/>
      <c r="B5" s="76" t="s">
        <v>252</v>
      </c>
      <c r="C5" s="77" t="s">
        <v>42</v>
      </c>
      <c r="D5" s="77" t="s">
        <v>43</v>
      </c>
      <c r="E5" s="324"/>
      <c r="F5" s="324"/>
      <c r="G5" s="324"/>
      <c r="H5" s="319"/>
    </row>
    <row r="6" spans="1:9" ht="48" customHeight="1" x14ac:dyDescent="0.2">
      <c r="A6" s="63" t="s">
        <v>261</v>
      </c>
      <c r="B6" s="215">
        <v>399830</v>
      </c>
      <c r="C6" s="215">
        <v>223240</v>
      </c>
      <c r="D6" s="215">
        <v>179660</v>
      </c>
      <c r="E6" s="47">
        <f>SUM(B6:D6)</f>
        <v>802730</v>
      </c>
      <c r="F6" s="215">
        <v>680870</v>
      </c>
      <c r="G6" s="64">
        <f>F6</f>
        <v>680870</v>
      </c>
      <c r="H6" s="242">
        <v>121860</v>
      </c>
    </row>
    <row r="7" spans="1:9" ht="48" customHeight="1" x14ac:dyDescent="0.2">
      <c r="A7" s="46" t="s">
        <v>15</v>
      </c>
      <c r="B7" s="213">
        <v>400910</v>
      </c>
      <c r="C7" s="213">
        <v>198270</v>
      </c>
      <c r="D7" s="215">
        <v>170970</v>
      </c>
      <c r="E7" s="47">
        <f t="shared" ref="E7:E17" si="0">SUM(B7:D7)</f>
        <v>770150</v>
      </c>
      <c r="F7" s="215">
        <v>584980</v>
      </c>
      <c r="G7" s="64">
        <f t="shared" ref="G7:G17" si="1">F7</f>
        <v>584980</v>
      </c>
      <c r="H7" s="233">
        <v>185170</v>
      </c>
    </row>
    <row r="8" spans="1:9" ht="48" customHeight="1" x14ac:dyDescent="0.2">
      <c r="A8" s="46" t="s">
        <v>256</v>
      </c>
      <c r="B8" s="213">
        <v>343310</v>
      </c>
      <c r="C8" s="213">
        <v>211710</v>
      </c>
      <c r="D8" s="215">
        <v>134070</v>
      </c>
      <c r="E8" s="47">
        <f t="shared" si="0"/>
        <v>689090</v>
      </c>
      <c r="F8" s="215">
        <v>599260</v>
      </c>
      <c r="G8" s="64">
        <f t="shared" si="1"/>
        <v>599260</v>
      </c>
      <c r="H8" s="233">
        <v>89830</v>
      </c>
    </row>
    <row r="9" spans="1:9" ht="48" customHeight="1" x14ac:dyDescent="0.2">
      <c r="A9" s="46" t="s">
        <v>276</v>
      </c>
      <c r="B9" s="213">
        <v>365440</v>
      </c>
      <c r="C9" s="213">
        <v>253040</v>
      </c>
      <c r="D9" s="215">
        <v>172530</v>
      </c>
      <c r="E9" s="47">
        <f t="shared" si="0"/>
        <v>791010</v>
      </c>
      <c r="F9" s="215">
        <v>732760</v>
      </c>
      <c r="G9" s="64">
        <f t="shared" si="1"/>
        <v>732760</v>
      </c>
      <c r="H9" s="233">
        <v>58250</v>
      </c>
    </row>
    <row r="10" spans="1:9" ht="48" customHeight="1" x14ac:dyDescent="0.2">
      <c r="A10" s="46" t="s">
        <v>264</v>
      </c>
      <c r="B10" s="213">
        <v>338380</v>
      </c>
      <c r="C10" s="213">
        <v>186650</v>
      </c>
      <c r="D10" s="215">
        <v>129250</v>
      </c>
      <c r="E10" s="47">
        <f t="shared" si="0"/>
        <v>654280</v>
      </c>
      <c r="F10" s="215">
        <v>467780</v>
      </c>
      <c r="G10" s="64">
        <f t="shared" si="1"/>
        <v>467780</v>
      </c>
      <c r="H10" s="233">
        <v>186500</v>
      </c>
    </row>
    <row r="11" spans="1:9" ht="48" customHeight="1" x14ac:dyDescent="0.2">
      <c r="A11" s="46" t="s">
        <v>257</v>
      </c>
      <c r="B11" s="213">
        <v>336680</v>
      </c>
      <c r="C11" s="213">
        <v>196700</v>
      </c>
      <c r="D11" s="215">
        <v>132580</v>
      </c>
      <c r="E11" s="47">
        <f t="shared" si="0"/>
        <v>665960</v>
      </c>
      <c r="F11" s="215">
        <v>532800</v>
      </c>
      <c r="G11" s="64">
        <f t="shared" si="1"/>
        <v>532800</v>
      </c>
      <c r="H11" s="233">
        <v>133160</v>
      </c>
    </row>
    <row r="12" spans="1:9" ht="48" customHeight="1" x14ac:dyDescent="0.2">
      <c r="A12" s="46" t="s">
        <v>277</v>
      </c>
      <c r="B12" s="213">
        <v>358650</v>
      </c>
      <c r="C12" s="213">
        <v>218810</v>
      </c>
      <c r="D12" s="215">
        <v>155990</v>
      </c>
      <c r="E12" s="47">
        <f t="shared" si="0"/>
        <v>733450</v>
      </c>
      <c r="F12" s="215">
        <v>620640</v>
      </c>
      <c r="G12" s="64">
        <f t="shared" si="1"/>
        <v>620640</v>
      </c>
      <c r="H12" s="233">
        <v>112810</v>
      </c>
    </row>
    <row r="13" spans="1:9" ht="48" customHeight="1" x14ac:dyDescent="0.2">
      <c r="A13" s="46" t="s">
        <v>266</v>
      </c>
      <c r="B13" s="213">
        <v>333430</v>
      </c>
      <c r="C13" s="213">
        <v>185710</v>
      </c>
      <c r="D13" s="215">
        <v>148120</v>
      </c>
      <c r="E13" s="47">
        <f t="shared" si="0"/>
        <v>667260</v>
      </c>
      <c r="F13" s="215">
        <v>524410</v>
      </c>
      <c r="G13" s="64">
        <f t="shared" si="1"/>
        <v>524410</v>
      </c>
      <c r="H13" s="233">
        <v>142850</v>
      </c>
    </row>
    <row r="14" spans="1:9" ht="48" customHeight="1" x14ac:dyDescent="0.2">
      <c r="A14" s="46" t="s">
        <v>22</v>
      </c>
      <c r="B14" s="213">
        <v>419520</v>
      </c>
      <c r="C14" s="213">
        <v>184940</v>
      </c>
      <c r="D14" s="215">
        <v>152270</v>
      </c>
      <c r="E14" s="47">
        <f t="shared" si="0"/>
        <v>756730</v>
      </c>
      <c r="F14" s="215">
        <v>612660</v>
      </c>
      <c r="G14" s="64">
        <f t="shared" si="1"/>
        <v>612660</v>
      </c>
      <c r="H14" s="233">
        <v>144070</v>
      </c>
    </row>
    <row r="15" spans="1:9" ht="48" customHeight="1" x14ac:dyDescent="0.2">
      <c r="A15" s="46" t="s">
        <v>23</v>
      </c>
      <c r="B15" s="213">
        <v>286520</v>
      </c>
      <c r="C15" s="213">
        <v>212220</v>
      </c>
      <c r="D15" s="215">
        <v>141000</v>
      </c>
      <c r="E15" s="47">
        <f t="shared" si="0"/>
        <v>639740</v>
      </c>
      <c r="F15" s="215">
        <v>556020</v>
      </c>
      <c r="G15" s="64">
        <f t="shared" si="1"/>
        <v>556020</v>
      </c>
      <c r="H15" s="233">
        <v>83720</v>
      </c>
    </row>
    <row r="16" spans="1:9" ht="48" customHeight="1" x14ac:dyDescent="0.2">
      <c r="A16" s="46" t="s">
        <v>278</v>
      </c>
      <c r="B16" s="213">
        <v>291690</v>
      </c>
      <c r="C16" s="213">
        <v>191450</v>
      </c>
      <c r="D16" s="215">
        <v>164000</v>
      </c>
      <c r="E16" s="47">
        <f t="shared" si="0"/>
        <v>647140</v>
      </c>
      <c r="F16" s="215">
        <v>544310</v>
      </c>
      <c r="G16" s="64">
        <f t="shared" si="1"/>
        <v>544310</v>
      </c>
      <c r="H16" s="233">
        <v>102830</v>
      </c>
    </row>
    <row r="17" spans="1:8" ht="48" customHeight="1" thickBot="1" x14ac:dyDescent="0.25">
      <c r="A17" s="78" t="s">
        <v>268</v>
      </c>
      <c r="B17" s="214">
        <v>372960</v>
      </c>
      <c r="C17" s="214">
        <v>243900</v>
      </c>
      <c r="D17" s="215">
        <v>162670</v>
      </c>
      <c r="E17" s="47">
        <f t="shared" si="0"/>
        <v>779530</v>
      </c>
      <c r="F17" s="215">
        <v>596270</v>
      </c>
      <c r="G17" s="64">
        <f t="shared" si="1"/>
        <v>596270</v>
      </c>
      <c r="H17" s="233">
        <v>183260</v>
      </c>
    </row>
    <row r="18" spans="1:8" ht="48" customHeight="1" thickTop="1" thickBot="1" x14ac:dyDescent="0.25">
      <c r="A18" s="79" t="s">
        <v>12</v>
      </c>
      <c r="B18" s="52">
        <f>SUM(B6:B17)</f>
        <v>4247320</v>
      </c>
      <c r="C18" s="52">
        <f t="shared" ref="C18:F18" si="2">SUM(C6:C17)</f>
        <v>2506640</v>
      </c>
      <c r="D18" s="52">
        <f t="shared" si="2"/>
        <v>1843110</v>
      </c>
      <c r="E18" s="52">
        <f t="shared" si="2"/>
        <v>8597070</v>
      </c>
      <c r="F18" s="52">
        <f t="shared" si="2"/>
        <v>7052760</v>
      </c>
      <c r="G18" s="52">
        <f>SUM(G6:G17)</f>
        <v>7052760</v>
      </c>
      <c r="H18" s="53">
        <f>SUM(H6:H17)</f>
        <v>1544310</v>
      </c>
    </row>
    <row r="20" spans="1:8" ht="48" customHeight="1" x14ac:dyDescent="0.2">
      <c r="A20" s="316"/>
      <c r="B20" s="316"/>
      <c r="C20" s="316"/>
      <c r="D20" s="316"/>
      <c r="E20" s="316"/>
      <c r="F20" s="316"/>
      <c r="G20" s="316"/>
      <c r="H20" s="316"/>
    </row>
  </sheetData>
  <mergeCells count="6">
    <mergeCell ref="A20:H20"/>
    <mergeCell ref="H3:H5"/>
    <mergeCell ref="B4:D4"/>
    <mergeCell ref="E4:E5"/>
    <mergeCell ref="F4:F5"/>
    <mergeCell ref="G4:G5"/>
  </mergeCells>
  <phoneticPr fontId="4"/>
  <printOptions horizontalCentered="1"/>
  <pageMargins left="0.39370078740157483" right="0.39370078740157483" top="0.78740157480314965" bottom="0.55118110236220474" header="0.51181102362204722" footer="0.23622047244094491"/>
  <pageSetup paperSize="9" scale="96" firstPageNumber="74" orientation="portrait" useFirstPageNumber="1" r:id="rId1"/>
  <headerFooter scaleWithDoc="0" alignWithMargins="0">
    <oddFooter>&amp;C&amp;P</oddFooter>
  </headerFooter>
  <ignoredErrors>
    <ignoredError sqref="A6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27</vt:i4>
      </vt:variant>
    </vt:vector>
  </HeadingPairs>
  <TitlesOfParts>
    <vt:vector size="53" baseType="lpstr">
      <vt:lpstr>2-3-1-0全工場</vt:lpstr>
      <vt:lpstr>2-3-1-1住之江</vt:lpstr>
      <vt:lpstr>2-3-1-2西淀</vt:lpstr>
      <vt:lpstr>2-3-1-3鶴見</vt:lpstr>
      <vt:lpstr>2-3-1-4八尾</vt:lpstr>
      <vt:lpstr>2-3-1-5平野</vt:lpstr>
      <vt:lpstr>2-3-1-6東淀</vt:lpstr>
      <vt:lpstr>2-3-1-7舞洲</vt:lpstr>
      <vt:lpstr>2-3-2破砕施設処理状況</vt:lpstr>
      <vt:lpstr>2-3-3最終処分状況</vt:lpstr>
      <vt:lpstr>2-3-4-0全センター</vt:lpstr>
      <vt:lpstr>2-3-4-1東北</vt:lpstr>
      <vt:lpstr>2-3-4-2城北</vt:lpstr>
      <vt:lpstr>2-3-4-3西北</vt:lpstr>
      <vt:lpstr>2-3-4-4中部</vt:lpstr>
      <vt:lpstr>2-3-4-5中部（出）</vt:lpstr>
      <vt:lpstr>2-3-4-6西部</vt:lpstr>
      <vt:lpstr>2-3-4-7東部</vt:lpstr>
      <vt:lpstr>2-3-4-8西南</vt:lpstr>
      <vt:lpstr>2-3-4-9南部</vt:lpstr>
      <vt:lpstr>2-3-4-10東南</vt:lpstr>
      <vt:lpstr>2-3-5乾電池等</vt:lpstr>
      <vt:lpstr>2-3-6特定衣類</vt:lpstr>
      <vt:lpstr>2-3-7ｲﾝｸｶｰﾄﾘｯｼﾞ</vt:lpstr>
      <vt:lpstr>2-3-8資源集団回収</vt:lpstr>
      <vt:lpstr>2-3-9コミュニティ回収</vt:lpstr>
      <vt:lpstr>'2-3-1-0全工場'!Print_Area</vt:lpstr>
      <vt:lpstr>'2-3-1-1住之江'!Print_Area</vt:lpstr>
      <vt:lpstr>'2-3-1-2西淀'!Print_Area</vt:lpstr>
      <vt:lpstr>'2-3-1-3鶴見'!Print_Area</vt:lpstr>
      <vt:lpstr>'2-3-1-4八尾'!Print_Area</vt:lpstr>
      <vt:lpstr>'2-3-1-5平野'!Print_Area</vt:lpstr>
      <vt:lpstr>'2-3-1-6東淀'!Print_Area</vt:lpstr>
      <vt:lpstr>'2-3-1-7舞洲'!Print_Area</vt:lpstr>
      <vt:lpstr>'2-3-2破砕施設処理状況'!Print_Area</vt:lpstr>
      <vt:lpstr>'2-3-3最終処分状況'!Print_Area</vt:lpstr>
      <vt:lpstr>'2-3-4-0全センター'!Print_Area</vt:lpstr>
      <vt:lpstr>'2-3-4-10東南'!Print_Area</vt:lpstr>
      <vt:lpstr>'2-3-4-1東北'!Print_Area</vt:lpstr>
      <vt:lpstr>'2-3-4-2城北'!Print_Area</vt:lpstr>
      <vt:lpstr>'2-3-4-3西北'!Print_Area</vt:lpstr>
      <vt:lpstr>'2-3-4-4中部'!Print_Area</vt:lpstr>
      <vt:lpstr>'2-3-4-5中部（出）'!Print_Area</vt:lpstr>
      <vt:lpstr>'2-3-4-6西部'!Print_Area</vt:lpstr>
      <vt:lpstr>'2-3-4-7東部'!Print_Area</vt:lpstr>
      <vt:lpstr>'2-3-4-8西南'!Print_Area</vt:lpstr>
      <vt:lpstr>'2-3-4-9南部'!Print_Area</vt:lpstr>
      <vt:lpstr>'2-3-5乾電池等'!Print_Area</vt:lpstr>
      <vt:lpstr>'2-3-6特定衣類'!Print_Area</vt:lpstr>
      <vt:lpstr>'2-3-7ｲﾝｸｶｰﾄﾘｯｼﾞ'!Print_Area</vt:lpstr>
      <vt:lpstr>'2-3-8資源集団回収'!Print_Area</vt:lpstr>
      <vt:lpstr>'2-3-9コミュニティ回収'!Print_Area</vt:lpstr>
      <vt:lpstr>'2-3-6特定衣類'!Print_Titles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2018-02-15T07:21:41Z</dcterms:created>
  <dcterms:modified xsi:type="dcterms:W3CDTF">2025-12-18T05:49:48Z</dcterms:modified>
</cp:coreProperties>
</file>