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ユーザ作業用フォルダ\組織共用フォルダ\その他フォルダ\04計理係専用\計理係予算ライン専用\02　前年度決算関係\令和２年度　決算関係\05　補助金・貸付金・委託料一覧\04 HP公表\02 最終確認用\"/>
    </mc:Choice>
  </mc:AlternateContent>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補助金支出一覧!$A$5:$R$12</definedName>
    <definedName name="_xlnm.Print_Area" localSheetId="1">表紙!$A$1:$A$14</definedName>
    <definedName name="_xlnm.Print_Area" localSheetId="2">補助金支出一覧!$A$1:$J$13</definedName>
    <definedName name="_xlnm.Print_Titles" localSheetId="2">補助金支出一覧!$A:$C,補助金支出一覧!$3:$6</definedName>
    <definedName name="Z_012C45CF_4954_4AED_A0AD_E584DC291F50_.wvu.FilterData" localSheetId="2" hidden="1">補助金支出一覧!$A$6:$I$12</definedName>
    <definedName name="Z_0243E130_1B36_46DD_90C3_808EEC339668_.wvu.FilterData" localSheetId="2" hidden="1">補助金支出一覧!$A$6:$I$12</definedName>
    <definedName name="Z_02582FD4_22F5_45D4_89DD_F12122EDCA8D_.wvu.Cols" localSheetId="2" hidden="1">補助金支出一覧!#REF!</definedName>
    <definedName name="Z_02582FD4_22F5_45D4_89DD_F12122EDCA8D_.wvu.FilterData" localSheetId="2" hidden="1">補助金支出一覧!$A$3:$I$12</definedName>
    <definedName name="Z_02582FD4_22F5_45D4_89DD_F12122EDCA8D_.wvu.PrintArea" localSheetId="2" hidden="1">補助金支出一覧!$A$1:$I$12</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補助金支出一覧!$A$3:$I$12</definedName>
    <definedName name="Z_0278E81E_B992_4858_B1F1_C546269A93CE_.wvu.PrintArea" localSheetId="2" hidden="1">補助金支出一覧!$A$1:$I$12</definedName>
    <definedName name="Z_0278E81E_B992_4858_B1F1_C546269A93CE_.wvu.PrintTitles" localSheetId="2" hidden="1">補助金支出一覧!$A:$C,補助金支出一覧!$1:$6</definedName>
    <definedName name="Z_0B274627_DAC6_4C3E_BADC_A5F75D74D35C_.wvu.FilterData" localSheetId="2" hidden="1">補助金支出一覧!$A$6:$I$12</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補助金支出一覧!$A$1:$I$12</definedName>
    <definedName name="Z_0B74C060_4A33_4431_9DFE_1F231A63AF57_.wvu.PrintTitles" localSheetId="2" hidden="1">補助金支出一覧!$A:$C,補助金支出一覧!$1:$6</definedName>
    <definedName name="Z_0C01144D_7C18_4EBC_809D_CD9A6873B9A4_.wvu.FilterData" localSheetId="2" hidden="1">補助金支出一覧!$A$3:$I$12</definedName>
    <definedName name="Z_0E30B0DE_AD5F_44EF_861F_40F0A55498E0_.wvu.FilterData" localSheetId="2" hidden="1">補助金支出一覧!$A$6:$I$12</definedName>
    <definedName name="Z_109441FB_5D27_4261_97F8_D74F3C56EAAC_.wvu.FilterData" localSheetId="2" hidden="1">補助金支出一覧!$A$3:$I$12</definedName>
    <definedName name="Z_1264F02F_6FAC_4AC1_9B42_7B26185B586F_.wvu.FilterData" localSheetId="2" hidden="1">補助金支出一覧!$A$6:$I$12</definedName>
    <definedName name="Z_1ACC0038_298A_4F81_98A5_674304C957A4_.wvu.Cols" localSheetId="2" hidden="1">補助金支出一覧!#REF!</definedName>
    <definedName name="Z_1ACC0038_298A_4F81_98A5_674304C957A4_.wvu.FilterData" localSheetId="2" hidden="1">補助金支出一覧!$A$3:$I$12</definedName>
    <definedName name="Z_1ACC0038_298A_4F81_98A5_674304C957A4_.wvu.PrintArea" localSheetId="2" hidden="1">補助金支出一覧!$A$1:$I$12</definedName>
    <definedName name="Z_1ACC0038_298A_4F81_98A5_674304C957A4_.wvu.PrintTitles" localSheetId="2" hidden="1">補助金支出一覧!$A:$C,補助金支出一覧!$1:$6</definedName>
    <definedName name="Z_1E2933A3_7908_4D15_BE44_27C74903096F_.wvu.Cols" localSheetId="2" hidden="1">補助金支出一覧!#REF!,補助金支出一覧!#REF!,補助金支出一覧!#REF!</definedName>
    <definedName name="Z_1E2933A3_7908_4D15_BE44_27C74903096F_.wvu.FilterData" localSheetId="2" hidden="1">補助金支出一覧!$A$6:$XCD$12</definedName>
    <definedName name="Z_1E2933A3_7908_4D15_BE44_27C74903096F_.wvu.PrintArea" localSheetId="1" hidden="1">表紙!$A$1:$A$14</definedName>
    <definedName name="Z_1E2933A3_7908_4D15_BE44_27C74903096F_.wvu.PrintArea" localSheetId="2" hidden="1">補助金支出一覧!$A$1:$I$12</definedName>
    <definedName name="Z_1E2933A3_7908_4D15_BE44_27C74903096F_.wvu.PrintTitles" localSheetId="2" hidden="1">補助金支出一覧!$A:$C,補助金支出一覧!$3:$6</definedName>
    <definedName name="Z_240C352A_D6EF_4728_9219_DD6B528CE022_.wvu.FilterData" localSheetId="2" hidden="1">補助金支出一覧!$A$12:$O$12</definedName>
    <definedName name="Z_240C352A_D6EF_4728_9219_DD6B528CE022_.wvu.PrintArea" localSheetId="1" hidden="1">表紙!$A$1:$A$14</definedName>
    <definedName name="Z_240C352A_D6EF_4728_9219_DD6B528CE022_.wvu.PrintArea" localSheetId="2" hidden="1">補助金支出一覧!$A$1:$I$12</definedName>
    <definedName name="Z_240C352A_D6EF_4728_9219_DD6B528CE022_.wvu.PrintTitles" localSheetId="2" hidden="1">補助金支出一覧!$A:$C,補助金支出一覧!$3:$6</definedName>
    <definedName name="Z_245AA8E8_08AF_4E4A_83DE_D92E26942072_.wvu.FilterData" localSheetId="2" hidden="1">補助金支出一覧!$A$6:$I$12</definedName>
    <definedName name="Z_247AED13_9FF5_493F_B3CC_F0F54BD3CEAB_.wvu.Cols" localSheetId="2" hidden="1">補助金支出一覧!#REF!</definedName>
    <definedName name="Z_247AED13_9FF5_493F_B3CC_F0F54BD3CEAB_.wvu.FilterData" localSheetId="2" hidden="1">補助金支出一覧!$A$3:$I$12</definedName>
    <definedName name="Z_247AED13_9FF5_493F_B3CC_F0F54BD3CEAB_.wvu.PrintArea" localSheetId="2" hidden="1">補助金支出一覧!$A$1:$I$12</definedName>
    <definedName name="Z_247AED13_9FF5_493F_B3CC_F0F54BD3CEAB_.wvu.PrintTitles" localSheetId="2" hidden="1">補助金支出一覧!$A:$C,補助金支出一覧!$1:$6</definedName>
    <definedName name="Z_262EDA3B_7785_4483_8C7E_BCBD0D6A995B_.wvu.Cols" localSheetId="2" hidden="1">補助金支出一覧!#REF!,補助金支出一覧!#REF!,補助金支出一覧!#REF!</definedName>
    <definedName name="Z_262EDA3B_7785_4483_8C7E_BCBD0D6A995B_.wvu.FilterData" localSheetId="2" hidden="1">補助金支出一覧!$A$6:$R$12</definedName>
    <definedName name="Z_262EDA3B_7785_4483_8C7E_BCBD0D6A995B_.wvu.PrintArea" localSheetId="1" hidden="1">表紙!$A$1:$A$14</definedName>
    <definedName name="Z_262EDA3B_7785_4483_8C7E_BCBD0D6A995B_.wvu.PrintArea" localSheetId="2" hidden="1">補助金支出一覧!$A$1:$I$12</definedName>
    <definedName name="Z_262EDA3B_7785_4483_8C7E_BCBD0D6A995B_.wvu.PrintTitles" localSheetId="2" hidden="1">補助金支出一覧!$A:$C,補助金支出一覧!$3:$6</definedName>
    <definedName name="Z_26CD502E_B5EE_4420_826E_2B747889AAAA_.wvu.FilterData" localSheetId="2" hidden="1">補助金支出一覧!$A$6:$I$12</definedName>
    <definedName name="Z_271B1202_2BBA_4C3D_AD9A_C3052C646813_.wvu.FilterData" localSheetId="2" hidden="1">補助金支出一覧!$A$6:$R$12</definedName>
    <definedName name="Z_30F90532_460B_48A4_8357_301B6B348C0F_.wvu.FilterData" localSheetId="2" hidden="1">補助金支出一覧!$A$6:$I$12</definedName>
    <definedName name="Z_315230D8_F0E9_48EF_90D6_9C6D7FFE9006_.wvu.Cols" localSheetId="2" hidden="1">補助金支出一覧!#REF!,補助金支出一覧!#REF!,補助金支出一覧!#REF!</definedName>
    <definedName name="Z_315230D8_F0E9_48EF_90D6_9C6D7FFE9006_.wvu.FilterData" localSheetId="2" hidden="1">補助金支出一覧!$A$6:$R$12</definedName>
    <definedName name="Z_315230D8_F0E9_48EF_90D6_9C6D7FFE9006_.wvu.PrintArea" localSheetId="1" hidden="1">表紙!$A$1:$A$14</definedName>
    <definedName name="Z_315230D8_F0E9_48EF_90D6_9C6D7FFE9006_.wvu.PrintArea" localSheetId="2" hidden="1">補助金支出一覧!$A$1:$I$12</definedName>
    <definedName name="Z_315230D8_F0E9_48EF_90D6_9C6D7FFE9006_.wvu.PrintTitles" localSheetId="2" hidden="1">補助金支出一覧!$A:$C,補助金支出一覧!$3:$6</definedName>
    <definedName name="Z_32CA06EC_B5B8_4D83_BDDB_4C9D2EBC47CB_.wvu.FilterData" localSheetId="2" hidden="1">補助金支出一覧!$A$3:$I$12</definedName>
    <definedName name="Z_37D04425_6575_4FE3_9937_3EF8E86698E6_.wvu.FilterData" localSheetId="2" hidden="1">補助金支出一覧!$A$6:$O$12</definedName>
    <definedName name="Z_3BC19BD7_5F06_428E_8217_EF9DBC4EB4A9_.wvu.FilterData" localSheetId="2" hidden="1">補助金支出一覧!$A$12:$I$12</definedName>
    <definedName name="Z_3E9FFA15_9BE5_4656_89CD_EC8106EE8AE9_.wvu.FilterData" localSheetId="2" hidden="1">補助金支出一覧!$A$5:$R$12</definedName>
    <definedName name="Z_462DD89C_EE5D_4F78_A638_138DAA0C3E1C_.wvu.FilterData" localSheetId="2" hidden="1">補助金支出一覧!$A$3:$I$12</definedName>
    <definedName name="Z_478A226C_3819_494B_B75C_6F13CE721740_.wvu.FilterData" localSheetId="2" hidden="1">補助金支出一覧!$A$3:$I$12</definedName>
    <definedName name="Z_4880ADB5_402C_4D2A_BBD5_82284EF2E3FD_.wvu.FilterData" localSheetId="2" hidden="1">補助金支出一覧!$A$5:$R$12</definedName>
    <definedName name="Z_4A62E027_3146_4113_B8FE_47174AFF9722_.wvu.FilterData" localSheetId="2" hidden="1">補助金支出一覧!$A$6:$I$12</definedName>
    <definedName name="Z_4DAFC594_604B_4D77_BF70_D04CF306954C_.wvu.FilterData" localSheetId="2" hidden="1">補助金支出一覧!$A$6:$I$12</definedName>
    <definedName name="Z_4FA3AD9B_1298_4C96_AD3F_A54B405485B0_.wvu.Cols" localSheetId="2" hidden="1">補助金支出一覧!#REF!,補助金支出一覧!#REF!,補助金支出一覧!#REF!,補助金支出一覧!#REF!,補助金支出一覧!#REF!</definedName>
    <definedName name="Z_4FA3AD9B_1298_4C96_AD3F_A54B405485B0_.wvu.FilterData" localSheetId="2" hidden="1">補助金支出一覧!$A$5:$R$12</definedName>
    <definedName name="Z_4FA3AD9B_1298_4C96_AD3F_A54B405485B0_.wvu.PrintArea" localSheetId="1" hidden="1">表紙!$A$1:$A$14</definedName>
    <definedName name="Z_4FA3AD9B_1298_4C96_AD3F_A54B405485B0_.wvu.PrintArea" localSheetId="2" hidden="1">補助金支出一覧!$A$1:$I$12</definedName>
    <definedName name="Z_4FA3AD9B_1298_4C96_AD3F_A54B405485B0_.wvu.PrintTitles" localSheetId="2" hidden="1">補助金支出一覧!$A:$C,補助金支出一覧!$3:$6</definedName>
    <definedName name="Z_50A81466_2303_4B10_8311_0835FFB5328D_.wvu.FilterData" localSheetId="2" hidden="1">補助金支出一覧!$A$6:$I$12</definedName>
    <definedName name="Z_59E8661F_C21F_4195_B736_74B4B92B3255_.wvu.FilterData" localSheetId="2" hidden="1">補助金支出一覧!$A$3:$I$12</definedName>
    <definedName name="Z_5A027B3F_4BDA_4D5B_99A1_C2E547422488_.wvu.FilterData" localSheetId="2" hidden="1">補助金支出一覧!$A$6:$O$12</definedName>
    <definedName name="Z_5A027B3F_4BDA_4D5B_99A1_C2E547422488_.wvu.PrintArea" localSheetId="1" hidden="1">表紙!$A$1:$A$14</definedName>
    <definedName name="Z_5A027B3F_4BDA_4D5B_99A1_C2E547422488_.wvu.PrintArea" localSheetId="2" hidden="1">補助金支出一覧!$A$1:$I$12</definedName>
    <definedName name="Z_5A027B3F_4BDA_4D5B_99A1_C2E547422488_.wvu.PrintTitles" localSheetId="2" hidden="1">補助金支出一覧!$A:$C,補助金支出一覧!$3:$6</definedName>
    <definedName name="Z_5EC95C5C_FF2B_4D3A_815B_753664F264D1_.wvu.FilterData" localSheetId="2" hidden="1">補助金支出一覧!$A$6:$O$12</definedName>
    <definedName name="Z_62C4EC73_E644_45D4_8B45_B4EFE3CEFBFF_.wvu.FilterData" localSheetId="2" hidden="1">補助金支出一覧!$A$12:$I$12</definedName>
    <definedName name="Z_6C2FCE22_94EE_40C8_BE33_9F5F445D5D28_.wvu.FilterData" localSheetId="2" hidden="1">補助金支出一覧!$A$3:$I$12</definedName>
    <definedName name="Z_7018FDB8_91D0_4983_A716_C60A107786A8_.wvu.FilterData" localSheetId="2" hidden="1">補助金支出一覧!$A$6:$I$12</definedName>
    <definedName name="Z_793DB2A3_A580_43E4_BA65_5104FE123C5C_.wvu.FilterData" localSheetId="2" hidden="1">補助金支出一覧!$A$3:$I$12</definedName>
    <definedName name="Z_82CD1A7B_02FF_4FBC_9D91_CA499FDE2A93_.wvu.FilterData" localSheetId="2" hidden="1">補助金支出一覧!$A$3:$I$12</definedName>
    <definedName name="Z_866F98CE_B449_4C80_80CD_897DBB025239_.wvu.Cols" localSheetId="2" hidden="1">補助金支出一覧!#REF!,補助金支出一覧!$I:$I</definedName>
    <definedName name="Z_866F98CE_B449_4C80_80CD_897DBB025239_.wvu.FilterData" localSheetId="2" hidden="1">補助金支出一覧!$A$6:$O$12</definedName>
    <definedName name="Z_866F98CE_B449_4C80_80CD_897DBB025239_.wvu.PrintArea" localSheetId="1" hidden="1">表紙!$A$1:$A$14</definedName>
    <definedName name="Z_866F98CE_B449_4C80_80CD_897DBB025239_.wvu.PrintArea" localSheetId="2" hidden="1">補助金支出一覧!$A$1:$I$12</definedName>
    <definedName name="Z_866F98CE_B449_4C80_80CD_897DBB025239_.wvu.PrintTitles" localSheetId="2" hidden="1">補助金支出一覧!$A:$C,補助金支出一覧!$3:$6</definedName>
    <definedName name="Z_876FFF2F_6CEF_49D1_8769_6C6F6DA6651C_.wvu.FilterData" localSheetId="2" hidden="1">補助金支出一覧!$A$6:$I$12</definedName>
    <definedName name="Z_8913E9A3_AD52_49EE_838D_09E02790AC3D_.wvu.FilterData" localSheetId="2" hidden="1">補助金支出一覧!$A$3:$I$12</definedName>
    <definedName name="Z_89CFD966_126F_414B_94EC_2C1358CF5DA9_.wvu.Cols" localSheetId="2" hidden="1">補助金支出一覧!#REF!,補助金支出一覧!#REF!,補助金支出一覧!#REF!,補助金支出一覧!#REF!,補助金支出一覧!#REF!</definedName>
    <definedName name="Z_89CFD966_126F_414B_94EC_2C1358CF5DA9_.wvu.FilterData" localSheetId="2" hidden="1">補助金支出一覧!$A$5:$R$12</definedName>
    <definedName name="Z_89CFD966_126F_414B_94EC_2C1358CF5DA9_.wvu.PrintArea" localSheetId="1" hidden="1">表紙!$A$1:$A$14</definedName>
    <definedName name="Z_89CFD966_126F_414B_94EC_2C1358CF5DA9_.wvu.PrintArea" localSheetId="2" hidden="1">補助金支出一覧!$A$1:$I$12</definedName>
    <definedName name="Z_89CFD966_126F_414B_94EC_2C1358CF5DA9_.wvu.PrintTitles" localSheetId="2" hidden="1">補助金支出一覧!$A:$C,補助金支出一覧!$3:$6</definedName>
    <definedName name="Z_89F0F423_81E4_4B74_AEBF_34F5CB168C33_.wvu.FilterData" localSheetId="2" hidden="1">補助金支出一覧!$A$12:$I$12</definedName>
    <definedName name="Z_8C61FCAD_3133_4D97_98E4_72F608F1BD00_.wvu.FilterData" localSheetId="2" hidden="1">補助金支出一覧!$A$6:$I$12</definedName>
    <definedName name="Z_8CBB353D_41B9_4B5B_BC9E_DEA1D7A4E634_.wvu.FilterData" localSheetId="2" hidden="1">補助金支出一覧!$A$12:$I$12</definedName>
    <definedName name="Z_92B42E46_A1C4_4CA2_980F_E48586F08DAF_.wvu.Cols" localSheetId="2" hidden="1">補助金支出一覧!#REF!</definedName>
    <definedName name="Z_92B42E46_A1C4_4CA2_980F_E48586F08DAF_.wvu.FilterData" localSheetId="2" hidden="1">補助金支出一覧!$A$3:$I$12</definedName>
    <definedName name="Z_92B42E46_A1C4_4CA2_980F_E48586F08DAF_.wvu.PrintArea" localSheetId="2" hidden="1">補助金支出一覧!$A$1:$I$12</definedName>
    <definedName name="Z_92B42E46_A1C4_4CA2_980F_E48586F08DAF_.wvu.PrintTitles" localSheetId="2" hidden="1">補助金支出一覧!$A:$C,補助金支出一覧!$1:$6</definedName>
    <definedName name="Z_92EB4CEB_97A4_4C6F_8A85_9576CD8D52F9_.wvu.Cols" localSheetId="2" hidden="1">補助金支出一覧!#REF!</definedName>
    <definedName name="Z_92EB4CEB_97A4_4C6F_8A85_9576CD8D52F9_.wvu.FilterData" localSheetId="2" hidden="1">補助金支出一覧!$A$6:$I$12</definedName>
    <definedName name="Z_92EB4CEB_97A4_4C6F_8A85_9576CD8D52F9_.wvu.PrintArea" localSheetId="2" hidden="1">補助金支出一覧!$A$1:$I$12</definedName>
    <definedName name="Z_92EB4CEB_97A4_4C6F_8A85_9576CD8D52F9_.wvu.PrintTitles" localSheetId="2" hidden="1">補助金支出一覧!$A:$C,補助金支出一覧!$1:$6</definedName>
    <definedName name="Z_98FFB15F_1EC6_4E5A_A2ED_017F57AE4B63_.wvu.FilterData" localSheetId="2" hidden="1">補助金支出一覧!$A$6:$I$12</definedName>
    <definedName name="Z_99E3FE3A_7B49_48B4_BEFD_0DD64952A046_.wvu.Cols" localSheetId="2" hidden="1">補助金支出一覧!#REF!,補助金支出一覧!#REF!,補助金支出一覧!#REF!,補助金支出一覧!#REF!,補助金支出一覧!#REF!</definedName>
    <definedName name="Z_99E3FE3A_7B49_48B4_BEFD_0DD64952A046_.wvu.FilterData" localSheetId="2" hidden="1">補助金支出一覧!$A$5:$R$12</definedName>
    <definedName name="Z_99E3FE3A_7B49_48B4_BEFD_0DD64952A046_.wvu.PrintArea" localSheetId="1" hidden="1">表紙!$A$1:$A$14</definedName>
    <definedName name="Z_99E3FE3A_7B49_48B4_BEFD_0DD64952A046_.wvu.PrintArea" localSheetId="2" hidden="1">補助金支出一覧!$A$1:$I$12</definedName>
    <definedName name="Z_99E3FE3A_7B49_48B4_BEFD_0DD64952A046_.wvu.PrintTitles" localSheetId="2" hidden="1">補助金支出一覧!$A:$C,補助金支出一覧!$3:$6</definedName>
    <definedName name="Z_9FF3767D_B5E2_4274_8C91_D6BE67029FF6_.wvu.Cols" localSheetId="2" hidden="1">補助金支出一覧!#REF!,補助金支出一覧!#REF!,補助金支出一覧!#REF!,補助金支出一覧!#REF!,補助金支出一覧!#REF!</definedName>
    <definedName name="Z_9FF3767D_B5E2_4274_8C91_D6BE67029FF6_.wvu.FilterData" localSheetId="2" hidden="1">補助金支出一覧!$A$5:$R$12</definedName>
    <definedName name="Z_9FF3767D_B5E2_4274_8C91_D6BE67029FF6_.wvu.PrintArea" localSheetId="1" hidden="1">表紙!$A$1:$A$14</definedName>
    <definedName name="Z_9FF3767D_B5E2_4274_8C91_D6BE67029FF6_.wvu.PrintArea" localSheetId="2" hidden="1">補助金支出一覧!$A$1:$I$12</definedName>
    <definedName name="Z_9FF3767D_B5E2_4274_8C91_D6BE67029FF6_.wvu.PrintTitles" localSheetId="2" hidden="1">補助金支出一覧!$A:$C,補助金支出一覧!$3:$6</definedName>
    <definedName name="Z_A0646D90_6BE1_44B1_8194_61BDD3089146_.wvu.FilterData" localSheetId="2" hidden="1">補助金支出一覧!$A$6:$I$12</definedName>
    <definedName name="Z_A8F02530_0558_40F4_BF95_697143251A08_.wvu.FilterData" localSheetId="2" hidden="1">補助金支出一覧!$A$6:$I$12</definedName>
    <definedName name="Z_AA56C0B9_612A_49DE_BC99_5BA087E882D0_.wvu.FilterData" localSheetId="2" hidden="1">補助金支出一覧!$A$6:$R$12</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補助金支出一覧!$A$1:$I$12</definedName>
    <definedName name="Z_ACA2E6CC_2B3E_4AB8_A723_880E1F3C7DC6_.wvu.PrintTitles" localSheetId="2" hidden="1">補助金支出一覧!$A:$C,補助金支出一覧!$1:$6</definedName>
    <definedName name="Z_AD22B0C2_CD67_4BD6_99CC_B8FFD7E8D787_.wvu.FilterData" localSheetId="2" hidden="1">補助金支出一覧!$A$12:$I$12</definedName>
    <definedName name="Z_AD283074_019A_4F85_9B9D_43757A599FCE_.wvu.FilterData" localSheetId="2" hidden="1">補助金支出一覧!$A$6:$O$12</definedName>
    <definedName name="Z_AE35169E_4FB4_4CC3_BE45_852F419B0D97_.wvu.FilterData" localSheetId="2" hidden="1">補助金支出一覧!$A$12:$I$12</definedName>
    <definedName name="Z_AF759511_8CA2_4DD8_8BF3_5F0BC679DECC_.wvu.FilterData" localSheetId="2" hidden="1">補助金支出一覧!$A$6:$I$12</definedName>
    <definedName name="Z_B1AA5022_1D14_435A_8A1E_5983C8EEDA57_.wvu.FilterData" localSheetId="2" hidden="1">補助金支出一覧!$A$6:$I$12</definedName>
    <definedName name="Z_B901E486_C6AD_40FA_8334_7C35D2876E5D_.wvu.FilterData" localSheetId="2" hidden="1">補助金支出一覧!$A$6:$I$12</definedName>
    <definedName name="Z_B999EF1A_05D7_45C0_96D4_233228D48054_.wvu.FilterData" localSheetId="2" hidden="1">補助金支出一覧!$A$3:$I$12</definedName>
    <definedName name="Z_BABE49F0_6EF1_4B82_946E_A16E6E202E91_.wvu.Cols" localSheetId="2" hidden="1">補助金支出一覧!#REF!</definedName>
    <definedName name="Z_BABE49F0_6EF1_4B82_946E_A16E6E202E91_.wvu.FilterData" localSheetId="2" hidden="1">補助金支出一覧!$A$12:$I$12</definedName>
    <definedName name="Z_BABE49F0_6EF1_4B82_946E_A16E6E202E91_.wvu.PrintArea" localSheetId="1" hidden="1">表紙!$A$1:$A$14</definedName>
    <definedName name="Z_BABE49F0_6EF1_4B82_946E_A16E6E202E91_.wvu.PrintArea" localSheetId="2" hidden="1">補助金支出一覧!$A$1:$I$12</definedName>
    <definedName name="Z_BABE49F0_6EF1_4B82_946E_A16E6E202E91_.wvu.PrintTitles" localSheetId="2" hidden="1">補助金支出一覧!$A:$C,補助金支出一覧!$3:$6</definedName>
    <definedName name="Z_BBE36972_C8C0_4D2B_AB8E_FA08D4405633_.wvu.FilterData" localSheetId="2" hidden="1">補助金支出一覧!$A$12:$I$12</definedName>
    <definedName name="Z_BC3CD404_762B_4772_9E0E_190433B5A241_.wvu.FilterData" localSheetId="2" hidden="1">補助金支出一覧!$A$6:$I$12</definedName>
    <definedName name="Z_CB684DD3_2393_45C8_A0B4_4CB76E5773B1_.wvu.FilterData" localSheetId="2" hidden="1">補助金支出一覧!$A$6:$I$12</definedName>
    <definedName name="Z_CFD98723_68ED_407F_8627_93A0986154A1_.wvu.FilterData" localSheetId="2" hidden="1">補助金支出一覧!$A$3:$I$12</definedName>
    <definedName name="Z_CFE4980C_0C35_49E6_8999_5B5ECAEF03EB_.wvu.FilterData" localSheetId="2" hidden="1">補助金支出一覧!$A$6:$I$12</definedName>
    <definedName name="Z_D406C127_9387_4A2B_9A85_A6BA4AC32A67_.wvu.FilterData" localSheetId="2" hidden="1">補助金支出一覧!$A$6:$I$12</definedName>
    <definedName name="Z_D5B9F501_40C2_485D_A8DD_76C9AFDA146B_.wvu.Cols" localSheetId="2" hidden="1">補助金支出一覧!#REF!,補助金支出一覧!#REF!,補助金支出一覧!#REF!</definedName>
    <definedName name="Z_D5B9F501_40C2_485D_A8DD_76C9AFDA146B_.wvu.FilterData" localSheetId="2" hidden="1">補助金支出一覧!$A$6:$I$12</definedName>
    <definedName name="Z_D5B9F501_40C2_485D_A8DD_76C9AFDA146B_.wvu.PrintArea" localSheetId="1" hidden="1">表紙!$A$1:$A$13</definedName>
    <definedName name="Z_D5B9F501_40C2_485D_A8DD_76C9AFDA146B_.wvu.PrintArea" localSheetId="2" hidden="1">補助金支出一覧!$A$1:$I$12</definedName>
    <definedName name="Z_D5B9F501_40C2_485D_A8DD_76C9AFDA146B_.wvu.PrintTitles" localSheetId="2" hidden="1">補助金支出一覧!$A:$C,補助金支出一覧!$3:$6</definedName>
    <definedName name="Z_DC2705CD_12E2_4E42_A224_7C6021C40418_.wvu.FilterData" localSheetId="2" hidden="1">補助金支出一覧!$A$6:$I$12</definedName>
    <definedName name="Z_DCFFEA14_E5FD_4BA4_9FF6_7F90ED8251C4_.wvu.FilterData" localSheetId="2" hidden="1">補助金支出一覧!$A$6:$I$12</definedName>
    <definedName name="Z_E18F9A6E_C6E5_4E72_90E2_949EFB870706_.wvu.FilterData" localSheetId="2" hidden="1">補助金支出一覧!$A$6:$I$12</definedName>
    <definedName name="Z_E1A46B07_D6D8_4219_B694_3633A690E562_.wvu.Cols" localSheetId="2" hidden="1">補助金支出一覧!#REF!</definedName>
    <definedName name="Z_E1A46B07_D6D8_4219_B694_3633A690E562_.wvu.FilterData" localSheetId="2" hidden="1">補助金支出一覧!$A$12:$I$12</definedName>
    <definedName name="Z_E1A46B07_D6D8_4219_B694_3633A690E562_.wvu.PrintArea" localSheetId="1" hidden="1">表紙!$A$1:$A$14</definedName>
    <definedName name="Z_E1A46B07_D6D8_4219_B694_3633A690E562_.wvu.PrintArea" localSheetId="2" hidden="1">補助金支出一覧!$A$1:$I$12</definedName>
    <definedName name="Z_E1A46B07_D6D8_4219_B694_3633A690E562_.wvu.PrintTitles" localSheetId="2" hidden="1">補助金支出一覧!$A:$C,補助金支出一覧!$3:$6</definedName>
    <definedName name="Z_E32D59A5_5F29_4F6B_9913_6C2BEF207250_.wvu.FilterData" localSheetId="2" hidden="1">補助金支出一覧!$A$3:$I$12</definedName>
    <definedName name="Z_E827AF52_889A_4F50_A39E_F0E1D36CA732_.wvu.FilterData" localSheetId="2" hidden="1">補助金支出一覧!$A$3:$I$12</definedName>
    <definedName name="Z_E91FE733_2DC0_4D6E_9E09_D966F2A9CD10_.wvu.FilterData" localSheetId="2" hidden="1">補助金支出一覧!$A$6:$I$12</definedName>
    <definedName name="Z_EA5D738F_A523_4125_A52E_7467A3141118_.wvu.FilterData" localSheetId="2" hidden="1">補助金支出一覧!$A$12:$O$12</definedName>
    <definedName name="Z_EF4958F7_C967_406D_B6C3_0A71EB1BC7C2_.wvu.Cols" localSheetId="2" hidden="1">補助金支出一覧!#REF!</definedName>
    <definedName name="Z_EF4958F7_C967_406D_B6C3_0A71EB1BC7C2_.wvu.FilterData" localSheetId="2" hidden="1">補助金支出一覧!$A$3:$I$12</definedName>
    <definedName name="Z_EF4958F7_C967_406D_B6C3_0A71EB1BC7C2_.wvu.PrintArea" localSheetId="2" hidden="1">補助金支出一覧!$A$1:$I$12</definedName>
    <definedName name="Z_EF4958F7_C967_406D_B6C3_0A71EB1BC7C2_.wvu.PrintTitles" localSheetId="2" hidden="1">補助金支出一覧!$A:$C,補助金支出一覧!$1:$6</definedName>
    <definedName name="Z_F045A49B_E55F_4942_AE2D_52C51D7C09B3_.wvu.FilterData" localSheetId="2" hidden="1">補助金支出一覧!$A$6:$I$12</definedName>
    <definedName name="Z_F28D30B6_0373_4E07_84D0_E9BEE9C7F7FF_.wvu.FilterData" localSheetId="2" hidden="1">補助金支出一覧!$A$5:$R$12</definedName>
    <definedName name="Z_FB5021A6_9F8B_4D27_8277_BB6CC854E5F0_.wvu.FilterData" localSheetId="2" hidden="1">補助金支出一覧!$A$6:$I$12</definedName>
    <definedName name="Z_FE1A2E21_B9AB_43A7_93E3_26AD46D72278_.wvu.FilterData" localSheetId="2" hidden="1">補助金支出一覧!$A$6:$I$12</definedName>
  </definedNames>
  <calcPr calcId="162913"/>
  <customWorkbookViews>
    <customWorkbookView name="しばしん - 個人用ビュー" guid="{4FA3AD9B-1298-4C96-AD3F-A54B405485B0}" mergeInterval="0" personalView="1" maximized="1" xWindow="-8" yWindow="-8" windowWidth="1382" windowHeight="744" tabRatio="641" activeSheetId="4"/>
    <customWorkbookView name="辻　紘司 - 個人用ビュー" guid="{BABE49F0-6EF1-4B82-946E-A16E6E202E91}" mergeInterval="0" personalView="1" maximized="1" windowWidth="1362" windowHeight="520" tabRatio="641" activeSheetId="3"/>
    <customWorkbookView name="大阪市 - 個人用ビュー" guid="{866F98CE-B449-4C80-80CD-897DBB025239}" mergeInterval="0" personalView="1" maximized="1" windowWidth="1362" windowHeight="538" tabRatio="641" activeSheetId="4"/>
    <customWorkbookView name="松村茂 - 個人用ビュー" guid="{1E2933A3-7908-4D15-BE44-27C74903096F}" mergeInterval="0" personalView="1" maximized="1" xWindow="1" yWindow="1" windowWidth="1362" windowHeight="518" tabRatio="742" activeSheetId="4"/>
    <customWorkbookView name="能仁 - 個人用ビュー" guid="{92EB4CEB-97A4-4C6F-8A85-9576CD8D52F9}" mergeInterval="0" personalView="1" maximized="1" xWindow="1" yWindow="1" windowWidth="1362" windowHeight="541" tabRatio="819" activeSheetId="4" showComments="commIndAndComment"/>
    <customWorkbookView name="古根川聡美 - 個人用ビュー" guid="{1ACC0038-298A-4F81-98A5-674304C957A4}" mergeInterval="0" personalView="1" maximized="1" xWindow="1" yWindow="1" windowWidth="1362" windowHeight="541" tabRatio="598" activeSheetId="1" showComments="commIndAndComment"/>
    <customWorkbookView name="i5121083 - 個人用ビュー" guid="{0B74C060-4A33-4431-9DFE-1F231A63AF57}" mergeInterval="0" personalView="1" maximized="1" xWindow="1" yWindow="1" windowWidth="1362" windowHeight="541" tabRatio="598" activeSheetId="1"/>
    <customWorkbookView name="白井淳蔵 - 個人用ビュー" guid="{EF4958F7-C967-406D-B6C3-0A71EB1BC7C2}" mergeInterval="0" personalView="1" maximized="1" xWindow="1" yWindow="1" windowWidth="1362" windowHeight="537" tabRatio="598" activeSheetId="1"/>
    <customWorkbookView name="吉武 - 個人用ビュー" guid="{247AED13-9FF5-493F-B3CC-F0F54BD3CEAB}" mergeInterval="0" personalView="1" maximized="1" xWindow="1" yWindow="1" windowWidth="1362" windowHeight="518" tabRatio="598" activeSheetId="1"/>
    <customWorkbookView name="宮本　剛志 - 個人用ビュー" guid="{D18F99F9-2699-41E5-8BC4-2A5C905B9FC5}" mergeInterval="0" personalView="1" maximized="1" xWindow="1" yWindow="1" windowWidth="1362" windowHeight="541" activeSheetId="1"/>
    <customWorkbookView name="濱 - 個人用ビュー" guid="{478A226C-3819-494B-B75C-6F13CE721740}" mergeInterval="0" personalView="1" maximized="1" xWindow="1" yWindow="1" windowWidth="1362" windowHeight="537" tabRatio="598" activeSheetId="1"/>
    <customWorkbookView name="横峯　憲司 - 個人用ビュー" guid="{0C01144D-7C18-4EBC-809D-CD9A6873B9A4}" mergeInterval="0" personalView="1" maximized="1" xWindow="1" yWindow="1" windowWidth="1362" windowHeight="541" tabRatio="598" activeSheetId="1"/>
    <customWorkbookView name="田阪幸司 - 個人用ビュー" guid="{109441FB-5D27-4261-97F8-D74F3C56EAAC}" mergeInterval="0" personalView="1" maximized="1" xWindow="1" yWindow="1" windowWidth="1356" windowHeight="541" tabRatio="598" activeSheetId="1"/>
    <customWorkbookView name="小林　直子 - 個人用ビュー" guid="{D7827C7D-3559-4792-977E-D477B4AEF1A4}" mergeInterval="0" personalView="1" maximized="1" windowWidth="1020" windowHeight="524" tabRatio="599" activeSheetId="10"/>
    <customWorkbookView name="i4620109 - 個人用ビュー" guid="{74434990-3D7C-4E2C-895E-65FA4F178439}" mergeInterval="0" personalView="1" maximized="1" windowWidth="1020" windowHeight="527" tabRatio="599" activeSheetId="12"/>
    <customWorkbookView name="山口　貴志 - 個人用ビュー" guid="{6B6D9B8F-C1A0-4D01-BB1A-0042036F4AFB}" mergeInterval="0" personalView="1" maximized="1" windowWidth="1020" windowHeight="577" tabRatio="599" activeSheetId="10"/>
    <customWorkbookView name="梅屋　剛 - 個人用ビュー" guid="{02582FD4-22F5-45D4-89DD-F12122EDCA8D}" mergeInterval="0" personalView="1" maximized="1" xWindow="1" yWindow="1" windowWidth="1362" windowHeight="541" activeSheetId="1"/>
    <customWorkbookView name="松久　響 - 個人用ビュー" guid="{92B42E46-A1C4-4CA2-980F-E48586F08DAF}" mergeInterval="0" personalView="1" maximized="1" xWindow="1" yWindow="1" windowWidth="1362" windowHeight="541" tabRatio="598" activeSheetId="1" showComments="commIndAndComment"/>
    <customWorkbookView name="i9753250 - 個人用ビュー" guid="{0278E81E-B992-4858-B1F1-C546269A93CE}" mergeInterval="0" personalView="1" maximized="1" xWindow="1" yWindow="1" windowWidth="1362" windowHeight="541" tabRatio="598" activeSheetId="1"/>
    <customWorkbookView name="nishida naomi - 個人用ビュー" guid="{793DB2A3-A580-43E4-BA65-5104FE123C5C}" mergeInterval="0" personalView="1" maximized="1" xWindow="1" yWindow="1" windowWidth="1345" windowHeight="529" tabRatio="598" activeSheetId="1"/>
    <customWorkbookView name="yamada - 個人用ビュー" guid="{E827AF52-889A-4F50-A39E-F0E1D36CA732}" mergeInterval="0" personalView="1" maximized="1" xWindow="1" yWindow="1" windowWidth="1362" windowHeight="541" activeSheetId="1"/>
    <customWorkbookView name="i4151837 - 個人用ビュー" guid="{B999EF1A-05D7-45C0-96D4-233228D48054}" mergeInterval="0" personalView="1" maximized="1" xWindow="1" yWindow="1" windowWidth="1362" windowHeight="541" tabRatio="598" activeSheetId="1"/>
    <customWorkbookView name="i9850149 - 個人用ビュー" guid="{ACA2E6CC-2B3E-4AB8-A723-880E1F3C7DC6}" mergeInterval="0" personalView="1" maximized="1" xWindow="1" yWindow="1" windowWidth="1362" windowHeight="541" tabRatio="598" activeSheetId="1"/>
    <customWorkbookView name="奥の方 - 個人用ビュー" guid="{D5B9F501-40C2-485D-A8DD-76C9AFDA146B}" mergeInterval="0" personalView="1" maximized="1" xWindow="1" yWindow="1" windowWidth="1362" windowHeight="518" tabRatio="742" activeSheetId="4" showComments="commIndAndComment"/>
    <customWorkbookView name="村上 - 個人用ビュー" guid="{E1A46B07-D6D8-4219-B694-3633A690E562}" mergeInterval="0" personalView="1" xWindow="-136" yWindow="22" windowWidth="876" windowHeight="491" tabRatio="641" activeSheetId="4"/>
    <customWorkbookView name="能仁　智勇 - 個人用ビュー" guid="{240C352A-D6EF-4728-9219-DD6B528CE022}" mergeInterval="0" personalView="1" maximized="1" windowWidth="1362" windowHeight="520" tabRatio="641" activeSheetId="4"/>
    <customWorkbookView name="松村 - 個人用ビュー" guid="{5A027B3F-4BDA-4D5B-99A1-C2E547422488}" mergeInterval="0" personalView="1" xWindow="-10" yWindow="44" windowWidth="1003" windowHeight="442" tabRatio="641" activeSheetId="4"/>
    <customWorkbookView name="奥 隆幸 - 個人用ビュー" guid="{262EDA3B-7785-4483-8C7E-BCBD0D6A995B}" mergeInterval="0" personalView="1" maximized="1" windowWidth="1362" windowHeight="502" tabRatio="641" activeSheetId="4"/>
    <customWorkbookView name="今井 - 個人用ビュー" guid="{315230D8-F0E9-48EF-90D6-9C6D7FFE9006}" mergeInterval="0" personalView="1" maximized="1" windowWidth="1362" windowHeight="538" tabRatio="641" activeSheetId="4"/>
    <customWorkbookView name="kuwaoka - 個人用ビュー" guid="{99E3FE3A-7B49-48B4-BEFD-0DD64952A046}" mergeInterval="0" personalView="1" maximized="1" xWindow="-8" yWindow="-8" windowWidth="1382" windowHeight="744" tabRatio="641" activeSheetId="4"/>
    <customWorkbookView name="福田有希 - 個人用ビュー" guid="{9FF3767D-B5E2-4274-8C91-D6BE67029FF6}" mergeInterval="0" personalView="1" maximized="1" xWindow="-8" yWindow="-8" windowWidth="1382" windowHeight="744" tabRatio="641" activeSheetId="4"/>
    <customWorkbookView name="福井　貴巳 - 個人用ビュー" guid="{89CFD966-126F-414B-94EC-2C1358CF5DA9}" mergeInterval="0" personalView="1" maximized="1" xWindow="-8" yWindow="-8" windowWidth="1382" windowHeight="744" tabRatio="641" activeSheetId="4"/>
  </customWorkbookViews>
</workbook>
</file>

<file path=xl/calcChain.xml><?xml version="1.0" encoding="utf-8"?>
<calcChain xmlns="http://schemas.openxmlformats.org/spreadsheetml/2006/main">
  <c r="E13" i="4" l="1"/>
  <c r="D13"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comments1.xml><?xml version="1.0" encoding="utf-8"?>
<comments xmlns="http://schemas.openxmlformats.org/spreadsheetml/2006/main">
  <authors>
    <author>i9850149</author>
  </authors>
  <commentList>
    <comment ref="C12" authorId="0" shapeId="0">
      <text>
        <r>
          <rPr>
            <b/>
            <sz val="9"/>
            <color indexed="81"/>
            <rFont val="ＭＳ Ｐゴシック"/>
            <family val="3"/>
            <charset val="128"/>
          </rPr>
          <t>老人憩いの家
運営助成
6⇒2の調整</t>
        </r>
      </text>
    </comment>
    <comment ref="C44" authorId="0" shapeId="0">
      <text>
        <r>
          <rPr>
            <b/>
            <sz val="9"/>
            <color indexed="81"/>
            <rFont val="ＭＳ Ｐゴシック"/>
            <family val="3"/>
            <charset val="128"/>
          </rPr>
          <t>老人憩いの家
運営助成
6⇒2の調整</t>
        </r>
      </text>
    </comment>
  </commentList>
</comments>
</file>

<file path=xl/sharedStrings.xml><?xml version="1.0" encoding="utf-8"?>
<sst xmlns="http://schemas.openxmlformats.org/spreadsheetml/2006/main" count="238" uniqueCount="143">
  <si>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</si>
  <si>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</si>
  <si>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</si>
  <si>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</si>
  <si>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</si>
  <si>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</si>
  <si>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</si>
  <si>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</si>
  <si>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</si>
  <si>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</si>
  <si>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</si>
  <si>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</si>
  <si>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</si>
  <si>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</si>
  <si>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</si>
  <si>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</si>
  <si>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</si>
  <si>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</si>
  <si>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</si>
  <si>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</si>
  <si>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</si>
  <si>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</si>
  <si>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</si>
  <si>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</si>
  <si>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</si>
  <si>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</si>
  <si>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</si>
  <si>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</si>
  <si>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</si>
  <si>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</si>
  <si>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</si>
  <si>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</si>
  <si>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</si>
  <si>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</si>
  <si>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</si>
  <si>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</si>
  <si>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</si>
  <si>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</si>
  <si>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</si>
  <si>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</si>
  <si>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</si>
  <si>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</si>
  <si>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</si>
  <si>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</si>
  <si>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</si>
  <si>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</si>
  <si>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</si>
  <si>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</si>
  <si>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</si>
  <si>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</si>
  <si>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</si>
  <si>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</si>
  <si>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</si>
  <si>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</si>
  <si>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</si>
  <si>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</si>
  <si>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</si>
  <si>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</si>
  <si>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</si>
  <si>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</si>
  <si>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</si>
  <si>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</si>
  <si>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</si>
  <si>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</si>
  <si>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</si>
  <si>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</si>
  <si>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</si>
  <si>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</si>
  <si>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</si>
  <si>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</si>
  <si>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</si>
  <si>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</si>
  <si>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</si>
  <si>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</si>
  <si>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</si>
  <si>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</si>
  <si>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</si>
  <si>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</si>
  <si>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</si>
  <si>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</si>
  <si>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</si>
  <si>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</si>
  <si>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</si>
  <si>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</si>
  <si>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</si>
  <si>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</si>
  <si>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</si>
  <si>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</si>
  <si>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</si>
  <si>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</si>
  <si>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</si>
  <si>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</si>
  <si>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</si>
  <si>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</si>
  <si>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</si>
  <si>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</si>
  <si>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</si>
  <si>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</si>
  <si>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</si>
  <si>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</si>
  <si>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</si>
  <si>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</si>
  <si>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</si>
  <si>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</si>
  <si>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</si>
  <si>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10"/>
  </si>
  <si>
    <t>事業の概要</t>
    <rPh sb="0" eb="2">
      <t>ジギョウ</t>
    </rPh>
    <rPh sb="3" eb="5">
      <t>ガイヨウ</t>
    </rPh>
    <phoneticPr fontId="10"/>
  </si>
  <si>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</si>
  <si>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</si>
  <si>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</si>
  <si>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</si>
  <si>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</si>
  <si>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</si>
  <si>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</si>
  <si>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</si>
  <si>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</si>
  <si>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</si>
  <si>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</si>
  <si>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</si>
  <si>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</si>
  <si>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</si>
  <si>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補助金支出一覧(令和２年度決算)</t>
    <rPh sb="0" eb="3">
      <t>ホジョキン</t>
    </rPh>
    <rPh sb="3" eb="5">
      <t>シシュツ</t>
    </rPh>
    <rPh sb="5" eb="7">
      <t>イチラン</t>
    </rPh>
    <rPh sb="8" eb="10">
      <t>レイワ</t>
    </rPh>
    <rPh sb="11" eb="13">
      <t>ネンド</t>
    </rPh>
    <rPh sb="12" eb="13">
      <t>ド</t>
    </rPh>
    <rPh sb="13" eb="15">
      <t>ケッサン</t>
    </rPh>
    <phoneticPr fontId="0"/>
  </si>
  <si>
    <t>令和２年度予算
（予算現計）</t>
    <rPh sb="0" eb="2">
      <t>レイワ</t>
    </rPh>
    <rPh sb="5" eb="7">
      <t>ヨサン</t>
    </rPh>
    <rPh sb="9" eb="11">
      <t>ヨサン</t>
    </rPh>
    <rPh sb="11" eb="13">
      <t>ゲンケイ</t>
    </rPh>
    <phoneticPr fontId="2"/>
  </si>
  <si>
    <t>令和２年度支出金額</t>
    <rPh sb="0" eb="2">
      <t>レイワ</t>
    </rPh>
    <rPh sb="5" eb="7">
      <t>シシュツ</t>
    </rPh>
    <rPh sb="7" eb="8">
      <t>キン</t>
    </rPh>
    <rPh sb="8" eb="9">
      <t>ガク</t>
    </rPh>
    <phoneticPr fontId="2"/>
  </si>
  <si>
    <t>令和元年度支出金額</t>
    <rPh sb="0" eb="2">
      <t>レイワ</t>
    </rPh>
    <rPh sb="2" eb="3">
      <t>ガン</t>
    </rPh>
    <rPh sb="3" eb="5">
      <t>ネンド</t>
    </rPh>
    <rPh sb="5" eb="7">
      <t>シシュツ</t>
    </rPh>
    <rPh sb="7" eb="8">
      <t>キン</t>
    </rPh>
    <rPh sb="8" eb="9">
      <t>ガク</t>
    </rPh>
    <phoneticPr fontId="2"/>
  </si>
  <si>
    <t>環境局
環境管理部
環境管理課</t>
  </si>
  <si>
    <t>環境局
事業部
家庭ごみ減量課</t>
    <rPh sb="4" eb="6">
      <t>ジギョウ</t>
    </rPh>
    <rPh sb="8" eb="10">
      <t>カテイ</t>
    </rPh>
    <rPh sb="12" eb="14">
      <t>ゲンリョウ</t>
    </rPh>
    <phoneticPr fontId="16"/>
  </si>
  <si>
    <t>生活保護等世帯空気調和機器稼働費補助金</t>
  </si>
  <si>
    <t>土壌汚染対策事業助成金</t>
  </si>
  <si>
    <t>「大阪ブルー・オーシャン・ビジョン」推進事業　圧縮・梱包等設備導入補助金</t>
    <rPh sb="31" eb="33">
      <t>ドウニュウ</t>
    </rPh>
    <phoneticPr fontId="16"/>
  </si>
  <si>
    <t>航空機騒音防止工事を受けた住宅に居住する生活保護等世帯の世帯主</t>
  </si>
  <si>
    <t>汚染原因者でない土地所有者</t>
  </si>
  <si>
    <t>新たなペットボトル回収・リサイクルシステムに取組む事業者</t>
    <rPh sb="0" eb="1">
      <t>アラ</t>
    </rPh>
    <phoneticPr fontId="16"/>
  </si>
  <si>
    <t>航空機による騒音防止工事を受けた住宅に居住する生活保護等世帯に対して空気調和機器の稼働費の一部を補助することにより、騒音障害の防止・軽減等を図る</t>
  </si>
  <si>
    <t>土壌汚染対策法に基づく措置の指示により、汚染の除去等の措置を講ずる者に対し助成を行うことによって、市民の健康の保護を図る</t>
  </si>
  <si>
    <t>H1</t>
    <phoneticPr fontId="16"/>
  </si>
  <si>
    <t>H15</t>
    <phoneticPr fontId="16"/>
  </si>
  <si>
    <t>R2</t>
    <phoneticPr fontId="16"/>
  </si>
  <si>
    <t>R3</t>
    <phoneticPr fontId="16"/>
  </si>
  <si>
    <t>本市が新たに構築したペットボトル回収・リサイクルシステムに取組む再資源化事業者に対して、ペットボトルを減容し、一時保管するための圧縮・梱包等設備導入経費を補助することにより、大量のペットボトルを市内全域で効率的に回収し、将来にわたって安定的に取組める体制づくり（インフラ整備）を図る</t>
    <rPh sb="32" eb="36">
      <t>サイシゲンカ</t>
    </rPh>
    <rPh sb="72" eb="74">
      <t>ドウニュウ</t>
    </rPh>
    <phoneticPr fontId="16"/>
  </si>
  <si>
    <t>｢公共用飛行場周辺における航空機騒音による障害の防止等に関する法律｣に基づく航空機騒音にかかる住宅の騒音防止工事を受けた住宅に居住し、電力料金を支払った生活保護等世帯の世帯主に対して、7～10月の電力料金のうちクーラー稼働費相当分を補助(補助上限1万円)</t>
    <rPh sb="119" eb="121">
      <t>ホジョ</t>
    </rPh>
    <phoneticPr fontId="0"/>
  </si>
  <si>
    <t>土壌汚染対策法第7条の規定により、汚染の除去等の措置を指示された土地所有者(汚染原因者でない者であって、費用負担能力の低い者)に対し、措置に要する費用の3/4以内の額を助成</t>
    <phoneticPr fontId="2"/>
  </si>
  <si>
    <t>新たなペットボトル回収・リサイクルシステムに取組む再資源化事業者に対して、ペットボトルの圧縮・梱包等を行う設備の導入経費の1/2を補助（補助上限400万円／施設）</t>
    <rPh sb="22" eb="24">
      <t>トリク</t>
    </rPh>
    <rPh sb="25" eb="29">
      <t>サイシゲンカ</t>
    </rPh>
    <rPh sb="29" eb="32">
      <t>ジギョウシャ</t>
    </rPh>
    <rPh sb="33" eb="34">
      <t>タイ</t>
    </rPh>
    <rPh sb="56" eb="58">
      <t>ドウニュウ</t>
    </rPh>
    <rPh sb="58" eb="60">
      <t>ケイヒ</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</si>
</sst>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b/>
      <sz val="9"/>
      <color indexed="8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6"/>
      <name val="ＭＳ Ｐゴシック"/>
      <family val="3"/>
      <charset val="128"/>
      <scheme val="minor"/>
    </font>
    <font>
      <sz val="12"/>
      <name val="ＭＳ 明朝"/>
      <family val="1"/>
      <charset val="128"/>
    </font>
    <font>
      <sz val="10"/>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8">
    <xf numFmtId="0" fontId="0" fillId="0" borderId="0" xfId="0"/>
    <xf numFmtId="176" fontId="6" fillId="0" borderId="0" xfId="0" applyNumberFormat="1" applyFont="1"/>
    <xf numFmtId="176" fontId="6" fillId="0" borderId="0" xfId="0" applyNumberFormat="1" applyFont="1" applyAlignment="1">
      <alignment horizontal="right"/>
    </xf>
    <xf numFmtId="176" fontId="6" fillId="0" borderId="1" xfId="0" applyNumberFormat="1" applyFont="1" applyFill="1" applyBorder="1"/>
    <xf numFmtId="176" fontId="6" fillId="0" borderId="2" xfId="0" applyNumberFormat="1" applyFont="1" applyFill="1" applyBorder="1"/>
    <xf numFmtId="176" fontId="6" fillId="0" borderId="3" xfId="0" applyNumberFormat="1" applyFont="1" applyFill="1" applyBorder="1"/>
    <xf numFmtId="176" fontId="6" fillId="0" borderId="4" xfId="0" applyNumberFormat="1" applyFont="1" applyFill="1" applyBorder="1"/>
    <xf numFmtId="176" fontId="6" fillId="0" borderId="5" xfId="0" applyNumberFormat="1" applyFont="1" applyFill="1" applyBorder="1"/>
    <xf numFmtId="176" fontId="6" fillId="0" borderId="1" xfId="0" applyNumberFormat="1" applyFont="1" applyBorder="1"/>
    <xf numFmtId="176" fontId="6" fillId="2" borderId="0" xfId="0" applyNumberFormat="1" applyFont="1" applyFill="1"/>
    <xf numFmtId="176" fontId="6" fillId="0" borderId="6" xfId="0" applyNumberFormat="1" applyFont="1" applyFill="1" applyBorder="1"/>
    <xf numFmtId="176" fontId="6" fillId="0" borderId="2" xfId="0" applyNumberFormat="1" applyFont="1" applyFill="1" applyBorder="1" applyAlignment="1">
      <alignment horizontal="distributed" justifyLastLine="1"/>
    </xf>
    <xf numFmtId="176" fontId="6" fillId="0" borderId="6" xfId="0" applyNumberFormat="1" applyFont="1" applyBorder="1"/>
    <xf numFmtId="176" fontId="6" fillId="0" borderId="0" xfId="0" applyNumberFormat="1" applyFont="1" applyFill="1"/>
    <xf numFmtId="176" fontId="6" fillId="3" borderId="0" xfId="0" applyNumberFormat="1" applyFont="1" applyFill="1"/>
    <xf numFmtId="176" fontId="6" fillId="3" borderId="7" xfId="0" applyNumberFormat="1" applyFont="1" applyFill="1" applyBorder="1"/>
    <xf numFmtId="176" fontId="6" fillId="3" borderId="7" xfId="1" applyNumberFormat="1" applyFont="1" applyFill="1" applyBorder="1"/>
    <xf numFmtId="176" fontId="6" fillId="0" borderId="8" xfId="0" applyNumberFormat="1" applyFont="1" applyFill="1" applyBorder="1"/>
    <xf numFmtId="176" fontId="6" fillId="2" borderId="8" xfId="0" applyNumberFormat="1" applyFont="1" applyFill="1" applyBorder="1" applyAlignment="1">
      <alignment vertical="center"/>
    </xf>
    <xf numFmtId="176" fontId="6" fillId="0" borderId="8" xfId="0" applyNumberFormat="1" applyFont="1" applyBorder="1"/>
    <xf numFmtId="176" fontId="6" fillId="0" borderId="9" xfId="0" applyNumberFormat="1" applyFont="1" applyFill="1" applyBorder="1"/>
    <xf numFmtId="176" fontId="6" fillId="2" borderId="9" xfId="0" applyNumberFormat="1" applyFont="1" applyFill="1" applyBorder="1" applyAlignment="1">
      <alignment vertical="center"/>
    </xf>
    <xf numFmtId="176" fontId="6" fillId="0" borderId="9" xfId="0" applyNumberFormat="1" applyFont="1" applyBorder="1"/>
    <xf numFmtId="176" fontId="6" fillId="0" borderId="10" xfId="0" applyNumberFormat="1" applyFont="1" applyFill="1" applyBorder="1"/>
    <xf numFmtId="176" fontId="6" fillId="2" borderId="10" xfId="0" applyNumberFormat="1" applyFont="1" applyFill="1" applyBorder="1" applyAlignment="1">
      <alignment vertical="center"/>
    </xf>
    <xf numFmtId="176" fontId="6" fillId="0" borderId="10" xfId="0" applyNumberFormat="1" applyFont="1" applyBorder="1"/>
    <xf numFmtId="176" fontId="6" fillId="0" borderId="11" xfId="0" applyNumberFormat="1" applyFont="1" applyBorder="1"/>
    <xf numFmtId="176" fontId="6" fillId="3" borderId="11" xfId="0" applyNumberFormat="1" applyFont="1" applyFill="1" applyBorder="1" applyAlignment="1">
      <alignment vertical="center"/>
    </xf>
    <xf numFmtId="176" fontId="6" fillId="0" borderId="12" xfId="0" applyNumberFormat="1" applyFont="1" applyFill="1" applyBorder="1"/>
    <xf numFmtId="176" fontId="6" fillId="3" borderId="12" xfId="0" applyNumberFormat="1" applyFont="1" applyFill="1" applyBorder="1" applyAlignment="1">
      <alignment vertical="center"/>
    </xf>
    <xf numFmtId="176" fontId="6" fillId="0" borderId="12" xfId="0" applyNumberFormat="1" applyFont="1" applyBorder="1"/>
    <xf numFmtId="176" fontId="6" fillId="3" borderId="6" xfId="0" applyNumberFormat="1" applyFont="1" applyFill="1" applyBorder="1"/>
    <xf numFmtId="176" fontId="6" fillId="0" borderId="13" xfId="0" applyNumberFormat="1" applyFont="1" applyFill="1" applyBorder="1"/>
    <xf numFmtId="176" fontId="6" fillId="3" borderId="14" xfId="0" applyNumberFormat="1" applyFont="1" applyFill="1" applyBorder="1" applyAlignment="1">
      <alignment vertical="center"/>
    </xf>
    <xf numFmtId="176" fontId="6" fillId="0" borderId="15" xfId="0" applyNumberFormat="1" applyFont="1" applyBorder="1"/>
    <xf numFmtId="176" fontId="6" fillId="3" borderId="1" xfId="1" applyNumberFormat="1" applyFont="1" applyFill="1" applyBorder="1"/>
    <xf numFmtId="176" fontId="6" fillId="3" borderId="8" xfId="0" applyNumberFormat="1" applyFont="1" applyFill="1" applyBorder="1" applyAlignment="1">
      <alignment vertical="center"/>
    </xf>
    <xf numFmtId="176" fontId="6" fillId="3" borderId="9" xfId="0" applyNumberFormat="1" applyFont="1" applyFill="1" applyBorder="1" applyAlignment="1">
      <alignment vertical="center"/>
    </xf>
    <xf numFmtId="176" fontId="6" fillId="3" borderId="10" xfId="0" applyNumberFormat="1" applyFont="1" applyFill="1" applyBorder="1" applyAlignment="1">
      <alignment vertical="center"/>
    </xf>
    <xf numFmtId="176" fontId="6" fillId="3" borderId="16" xfId="0" applyNumberFormat="1" applyFont="1" applyFill="1" applyBorder="1"/>
    <xf numFmtId="176" fontId="6" fillId="0" borderId="1" xfId="0" applyNumberFormat="1" applyFont="1" applyFill="1" applyBorder="1" applyAlignment="1">
      <alignment horizontal="center"/>
    </xf>
    <xf numFmtId="176" fontId="6" fillId="0" borderId="6" xfId="0" applyNumberFormat="1" applyFont="1" applyFill="1" applyBorder="1" applyAlignment="1">
      <alignment horizontal="center"/>
    </xf>
    <xf numFmtId="176" fontId="6" fillId="0" borderId="7" xfId="0" applyNumberFormat="1" applyFont="1" applyFill="1" applyBorder="1" applyAlignment="1">
      <alignment horizontal="center"/>
    </xf>
    <xf numFmtId="176" fontId="6" fillId="0" borderId="7" xfId="0" applyNumberFormat="1" applyFont="1" applyBorder="1" applyAlignment="1">
      <alignment horizontal="center"/>
    </xf>
    <xf numFmtId="176" fontId="6" fillId="0" borderId="6" xfId="0" applyNumberFormat="1" applyFont="1" applyBorder="1" applyAlignment="1">
      <alignment horizontal="center"/>
    </xf>
    <xf numFmtId="176" fontId="6" fillId="3" borderId="7" xfId="0" applyNumberFormat="1" applyFont="1" applyFill="1" applyBorder="1" applyAlignment="1"/>
    <xf numFmtId="176" fontId="6" fillId="3" borderId="6" xfId="0" applyNumberFormat="1" applyFont="1" applyFill="1" applyBorder="1" applyAlignment="1"/>
    <xf numFmtId="176" fontId="6" fillId="4" borderId="1" xfId="0" applyNumberFormat="1" applyFont="1" applyFill="1" applyBorder="1" applyAlignment="1"/>
    <xf numFmtId="176" fontId="6" fillId="3" borderId="1" xfId="0" applyNumberFormat="1" applyFont="1" applyFill="1" applyBorder="1" applyAlignment="1"/>
    <xf numFmtId="176" fontId="6" fillId="3" borderId="1" xfId="1" applyNumberFormat="1" applyFont="1" applyFill="1" applyBorder="1" applyAlignment="1"/>
    <xf numFmtId="176" fontId="7" fillId="0" borderId="0" xfId="0" applyNumberFormat="1" applyFont="1"/>
    <xf numFmtId="176" fontId="6" fillId="0" borderId="0" xfId="0" applyNumberFormat="1" applyFont="1" applyAlignment="1"/>
    <xf numFmtId="176" fontId="6" fillId="0" borderId="2" xfId="0" applyNumberFormat="1" applyFont="1" applyBorder="1"/>
    <xf numFmtId="176" fontId="6" fillId="0" borderId="2" xfId="0" applyNumberFormat="1" applyFont="1" applyBorder="1" applyAlignment="1">
      <alignment horizontal="center"/>
    </xf>
    <xf numFmtId="176" fontId="6" fillId="0" borderId="2" xfId="0" applyNumberFormat="1" applyFont="1" applyFill="1" applyBorder="1" applyAlignment="1">
      <alignment horizontal="center"/>
    </xf>
    <xf numFmtId="176" fontId="6" fillId="0" borderId="3" xfId="0" applyNumberFormat="1" applyFont="1" applyBorder="1"/>
    <xf numFmtId="176" fontId="6" fillId="0" borderId="17" xfId="0" applyNumberFormat="1" applyFont="1" applyBorder="1"/>
    <xf numFmtId="176" fontId="6" fillId="0" borderId="4" xfId="0" applyNumberFormat="1" applyFont="1" applyBorder="1" applyAlignment="1">
      <alignment horizontal="left"/>
    </xf>
    <xf numFmtId="176" fontId="6" fillId="0" borderId="5" xfId="0" applyNumberFormat="1" applyFont="1" applyBorder="1" applyAlignment="1">
      <alignment horizontal="left"/>
    </xf>
    <xf numFmtId="176" fontId="6"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8"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9" fillId="8" borderId="0" xfId="0" applyFont="1" applyFill="1" applyAlignment="1" applyProtection="1">
      <alignment horizontal="center" vertical="center"/>
      <protection locked="0"/>
    </xf>
    <xf numFmtId="0" fontId="9" fillId="8" borderId="4" xfId="1" applyNumberFormat="1" applyFont="1" applyFill="1" applyBorder="1" applyAlignment="1" applyProtection="1">
      <alignment horizontal="center" vertical="center"/>
      <protection locked="0"/>
    </xf>
    <xf numFmtId="0" fontId="9" fillId="8" borderId="2" xfId="0" applyFont="1" applyFill="1" applyBorder="1" applyAlignment="1" applyProtection="1">
      <alignment horizontal="center" vertical="center" wrapText="1"/>
      <protection locked="0"/>
    </xf>
    <xf numFmtId="0" fontId="9" fillId="8" borderId="2" xfId="0" applyFont="1" applyFill="1" applyBorder="1" applyAlignment="1" applyProtection="1">
      <alignment vertical="center" wrapText="1"/>
      <protection locked="0"/>
    </xf>
    <xf numFmtId="0" fontId="9" fillId="8" borderId="2" xfId="0" applyFont="1" applyFill="1" applyBorder="1" applyAlignment="1" applyProtection="1">
      <alignment horizontal="left" vertical="center" wrapText="1"/>
      <protection locked="0"/>
    </xf>
    <xf numFmtId="177" fontId="9" fillId="8" borderId="4" xfId="0" applyNumberFormat="1" applyFont="1" applyFill="1" applyBorder="1" applyAlignment="1" applyProtection="1">
      <alignment horizontal="right" vertical="center" wrapText="1"/>
      <protection locked="0"/>
    </xf>
    <xf numFmtId="38" fontId="9" fillId="8" borderId="2" xfId="1" applyFont="1" applyFill="1" applyBorder="1" applyAlignment="1" applyProtection="1">
      <alignment horizontal="right" vertical="center" wrapText="1"/>
      <protection locked="0"/>
    </xf>
    <xf numFmtId="182" fontId="9" fillId="8" borderId="2" xfId="4" applyNumberFormat="1" applyFont="1" applyFill="1" applyBorder="1" applyAlignment="1" applyProtection="1">
      <alignment vertical="center" shrinkToFit="1"/>
      <protection locked="0"/>
    </xf>
    <xf numFmtId="182" fontId="9" fillId="8" borderId="4" xfId="4" applyNumberFormat="1" applyFont="1" applyFill="1" applyBorder="1" applyAlignment="1" applyProtection="1">
      <alignment vertical="center" shrinkToFit="1"/>
      <protection locked="0"/>
    </xf>
    <xf numFmtId="182" fontId="9" fillId="8" borderId="5" xfId="1" applyNumberFormat="1" applyFont="1" applyFill="1" applyBorder="1" applyAlignment="1" applyProtection="1">
      <alignment vertical="center" shrinkToFit="1"/>
      <protection locked="0"/>
    </xf>
    <xf numFmtId="182" fontId="9" fillId="8" borderId="2" xfId="1" applyNumberFormat="1" applyFont="1" applyFill="1" applyBorder="1" applyAlignment="1" applyProtection="1">
      <alignment vertical="center" shrinkToFit="1"/>
      <protection locked="0"/>
    </xf>
    <xf numFmtId="0" fontId="9"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1" fillId="8" borderId="0" xfId="0" applyFont="1" applyFill="1" applyAlignment="1" applyProtection="1">
      <alignment vertical="center"/>
      <protection locked="0"/>
    </xf>
    <xf numFmtId="0" fontId="9" fillId="8" borderId="0" xfId="0" applyFont="1" applyFill="1" applyAlignment="1" applyProtection="1">
      <alignment vertical="center"/>
      <protection locked="0"/>
    </xf>
    <xf numFmtId="0" fontId="14" fillId="0" borderId="0" xfId="0" applyFont="1" applyAlignment="1">
      <alignment horizontal="center" vertical="center"/>
    </xf>
    <xf numFmtId="0" fontId="15"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2" fillId="0" borderId="0" xfId="0" applyFont="1" applyFill="1" applyAlignment="1" applyProtection="1">
      <alignment horizontal="left" vertical="center"/>
    </xf>
    <xf numFmtId="38" fontId="3" fillId="0" borderId="2" xfId="0" applyNumberFormat="1" applyFont="1" applyFill="1" applyBorder="1" applyAlignment="1" applyProtection="1">
      <alignment horizontal="right" vertical="center"/>
    </xf>
    <xf numFmtId="38" fontId="3" fillId="0" borderId="2" xfId="4"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xf>
    <xf numFmtId="0" fontId="17" fillId="0" borderId="0" xfId="0" applyFont="1" applyFill="1" applyAlignment="1">
      <alignment horizontal="left" vertical="center"/>
    </xf>
    <xf numFmtId="0" fontId="3" fillId="0" borderId="0" xfId="0" applyFont="1" applyFill="1" applyAlignment="1">
      <alignment horizontal="left" vertical="center"/>
    </xf>
    <xf numFmtId="0" fontId="8" fillId="0" borderId="0" xfId="0" applyFont="1" applyFill="1" applyAlignment="1">
      <alignment vertical="center"/>
    </xf>
    <xf numFmtId="0" fontId="3" fillId="0" borderId="0" xfId="0" applyFont="1" applyFill="1" applyAlignment="1">
      <alignment vertical="center"/>
    </xf>
    <xf numFmtId="0" fontId="12" fillId="0" borderId="0" xfId="0" applyFont="1" applyFill="1" applyAlignment="1">
      <alignment horizontal="left" vertical="center"/>
    </xf>
    <xf numFmtId="38" fontId="18" fillId="0" borderId="0" xfId="4" applyFont="1" applyFill="1" applyAlignment="1">
      <alignment horizontal="left"/>
    </xf>
    <xf numFmtId="176" fontId="3" fillId="0" borderId="0" xfId="0" applyNumberFormat="1" applyFont="1" applyFill="1" applyAlignment="1">
      <alignment vertical="center"/>
    </xf>
    <xf numFmtId="176" fontId="18" fillId="0" borderId="0" xfId="0" applyNumberFormat="1" applyFont="1" applyFill="1" applyAlignment="1">
      <alignment horizontal="right"/>
    </xf>
    <xf numFmtId="38" fontId="3" fillId="0" borderId="2" xfId="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7" fillId="0" borderId="4" xfId="0" applyFont="1" applyFill="1" applyBorder="1" applyAlignment="1">
      <alignment horizontal="distributed" vertical="center"/>
    </xf>
    <xf numFmtId="0" fontId="0" fillId="0" borderId="5" xfId="0" applyFont="1"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2" xfId="0" applyFont="1"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3" fillId="0" borderId="45"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0" fontId="3" fillId="0" borderId="0" xfId="0" applyFont="1" applyFill="1" applyAlignment="1">
      <alignment horizontal="left" vertical="center"/>
    </xf>
    <xf numFmtId="176" fontId="3"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comments" Target="../comments1.xm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drawing" Target="../drawings/drawing1.xml"/><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7.bin"/><Relationship Id="rId13" Type="http://schemas.openxmlformats.org/officeDocument/2006/relationships/printerSettings" Target="../printerSettings/printerSettings72.bin"/><Relationship Id="rId3" Type="http://schemas.openxmlformats.org/officeDocument/2006/relationships/printerSettings" Target="../printerSettings/printerSettings62.bin"/><Relationship Id="rId7" Type="http://schemas.openxmlformats.org/officeDocument/2006/relationships/printerSettings" Target="../printerSettings/printerSettings66.bin"/><Relationship Id="rId12" Type="http://schemas.openxmlformats.org/officeDocument/2006/relationships/printerSettings" Target="../printerSettings/printerSettings71.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6" Type="http://schemas.openxmlformats.org/officeDocument/2006/relationships/printerSettings" Target="../printerSettings/printerSettings65.bin"/><Relationship Id="rId11" Type="http://schemas.openxmlformats.org/officeDocument/2006/relationships/printerSettings" Target="../printerSettings/printerSettings70.bin"/><Relationship Id="rId5" Type="http://schemas.openxmlformats.org/officeDocument/2006/relationships/printerSettings" Target="../printerSettings/printerSettings64.bin"/><Relationship Id="rId10" Type="http://schemas.openxmlformats.org/officeDocument/2006/relationships/printerSettings" Target="../printerSettings/printerSettings69.bin"/><Relationship Id="rId4" Type="http://schemas.openxmlformats.org/officeDocument/2006/relationships/printerSettings" Target="../printerSettings/printerSettings63.bin"/><Relationship Id="rId9" Type="http://schemas.openxmlformats.org/officeDocument/2006/relationships/printerSettings" Target="../printerSettings/printerSettings68.bin"/><Relationship Id="rId14"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customSheetViews>
    <customSheetView guid="{4FA3AD9B-1298-4C96-AD3F-A54B405485B0}" state="hidden" topLeftCell="D55">
      <selection activeCell="N82" sqref="N82"/>
      <pageMargins left="0.7" right="0.7" top="0.75" bottom="0.75" header="0.3" footer="0.3"/>
      <pageSetup paperSize="9" orientation="portrait" r:id="rId1"/>
    </customSheetView>
    <customSheetView guid="{BABE49F0-6EF1-4B82-946E-A16E6E202E91}" state="hidden" topLeftCell="D55">
      <selection activeCell="N82" sqref="N82"/>
      <pageMargins left="0.7" right="0.7" top="0.75" bottom="0.75" header="0.3" footer="0.3"/>
      <pageSetup paperSize="9" orientation="portrait" r:id="rId2"/>
    </customSheetView>
    <customSheetView guid="{866F98CE-B449-4C80-80CD-897DBB025239}" state="hidden" topLeftCell="D55">
      <selection activeCell="N82" sqref="N82"/>
      <pageMargins left="0.7" right="0.7" top="0.75" bottom="0.75" header="0.3" footer="0.3"/>
      <pageSetup paperSize="9" orientation="portrait" r:id="rId3"/>
    </customSheetView>
    <customSheetView guid="{1E2933A3-7908-4D15-BE44-27C74903096F}" state="hidden" topLeftCell="D55">
      <selection activeCell="N82" sqref="N82"/>
      <pageMargins left="0.7" right="0.7" top="0.75" bottom="0.75" header="0.3" footer="0.3"/>
      <pageSetup paperSize="9" orientation="portrait" r:id="rId4"/>
    </customSheetView>
    <customSheetView guid="{92EB4CEB-97A4-4C6F-8A85-9576CD8D52F9}" state="hidden" topLeftCell="D55">
      <selection activeCell="N82" sqref="N82"/>
      <pageMargins left="0.7" right="0.7" top="0.75" bottom="0.75" header="0.3" footer="0.3"/>
      <pageSetup paperSize="9" orientation="portrait" r:id="rId5"/>
    </customSheetView>
    <customSheetView guid="{1ACC0038-298A-4F81-98A5-674304C957A4}" state="hidden" topLeftCell="D55">
      <selection activeCell="N82" sqref="N82"/>
      <pageMargins left="0.7" right="0.7" top="0.75" bottom="0.75" header="0.3" footer="0.3"/>
      <pageSetup paperSize="9" orientation="portrait" r:id="rId6"/>
    </customSheetView>
    <customSheetView guid="{0B74C060-4A33-4431-9DFE-1F231A63AF57}" state="hidden" topLeftCell="D55">
      <selection activeCell="N82" sqref="N82"/>
      <pageMargins left="0.7" right="0.7" top="0.75" bottom="0.75" header="0.3" footer="0.3"/>
      <pageSetup paperSize="9" orientation="portrait" r:id="rId7"/>
    </customSheetView>
    <customSheetView guid="{EF4958F7-C967-406D-B6C3-0A71EB1BC7C2}" state="hidden" topLeftCell="D55">
      <selection activeCell="N82" sqref="N82"/>
      <pageMargins left="0.7" right="0.7" top="0.75" bottom="0.75" header="0.3" footer="0.3"/>
      <pageSetup paperSize="9" orientation="portrait" r:id="rId8"/>
    </customSheetView>
    <customSheetView guid="{247AED13-9FF5-493F-B3CC-F0F54BD3CEAB}" state="hidden" topLeftCell="D55">
      <selection activeCell="N82" sqref="N82"/>
      <pageMargins left="0.7" right="0.7" top="0.75" bottom="0.75" header="0.3" footer="0.3"/>
      <pageSetup paperSize="9" orientation="portrait" r:id="rId9"/>
    </customSheetView>
    <customSheetView guid="{D18F99F9-2699-41E5-8BC4-2A5C905B9FC5}" state="hidden" topLeftCell="D55">
      <selection activeCell="N82" sqref="N82"/>
      <pageMargins left="0.7" right="0.7" top="0.75" bottom="0.75" header="0.3" footer="0.3"/>
      <pageSetup paperSize="9" orientation="portrait" r:id="rId10"/>
    </customSheetView>
    <customSheetView guid="{478A226C-3819-494B-B75C-6F13CE721740}" state="hidden" topLeftCell="D55">
      <selection activeCell="N82" sqref="N82"/>
      <pageMargins left="0.7" right="0.7" top="0.75" bottom="0.75" header="0.3" footer="0.3"/>
      <pageSetup paperSize="9" orientation="portrait" r:id="rId11"/>
    </customSheetView>
    <customSheetView guid="{0C01144D-7C18-4EBC-809D-CD9A6873B9A4}" state="hidden" topLeftCell="D55">
      <selection activeCell="N82" sqref="N82"/>
      <pageMargins left="0.7" right="0.7" top="0.75" bottom="0.75" header="0.3" footer="0.3"/>
      <pageSetup paperSize="9" orientation="portrait" r:id="rId12"/>
    </customSheetView>
    <customSheetView guid="{109441FB-5D27-4261-97F8-D74F3C56EAAC}" state="hidden" topLeftCell="D55">
      <selection activeCell="N82" sqref="N82"/>
      <pageMargins left="0.7" right="0.7" top="0.75" bottom="0.75" header="0.3" footer="0.3"/>
      <pageSetup paperSize="9" orientation="portrait" r:id="rId13"/>
    </customSheetView>
    <customSheetView guid="{02582FD4-22F5-45D4-89DD-F12122EDCA8D}" state="hidden" topLeftCell="D55">
      <selection activeCell="N82" sqref="N82"/>
      <pageMargins left="0.7" right="0.7" top="0.75" bottom="0.75" header="0.3" footer="0.3"/>
      <pageSetup paperSize="9" orientation="portrait" r:id="rId14"/>
    </customSheetView>
    <customSheetView guid="{92B42E46-A1C4-4CA2-980F-E48586F08DAF}" state="hidden" topLeftCell="D55">
      <selection activeCell="N82" sqref="N82"/>
      <pageMargins left="0.7" right="0.7" top="0.75" bottom="0.75" header="0.3" footer="0.3"/>
      <pageSetup paperSize="9" orientation="portrait" r:id="rId15"/>
    </customSheetView>
    <customSheetView guid="{0278E81E-B992-4858-B1F1-C546269A93CE}" state="hidden" topLeftCell="D55">
      <selection activeCell="N82" sqref="N82"/>
      <pageMargins left="0.7" right="0.7" top="0.75" bottom="0.75" header="0.3" footer="0.3"/>
      <pageSetup paperSize="9" orientation="portrait" r:id="rId16"/>
    </customSheetView>
    <customSheetView guid="{793DB2A3-A580-43E4-BA65-5104FE123C5C}" state="hidden" topLeftCell="D55">
      <selection activeCell="N82" sqref="N82"/>
      <pageMargins left="0.7" right="0.7" top="0.75" bottom="0.75" header="0.3" footer="0.3"/>
      <pageSetup paperSize="9" orientation="portrait" r:id="rId17"/>
    </customSheetView>
    <customSheetView guid="{E827AF52-889A-4F50-A39E-F0E1D36CA732}" state="hidden" topLeftCell="D55">
      <selection activeCell="N82" sqref="N82"/>
      <pageMargins left="0.7" right="0.7" top="0.75" bottom="0.75" header="0.3" footer="0.3"/>
      <pageSetup paperSize="9" orientation="portrait" r:id="rId18"/>
    </customSheetView>
    <customSheetView guid="{B999EF1A-05D7-45C0-96D4-233228D48054}" state="hidden" topLeftCell="D55">
      <selection activeCell="N82" sqref="N82"/>
      <pageMargins left="0.7" right="0.7" top="0.75" bottom="0.75" header="0.3" footer="0.3"/>
      <pageSetup paperSize="9" orientation="portrait" r:id="rId19"/>
    </customSheetView>
    <customSheetView guid="{ACA2E6CC-2B3E-4AB8-A723-880E1F3C7DC6}" state="hidden" topLeftCell="D55">
      <selection activeCell="N82" sqref="N82"/>
      <pageMargins left="0.7" right="0.7" top="0.75" bottom="0.75" header="0.3" footer="0.3"/>
      <pageSetup paperSize="9" orientation="portrait" r:id="rId20"/>
    </customSheetView>
    <customSheetView guid="{D5B9F501-40C2-485D-A8DD-76C9AFDA146B}" showPageBreaks="1" state="hidden" topLeftCell="D55">
      <selection activeCell="N82" sqref="N82"/>
      <pageMargins left="0.7" right="0.7" top="0.75" bottom="0.75" header="0.3" footer="0.3"/>
      <pageSetup paperSize="9" orientation="portrait" r:id="rId21"/>
    </customSheetView>
    <customSheetView guid="{E1A46B07-D6D8-4219-B694-3633A690E562}" state="hidden" topLeftCell="D55">
      <selection activeCell="N82" sqref="N82"/>
      <pageMargins left="0.7" right="0.7" top="0.75" bottom="0.75" header="0.3" footer="0.3"/>
      <pageSetup paperSize="9" orientation="portrait" r:id="rId22"/>
    </customSheetView>
    <customSheetView guid="{240C352A-D6EF-4728-9219-DD6B528CE022}" state="hidden" topLeftCell="D55">
      <selection activeCell="N82" sqref="N82"/>
      <pageMargins left="0.7" right="0.7" top="0.75" bottom="0.75" header="0.3" footer="0.3"/>
      <pageSetup paperSize="9" orientation="portrait" r:id="rId23"/>
    </customSheetView>
    <customSheetView guid="{5A027B3F-4BDA-4D5B-99A1-C2E547422488}" state="hidden" topLeftCell="D55">
      <selection activeCell="N82" sqref="N82"/>
      <pageMargins left="0.7" right="0.7" top="0.75" bottom="0.75" header="0.3" footer="0.3"/>
      <pageSetup paperSize="9" orientation="portrait" r:id="rId24"/>
    </customSheetView>
    <customSheetView guid="{262EDA3B-7785-4483-8C7E-BCBD0D6A995B}" state="hidden" topLeftCell="D55">
      <selection activeCell="N82" sqref="N82"/>
      <pageMargins left="0.7" right="0.7" top="0.75" bottom="0.75" header="0.3" footer="0.3"/>
      <pageSetup paperSize="9" orientation="portrait" r:id="rId25"/>
    </customSheetView>
    <customSheetView guid="{315230D8-F0E9-48EF-90D6-9C6D7FFE9006}" state="hidden" topLeftCell="D55">
      <selection activeCell="N82" sqref="N82"/>
      <pageMargins left="0.7" right="0.7" top="0.75" bottom="0.75" header="0.3" footer="0.3"/>
      <pageSetup paperSize="9" orientation="portrait" r:id="rId26"/>
    </customSheetView>
    <customSheetView guid="{99E3FE3A-7B49-48B4-BEFD-0DD64952A046}" state="hidden" topLeftCell="D55">
      <selection activeCell="N82" sqref="N82"/>
      <pageMargins left="0.7" right="0.7" top="0.75" bottom="0.75" header="0.3" footer="0.3"/>
      <pageSetup paperSize="9" orientation="portrait" r:id="rId27"/>
    </customSheetView>
    <customSheetView guid="{9FF3767D-B5E2-4274-8C91-D6BE67029FF6}" state="hidden" topLeftCell="D55">
      <selection activeCell="N82" sqref="N82"/>
      <pageMargins left="0.7" right="0.7" top="0.75" bottom="0.75" header="0.3" footer="0.3"/>
      <pageSetup paperSize="9" orientation="portrait" r:id="rId28"/>
    </customSheetView>
    <customSheetView guid="{89CFD966-126F-414B-94EC-2C1358CF5DA9}" state="hidden" topLeftCell="D55">
      <selection activeCell="N82" sqref="N82"/>
      <pageMargins left="0.7" right="0.7" top="0.75" bottom="0.75" header="0.3" footer="0.3"/>
      <pageSetup paperSize="9" orientation="portrait" r:id="rId29"/>
    </customSheetView>
  </customSheetViews>
  <phoneticPr fontId="2"/>
  <pageMargins left="0.7" right="0.7" top="0.75" bottom="0.75" header="0.3" footer="0.3"/>
  <pageSetup paperSize="9" orientation="portrait" r:id="rId30"/>
  <legacy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2" customWidth="1"/>
    <col min="2" max="2" width="12.5" customWidth="1"/>
    <col min="4" max="4" width="13.25" customWidth="1"/>
  </cols>
  <sheetData>
    <row r="1" spans="1:1" ht="42" x14ac:dyDescent="0.15">
      <c r="A1" s="109" t="s">
        <v>109</v>
      </c>
    </row>
    <row r="2" spans="1:1" ht="15" customHeight="1" x14ac:dyDescent="0.15">
      <c r="A2" s="120"/>
    </row>
    <row r="3" spans="1:1" ht="42" x14ac:dyDescent="0.15">
      <c r="A3" s="109" t="s">
        <v>107</v>
      </c>
    </row>
    <row r="4" spans="1:1" ht="21.2" customHeight="1" x14ac:dyDescent="0.15">
      <c r="A4" s="110"/>
    </row>
    <row r="5" spans="1:1" s="72" customFormat="1" ht="41.25" customHeight="1" x14ac:dyDescent="0.15">
      <c r="A5" s="121" t="s">
        <v>110</v>
      </c>
    </row>
    <row r="6" spans="1:1" ht="41.25" customHeight="1" x14ac:dyDescent="0.15">
      <c r="A6" s="121" t="s">
        <v>111</v>
      </c>
    </row>
    <row r="7" spans="1:1" ht="41.25" customHeight="1" x14ac:dyDescent="0.15">
      <c r="A7" s="121"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70" customFormat="1" ht="93.2" customHeight="1" x14ac:dyDescent="0.15">
      <c r="A13" s="109" t="s">
        <v>108</v>
      </c>
    </row>
    <row r="72" spans="7:7" ht="45" customHeight="1" x14ac:dyDescent="0.15">
      <c r="G72" s="123" t="s">
        <v>114</v>
      </c>
    </row>
    <row r="194" spans="10:11" ht="45" customHeight="1" x14ac:dyDescent="0.15">
      <c r="J194" s="122"/>
      <c r="K194" s="122"/>
    </row>
    <row r="228" spans="10:11" ht="45" customHeight="1" x14ac:dyDescent="0.15">
      <c r="J228" s="123" t="s">
        <v>116</v>
      </c>
      <c r="K228" s="123" t="s">
        <v>113</v>
      </c>
    </row>
    <row r="247" spans="7:7" ht="45" customHeight="1" x14ac:dyDescent="0.15">
      <c r="G247" s="123" t="s">
        <v>115</v>
      </c>
    </row>
  </sheetData>
  <customSheetViews>
    <customSheetView guid="{4FA3AD9B-1298-4C96-AD3F-A54B405485B0}"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
    </customSheetView>
    <customSheetView guid="{BABE49F0-6EF1-4B82-946E-A16E6E202E91}"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2"/>
    </customSheetView>
    <customSheetView guid="{866F98CE-B449-4C80-80CD-897DBB02523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3"/>
    </customSheetView>
    <customSheetView guid="{1E2933A3-7908-4D15-BE44-27C74903096F}" scale="85" showPageBreaks="1" printArea="1" view="pageBreakPreview">
      <selection activeCell="E250" sqref="E250"/>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4"/>
    </customSheetView>
    <customSheetView guid="{D5B9F501-40C2-485D-A8DD-76C9AFDA146B}" scale="70" showPageBreaks="1" printArea="1">
      <selection activeCell="E7" sqref="E7"/>
      <rowBreaks count="1" manualBreakCount="1">
        <brk id="12" man="1"/>
      </rowBreaks>
      <pageMargins left="0.70866141732283472" right="0.74803149606299213" top="0.43307086614173229" bottom="0.32" header="0.31496062992125984" footer="0.18"/>
      <printOptions horizontalCentered="1" verticalCentered="1"/>
      <pageSetup paperSize="9" orientation="landscape" r:id="rId5"/>
    </customSheetView>
    <customSheetView guid="{E1A46B07-D6D8-4219-B694-3633A690E56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6"/>
    </customSheetView>
    <customSheetView guid="{240C352A-D6EF-4728-9219-DD6B528CE022}"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7"/>
    </customSheetView>
    <customSheetView guid="{5A027B3F-4BDA-4D5B-99A1-C2E547422488}"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8"/>
    </customSheetView>
    <customSheetView guid="{262EDA3B-7785-4483-8C7E-BCBD0D6A995B}"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9"/>
    </customSheetView>
    <customSheetView guid="{315230D8-F0E9-48EF-90D6-9C6D7FFE900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0"/>
    </customSheetView>
    <customSheetView guid="{99E3FE3A-7B49-48B4-BEFD-0DD64952A04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1"/>
    </customSheetView>
    <customSheetView guid="{9FF3767D-B5E2-4274-8C91-D6BE67029FF6}"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2"/>
    </customSheetView>
    <customSheetView guid="{89CFD966-126F-414B-94EC-2C1358CF5DA9}" scale="85" showPageBreaks="1" printArea="1" state="hidden" view="pageBreakPreview">
      <selection activeCell="A7" sqref="A7"/>
      <rowBreaks count="1" manualBreakCount="1">
        <brk id="13" man="1"/>
      </rowBreaks>
      <pageMargins left="0.78740157480314965" right="0.78740157480314965" top="0.98425196850393704" bottom="0.78740157480314965" header="0.31496062992125984" footer="0.19685039370078741"/>
      <printOptions horizontalCentered="1" verticalCentered="1"/>
      <pageSetup paperSize="9" orientation="landscape" r:id="rId13"/>
    </customSheetView>
  </customSheetViews>
  <phoneticPr fontId="2"/>
  <printOptions horizontalCentered="1" verticalCentered="1"/>
  <pageMargins left="0.78740157480314965" right="0.78740157480314965" top="0.98425196850393704" bottom="0.78740157480314965" header="0.31496062992125984" footer="0.19685039370078741"/>
  <pageSetup paperSize="9" orientation="landscape" r:id="rId14"/>
  <rowBreaks count="1" manualBreakCount="1">
    <brk id="13" man="1"/>
  </rowBreak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view="pageBreakPreview" topLeftCell="B1" zoomScaleNormal="80" zoomScaleSheetLayoutView="100" workbookViewId="0">
      <pane ySplit="6" topLeftCell="A8" activePane="bottomLeft" state="frozen"/>
      <selection pane="bottomLeft" activeCell="H9" sqref="H9"/>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1" customWidth="1"/>
    <col min="11" max="16384" width="9" style="60"/>
  </cols>
  <sheetData>
    <row r="1" spans="1:18" ht="18" customHeight="1" x14ac:dyDescent="0.15">
      <c r="N1" s="126"/>
    </row>
    <row r="2" spans="1:18" s="133" customFormat="1" ht="18" customHeight="1" x14ac:dyDescent="0.15">
      <c r="A2" s="130" t="s">
        <v>121</v>
      </c>
      <c r="B2" s="131"/>
      <c r="C2" s="131"/>
      <c r="D2" s="131"/>
      <c r="E2" s="131"/>
      <c r="F2" s="131"/>
      <c r="G2" s="132"/>
      <c r="H2" s="132"/>
      <c r="I2" s="142" t="s">
        <v>4</v>
      </c>
      <c r="J2" s="143"/>
      <c r="N2" s="134"/>
    </row>
    <row r="3" spans="1:18" s="133" customFormat="1" ht="18" customHeight="1" x14ac:dyDescent="0.15">
      <c r="A3" s="135" t="s">
        <v>104</v>
      </c>
      <c r="B3" s="132"/>
      <c r="C3" s="136"/>
      <c r="D3" s="149"/>
      <c r="E3" s="149"/>
      <c r="F3" s="150"/>
      <c r="G3" s="151"/>
      <c r="H3" s="152"/>
      <c r="J3" s="137" t="s">
        <v>119</v>
      </c>
      <c r="N3" s="134"/>
    </row>
    <row r="4" spans="1:18" ht="11.25" customHeight="1" x14ac:dyDescent="0.15">
      <c r="A4" s="144" t="s">
        <v>0</v>
      </c>
      <c r="B4" s="147" t="s">
        <v>1</v>
      </c>
      <c r="C4" s="147" t="s">
        <v>2</v>
      </c>
      <c r="D4" s="154" t="s">
        <v>122</v>
      </c>
      <c r="E4" s="154" t="s">
        <v>123</v>
      </c>
      <c r="F4" s="154" t="s">
        <v>124</v>
      </c>
      <c r="G4" s="147" t="s">
        <v>105</v>
      </c>
      <c r="H4" s="147" t="s">
        <v>106</v>
      </c>
      <c r="I4" s="140" t="s">
        <v>117</v>
      </c>
      <c r="J4" s="140" t="s">
        <v>120</v>
      </c>
      <c r="N4" s="126"/>
    </row>
    <row r="5" spans="1:18" x14ac:dyDescent="0.15">
      <c r="A5" s="141"/>
      <c r="B5" s="148"/>
      <c r="C5" s="148"/>
      <c r="D5" s="154"/>
      <c r="E5" s="154"/>
      <c r="F5" s="154"/>
      <c r="G5" s="153"/>
      <c r="H5" s="153"/>
      <c r="I5" s="141"/>
      <c r="J5" s="141"/>
      <c r="N5" s="126"/>
    </row>
    <row r="6" spans="1:18" x14ac:dyDescent="0.15">
      <c r="A6" s="141"/>
      <c r="B6" s="148"/>
      <c r="C6" s="148"/>
      <c r="D6" s="154"/>
      <c r="E6" s="154"/>
      <c r="F6" s="154"/>
      <c r="G6" s="153"/>
      <c r="H6" s="153"/>
      <c r="I6" s="141"/>
      <c r="J6" s="141"/>
      <c r="N6" s="126"/>
    </row>
    <row r="7" spans="1:18" s="64" customFormat="1" ht="74.25" customHeight="1" x14ac:dyDescent="0.15">
      <c r="A7" s="65" t="s">
        <v>125</v>
      </c>
      <c r="B7" s="68" t="s">
        <v>127</v>
      </c>
      <c r="C7" s="68" t="s">
        <v>130</v>
      </c>
      <c r="D7" s="138">
        <v>60000</v>
      </c>
      <c r="E7" s="124">
        <v>35290</v>
      </c>
      <c r="F7" s="124">
        <v>28756</v>
      </c>
      <c r="G7" s="139" t="s">
        <v>133</v>
      </c>
      <c r="H7" s="139" t="s">
        <v>140</v>
      </c>
      <c r="I7" s="128" t="s">
        <v>135</v>
      </c>
      <c r="J7" s="128" t="s">
        <v>138</v>
      </c>
      <c r="K7" s="69"/>
      <c r="L7" s="69"/>
      <c r="M7" s="69"/>
      <c r="N7" s="69"/>
      <c r="O7" s="69"/>
      <c r="P7" s="69"/>
      <c r="Q7" s="69"/>
      <c r="R7" s="69"/>
    </row>
    <row r="8" spans="1:18" s="64" customFormat="1" ht="85.5" customHeight="1" x14ac:dyDescent="0.15">
      <c r="A8" s="65" t="s">
        <v>125</v>
      </c>
      <c r="B8" s="68" t="s">
        <v>128</v>
      </c>
      <c r="C8" s="68" t="s">
        <v>131</v>
      </c>
      <c r="D8" s="138">
        <v>4384000</v>
      </c>
      <c r="E8" s="124">
        <v>0</v>
      </c>
      <c r="F8" s="125">
        <v>0</v>
      </c>
      <c r="G8" s="139" t="s">
        <v>134</v>
      </c>
      <c r="H8" s="139" t="s">
        <v>141</v>
      </c>
      <c r="I8" s="128" t="s">
        <v>136</v>
      </c>
      <c r="J8" s="128" t="s">
        <v>138</v>
      </c>
    </row>
    <row r="9" spans="1:18" s="64" customFormat="1" ht="96" customHeight="1" x14ac:dyDescent="0.15">
      <c r="A9" s="65" t="s">
        <v>126</v>
      </c>
      <c r="B9" s="68" t="s">
        <v>129</v>
      </c>
      <c r="C9" s="68" t="s">
        <v>132</v>
      </c>
      <c r="D9" s="138">
        <v>16000000</v>
      </c>
      <c r="E9" s="124">
        <v>12000000</v>
      </c>
      <c r="F9" s="125">
        <v>0</v>
      </c>
      <c r="G9" s="139" t="s">
        <v>139</v>
      </c>
      <c r="H9" s="139" t="s">
        <v>142</v>
      </c>
      <c r="I9" s="128" t="s">
        <v>137</v>
      </c>
      <c r="J9" s="128" t="s">
        <v>137</v>
      </c>
      <c r="K9" s="69"/>
      <c r="L9" s="69"/>
      <c r="M9" s="69"/>
      <c r="N9" s="69"/>
      <c r="O9" s="69"/>
      <c r="P9" s="69"/>
      <c r="Q9" s="69"/>
      <c r="R9" s="69"/>
    </row>
    <row r="10" spans="1:18" s="64" customFormat="1" ht="74.25" hidden="1" customHeight="1" x14ac:dyDescent="0.15">
      <c r="A10" s="65"/>
      <c r="B10" s="68"/>
      <c r="C10" s="68"/>
      <c r="D10" s="124"/>
      <c r="E10" s="124"/>
      <c r="F10" s="125"/>
      <c r="G10" s="66"/>
      <c r="H10" s="66"/>
      <c r="I10" s="67"/>
      <c r="J10" s="129"/>
      <c r="K10" s="69"/>
      <c r="L10" s="69"/>
      <c r="M10" s="69"/>
      <c r="N10" s="69"/>
      <c r="O10" s="69"/>
      <c r="P10" s="69"/>
      <c r="Q10" s="69"/>
      <c r="R10" s="69"/>
    </row>
    <row r="11" spans="1:18" s="64" customFormat="1" ht="85.5" hidden="1" customHeight="1" x14ac:dyDescent="0.15">
      <c r="A11" s="65"/>
      <c r="B11" s="68"/>
      <c r="C11" s="68"/>
      <c r="D11" s="124"/>
      <c r="E11" s="124"/>
      <c r="F11" s="125"/>
      <c r="G11" s="66"/>
      <c r="H11" s="66"/>
      <c r="I11" s="67"/>
      <c r="J11" s="129"/>
    </row>
    <row r="12" spans="1:18" s="64" customFormat="1" ht="15" hidden="1" customHeight="1" x14ac:dyDescent="0.15">
      <c r="A12" s="65"/>
      <c r="B12" s="68"/>
      <c r="C12" s="68"/>
      <c r="D12" s="124"/>
      <c r="E12" s="124"/>
      <c r="F12" s="125"/>
      <c r="G12" s="66"/>
      <c r="H12" s="66"/>
      <c r="I12" s="67"/>
      <c r="J12" s="129"/>
    </row>
    <row r="13" spans="1:18" ht="39.950000000000003" customHeight="1" x14ac:dyDescent="0.15">
      <c r="A13" s="144" t="s">
        <v>118</v>
      </c>
      <c r="B13" s="145"/>
      <c r="C13" s="146"/>
      <c r="D13" s="127">
        <f>SUM(D12:D12)</f>
        <v>0</v>
      </c>
      <c r="E13" s="127">
        <f>SUM(E12:E12)</f>
        <v>0</v>
      </c>
    </row>
  </sheetData>
  <customSheetViews>
    <customSheetView guid="{4FA3AD9B-1298-4C96-AD3F-A54B405485B0}" scale="85" showPageBreaks="1" fitToPage="1" printArea="1" showAutoFilter="1" hiddenColumns="1" view="pageBreakPreview">
      <pane ySplit="6" topLeftCell="A7" activePane="bottomLeft" state="frozen"/>
      <selection pane="bottomLeft" activeCell="R263" sqref="R263"/>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BABE49F0-6EF1-4B82-946E-A16E6E202E91}" showPageBreaks="1" printArea="1" showAutoFilter="1" hiddenColumns="1" view="pageBreakPreview">
      <pane xSplit="7" ySplit="5" topLeftCell="M181" activePane="bottomRight" state="frozen"/>
      <selection pane="bottomRight" activeCell="C8" sqref="C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7:AK268"/>
    </customSheetView>
    <customSheetView guid="{866F98CE-B449-4C80-80CD-897DBB025239}" scale="85" showPageBreaks="1" printArea="1" showAutoFilter="1" hiddenColumns="1" view="pageBreakPreview">
      <pane xSplit="7" ySplit="5" topLeftCell="H6" activePane="bottomRight" state="frozen"/>
      <selection pane="bottomRight" activeCell="AC5" sqref="AC5"/>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R265"/>
    </customSheetView>
    <customSheetView guid="{1E2933A3-7908-4D15-BE44-27C74903096F}" scale="80" showPageBreaks="1" printArea="1" filter="1" showAutoFilter="1" hiddenColumns="1" view="pageBreakPreview" topLeftCell="A178">
      <selection activeCell="K186" sqref="K186"/>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4"/>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XET275">
        <filterColumn colId="5">
          <customFilters>
            <customFilter val="*地域活動協議会*"/>
          </customFilters>
        </filterColumn>
      </autoFilter>
    </customSheetView>
    <customSheetView guid="{92EB4CEB-97A4-4C6F-8A85-9576CD8D52F9}" showPageBreaks="1" printArea="1" showAutoFilter="1" hiddenColumns="1" view="pageBreakPreview" topLeftCell="A2">
      <pane xSplit="9" ySplit="5" topLeftCell="J84" activePane="bottomRight" state="frozen"/>
      <selection pane="bottomRight" activeCell="G86" sqref="G86"/>
      <colBreaks count="1" manualBreakCount="1">
        <brk id="17" min="1" max="178" man="1"/>
      </colBreaks>
      <pageMargins left="0.47244094488188981" right="0.47244094488188981" top="0.59055118110236227" bottom="0.59055118110236227" header="0.31496062992125984" footer="0.31496062992125984"/>
      <pageSetup paperSize="9" scale="65" pageOrder="overThenDown" orientation="landscape" r:id="rId5"/>
      <headerFooter>
        <oddHeader>&amp;R&amp;"ＭＳ ゴシック,標準"&amp;12（様式１）</oddHeader>
        <oddFooter>&amp;L&amp;10・性質別分類…１：団体運営費補助、２：施設運営費補助、３：施設整備事業に対する補助、４：借入額の利子等償還に対する補助、５イベント、大会等に対する補助、６：その他事業費補助、７：その他（個人に対する補助など）
・細節…２：補助金、16：児童生徒就学費補助金、17：奨学費補助金、18：信用保証協会補助金、23：利子補給金&amp;R&amp;P/&amp;N
&amp;D/&amp;T</oddFooter>
      </headerFooter>
      <autoFilter ref="A6:AI179"/>
    </customSheetView>
    <customSheetView guid="{D5B9F501-40C2-485D-A8DD-76C9AFDA146B}" scale="85" showPageBreaks="1" printArea="1" showAutoFilter="1" hiddenColumns="1" view="pageBreakPreview" topLeftCell="C239">
      <selection activeCell="K217" sqref="K217"/>
      <rowBreaks count="1" manualBreakCount="1">
        <brk id="262" min="3" max="16" man="1"/>
      </row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6"/>
      <headerFooter differentOddEven="1">
        <oddFooter>&amp;C&amp;"ＭＳ Ｐ明朝,標準"&amp;13- &amp;P -</oddFooter>
        <evenHeader>&amp;C&amp;"ＭＳ Ｐ明朝,標準"&amp;13- &amp;P -</evenHeader>
        <firstHeader xml:space="preserve">&amp;R
&amp;"ＭＳ Ｐ明朝,標準"
&amp;"ＭＳ Ｐゴシック,標準"
</firstHeader>
      </headerFooter>
      <autoFilter ref="A6:AI276"/>
    </customSheetView>
    <customSheetView guid="{E1A46B07-D6D8-4219-B694-3633A690E562}" showPageBreaks="1" printArea="1" showAutoFilter="1" hiddenColumns="1" view="pageBreakPreview">
      <pane xSplit="7" ySplit="5" topLeftCell="H148" activePane="bottomRight" state="frozen"/>
      <selection pane="bottomRight" activeCell="H148" sqref="H148"/>
      <pageMargins left="0.39370078740157483" right="0.39370078740157483" top="0.59055118110236227" bottom="0.59055118110236227" header="0.39370078740157483" footer="0.39370078740157483"/>
      <printOptions horizontalCentered="1"/>
      <pageSetup paperSize="8" scale="52" fitToWidth="23" fitToHeight="23" pageOrder="overThenDown" orientation="landscape" useFirstPageNumber="1" r:id="rId7"/>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K265"/>
    </customSheetView>
    <customSheetView guid="{240C352A-D6EF-4728-9219-DD6B528CE022}" showPageBreaks="1" printArea="1" filter="1" showAutoFilter="1" view="pageBreakPreview">
      <pane xSplit="5" ySplit="5" topLeftCell="J58" activePane="bottomRight" state="frozen"/>
      <selection pane="bottomRight" activeCell="L59" sqref="L59"/>
      <rowBreaks count="1" manualBreakCount="1">
        <brk id="145" min="4" max="44" man="1"/>
      </rowBreaks>
      <pageMargins left="0.39370078740157483" right="0.39370078740157483" top="0.59055118110236227" bottom="0.59055118110236227" header="0.39370078740157483" footer="0.39370078740157483"/>
      <printOptions horizontalCentered="1"/>
      <pageSetup paperSize="8" scale="43" pageOrder="overThenDown" orientation="landscape" useFirstPageNumber="1" r:id="rId8"/>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5">
        <filterColumn colId="30">
          <filters blank="1"/>
        </filterColumn>
      </autoFilter>
    </customSheetView>
    <customSheetView guid="{5A027B3F-4BDA-4D5B-99A1-C2E547422488}" scale="85" showPageBreaks="1" fitToPage="1" printArea="1" showAutoFilter="1" view="pageBreakPreview">
      <pane xSplit="5" ySplit="5" topLeftCell="L246" activePane="bottomRight" state="frozen"/>
      <selection pane="bottomRight" activeCell="R246" sqref="R246"/>
      <rowBreaks count="1" manualBreakCount="1">
        <brk id="177" min="4" max="44" man="1"/>
      </rowBreaks>
      <pageMargins left="0.39370078740157483" right="0.39370078740157483" top="0.59055118110236227" bottom="0.59055118110236227" header="0.39370078740157483" footer="0.39370078740157483"/>
      <printOptions horizontalCentered="1"/>
      <pageSetup paperSize="8" scale="80" fitToWidth="23" fitToHeight="23" pageOrder="overThenDown" orientation="landscape" useFirstPageNumber="1" r:id="rId9"/>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R267"/>
    </customSheetView>
    <customSheetView guid="{262EDA3B-7785-4483-8C7E-BCBD0D6A995B}" scale="85" showPageBreaks="1" printArea="1" showAutoFilter="1" hiddenColumns="1" view="pageBreakPreview" topLeftCell="E1">
      <pane xSplit="6" ySplit="6" topLeftCell="K7" activePane="bottomRight" state="frozen"/>
      <selection pane="bottomRight" activeCell="I7" sqref="I7"/>
      <rowBreaks count="8" manualBreakCount="8">
        <brk id="55" max="17" man="1"/>
        <brk id="95" max="17" man="1"/>
        <brk id="106" max="17" man="1"/>
        <brk id="135" max="17" man="1"/>
        <brk id="143" max="17" man="1"/>
        <brk id="152" max="17" man="1"/>
        <brk id="162" max="17" man="1"/>
        <brk id="267"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horizontalDpi="2400" verticalDpi="1200" r:id="rId10"/>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315230D8-F0E9-48EF-90D6-9C6D7FFE9006}" scale="85" showPageBreaks="1" printArea="1" showAutoFilter="1" hiddenColumns="1" view="pageBreakPreview" topLeftCell="E1">
      <pane xSplit="6" ySplit="6" topLeftCell="K124" activePane="bottomRight" state="frozen"/>
      <selection pane="bottomRight" activeCell="H125" sqref="H125"/>
      <rowBreaks count="4" manualBreakCount="4">
        <brk id="137" max="17" man="1"/>
        <brk id="144" max="17" man="1"/>
        <brk id="153" max="17" man="1"/>
        <brk id="266" max="17" man="1"/>
      </rowBreaks>
      <colBreaks count="1" manualBreakCount="1">
        <brk id="26" max="1048575" man="1"/>
      </colBreaks>
      <pageMargins left="0.39370078740157483" right="0.39370078740157483" top="0.59055118110236227" bottom="0.59055118110236227" header="0.39370078740157483" footer="0.39370078740157483"/>
      <printOptions horizontalCentered="1"/>
      <pageSetup paperSize="9" scale="75" pageOrder="overThenDown" orientation="landscape" useFirstPageNumber="1" r:id="rId1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6:AU268"/>
    </customSheetView>
    <customSheetView guid="{99E3FE3A-7B49-48B4-BEFD-0DD64952A046}" scale="85" showPageBreaks="1" fitToPage="1" printArea="1" filter="1" showAutoFilter="1" hiddenColumns="1" view="pageBreakPreview">
      <pane ySplit="5" topLeftCell="A111" activePane="bottomLeft" state="frozen"/>
      <selection pane="bottomLeft" activeCell="K114" sqref="K114"/>
      <pageMargins left="0.39370078740157483" right="0.39370078740157483" top="0.59055118110236227" bottom="0.59055118110236227" header="0.39370078740157483" footer="0.39370078740157483"/>
      <printOptions horizontalCentered="1"/>
      <pageSetup paperSize="9" scale="51" fitToHeight="0" pageOrder="overThenDown" orientation="landscape" useFirstPageNumber="1" r:id="rId12"/>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filterColumn colId="0">
          <filters>
            <filter val="こども"/>
          </filters>
        </filterColumn>
      </autoFilter>
    </customSheetView>
    <customSheetView guid="{9FF3767D-B5E2-4274-8C91-D6BE67029FF6}" scale="110" showPageBreaks="1" printArea="1" showAutoFilter="1" hiddenColumns="1" view="pageBreakPreview" topLeftCell="I1">
      <pane ySplit="6" topLeftCell="A252" activePane="bottomLeft" state="frozen"/>
      <selection pane="bottomLeft" activeCell="V267" sqref="V267"/>
      <pageMargins left="0.39370078740157483" right="0.39370078740157483" top="0.59055118110236227" bottom="0.59055118110236227" header="0.39370078740157483" footer="0.39370078740157483"/>
      <printOptions horizontalCentered="1"/>
      <pageSetup paperSize="9" scale="75" fitToWidth="0" fitToHeight="0" pageOrder="overThenDown" orientation="landscape" useFirstPageNumber="1" r:id="rId13"/>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 guid="{89CFD966-126F-414B-94EC-2C1358CF5DA9}" scale="85" showPageBreaks="1" fitToPage="1" printArea="1" showAutoFilter="1" hiddenColumns="1" view="pageBreakPreview">
      <pane ySplit="6" topLeftCell="A7" activePane="bottomLeft" state="frozen"/>
      <selection pane="bottomLeft" activeCell="L100" sqref="L100"/>
      <pageMargins left="0.39370078740157483" right="0.39370078740157483" top="0.59055118110236227" bottom="0.59055118110236227" header="0.39370078740157483" footer="0.39370078740157483"/>
      <printOptions horizontalCentered="1"/>
      <pageSetup paperSize="9" scale="50" fitToHeight="0" pageOrder="overThenDown" orientation="landscape" useFirstPageNumber="1" r:id="rId14"/>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autoFilter ref="A5:AF260"/>
    </customSheetView>
  </customSheetViews>
  <mergeCells count="13">
    <mergeCell ref="J4:J6"/>
    <mergeCell ref="I2:J2"/>
    <mergeCell ref="A13:C13"/>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4:C1048576 A10:A1048576 A1:C6 B10:C12"/>
    <dataValidation imeMode="off" allowBlank="1" showInputMessage="1" showErrorMessage="1" sqref="D10:D1048576 D1:D6 E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5"/>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0" customWidth="1"/>
    <col min="3" max="3" width="14.5" style="110" customWidth="1"/>
    <col min="4" max="4" width="19" style="110" customWidth="1"/>
    <col min="5" max="6" width="15.875" style="70" customWidth="1"/>
    <col min="7" max="7" width="10.125" style="70" customWidth="1"/>
    <col min="8" max="9" width="17.375" style="70" bestFit="1" customWidth="1"/>
    <col min="10" max="10" width="16.125" style="70" customWidth="1"/>
    <col min="11" max="11" width="7.875" style="70" customWidth="1"/>
    <col min="12" max="13" width="18.875" style="70" bestFit="1" customWidth="1"/>
    <col min="14" max="250" width="9" style="70"/>
    <col min="251" max="251" width="2.375" style="70" customWidth="1"/>
    <col min="252" max="252" width="14.5" style="70" customWidth="1"/>
    <col min="253" max="254" width="15.875" style="70" customWidth="1"/>
    <col min="255" max="256" width="15.625" style="70" customWidth="1"/>
    <col min="257" max="257" width="15.375" style="70" customWidth="1"/>
    <col min="258" max="506" width="9" style="70"/>
    <col min="507" max="507" width="2.375" style="70" customWidth="1"/>
    <col min="508" max="508" width="14.5" style="70" customWidth="1"/>
    <col min="509" max="510" width="15.875" style="70" customWidth="1"/>
    <col min="511" max="512" width="15.625" style="70" customWidth="1"/>
    <col min="513" max="513" width="15.375" style="70" customWidth="1"/>
    <col min="514" max="762" width="9" style="70"/>
    <col min="763" max="763" width="2.375" style="70" customWidth="1"/>
    <col min="764" max="764" width="14.5" style="70" customWidth="1"/>
    <col min="765" max="766" width="15.875" style="70" customWidth="1"/>
    <col min="767" max="768" width="15.625" style="70" customWidth="1"/>
    <col min="769" max="769" width="15.375" style="70" customWidth="1"/>
    <col min="770" max="1018" width="9" style="70"/>
    <col min="1019" max="1019" width="2.375" style="70" customWidth="1"/>
    <col min="1020" max="1020" width="14.5" style="70" customWidth="1"/>
    <col min="1021" max="1022" width="15.875" style="70" customWidth="1"/>
    <col min="1023" max="1024" width="15.625" style="70" customWidth="1"/>
    <col min="1025" max="1025" width="15.375" style="70" customWidth="1"/>
    <col min="1026" max="1274" width="9" style="70"/>
    <col min="1275" max="1275" width="2.375" style="70" customWidth="1"/>
    <col min="1276" max="1276" width="14.5" style="70" customWidth="1"/>
    <col min="1277" max="1278" width="15.875" style="70" customWidth="1"/>
    <col min="1279" max="1280" width="15.625" style="70" customWidth="1"/>
    <col min="1281" max="1281" width="15.375" style="70" customWidth="1"/>
    <col min="1282" max="1530" width="9" style="70"/>
    <col min="1531" max="1531" width="2.375" style="70" customWidth="1"/>
    <col min="1532" max="1532" width="14.5" style="70" customWidth="1"/>
    <col min="1533" max="1534" width="15.875" style="70" customWidth="1"/>
    <col min="1535" max="1536" width="15.625" style="70" customWidth="1"/>
    <col min="1537" max="1537" width="15.375" style="70" customWidth="1"/>
    <col min="1538" max="1786" width="9" style="70"/>
    <col min="1787" max="1787" width="2.375" style="70" customWidth="1"/>
    <col min="1788" max="1788" width="14.5" style="70" customWidth="1"/>
    <col min="1789" max="1790" width="15.875" style="70" customWidth="1"/>
    <col min="1791" max="1792" width="15.625" style="70" customWidth="1"/>
    <col min="1793" max="1793" width="15.375" style="70" customWidth="1"/>
    <col min="1794" max="2042" width="9" style="70"/>
    <col min="2043" max="2043" width="2.375" style="70" customWidth="1"/>
    <col min="2044" max="2044" width="14.5" style="70" customWidth="1"/>
    <col min="2045" max="2046" width="15.875" style="70" customWidth="1"/>
    <col min="2047" max="2048" width="15.625" style="70" customWidth="1"/>
    <col min="2049" max="2049" width="15.375" style="70" customWidth="1"/>
    <col min="2050" max="2298" width="9" style="70"/>
    <col min="2299" max="2299" width="2.375" style="70" customWidth="1"/>
    <col min="2300" max="2300" width="14.5" style="70" customWidth="1"/>
    <col min="2301" max="2302" width="15.875" style="70" customWidth="1"/>
    <col min="2303" max="2304" width="15.625" style="70" customWidth="1"/>
    <col min="2305" max="2305" width="15.375" style="70" customWidth="1"/>
    <col min="2306" max="2554" width="9" style="70"/>
    <col min="2555" max="2555" width="2.375" style="70" customWidth="1"/>
    <col min="2556" max="2556" width="14.5" style="70" customWidth="1"/>
    <col min="2557" max="2558" width="15.875" style="70" customWidth="1"/>
    <col min="2559" max="2560" width="15.625" style="70" customWidth="1"/>
    <col min="2561" max="2561" width="15.375" style="70" customWidth="1"/>
    <col min="2562" max="2810" width="9" style="70"/>
    <col min="2811" max="2811" width="2.375" style="70" customWidth="1"/>
    <col min="2812" max="2812" width="14.5" style="70" customWidth="1"/>
    <col min="2813" max="2814" width="15.875" style="70" customWidth="1"/>
    <col min="2815" max="2816" width="15.625" style="70" customWidth="1"/>
    <col min="2817" max="2817" width="15.375" style="70" customWidth="1"/>
    <col min="2818" max="3066" width="9" style="70"/>
    <col min="3067" max="3067" width="2.375" style="70" customWidth="1"/>
    <col min="3068" max="3068" width="14.5" style="70" customWidth="1"/>
    <col min="3069" max="3070" width="15.875" style="70" customWidth="1"/>
    <col min="3071" max="3072" width="15.625" style="70" customWidth="1"/>
    <col min="3073" max="3073" width="15.375" style="70" customWidth="1"/>
    <col min="3074" max="3322" width="9" style="70"/>
    <col min="3323" max="3323" width="2.375" style="70" customWidth="1"/>
    <col min="3324" max="3324" width="14.5" style="70" customWidth="1"/>
    <col min="3325" max="3326" width="15.875" style="70" customWidth="1"/>
    <col min="3327" max="3328" width="15.625" style="70" customWidth="1"/>
    <col min="3329" max="3329" width="15.375" style="70" customWidth="1"/>
    <col min="3330" max="3578" width="9" style="70"/>
    <col min="3579" max="3579" width="2.375" style="70" customWidth="1"/>
    <col min="3580" max="3580" width="14.5" style="70" customWidth="1"/>
    <col min="3581" max="3582" width="15.875" style="70" customWidth="1"/>
    <col min="3583" max="3584" width="15.625" style="70" customWidth="1"/>
    <col min="3585" max="3585" width="15.375" style="70" customWidth="1"/>
    <col min="3586" max="3834" width="9" style="70"/>
    <col min="3835" max="3835" width="2.375" style="70" customWidth="1"/>
    <col min="3836" max="3836" width="14.5" style="70" customWidth="1"/>
    <col min="3837" max="3838" width="15.875" style="70" customWidth="1"/>
    <col min="3839" max="3840" width="15.625" style="70" customWidth="1"/>
    <col min="3841" max="3841" width="15.375" style="70" customWidth="1"/>
    <col min="3842" max="4090" width="9" style="70"/>
    <col min="4091" max="4091" width="2.375" style="70" customWidth="1"/>
    <col min="4092" max="4092" width="14.5" style="70" customWidth="1"/>
    <col min="4093" max="4094" width="15.875" style="70" customWidth="1"/>
    <col min="4095" max="4096" width="15.625" style="70" customWidth="1"/>
    <col min="4097" max="4097" width="15.375" style="70" customWidth="1"/>
    <col min="4098" max="4346" width="9" style="70"/>
    <col min="4347" max="4347" width="2.375" style="70" customWidth="1"/>
    <col min="4348" max="4348" width="14.5" style="70" customWidth="1"/>
    <col min="4349" max="4350" width="15.875" style="70" customWidth="1"/>
    <col min="4351" max="4352" width="15.625" style="70" customWidth="1"/>
    <col min="4353" max="4353" width="15.375" style="70" customWidth="1"/>
    <col min="4354" max="4602" width="9" style="70"/>
    <col min="4603" max="4603" width="2.375" style="70" customWidth="1"/>
    <col min="4604" max="4604" width="14.5" style="70" customWidth="1"/>
    <col min="4605" max="4606" width="15.875" style="70" customWidth="1"/>
    <col min="4607" max="4608" width="15.625" style="70" customWidth="1"/>
    <col min="4609" max="4609" width="15.375" style="70" customWidth="1"/>
    <col min="4610" max="4858" width="9" style="70"/>
    <col min="4859" max="4859" width="2.375" style="70" customWidth="1"/>
    <col min="4860" max="4860" width="14.5" style="70" customWidth="1"/>
    <col min="4861" max="4862" width="15.875" style="70" customWidth="1"/>
    <col min="4863" max="4864" width="15.625" style="70" customWidth="1"/>
    <col min="4865" max="4865" width="15.375" style="70" customWidth="1"/>
    <col min="4866" max="5114" width="9" style="70"/>
    <col min="5115" max="5115" width="2.375" style="70" customWidth="1"/>
    <col min="5116" max="5116" width="14.5" style="70" customWidth="1"/>
    <col min="5117" max="5118" width="15.875" style="70" customWidth="1"/>
    <col min="5119" max="5120" width="15.625" style="70" customWidth="1"/>
    <col min="5121" max="5121" width="15.375" style="70" customWidth="1"/>
    <col min="5122" max="5370" width="9" style="70"/>
    <col min="5371" max="5371" width="2.375" style="70" customWidth="1"/>
    <col min="5372" max="5372" width="14.5" style="70" customWidth="1"/>
    <col min="5373" max="5374" width="15.875" style="70" customWidth="1"/>
    <col min="5375" max="5376" width="15.625" style="70" customWidth="1"/>
    <col min="5377" max="5377" width="15.375" style="70" customWidth="1"/>
    <col min="5378" max="5626" width="9" style="70"/>
    <col min="5627" max="5627" width="2.375" style="70" customWidth="1"/>
    <col min="5628" max="5628" width="14.5" style="70" customWidth="1"/>
    <col min="5629" max="5630" width="15.875" style="70" customWidth="1"/>
    <col min="5631" max="5632" width="15.625" style="70" customWidth="1"/>
    <col min="5633" max="5633" width="15.375" style="70" customWidth="1"/>
    <col min="5634" max="5882" width="9" style="70"/>
    <col min="5883" max="5883" width="2.375" style="70" customWidth="1"/>
    <col min="5884" max="5884" width="14.5" style="70" customWidth="1"/>
    <col min="5885" max="5886" width="15.875" style="70" customWidth="1"/>
    <col min="5887" max="5888" width="15.625" style="70" customWidth="1"/>
    <col min="5889" max="5889" width="15.375" style="70" customWidth="1"/>
    <col min="5890" max="6138" width="9" style="70"/>
    <col min="6139" max="6139" width="2.375" style="70" customWidth="1"/>
    <col min="6140" max="6140" width="14.5" style="70" customWidth="1"/>
    <col min="6141" max="6142" width="15.875" style="70" customWidth="1"/>
    <col min="6143" max="6144" width="15.625" style="70" customWidth="1"/>
    <col min="6145" max="6145" width="15.375" style="70" customWidth="1"/>
    <col min="6146" max="6394" width="9" style="70"/>
    <col min="6395" max="6395" width="2.375" style="70" customWidth="1"/>
    <col min="6396" max="6396" width="14.5" style="70" customWidth="1"/>
    <col min="6397" max="6398" width="15.875" style="70" customWidth="1"/>
    <col min="6399" max="6400" width="15.625" style="70" customWidth="1"/>
    <col min="6401" max="6401" width="15.375" style="70" customWidth="1"/>
    <col min="6402" max="6650" width="9" style="70"/>
    <col min="6651" max="6651" width="2.375" style="70" customWidth="1"/>
    <col min="6652" max="6652" width="14.5" style="70" customWidth="1"/>
    <col min="6653" max="6654" width="15.875" style="70" customWidth="1"/>
    <col min="6655" max="6656" width="15.625" style="70" customWidth="1"/>
    <col min="6657" max="6657" width="15.375" style="70" customWidth="1"/>
    <col min="6658" max="6906" width="9" style="70"/>
    <col min="6907" max="6907" width="2.375" style="70" customWidth="1"/>
    <col min="6908" max="6908" width="14.5" style="70" customWidth="1"/>
    <col min="6909" max="6910" width="15.875" style="70" customWidth="1"/>
    <col min="6911" max="6912" width="15.625" style="70" customWidth="1"/>
    <col min="6913" max="6913" width="15.375" style="70" customWidth="1"/>
    <col min="6914" max="7162" width="9" style="70"/>
    <col min="7163" max="7163" width="2.375" style="70" customWidth="1"/>
    <col min="7164" max="7164" width="14.5" style="70" customWidth="1"/>
    <col min="7165" max="7166" width="15.875" style="70" customWidth="1"/>
    <col min="7167" max="7168" width="15.625" style="70" customWidth="1"/>
    <col min="7169" max="7169" width="15.375" style="70" customWidth="1"/>
    <col min="7170" max="7418" width="9" style="70"/>
    <col min="7419" max="7419" width="2.375" style="70" customWidth="1"/>
    <col min="7420" max="7420" width="14.5" style="70" customWidth="1"/>
    <col min="7421" max="7422" width="15.875" style="70" customWidth="1"/>
    <col min="7423" max="7424" width="15.625" style="70" customWidth="1"/>
    <col min="7425" max="7425" width="15.375" style="70" customWidth="1"/>
    <col min="7426" max="7674" width="9" style="70"/>
    <col min="7675" max="7675" width="2.375" style="70" customWidth="1"/>
    <col min="7676" max="7676" width="14.5" style="70" customWidth="1"/>
    <col min="7677" max="7678" width="15.875" style="70" customWidth="1"/>
    <col min="7679" max="7680" width="15.625" style="70" customWidth="1"/>
    <col min="7681" max="7681" width="15.375" style="70" customWidth="1"/>
    <col min="7682" max="7930" width="9" style="70"/>
    <col min="7931" max="7931" width="2.375" style="70" customWidth="1"/>
    <col min="7932" max="7932" width="14.5" style="70" customWidth="1"/>
    <col min="7933" max="7934" width="15.875" style="70" customWidth="1"/>
    <col min="7935" max="7936" width="15.625" style="70" customWidth="1"/>
    <col min="7937" max="7937" width="15.375" style="70" customWidth="1"/>
    <col min="7938" max="8186" width="9" style="70"/>
    <col min="8187" max="8187" width="2.375" style="70" customWidth="1"/>
    <col min="8188" max="8188" width="14.5" style="70" customWidth="1"/>
    <col min="8189" max="8190" width="15.875" style="70" customWidth="1"/>
    <col min="8191" max="8192" width="15.625" style="70" customWidth="1"/>
    <col min="8193" max="8193" width="15.375" style="70" customWidth="1"/>
    <col min="8194" max="8442" width="9" style="70"/>
    <col min="8443" max="8443" width="2.375" style="70" customWidth="1"/>
    <col min="8444" max="8444" width="14.5" style="70" customWidth="1"/>
    <col min="8445" max="8446" width="15.875" style="70" customWidth="1"/>
    <col min="8447" max="8448" width="15.625" style="70" customWidth="1"/>
    <col min="8449" max="8449" width="15.375" style="70" customWidth="1"/>
    <col min="8450" max="8698" width="9" style="70"/>
    <col min="8699" max="8699" width="2.375" style="70" customWidth="1"/>
    <col min="8700" max="8700" width="14.5" style="70" customWidth="1"/>
    <col min="8701" max="8702" width="15.875" style="70" customWidth="1"/>
    <col min="8703" max="8704" width="15.625" style="70" customWidth="1"/>
    <col min="8705" max="8705" width="15.375" style="70" customWidth="1"/>
    <col min="8706" max="8954" width="9" style="70"/>
    <col min="8955" max="8955" width="2.375" style="70" customWidth="1"/>
    <col min="8956" max="8956" width="14.5" style="70" customWidth="1"/>
    <col min="8957" max="8958" width="15.875" style="70" customWidth="1"/>
    <col min="8959" max="8960" width="15.625" style="70" customWidth="1"/>
    <col min="8961" max="8961" width="15.375" style="70" customWidth="1"/>
    <col min="8962" max="9210" width="9" style="70"/>
    <col min="9211" max="9211" width="2.375" style="70" customWidth="1"/>
    <col min="9212" max="9212" width="14.5" style="70" customWidth="1"/>
    <col min="9213" max="9214" width="15.875" style="70" customWidth="1"/>
    <col min="9215" max="9216" width="15.625" style="70" customWidth="1"/>
    <col min="9217" max="9217" width="15.375" style="70" customWidth="1"/>
    <col min="9218" max="9466" width="9" style="70"/>
    <col min="9467" max="9467" width="2.375" style="70" customWidth="1"/>
    <col min="9468" max="9468" width="14.5" style="70" customWidth="1"/>
    <col min="9469" max="9470" width="15.875" style="70" customWidth="1"/>
    <col min="9471" max="9472" width="15.625" style="70" customWidth="1"/>
    <col min="9473" max="9473" width="15.375" style="70" customWidth="1"/>
    <col min="9474" max="9722" width="9" style="70"/>
    <col min="9723" max="9723" width="2.375" style="70" customWidth="1"/>
    <col min="9724" max="9724" width="14.5" style="70" customWidth="1"/>
    <col min="9725" max="9726" width="15.875" style="70" customWidth="1"/>
    <col min="9727" max="9728" width="15.625" style="70" customWidth="1"/>
    <col min="9729" max="9729" width="15.375" style="70" customWidth="1"/>
    <col min="9730" max="9978" width="9" style="70"/>
    <col min="9979" max="9979" width="2.375" style="70" customWidth="1"/>
    <col min="9980" max="9980" width="14.5" style="70" customWidth="1"/>
    <col min="9981" max="9982" width="15.875" style="70" customWidth="1"/>
    <col min="9983" max="9984" width="15.625" style="70" customWidth="1"/>
    <col min="9985" max="9985" width="15.375" style="70" customWidth="1"/>
    <col min="9986" max="10234" width="9" style="70"/>
    <col min="10235" max="10235" width="2.375" style="70" customWidth="1"/>
    <col min="10236" max="10236" width="14.5" style="70" customWidth="1"/>
    <col min="10237" max="10238" width="15.875" style="70" customWidth="1"/>
    <col min="10239" max="10240" width="15.625" style="70" customWidth="1"/>
    <col min="10241" max="10241" width="15.375" style="70" customWidth="1"/>
    <col min="10242" max="10490" width="9" style="70"/>
    <col min="10491" max="10491" width="2.375" style="70" customWidth="1"/>
    <col min="10492" max="10492" width="14.5" style="70" customWidth="1"/>
    <col min="10493" max="10494" width="15.875" style="70" customWidth="1"/>
    <col min="10495" max="10496" width="15.625" style="70" customWidth="1"/>
    <col min="10497" max="10497" width="15.375" style="70" customWidth="1"/>
    <col min="10498" max="10746" width="9" style="70"/>
    <col min="10747" max="10747" width="2.375" style="70" customWidth="1"/>
    <col min="10748" max="10748" width="14.5" style="70" customWidth="1"/>
    <col min="10749" max="10750" width="15.875" style="70" customWidth="1"/>
    <col min="10751" max="10752" width="15.625" style="70" customWidth="1"/>
    <col min="10753" max="10753" width="15.375" style="70" customWidth="1"/>
    <col min="10754" max="11002" width="9" style="70"/>
    <col min="11003" max="11003" width="2.375" style="70" customWidth="1"/>
    <col min="11004" max="11004" width="14.5" style="70" customWidth="1"/>
    <col min="11005" max="11006" width="15.875" style="70" customWidth="1"/>
    <col min="11007" max="11008" width="15.625" style="70" customWidth="1"/>
    <col min="11009" max="11009" width="15.375" style="70" customWidth="1"/>
    <col min="11010" max="11258" width="9" style="70"/>
    <col min="11259" max="11259" width="2.375" style="70" customWidth="1"/>
    <col min="11260" max="11260" width="14.5" style="70" customWidth="1"/>
    <col min="11261" max="11262" width="15.875" style="70" customWidth="1"/>
    <col min="11263" max="11264" width="15.625" style="70" customWidth="1"/>
    <col min="11265" max="11265" width="15.375" style="70" customWidth="1"/>
    <col min="11266" max="11514" width="9" style="70"/>
    <col min="11515" max="11515" width="2.375" style="70" customWidth="1"/>
    <col min="11516" max="11516" width="14.5" style="70" customWidth="1"/>
    <col min="11517" max="11518" width="15.875" style="70" customWidth="1"/>
    <col min="11519" max="11520" width="15.625" style="70" customWidth="1"/>
    <col min="11521" max="11521" width="15.375" style="70" customWidth="1"/>
    <col min="11522" max="11770" width="9" style="70"/>
    <col min="11771" max="11771" width="2.375" style="70" customWidth="1"/>
    <col min="11772" max="11772" width="14.5" style="70" customWidth="1"/>
    <col min="11773" max="11774" width="15.875" style="70" customWidth="1"/>
    <col min="11775" max="11776" width="15.625" style="70" customWidth="1"/>
    <col min="11777" max="11777" width="15.375" style="70" customWidth="1"/>
    <col min="11778" max="12026" width="9" style="70"/>
    <col min="12027" max="12027" width="2.375" style="70" customWidth="1"/>
    <col min="12028" max="12028" width="14.5" style="70" customWidth="1"/>
    <col min="12029" max="12030" width="15.875" style="70" customWidth="1"/>
    <col min="12031" max="12032" width="15.625" style="70" customWidth="1"/>
    <col min="12033" max="12033" width="15.375" style="70" customWidth="1"/>
    <col min="12034" max="12282" width="9" style="70"/>
    <col min="12283" max="12283" width="2.375" style="70" customWidth="1"/>
    <col min="12284" max="12284" width="14.5" style="70" customWidth="1"/>
    <col min="12285" max="12286" width="15.875" style="70" customWidth="1"/>
    <col min="12287" max="12288" width="15.625" style="70" customWidth="1"/>
    <col min="12289" max="12289" width="15.375" style="70" customWidth="1"/>
    <col min="12290" max="12538" width="9" style="70"/>
    <col min="12539" max="12539" width="2.375" style="70" customWidth="1"/>
    <col min="12540" max="12540" width="14.5" style="70" customWidth="1"/>
    <col min="12541" max="12542" width="15.875" style="70" customWidth="1"/>
    <col min="12543" max="12544" width="15.625" style="70" customWidth="1"/>
    <col min="12545" max="12545" width="15.375" style="70" customWidth="1"/>
    <col min="12546" max="12794" width="9" style="70"/>
    <col min="12795" max="12795" width="2.375" style="70" customWidth="1"/>
    <col min="12796" max="12796" width="14.5" style="70" customWidth="1"/>
    <col min="12797" max="12798" width="15.875" style="70" customWidth="1"/>
    <col min="12799" max="12800" width="15.625" style="70" customWidth="1"/>
    <col min="12801" max="12801" width="15.375" style="70" customWidth="1"/>
    <col min="12802" max="13050" width="9" style="70"/>
    <col min="13051" max="13051" width="2.375" style="70" customWidth="1"/>
    <col min="13052" max="13052" width="14.5" style="70" customWidth="1"/>
    <col min="13053" max="13054" width="15.875" style="70" customWidth="1"/>
    <col min="13055" max="13056" width="15.625" style="70" customWidth="1"/>
    <col min="13057" max="13057" width="15.375" style="70" customWidth="1"/>
    <col min="13058" max="13306" width="9" style="70"/>
    <col min="13307" max="13307" width="2.375" style="70" customWidth="1"/>
    <col min="13308" max="13308" width="14.5" style="70" customWidth="1"/>
    <col min="13309" max="13310" width="15.875" style="70" customWidth="1"/>
    <col min="13311" max="13312" width="15.625" style="70" customWidth="1"/>
    <col min="13313" max="13313" width="15.375" style="70" customWidth="1"/>
    <col min="13314" max="13562" width="9" style="70"/>
    <col min="13563" max="13563" width="2.375" style="70" customWidth="1"/>
    <col min="13564" max="13564" width="14.5" style="70" customWidth="1"/>
    <col min="13565" max="13566" width="15.875" style="70" customWidth="1"/>
    <col min="13567" max="13568" width="15.625" style="70" customWidth="1"/>
    <col min="13569" max="13569" width="15.375" style="70" customWidth="1"/>
    <col min="13570" max="13818" width="9" style="70"/>
    <col min="13819" max="13819" width="2.375" style="70" customWidth="1"/>
    <col min="13820" max="13820" width="14.5" style="70" customWidth="1"/>
    <col min="13821" max="13822" width="15.875" style="70" customWidth="1"/>
    <col min="13823" max="13824" width="15.625" style="70" customWidth="1"/>
    <col min="13825" max="13825" width="15.375" style="70" customWidth="1"/>
    <col min="13826" max="14074" width="9" style="70"/>
    <col min="14075" max="14075" width="2.375" style="70" customWidth="1"/>
    <col min="14076" max="14076" width="14.5" style="70" customWidth="1"/>
    <col min="14077" max="14078" width="15.875" style="70" customWidth="1"/>
    <col min="14079" max="14080" width="15.625" style="70" customWidth="1"/>
    <col min="14081" max="14081" width="15.375" style="70" customWidth="1"/>
    <col min="14082" max="14330" width="9" style="70"/>
    <col min="14331" max="14331" width="2.375" style="70" customWidth="1"/>
    <col min="14332" max="14332" width="14.5" style="70" customWidth="1"/>
    <col min="14333" max="14334" width="15.875" style="70" customWidth="1"/>
    <col min="14335" max="14336" width="15.625" style="70" customWidth="1"/>
    <col min="14337" max="14337" width="15.375" style="70" customWidth="1"/>
    <col min="14338" max="14586" width="9" style="70"/>
    <col min="14587" max="14587" width="2.375" style="70" customWidth="1"/>
    <col min="14588" max="14588" width="14.5" style="70" customWidth="1"/>
    <col min="14589" max="14590" width="15.875" style="70" customWidth="1"/>
    <col min="14591" max="14592" width="15.625" style="70" customWidth="1"/>
    <col min="14593" max="14593" width="15.375" style="70" customWidth="1"/>
    <col min="14594" max="14842" width="9" style="70"/>
    <col min="14843" max="14843" width="2.375" style="70" customWidth="1"/>
    <col min="14844" max="14844" width="14.5" style="70" customWidth="1"/>
    <col min="14845" max="14846" width="15.875" style="70" customWidth="1"/>
    <col min="14847" max="14848" width="15.625" style="70" customWidth="1"/>
    <col min="14849" max="14849" width="15.375" style="70" customWidth="1"/>
    <col min="14850" max="15098" width="9" style="70"/>
    <col min="15099" max="15099" width="2.375" style="70" customWidth="1"/>
    <col min="15100" max="15100" width="14.5" style="70" customWidth="1"/>
    <col min="15101" max="15102" width="15.875" style="70" customWidth="1"/>
    <col min="15103" max="15104" width="15.625" style="70" customWidth="1"/>
    <col min="15105" max="15105" width="15.375" style="70" customWidth="1"/>
    <col min="15106" max="15354" width="9" style="70"/>
    <col min="15355" max="15355" width="2.375" style="70" customWidth="1"/>
    <col min="15356" max="15356" width="14.5" style="70" customWidth="1"/>
    <col min="15357" max="15358" width="15.875" style="70" customWidth="1"/>
    <col min="15359" max="15360" width="15.625" style="70" customWidth="1"/>
    <col min="15361" max="15361" width="15.375" style="70" customWidth="1"/>
    <col min="15362" max="15610" width="9" style="70"/>
    <col min="15611" max="15611" width="2.375" style="70" customWidth="1"/>
    <col min="15612" max="15612" width="14.5" style="70" customWidth="1"/>
    <col min="15613" max="15614" width="15.875" style="70" customWidth="1"/>
    <col min="15615" max="15616" width="15.625" style="70" customWidth="1"/>
    <col min="15617" max="15617" width="15.375" style="70" customWidth="1"/>
    <col min="15618" max="15866" width="9" style="70"/>
    <col min="15867" max="15867" width="2.375" style="70" customWidth="1"/>
    <col min="15868" max="15868" width="14.5" style="70" customWidth="1"/>
    <col min="15869" max="15870" width="15.875" style="70" customWidth="1"/>
    <col min="15871" max="15872" width="15.625" style="70" customWidth="1"/>
    <col min="15873" max="15873" width="15.375" style="70" customWidth="1"/>
    <col min="15874" max="16122" width="9" style="70"/>
    <col min="16123" max="16123" width="2.375" style="70" customWidth="1"/>
    <col min="16124" max="16124" width="14.5" style="70" customWidth="1"/>
    <col min="16125" max="16126" width="15.875" style="70" customWidth="1"/>
    <col min="16127" max="16128" width="15.625" style="70" customWidth="1"/>
    <col min="16129" max="16129" width="15.375" style="70" customWidth="1"/>
    <col min="16130" max="16384" width="9" style="70"/>
  </cols>
  <sheetData>
    <row r="1" spans="1:13" x14ac:dyDescent="0.15">
      <c r="A1" s="169" t="s">
        <v>89</v>
      </c>
      <c r="B1" s="169"/>
      <c r="C1" s="169"/>
      <c r="D1" s="169"/>
      <c r="E1" s="169"/>
      <c r="F1" s="169"/>
      <c r="G1" s="169"/>
      <c r="H1" s="169"/>
      <c r="I1" s="169"/>
      <c r="J1" s="169"/>
      <c r="K1" s="169"/>
      <c r="L1" s="169"/>
      <c r="M1" s="169"/>
    </row>
    <row r="2" spans="1:13" ht="14.25" thickBot="1" x14ac:dyDescent="0.2">
      <c r="E2" s="111"/>
      <c r="F2" s="112"/>
      <c r="G2" s="111"/>
      <c r="H2" s="111"/>
      <c r="I2" s="111"/>
      <c r="J2" s="111"/>
      <c r="K2" s="111"/>
      <c r="L2" s="112"/>
      <c r="M2" s="112"/>
    </row>
    <row r="3" spans="1:13" ht="14.25" thickBot="1" x14ac:dyDescent="0.2">
      <c r="A3" s="170"/>
      <c r="B3" s="171"/>
      <c r="C3" s="172"/>
      <c r="D3" s="73" t="s">
        <v>99</v>
      </c>
      <c r="E3" s="74" t="s">
        <v>100</v>
      </c>
      <c r="F3" s="75" t="s">
        <v>90</v>
      </c>
      <c r="G3" s="76" t="s">
        <v>91</v>
      </c>
      <c r="H3" s="73" t="s">
        <v>101</v>
      </c>
      <c r="I3" s="74" t="s">
        <v>101</v>
      </c>
      <c r="J3" s="75" t="s">
        <v>90</v>
      </c>
      <c r="K3" s="76" t="s">
        <v>91</v>
      </c>
      <c r="L3" s="75" t="s">
        <v>102</v>
      </c>
      <c r="M3" s="75" t="s">
        <v>103</v>
      </c>
    </row>
    <row r="4" spans="1:13" x14ac:dyDescent="0.15">
      <c r="A4" s="173" t="s">
        <v>4</v>
      </c>
      <c r="B4" s="174"/>
      <c r="C4" s="175"/>
      <c r="D4" s="77" t="e">
        <f t="shared" ref="D4:G4" si="0">SUM(D5:D10,D35:D42)</f>
        <v>#REF!</v>
      </c>
      <c r="E4" s="78" t="e">
        <f t="shared" si="0"/>
        <v>#REF!</v>
      </c>
      <c r="F4" s="79">
        <f t="shared" si="0"/>
        <v>30857929</v>
      </c>
      <c r="G4" s="80" t="e">
        <f t="shared" si="0"/>
        <v>#REF!</v>
      </c>
      <c r="H4" s="77" t="e">
        <f t="shared" ref="H4:I4" si="1">SUM(H5:H10,H35:H42)</f>
        <v>#REF!</v>
      </c>
      <c r="I4" s="78" t="e">
        <f t="shared" si="1"/>
        <v>#REF!</v>
      </c>
      <c r="J4" s="80">
        <f>L4+M4</f>
        <v>33727476</v>
      </c>
      <c r="K4" s="80" t="e">
        <f t="shared" ref="K4" si="2">SUM(K5:K10,K35:K42)</f>
        <v>#REF!</v>
      </c>
      <c r="L4" s="79">
        <f t="shared" ref="L4:M4" si="3">SUM(L5:L10,L35:L42)</f>
        <v>2970154</v>
      </c>
      <c r="M4" s="79">
        <f t="shared" si="3"/>
        <v>30757322</v>
      </c>
    </row>
    <row r="5" spans="1:13" x14ac:dyDescent="0.15">
      <c r="A5" s="113"/>
      <c r="B5" s="176" t="s">
        <v>51</v>
      </c>
      <c r="C5" s="177"/>
      <c r="D5" s="81" t="e">
        <f>SUMIF(補助金支出一覧!#REF!,$B5,補助金支出一覧!#REF!)</f>
        <v>#REF!</v>
      </c>
      <c r="E5" s="82" t="e">
        <f>ROUND(D5/1000,1)</f>
        <v>#REF!</v>
      </c>
      <c r="F5" s="83">
        <v>2446626</v>
      </c>
      <c r="G5" s="84" t="e">
        <f>E5-F5</f>
        <v>#REF!</v>
      </c>
      <c r="H5" s="81" t="e">
        <f>SUMIF(補助金支出一覧!#REF!,$B5,補助金支出一覧!#REF!)</f>
        <v>#REF!</v>
      </c>
      <c r="I5" s="82" t="e">
        <f>ROUND(H5/1000,1)</f>
        <v>#REF!</v>
      </c>
      <c r="J5" s="84">
        <f>L5+M5+15000</f>
        <v>2380447</v>
      </c>
      <c r="K5" s="84" t="e">
        <f>I5-J5</f>
        <v>#REF!</v>
      </c>
      <c r="L5" s="83">
        <v>4000</v>
      </c>
      <c r="M5" s="83">
        <v>2361447</v>
      </c>
    </row>
    <row r="6" spans="1:13" x14ac:dyDescent="0.15">
      <c r="A6" s="114"/>
      <c r="B6" s="161" t="s">
        <v>53</v>
      </c>
      <c r="C6" s="155"/>
      <c r="D6" s="81" t="e">
        <f>SUMIF(補助金支出一覧!#REF!,$B6,補助金支出一覧!#REF!)</f>
        <v>#REF!</v>
      </c>
      <c r="E6" s="85" t="e">
        <f t="shared" ref="E6:E8" si="4">ROUND(D6/1000,1)</f>
        <v>#REF!</v>
      </c>
      <c r="F6" s="83">
        <v>740</v>
      </c>
      <c r="G6" s="84" t="e">
        <f t="shared" ref="G6:G8" si="5">E6-F6</f>
        <v>#REF!</v>
      </c>
      <c r="H6" s="81" t="e">
        <f>SUMIF(補助金支出一覧!#REF!,$B6,補助金支出一覧!#REF!)</f>
        <v>#REF!</v>
      </c>
      <c r="I6" s="85" t="e">
        <f t="shared" ref="I6:I9" si="6">ROUND(H6/1000,1)</f>
        <v>#REF!</v>
      </c>
      <c r="J6" s="84">
        <f>L6+M6</f>
        <v>180</v>
      </c>
      <c r="K6" s="84" t="e">
        <f t="shared" ref="K6:K9" si="7">I6-J6</f>
        <v>#REF!</v>
      </c>
      <c r="L6" s="83">
        <v>0</v>
      </c>
      <c r="M6" s="83">
        <v>180</v>
      </c>
    </row>
    <row r="7" spans="1:13" x14ac:dyDescent="0.15">
      <c r="A7" s="114"/>
      <c r="B7" s="161" t="s">
        <v>54</v>
      </c>
      <c r="C7" s="155"/>
      <c r="D7" s="81" t="e">
        <f>SUMIF(補助金支出一覧!#REF!,$B7,補助金支出一覧!#REF!)</f>
        <v>#REF!</v>
      </c>
      <c r="E7" s="85" t="e">
        <f t="shared" si="4"/>
        <v>#REF!</v>
      </c>
      <c r="F7" s="83">
        <v>18502</v>
      </c>
      <c r="G7" s="84" t="e">
        <f t="shared" si="5"/>
        <v>#REF!</v>
      </c>
      <c r="H7" s="81" t="e">
        <f>SUMIF(補助金支出一覧!#REF!,$B7,補助金支出一覧!#REF!)</f>
        <v>#REF!</v>
      </c>
      <c r="I7" s="85" t="e">
        <f t="shared" si="6"/>
        <v>#REF!</v>
      </c>
      <c r="J7" s="84">
        <f>L7+M7</f>
        <v>187236</v>
      </c>
      <c r="K7" s="84" t="e">
        <f t="shared" si="7"/>
        <v>#REF!</v>
      </c>
      <c r="L7" s="83">
        <v>0</v>
      </c>
      <c r="M7" s="83">
        <v>187236</v>
      </c>
    </row>
    <row r="8" spans="1:13" x14ac:dyDescent="0.15">
      <c r="A8" s="162"/>
      <c r="B8" s="161" t="s">
        <v>55</v>
      </c>
      <c r="C8" s="155"/>
      <c r="D8" s="81" t="e">
        <f>SUMIF(補助金支出一覧!#REF!,$B8,補助金支出一覧!#REF!)</f>
        <v>#REF!</v>
      </c>
      <c r="E8" s="85" t="e">
        <f t="shared" si="4"/>
        <v>#REF!</v>
      </c>
      <c r="F8" s="83">
        <v>1563024</v>
      </c>
      <c r="G8" s="84" t="e">
        <f t="shared" si="5"/>
        <v>#REF!</v>
      </c>
      <c r="H8" s="81" t="e">
        <f>SUMIF(補助金支出一覧!#REF!,$B8,補助金支出一覧!#REF!)</f>
        <v>#REF!</v>
      </c>
      <c r="I8" s="85" t="e">
        <f t="shared" si="6"/>
        <v>#REF!</v>
      </c>
      <c r="J8" s="84">
        <f>L8+M8-15000</f>
        <v>1779022</v>
      </c>
      <c r="K8" s="84" t="e">
        <f t="shared" si="7"/>
        <v>#REF!</v>
      </c>
      <c r="L8" s="83">
        <v>13000</v>
      </c>
      <c r="M8" s="83">
        <v>1781022</v>
      </c>
    </row>
    <row r="9" spans="1:13" ht="14.25" thickBot="1" x14ac:dyDescent="0.2">
      <c r="A9" s="162"/>
      <c r="B9" s="161" t="s">
        <v>50</v>
      </c>
      <c r="C9" s="155"/>
      <c r="D9" s="81" t="e">
        <f>SUMIF(補助金支出一覧!#REF!,$B9,補助金支出一覧!#REF!)</f>
        <v>#REF!</v>
      </c>
      <c r="E9" s="85" t="e">
        <f t="shared" ref="E9" si="8">ROUND(D9/1000,1)</f>
        <v>#REF!</v>
      </c>
      <c r="F9" s="83">
        <v>10000</v>
      </c>
      <c r="G9" s="84" t="e">
        <f t="shared" ref="G9" si="9">E9-F9</f>
        <v>#REF!</v>
      </c>
      <c r="H9" s="81" t="e">
        <f>SUMIF(補助金支出一覧!#REF!,$B9,補助金支出一覧!#REF!)</f>
        <v>#REF!</v>
      </c>
      <c r="I9" s="85" t="e">
        <f t="shared" si="6"/>
        <v>#REF!</v>
      </c>
      <c r="J9" s="84">
        <f>L9+M9</f>
        <v>0</v>
      </c>
      <c r="K9" s="84" t="e">
        <f t="shared" si="7"/>
        <v>#REF!</v>
      </c>
      <c r="L9" s="83">
        <v>0</v>
      </c>
      <c r="M9" s="83">
        <v>0</v>
      </c>
    </row>
    <row r="10" spans="1:13" x14ac:dyDescent="0.15">
      <c r="A10" s="163"/>
      <c r="B10" s="155" t="s">
        <v>62</v>
      </c>
      <c r="C10" s="156"/>
      <c r="D10" s="86" t="e">
        <f t="shared" ref="D10:J10" si="10">SUM(D11:D34)</f>
        <v>#REF!</v>
      </c>
      <c r="E10" s="87" t="e">
        <f t="shared" si="10"/>
        <v>#REF!</v>
      </c>
      <c r="F10" s="88">
        <f t="shared" si="10"/>
        <v>1063777</v>
      </c>
      <c r="G10" s="88" t="e">
        <f t="shared" si="10"/>
        <v>#REF!</v>
      </c>
      <c r="H10" s="77" t="e">
        <f t="shared" si="10"/>
        <v>#REF!</v>
      </c>
      <c r="I10" s="87" t="e">
        <f t="shared" si="10"/>
        <v>#REF!</v>
      </c>
      <c r="J10" s="88">
        <f t="shared" si="10"/>
        <v>963654</v>
      </c>
      <c r="K10" s="88" t="e">
        <f t="shared" ref="K10" si="11">SUM(K11:K34)</f>
        <v>#REF!</v>
      </c>
      <c r="L10" s="88">
        <f t="shared" ref="L10" si="12">SUM(L11:L34)</f>
        <v>149319</v>
      </c>
      <c r="M10" s="88">
        <f t="shared" ref="M10" si="13">SUM(M11:M34)</f>
        <v>814335</v>
      </c>
    </row>
    <row r="11" spans="1:13" x14ac:dyDescent="0.15">
      <c r="A11" s="163"/>
      <c r="B11" s="166"/>
      <c r="C11" s="115" t="s">
        <v>63</v>
      </c>
      <c r="D11" s="81" t="e">
        <f>SUMIF(補助金支出一覧!#REF!,$C11,補助金支出一覧!#REF!)</f>
        <v>#REF!</v>
      </c>
      <c r="E11" s="82" t="e">
        <f t="shared" ref="E11:E42" si="14">ROUND(D11/1000,1)</f>
        <v>#REF!</v>
      </c>
      <c r="F11" s="83">
        <v>184006</v>
      </c>
      <c r="G11" s="84" t="e">
        <f t="shared" ref="G11:G42" si="15">E11-F11</f>
        <v>#REF!</v>
      </c>
      <c r="H11" s="81" t="e">
        <f>SUMIF(補助金支出一覧!#REF!,$C11,補助金支出一覧!#REF!)</f>
        <v>#REF!</v>
      </c>
      <c r="I11" s="85" t="e">
        <f t="shared" ref="I11" si="16">ROUND(H11/1000,1)</f>
        <v>#REF!</v>
      </c>
      <c r="J11" s="84">
        <f t="shared" ref="J11:J42" si="17">L11+M11</f>
        <v>54659</v>
      </c>
      <c r="K11" s="84" t="e">
        <f t="shared" ref="K11:K42" si="18">I11-J11</f>
        <v>#REF!</v>
      </c>
      <c r="L11" s="83">
        <v>10600</v>
      </c>
      <c r="M11" s="83">
        <v>44059</v>
      </c>
    </row>
    <row r="12" spans="1:13" x14ac:dyDescent="0.15">
      <c r="A12" s="163"/>
      <c r="B12" s="167"/>
      <c r="C12" s="115" t="s">
        <v>73</v>
      </c>
      <c r="D12" s="81" t="e">
        <f>SUMIF(補助金支出一覧!#REF!,$C12,補助金支出一覧!#REF!)</f>
        <v>#REF!</v>
      </c>
      <c r="E12" s="85" t="e">
        <f t="shared" si="14"/>
        <v>#REF!</v>
      </c>
      <c r="F12" s="83">
        <v>23063</v>
      </c>
      <c r="G12" s="84" t="e">
        <f t="shared" si="15"/>
        <v>#REF!</v>
      </c>
      <c r="H12" s="81" t="e">
        <f>SUMIF(補助金支出一覧!#REF!,$C12,補助金支出一覧!#REF!)</f>
        <v>#REF!</v>
      </c>
      <c r="I12" s="85" t="e">
        <f t="shared" ref="I12:I34" si="19">ROUND(H12/1000,1)</f>
        <v>#REF!</v>
      </c>
      <c r="J12" s="84">
        <f t="shared" si="17"/>
        <v>35413</v>
      </c>
      <c r="K12" s="84" t="e">
        <f t="shared" si="18"/>
        <v>#REF!</v>
      </c>
      <c r="L12" s="83">
        <v>10600</v>
      </c>
      <c r="M12" s="83">
        <v>24813</v>
      </c>
    </row>
    <row r="13" spans="1:13" x14ac:dyDescent="0.15">
      <c r="A13" s="163"/>
      <c r="B13" s="167"/>
      <c r="C13" s="115" t="s">
        <v>64</v>
      </c>
      <c r="D13" s="81" t="e">
        <f>SUMIF(補助金支出一覧!#REF!,$C13,補助金支出一覧!#REF!)</f>
        <v>#REF!</v>
      </c>
      <c r="E13" s="85" t="e">
        <f t="shared" si="14"/>
        <v>#REF!</v>
      </c>
      <c r="F13" s="83">
        <v>20938</v>
      </c>
      <c r="G13" s="84" t="e">
        <f t="shared" si="15"/>
        <v>#REF!</v>
      </c>
      <c r="H13" s="81" t="e">
        <f>SUMIF(補助金支出一覧!#REF!,$C13,補助金支出一覧!#REF!)</f>
        <v>#REF!</v>
      </c>
      <c r="I13" s="85" t="e">
        <f t="shared" si="19"/>
        <v>#REF!</v>
      </c>
      <c r="J13" s="84">
        <f t="shared" si="17"/>
        <v>21654</v>
      </c>
      <c r="K13" s="84" t="e">
        <f t="shared" si="18"/>
        <v>#REF!</v>
      </c>
      <c r="L13" s="83">
        <v>5300</v>
      </c>
      <c r="M13" s="83">
        <v>16354</v>
      </c>
    </row>
    <row r="14" spans="1:13" x14ac:dyDescent="0.15">
      <c r="A14" s="163"/>
      <c r="B14" s="167"/>
      <c r="C14" s="115" t="s">
        <v>65</v>
      </c>
      <c r="D14" s="81" t="e">
        <f>SUMIF(補助金支出一覧!#REF!,$C14,補助金支出一覧!#REF!)</f>
        <v>#REF!</v>
      </c>
      <c r="E14" s="85" t="e">
        <f t="shared" si="14"/>
        <v>#REF!</v>
      </c>
      <c r="F14" s="83">
        <v>22974</v>
      </c>
      <c r="G14" s="84" t="e">
        <f t="shared" si="15"/>
        <v>#REF!</v>
      </c>
      <c r="H14" s="81" t="e">
        <f>SUMIF(補助金支出一覧!#REF!,$C14,補助金支出一覧!#REF!)</f>
        <v>#REF!</v>
      </c>
      <c r="I14" s="85" t="e">
        <f t="shared" si="19"/>
        <v>#REF!</v>
      </c>
      <c r="J14" s="84">
        <f t="shared" si="17"/>
        <v>22219</v>
      </c>
      <c r="K14" s="84" t="e">
        <f t="shared" si="18"/>
        <v>#REF!</v>
      </c>
      <c r="L14" s="83">
        <v>6890</v>
      </c>
      <c r="M14" s="83">
        <v>15329</v>
      </c>
    </row>
    <row r="15" spans="1:13" x14ac:dyDescent="0.15">
      <c r="A15" s="163"/>
      <c r="B15" s="167"/>
      <c r="C15" s="115" t="s">
        <v>74</v>
      </c>
      <c r="D15" s="81" t="e">
        <f>SUMIF(補助金支出一覧!#REF!,$C15,補助金支出一覧!#REF!)</f>
        <v>#REF!</v>
      </c>
      <c r="E15" s="85" t="e">
        <f t="shared" si="14"/>
        <v>#REF!</v>
      </c>
      <c r="F15" s="83">
        <v>59938</v>
      </c>
      <c r="G15" s="84" t="e">
        <f t="shared" si="15"/>
        <v>#REF!</v>
      </c>
      <c r="H15" s="81" t="e">
        <f>SUMIF(補助金支出一覧!#REF!,$C15,補助金支出一覧!#REF!)</f>
        <v>#REF!</v>
      </c>
      <c r="I15" s="85" t="e">
        <f t="shared" si="19"/>
        <v>#REF!</v>
      </c>
      <c r="J15" s="84">
        <f t="shared" si="17"/>
        <v>61084</v>
      </c>
      <c r="K15" s="84" t="e">
        <f t="shared" si="18"/>
        <v>#REF!</v>
      </c>
      <c r="L15" s="83">
        <v>2230</v>
      </c>
      <c r="M15" s="83">
        <v>58854</v>
      </c>
    </row>
    <row r="16" spans="1:13" x14ac:dyDescent="0.15">
      <c r="A16" s="163"/>
      <c r="B16" s="167"/>
      <c r="C16" s="115" t="s">
        <v>66</v>
      </c>
      <c r="D16" s="81" t="e">
        <f>SUMIF(補助金支出一覧!#REF!,$C16,補助金支出一覧!#REF!)</f>
        <v>#REF!</v>
      </c>
      <c r="E16" s="85" t="e">
        <f t="shared" si="14"/>
        <v>#REF!</v>
      </c>
      <c r="F16" s="83">
        <v>24388</v>
      </c>
      <c r="G16" s="84" t="e">
        <f t="shared" si="15"/>
        <v>#REF!</v>
      </c>
      <c r="H16" s="81" t="e">
        <f>SUMIF(補助金支出一覧!#REF!,$C16,補助金支出一覧!#REF!)</f>
        <v>#REF!</v>
      </c>
      <c r="I16" s="85" t="e">
        <f t="shared" si="19"/>
        <v>#REF!</v>
      </c>
      <c r="J16" s="84">
        <f t="shared" si="17"/>
        <v>24268</v>
      </c>
      <c r="K16" s="84" t="e">
        <f t="shared" si="18"/>
        <v>#REF!</v>
      </c>
      <c r="L16" s="83">
        <v>0</v>
      </c>
      <c r="M16" s="83">
        <v>24268</v>
      </c>
    </row>
    <row r="17" spans="1:13" x14ac:dyDescent="0.15">
      <c r="A17" s="163"/>
      <c r="B17" s="167"/>
      <c r="C17" s="115" t="s">
        <v>67</v>
      </c>
      <c r="D17" s="81" t="e">
        <f>SUMIF(補助金支出一覧!#REF!,$C17,補助金支出一覧!#REF!)</f>
        <v>#REF!</v>
      </c>
      <c r="E17" s="85" t="e">
        <f t="shared" si="14"/>
        <v>#REF!</v>
      </c>
      <c r="F17" s="83">
        <v>32203</v>
      </c>
      <c r="G17" s="84" t="e">
        <f t="shared" si="15"/>
        <v>#REF!</v>
      </c>
      <c r="H17" s="81" t="e">
        <f>SUMIF(補助金支出一覧!#REF!,$C17,補助金支出一覧!#REF!)</f>
        <v>#REF!</v>
      </c>
      <c r="I17" s="85" t="e">
        <f t="shared" si="19"/>
        <v>#REF!</v>
      </c>
      <c r="J17" s="84">
        <f t="shared" si="17"/>
        <v>37648</v>
      </c>
      <c r="K17" s="84" t="e">
        <f t="shared" si="18"/>
        <v>#REF!</v>
      </c>
      <c r="L17" s="83">
        <v>8520</v>
      </c>
      <c r="M17" s="83">
        <v>29128</v>
      </c>
    </row>
    <row r="18" spans="1:13" x14ac:dyDescent="0.15">
      <c r="A18" s="163"/>
      <c r="B18" s="167"/>
      <c r="C18" s="115" t="s">
        <v>92</v>
      </c>
      <c r="D18" s="81" t="e">
        <f>SUMIF(補助金支出一覧!#REF!,$C18,補助金支出一覧!#REF!)</f>
        <v>#REF!</v>
      </c>
      <c r="E18" s="85" t="e">
        <f t="shared" si="14"/>
        <v>#REF!</v>
      </c>
      <c r="F18" s="83">
        <v>113</v>
      </c>
      <c r="G18" s="84" t="e">
        <f t="shared" si="15"/>
        <v>#REF!</v>
      </c>
      <c r="H18" s="81" t="e">
        <f>SUMIF(補助金支出一覧!#REF!,$C18,補助金支出一覧!#REF!)</f>
        <v>#REF!</v>
      </c>
      <c r="I18" s="85" t="e">
        <f t="shared" si="19"/>
        <v>#REF!</v>
      </c>
      <c r="J18" s="84">
        <f t="shared" si="17"/>
        <v>3835</v>
      </c>
      <c r="K18" s="84" t="e">
        <f t="shared" si="18"/>
        <v>#REF!</v>
      </c>
      <c r="L18" s="83">
        <v>3835</v>
      </c>
      <c r="M18" s="83">
        <v>0</v>
      </c>
    </row>
    <row r="19" spans="1:13" x14ac:dyDescent="0.15">
      <c r="A19" s="163"/>
      <c r="B19" s="167"/>
      <c r="C19" s="115" t="s">
        <v>75</v>
      </c>
      <c r="D19" s="81" t="e">
        <f>SUMIF(補助金支出一覧!#REF!,$C19,補助金支出一覧!#REF!)</f>
        <v>#REF!</v>
      </c>
      <c r="E19" s="85" t="e">
        <f t="shared" si="14"/>
        <v>#REF!</v>
      </c>
      <c r="F19" s="83">
        <v>19832</v>
      </c>
      <c r="G19" s="84" t="e">
        <f t="shared" si="15"/>
        <v>#REF!</v>
      </c>
      <c r="H19" s="81" t="e">
        <f>SUMIF(補助金支出一覧!#REF!,$C19,補助金支出一覧!#REF!)</f>
        <v>#REF!</v>
      </c>
      <c r="I19" s="85" t="e">
        <f t="shared" si="19"/>
        <v>#REF!</v>
      </c>
      <c r="J19" s="84">
        <f t="shared" si="17"/>
        <v>15696</v>
      </c>
      <c r="K19" s="84" t="e">
        <f t="shared" si="18"/>
        <v>#REF!</v>
      </c>
      <c r="L19" s="83">
        <v>0</v>
      </c>
      <c r="M19" s="83">
        <v>15696</v>
      </c>
    </row>
    <row r="20" spans="1:13" x14ac:dyDescent="0.15">
      <c r="A20" s="163"/>
      <c r="B20" s="167"/>
      <c r="C20" s="115" t="s">
        <v>76</v>
      </c>
      <c r="D20" s="81" t="e">
        <f>SUMIF(補助金支出一覧!#REF!,$C20,補助金支出一覧!#REF!)</f>
        <v>#REF!</v>
      </c>
      <c r="E20" s="85" t="e">
        <f t="shared" si="14"/>
        <v>#REF!</v>
      </c>
      <c r="F20" s="83">
        <v>20242</v>
      </c>
      <c r="G20" s="84" t="e">
        <f t="shared" si="15"/>
        <v>#REF!</v>
      </c>
      <c r="H20" s="81" t="e">
        <f>SUMIF(補助金支出一覧!#REF!,$C20,補助金支出一覧!#REF!)</f>
        <v>#REF!</v>
      </c>
      <c r="I20" s="85" t="e">
        <f t="shared" si="19"/>
        <v>#REF!</v>
      </c>
      <c r="J20" s="84">
        <f t="shared" si="17"/>
        <v>18833</v>
      </c>
      <c r="K20" s="84" t="e">
        <f t="shared" si="18"/>
        <v>#REF!</v>
      </c>
      <c r="L20" s="83">
        <v>0</v>
      </c>
      <c r="M20" s="83">
        <v>18833</v>
      </c>
    </row>
    <row r="21" spans="1:13" x14ac:dyDescent="0.15">
      <c r="A21" s="163"/>
      <c r="B21" s="167"/>
      <c r="C21" s="115" t="s">
        <v>77</v>
      </c>
      <c r="D21" s="81" t="e">
        <f>SUMIF(補助金支出一覧!#REF!,$C21,補助金支出一覧!#REF!)</f>
        <v>#REF!</v>
      </c>
      <c r="E21" s="85" t="e">
        <f t="shared" si="14"/>
        <v>#REF!</v>
      </c>
      <c r="F21" s="83">
        <v>36691</v>
      </c>
      <c r="G21" s="84" t="e">
        <f t="shared" si="15"/>
        <v>#REF!</v>
      </c>
      <c r="H21" s="81" t="e">
        <f>SUMIF(補助金支出一覧!#REF!,$C21,補助金支出一覧!#REF!)</f>
        <v>#REF!</v>
      </c>
      <c r="I21" s="85" t="e">
        <f t="shared" si="19"/>
        <v>#REF!</v>
      </c>
      <c r="J21" s="84">
        <f t="shared" si="17"/>
        <v>47273</v>
      </c>
      <c r="K21" s="84" t="e">
        <f t="shared" si="18"/>
        <v>#REF!</v>
      </c>
      <c r="L21" s="83">
        <v>9540</v>
      </c>
      <c r="M21" s="83">
        <v>37733</v>
      </c>
    </row>
    <row r="22" spans="1:13" x14ac:dyDescent="0.15">
      <c r="A22" s="163"/>
      <c r="B22" s="167"/>
      <c r="C22" s="115" t="s">
        <v>78</v>
      </c>
      <c r="D22" s="81" t="e">
        <f>SUMIF(補助金支出一覧!#REF!,$C22,補助金支出一覧!#REF!)</f>
        <v>#REF!</v>
      </c>
      <c r="E22" s="85" t="e">
        <f t="shared" si="14"/>
        <v>#REF!</v>
      </c>
      <c r="F22" s="83">
        <v>58812</v>
      </c>
      <c r="G22" s="84" t="e">
        <f t="shared" si="15"/>
        <v>#REF!</v>
      </c>
      <c r="H22" s="81" t="e">
        <f>SUMIF(補助金支出一覧!#REF!,$C22,補助金支出一覧!#REF!)</f>
        <v>#REF!</v>
      </c>
      <c r="I22" s="85" t="e">
        <f t="shared" si="19"/>
        <v>#REF!</v>
      </c>
      <c r="J22" s="84">
        <f t="shared" si="17"/>
        <v>60855</v>
      </c>
      <c r="K22" s="84" t="e">
        <f t="shared" si="18"/>
        <v>#REF!</v>
      </c>
      <c r="L22" s="83">
        <v>15900</v>
      </c>
      <c r="M22" s="83">
        <v>44955</v>
      </c>
    </row>
    <row r="23" spans="1:13" x14ac:dyDescent="0.15">
      <c r="A23" s="163"/>
      <c r="B23" s="167"/>
      <c r="C23" s="115" t="s">
        <v>83</v>
      </c>
      <c r="D23" s="81" t="e">
        <f>SUMIF(補助金支出一覧!#REF!,$C23,補助金支出一覧!#REF!)</f>
        <v>#REF!</v>
      </c>
      <c r="E23" s="85" t="e">
        <f t="shared" si="14"/>
        <v>#REF!</v>
      </c>
      <c r="F23" s="83">
        <v>91621</v>
      </c>
      <c r="G23" s="84" t="e">
        <f t="shared" si="15"/>
        <v>#REF!</v>
      </c>
      <c r="H23" s="81" t="e">
        <f>SUMIF(補助金支出一覧!#REF!,$C23,補助金支出一覧!#REF!)</f>
        <v>#REF!</v>
      </c>
      <c r="I23" s="85" t="e">
        <f t="shared" si="19"/>
        <v>#REF!</v>
      </c>
      <c r="J23" s="84">
        <f t="shared" si="17"/>
        <v>97971</v>
      </c>
      <c r="K23" s="84" t="e">
        <f t="shared" si="18"/>
        <v>#REF!</v>
      </c>
      <c r="L23" s="83">
        <v>21200</v>
      </c>
      <c r="M23" s="83">
        <v>76771</v>
      </c>
    </row>
    <row r="24" spans="1:13" x14ac:dyDescent="0.15">
      <c r="A24" s="163"/>
      <c r="B24" s="167"/>
      <c r="C24" s="115" t="s">
        <v>79</v>
      </c>
      <c r="D24" s="81" t="e">
        <f>SUMIF(補助金支出一覧!#REF!,$C24,補助金支出一覧!#REF!)</f>
        <v>#REF!</v>
      </c>
      <c r="E24" s="85" t="e">
        <f t="shared" si="14"/>
        <v>#REF!</v>
      </c>
      <c r="F24" s="83">
        <v>28800</v>
      </c>
      <c r="G24" s="84" t="e">
        <f t="shared" si="15"/>
        <v>#REF!</v>
      </c>
      <c r="H24" s="81" t="e">
        <f>SUMIF(補助金支出一覧!#REF!,$C24,補助金支出一覧!#REF!)</f>
        <v>#REF!</v>
      </c>
      <c r="I24" s="85" t="e">
        <f t="shared" si="19"/>
        <v>#REF!</v>
      </c>
      <c r="J24" s="84">
        <f t="shared" si="17"/>
        <v>18400</v>
      </c>
      <c r="K24" s="84" t="e">
        <f t="shared" si="18"/>
        <v>#REF!</v>
      </c>
      <c r="L24" s="83">
        <v>0</v>
      </c>
      <c r="M24" s="83">
        <v>18400</v>
      </c>
    </row>
    <row r="25" spans="1:13" x14ac:dyDescent="0.15">
      <c r="A25" s="163"/>
      <c r="B25" s="167"/>
      <c r="C25" s="115" t="s">
        <v>68</v>
      </c>
      <c r="D25" s="81" t="e">
        <f>SUMIF(補助金支出一覧!#REF!,$C25,補助金支出一覧!#REF!)</f>
        <v>#REF!</v>
      </c>
      <c r="E25" s="85" t="e">
        <f t="shared" si="14"/>
        <v>#REF!</v>
      </c>
      <c r="F25" s="83">
        <v>43764</v>
      </c>
      <c r="G25" s="84" t="e">
        <f t="shared" si="15"/>
        <v>#REF!</v>
      </c>
      <c r="H25" s="81" t="e">
        <f>SUMIF(補助金支出一覧!#REF!,$C25,補助金支出一覧!#REF!)</f>
        <v>#REF!</v>
      </c>
      <c r="I25" s="85" t="e">
        <f t="shared" si="19"/>
        <v>#REF!</v>
      </c>
      <c r="J25" s="84">
        <f t="shared" si="17"/>
        <v>40763</v>
      </c>
      <c r="K25" s="84" t="e">
        <f t="shared" si="18"/>
        <v>#REF!</v>
      </c>
      <c r="L25" s="83">
        <v>5300</v>
      </c>
      <c r="M25" s="83">
        <v>35463</v>
      </c>
    </row>
    <row r="26" spans="1:13" x14ac:dyDescent="0.15">
      <c r="A26" s="163"/>
      <c r="B26" s="167"/>
      <c r="C26" s="115" t="s">
        <v>69</v>
      </c>
      <c r="D26" s="81" t="e">
        <f>SUMIF(補助金支出一覧!#REF!,$C26,補助金支出一覧!#REF!)</f>
        <v>#REF!</v>
      </c>
      <c r="E26" s="85" t="e">
        <f t="shared" si="14"/>
        <v>#REF!</v>
      </c>
      <c r="F26" s="83">
        <v>27439</v>
      </c>
      <c r="G26" s="84" t="e">
        <f t="shared" si="15"/>
        <v>#REF!</v>
      </c>
      <c r="H26" s="81" t="e">
        <f>SUMIF(補助金支出一覧!#REF!,$C26,補助金支出一覧!#REF!)</f>
        <v>#REF!</v>
      </c>
      <c r="I26" s="85" t="e">
        <f t="shared" si="19"/>
        <v>#REF!</v>
      </c>
      <c r="J26" s="84">
        <f t="shared" si="17"/>
        <v>26317</v>
      </c>
      <c r="K26" s="84" t="e">
        <f t="shared" si="18"/>
        <v>#REF!</v>
      </c>
      <c r="L26" s="83">
        <v>2120</v>
      </c>
      <c r="M26" s="83">
        <v>24197</v>
      </c>
    </row>
    <row r="27" spans="1:13" x14ac:dyDescent="0.15">
      <c r="A27" s="163"/>
      <c r="B27" s="167"/>
      <c r="C27" s="115" t="s">
        <v>80</v>
      </c>
      <c r="D27" s="81" t="e">
        <f>SUMIF(補助金支出一覧!#REF!,$C27,補助金支出一覧!#REF!)</f>
        <v>#REF!</v>
      </c>
      <c r="E27" s="85" t="e">
        <f t="shared" si="14"/>
        <v>#REF!</v>
      </c>
      <c r="F27" s="83">
        <v>49440</v>
      </c>
      <c r="G27" s="84" t="e">
        <f t="shared" si="15"/>
        <v>#REF!</v>
      </c>
      <c r="H27" s="81" t="e">
        <f>SUMIF(補助金支出一覧!#REF!,$C27,補助金支出一覧!#REF!)</f>
        <v>#REF!</v>
      </c>
      <c r="I27" s="85" t="e">
        <f t="shared" si="19"/>
        <v>#REF!</v>
      </c>
      <c r="J27" s="84">
        <f t="shared" si="17"/>
        <v>46598</v>
      </c>
      <c r="K27" s="84" t="e">
        <f t="shared" si="18"/>
        <v>#REF!</v>
      </c>
      <c r="L27" s="83">
        <v>1802</v>
      </c>
      <c r="M27" s="83">
        <v>44796</v>
      </c>
    </row>
    <row r="28" spans="1:13" x14ac:dyDescent="0.15">
      <c r="A28" s="163"/>
      <c r="B28" s="167"/>
      <c r="C28" s="115" t="s">
        <v>81</v>
      </c>
      <c r="D28" s="81" t="e">
        <f>SUMIF(補助金支出一覧!#REF!,$C28,補助金支出一覧!#REF!)</f>
        <v>#REF!</v>
      </c>
      <c r="E28" s="85" t="e">
        <f t="shared" si="14"/>
        <v>#REF!</v>
      </c>
      <c r="F28" s="83">
        <v>31350</v>
      </c>
      <c r="G28" s="84" t="e">
        <f t="shared" si="15"/>
        <v>#REF!</v>
      </c>
      <c r="H28" s="81" t="e">
        <f>SUMIF(補助金支出一覧!#REF!,$C28,補助金支出一覧!#REF!)</f>
        <v>#REF!</v>
      </c>
      <c r="I28" s="85" t="e">
        <f t="shared" si="19"/>
        <v>#REF!</v>
      </c>
      <c r="J28" s="84">
        <f t="shared" si="17"/>
        <v>38599</v>
      </c>
      <c r="K28" s="84" t="e">
        <f t="shared" si="18"/>
        <v>#REF!</v>
      </c>
      <c r="L28" s="83">
        <v>5300</v>
      </c>
      <c r="M28" s="83">
        <v>33299</v>
      </c>
    </row>
    <row r="29" spans="1:13" x14ac:dyDescent="0.15">
      <c r="A29" s="163"/>
      <c r="B29" s="167"/>
      <c r="C29" s="115" t="s">
        <v>70</v>
      </c>
      <c r="D29" s="81" t="e">
        <f>SUMIF(補助金支出一覧!#REF!,$C29,補助金支出一覧!#REF!)</f>
        <v>#REF!</v>
      </c>
      <c r="E29" s="85" t="e">
        <f t="shared" si="14"/>
        <v>#REF!</v>
      </c>
      <c r="F29" s="83">
        <v>25966</v>
      </c>
      <c r="G29" s="84" t="e">
        <f t="shared" si="15"/>
        <v>#REF!</v>
      </c>
      <c r="H29" s="81" t="e">
        <f>SUMIF(補助金支出一覧!#REF!,$C29,補助金支出一覧!#REF!)</f>
        <v>#REF!</v>
      </c>
      <c r="I29" s="85" t="e">
        <f t="shared" si="19"/>
        <v>#REF!</v>
      </c>
      <c r="J29" s="84">
        <f t="shared" si="17"/>
        <v>23000</v>
      </c>
      <c r="K29" s="84" t="e">
        <f t="shared" si="18"/>
        <v>#REF!</v>
      </c>
      <c r="L29" s="83">
        <v>0</v>
      </c>
      <c r="M29" s="83">
        <v>23000</v>
      </c>
    </row>
    <row r="30" spans="1:13" x14ac:dyDescent="0.15">
      <c r="A30" s="163"/>
      <c r="B30" s="167"/>
      <c r="C30" s="115" t="s">
        <v>71</v>
      </c>
      <c r="D30" s="81" t="e">
        <f>SUMIF(補助金支出一覧!#REF!,$C30,補助金支出一覧!#REF!)</f>
        <v>#REF!</v>
      </c>
      <c r="E30" s="85" t="e">
        <f t="shared" si="14"/>
        <v>#REF!</v>
      </c>
      <c r="F30" s="83">
        <v>40162</v>
      </c>
      <c r="G30" s="84" t="e">
        <f t="shared" si="15"/>
        <v>#REF!</v>
      </c>
      <c r="H30" s="81" t="e">
        <f>SUMIF(補助金支出一覧!#REF!,$C30,補助金支出一覧!#REF!)</f>
        <v>#REF!</v>
      </c>
      <c r="I30" s="85" t="e">
        <f t="shared" si="19"/>
        <v>#REF!</v>
      </c>
      <c r="J30" s="84">
        <f t="shared" si="17"/>
        <v>50797</v>
      </c>
      <c r="K30" s="84" t="e">
        <f t="shared" si="18"/>
        <v>#REF!</v>
      </c>
      <c r="L30" s="83">
        <v>10600</v>
      </c>
      <c r="M30" s="83">
        <v>40197</v>
      </c>
    </row>
    <row r="31" spans="1:13" x14ac:dyDescent="0.15">
      <c r="A31" s="163"/>
      <c r="B31" s="167"/>
      <c r="C31" s="115" t="s">
        <v>87</v>
      </c>
      <c r="D31" s="81" t="e">
        <f>SUMIF(補助金支出一覧!#REF!,$C31,補助金支出一覧!#REF!)</f>
        <v>#REF!</v>
      </c>
      <c r="E31" s="89" t="e">
        <f t="shared" si="14"/>
        <v>#REF!</v>
      </c>
      <c r="F31" s="90">
        <v>42470</v>
      </c>
      <c r="G31" s="84" t="e">
        <f t="shared" si="15"/>
        <v>#REF!</v>
      </c>
      <c r="H31" s="81" t="e">
        <f>SUMIF(補助金支出一覧!#REF!,$C31,補助金支出一覧!#REF!)</f>
        <v>#REF!</v>
      </c>
      <c r="I31" s="85" t="e">
        <f t="shared" si="19"/>
        <v>#REF!</v>
      </c>
      <c r="J31" s="84">
        <f t="shared" si="17"/>
        <v>47584</v>
      </c>
      <c r="K31" s="84" t="e">
        <f t="shared" si="18"/>
        <v>#REF!</v>
      </c>
      <c r="L31" s="90">
        <v>7300</v>
      </c>
      <c r="M31" s="83">
        <v>40284</v>
      </c>
    </row>
    <row r="32" spans="1:13" x14ac:dyDescent="0.15">
      <c r="A32" s="163"/>
      <c r="B32" s="167"/>
      <c r="C32" s="115" t="s">
        <v>88</v>
      </c>
      <c r="D32" s="81" t="e">
        <f>SUMIF(補助金支出一覧!#REF!,$C32,補助金支出一覧!#REF!)</f>
        <v>#REF!</v>
      </c>
      <c r="E32" s="85" t="e">
        <f t="shared" si="14"/>
        <v>#REF!</v>
      </c>
      <c r="F32" s="83">
        <v>45766</v>
      </c>
      <c r="G32" s="84" t="e">
        <f t="shared" si="15"/>
        <v>#REF!</v>
      </c>
      <c r="H32" s="81" t="e">
        <f>SUMIF(補助金支出一覧!#REF!,$C32,補助金支出一覧!#REF!)</f>
        <v>#REF!</v>
      </c>
      <c r="I32" s="85" t="e">
        <f t="shared" si="19"/>
        <v>#REF!</v>
      </c>
      <c r="J32" s="84">
        <f t="shared" si="17"/>
        <v>45222</v>
      </c>
      <c r="K32" s="84" t="e">
        <f t="shared" si="18"/>
        <v>#REF!</v>
      </c>
      <c r="L32" s="83">
        <v>0</v>
      </c>
      <c r="M32" s="83">
        <v>45222</v>
      </c>
    </row>
    <row r="33" spans="1:13" x14ac:dyDescent="0.15">
      <c r="A33" s="163"/>
      <c r="B33" s="167"/>
      <c r="C33" s="115" t="s">
        <v>72</v>
      </c>
      <c r="D33" s="81" t="e">
        <f>SUMIF(補助金支出一覧!#REF!,$C33,補助金支出一覧!#REF!)</f>
        <v>#REF!</v>
      </c>
      <c r="E33" s="85" t="e">
        <f t="shared" si="14"/>
        <v>#REF!</v>
      </c>
      <c r="F33" s="83">
        <v>52402</v>
      </c>
      <c r="G33" s="84" t="e">
        <f t="shared" si="15"/>
        <v>#REF!</v>
      </c>
      <c r="H33" s="81" t="e">
        <f>SUMIF(補助金支出一覧!#REF!,$C33,補助金支出一覧!#REF!)</f>
        <v>#REF!</v>
      </c>
      <c r="I33" s="85" t="e">
        <f t="shared" si="19"/>
        <v>#REF!</v>
      </c>
      <c r="J33" s="84">
        <f t="shared" si="17"/>
        <v>63782</v>
      </c>
      <c r="K33" s="84" t="e">
        <f t="shared" si="18"/>
        <v>#REF!</v>
      </c>
      <c r="L33" s="83">
        <v>11682</v>
      </c>
      <c r="M33" s="83">
        <v>52100</v>
      </c>
    </row>
    <row r="34" spans="1:13" x14ac:dyDescent="0.15">
      <c r="A34" s="163"/>
      <c r="B34" s="168"/>
      <c r="C34" s="115" t="s">
        <v>82</v>
      </c>
      <c r="D34" s="81" t="e">
        <f>SUMIF(補助金支出一覧!#REF!,$C34,補助金支出一覧!#REF!)</f>
        <v>#REF!</v>
      </c>
      <c r="E34" s="85" t="e">
        <f t="shared" si="14"/>
        <v>#REF!</v>
      </c>
      <c r="F34" s="83">
        <v>81397</v>
      </c>
      <c r="G34" s="84" t="e">
        <f t="shared" si="15"/>
        <v>#REF!</v>
      </c>
      <c r="H34" s="81" t="e">
        <f>SUMIF(補助金支出一覧!#REF!,$C34,補助金支出一覧!#REF!)</f>
        <v>#REF!</v>
      </c>
      <c r="I34" s="85" t="e">
        <f t="shared" si="19"/>
        <v>#REF!</v>
      </c>
      <c r="J34" s="84">
        <f t="shared" si="17"/>
        <v>61184</v>
      </c>
      <c r="K34" s="84" t="e">
        <f t="shared" si="18"/>
        <v>#REF!</v>
      </c>
      <c r="L34" s="83">
        <v>10600</v>
      </c>
      <c r="M34" s="83">
        <v>50584</v>
      </c>
    </row>
    <row r="35" spans="1:13" x14ac:dyDescent="0.15">
      <c r="A35" s="163"/>
      <c r="B35" s="155" t="s">
        <v>56</v>
      </c>
      <c r="C35" s="156"/>
      <c r="D35" s="81" t="e">
        <f>SUMIF(補助金支出一覧!#REF!,$B35,補助金支出一覧!#REF!)</f>
        <v>#REF!</v>
      </c>
      <c r="E35" s="85" t="e">
        <f t="shared" si="14"/>
        <v>#REF!</v>
      </c>
      <c r="F35" s="83">
        <v>8071923</v>
      </c>
      <c r="G35" s="84" t="e">
        <f t="shared" si="15"/>
        <v>#REF!</v>
      </c>
      <c r="H35" s="81" t="e">
        <f>SUMIF(補助金支出一覧!#REF!,$B35,補助金支出一覧!#REF!)</f>
        <v>#REF!</v>
      </c>
      <c r="I35" s="85" t="e">
        <f t="shared" ref="I35:I37" si="20">ROUND(H35/1000,1)</f>
        <v>#REF!</v>
      </c>
      <c r="J35" s="84">
        <f t="shared" si="17"/>
        <v>8111302</v>
      </c>
      <c r="K35" s="84" t="e">
        <f t="shared" si="18"/>
        <v>#REF!</v>
      </c>
      <c r="L35" s="83">
        <v>2361443</v>
      </c>
      <c r="M35" s="83">
        <v>5749859</v>
      </c>
    </row>
    <row r="36" spans="1:13" x14ac:dyDescent="0.15">
      <c r="A36" s="163"/>
      <c r="B36" s="155" t="s">
        <v>57</v>
      </c>
      <c r="C36" s="156"/>
      <c r="D36" s="81" t="e">
        <f>SUMIF(補助金支出一覧!#REF!,$B36,補助金支出一覧!#REF!)</f>
        <v>#REF!</v>
      </c>
      <c r="E36" s="85" t="e">
        <f t="shared" si="14"/>
        <v>#REF!</v>
      </c>
      <c r="F36" s="83">
        <v>133245</v>
      </c>
      <c r="G36" s="84" t="e">
        <f t="shared" si="15"/>
        <v>#REF!</v>
      </c>
      <c r="H36" s="81" t="e">
        <f>SUMIF(補助金支出一覧!#REF!,$B36,補助金支出一覧!#REF!)</f>
        <v>#REF!</v>
      </c>
      <c r="I36" s="85" t="e">
        <f t="shared" si="20"/>
        <v>#REF!</v>
      </c>
      <c r="J36" s="84">
        <f t="shared" si="17"/>
        <v>351810</v>
      </c>
      <c r="K36" s="84" t="e">
        <f t="shared" si="18"/>
        <v>#REF!</v>
      </c>
      <c r="L36" s="83">
        <v>0</v>
      </c>
      <c r="M36" s="83">
        <v>351810</v>
      </c>
    </row>
    <row r="37" spans="1:13" x14ac:dyDescent="0.15">
      <c r="A37" s="163"/>
      <c r="B37" s="155" t="s">
        <v>93</v>
      </c>
      <c r="C37" s="156"/>
      <c r="D37" s="81" t="e">
        <f>SUMIF(補助金支出一覧!#REF!,$B37,補助金支出一覧!#REF!)</f>
        <v>#REF!</v>
      </c>
      <c r="E37" s="85" t="e">
        <f t="shared" si="14"/>
        <v>#REF!</v>
      </c>
      <c r="F37" s="83">
        <v>9949507</v>
      </c>
      <c r="G37" s="84" t="e">
        <f t="shared" si="15"/>
        <v>#REF!</v>
      </c>
      <c r="H37" s="81" t="e">
        <f>SUMIF(補助金支出一覧!#REF!,$B37,補助金支出一覧!#REF!)</f>
        <v>#REF!</v>
      </c>
      <c r="I37" s="85" t="e">
        <f t="shared" si="20"/>
        <v>#REF!</v>
      </c>
      <c r="J37" s="84">
        <f t="shared" si="17"/>
        <v>10834634</v>
      </c>
      <c r="K37" s="84" t="e">
        <f t="shared" si="18"/>
        <v>#REF!</v>
      </c>
      <c r="L37" s="83">
        <v>53388</v>
      </c>
      <c r="M37" s="83">
        <v>10781246</v>
      </c>
    </row>
    <row r="38" spans="1:13" x14ac:dyDescent="0.15">
      <c r="A38" s="163"/>
      <c r="B38" s="155" t="s">
        <v>58</v>
      </c>
      <c r="C38" s="156"/>
      <c r="D38" s="81" t="e">
        <f>SUMIF(補助金支出一覧!#REF!,$B38,補助金支出一覧!#REF!)</f>
        <v>#REF!</v>
      </c>
      <c r="E38" s="85" t="e">
        <f t="shared" si="14"/>
        <v>#REF!</v>
      </c>
      <c r="F38" s="83">
        <v>21290</v>
      </c>
      <c r="G38" s="84" t="e">
        <f t="shared" si="15"/>
        <v>#REF!</v>
      </c>
      <c r="H38" s="81" t="e">
        <f>SUMIF(補助金支出一覧!#REF!,$B38,補助金支出一覧!#REF!)</f>
        <v>#REF!</v>
      </c>
      <c r="I38" s="85" t="e">
        <f t="shared" ref="I38:I42" si="21">ROUND(H38/1000,1)</f>
        <v>#REF!</v>
      </c>
      <c r="J38" s="84">
        <f t="shared" si="17"/>
        <v>159924</v>
      </c>
      <c r="K38" s="84" t="e">
        <f t="shared" si="18"/>
        <v>#REF!</v>
      </c>
      <c r="L38" s="83">
        <v>0</v>
      </c>
      <c r="M38" s="83">
        <v>159924</v>
      </c>
    </row>
    <row r="39" spans="1:13" x14ac:dyDescent="0.15">
      <c r="A39" s="163"/>
      <c r="B39" s="155" t="s">
        <v>94</v>
      </c>
      <c r="C39" s="156"/>
      <c r="D39" s="81" t="e">
        <f>SUMIF(補助金支出一覧!#REF!,$B39,補助金支出一覧!#REF!)</f>
        <v>#REF!</v>
      </c>
      <c r="E39" s="85" t="e">
        <f t="shared" si="14"/>
        <v>#REF!</v>
      </c>
      <c r="F39" s="83">
        <v>4577283</v>
      </c>
      <c r="G39" s="84" t="e">
        <f t="shared" si="15"/>
        <v>#REF!</v>
      </c>
      <c r="H39" s="81" t="e">
        <f>SUMIF(補助金支出一覧!#REF!,$B39,補助金支出一覧!#REF!)</f>
        <v>#REF!</v>
      </c>
      <c r="I39" s="85" t="e">
        <f t="shared" si="21"/>
        <v>#REF!</v>
      </c>
      <c r="J39" s="84">
        <f t="shared" si="17"/>
        <v>5729410</v>
      </c>
      <c r="K39" s="84" t="e">
        <f t="shared" si="18"/>
        <v>#REF!</v>
      </c>
      <c r="L39" s="83">
        <v>253666</v>
      </c>
      <c r="M39" s="83">
        <v>5475744</v>
      </c>
    </row>
    <row r="40" spans="1:13" x14ac:dyDescent="0.15">
      <c r="A40" s="163"/>
      <c r="B40" s="155" t="s">
        <v>59</v>
      </c>
      <c r="C40" s="156"/>
      <c r="D40" s="81" t="e">
        <f>SUMIF(補助金支出一覧!#REF!,$B40,補助金支出一覧!#REF!)</f>
        <v>#REF!</v>
      </c>
      <c r="E40" s="85" t="e">
        <f t="shared" si="14"/>
        <v>#REF!</v>
      </c>
      <c r="F40" s="83">
        <v>16908</v>
      </c>
      <c r="G40" s="84" t="e">
        <f t="shared" si="15"/>
        <v>#REF!</v>
      </c>
      <c r="H40" s="81" t="e">
        <f>SUMIF(補助金支出一覧!#REF!,$B40,補助金支出一覧!#REF!)</f>
        <v>#REF!</v>
      </c>
      <c r="I40" s="85" t="e">
        <f t="shared" si="21"/>
        <v>#REF!</v>
      </c>
      <c r="J40" s="84">
        <f t="shared" si="17"/>
        <v>11133</v>
      </c>
      <c r="K40" s="84" t="e">
        <f t="shared" si="18"/>
        <v>#REF!</v>
      </c>
      <c r="L40" s="83">
        <v>0</v>
      </c>
      <c r="M40" s="83">
        <v>11133</v>
      </c>
    </row>
    <row r="41" spans="1:13" x14ac:dyDescent="0.15">
      <c r="A41" s="164"/>
      <c r="B41" s="155" t="s">
        <v>60</v>
      </c>
      <c r="C41" s="156"/>
      <c r="D41" s="81" t="e">
        <f>SUMIF(補助金支出一覧!#REF!,$B41,補助金支出一覧!#REF!)</f>
        <v>#REF!</v>
      </c>
      <c r="E41" s="85" t="e">
        <f t="shared" si="14"/>
        <v>#REF!</v>
      </c>
      <c r="F41" s="83">
        <v>0</v>
      </c>
      <c r="G41" s="84" t="e">
        <f t="shared" si="15"/>
        <v>#REF!</v>
      </c>
      <c r="H41" s="81" t="e">
        <f>SUMIF(補助金支出一覧!#REF!,$B41,補助金支出一覧!#REF!)</f>
        <v>#REF!</v>
      </c>
      <c r="I41" s="85" t="e">
        <f t="shared" si="21"/>
        <v>#REF!</v>
      </c>
      <c r="J41" s="84">
        <f t="shared" si="17"/>
        <v>0</v>
      </c>
      <c r="K41" s="84" t="e">
        <f t="shared" si="18"/>
        <v>#REF!</v>
      </c>
      <c r="L41" s="83">
        <v>0</v>
      </c>
      <c r="M41" s="83"/>
    </row>
    <row r="42" spans="1:13" ht="14.25" thickBot="1" x14ac:dyDescent="0.2">
      <c r="A42" s="165"/>
      <c r="B42" s="157" t="s">
        <v>61</v>
      </c>
      <c r="C42" s="158"/>
      <c r="D42" s="81" t="e">
        <f>SUMIF(補助金支出一覧!#REF!,$B42,補助金支出一覧!#REF!)</f>
        <v>#REF!</v>
      </c>
      <c r="E42" s="82" t="e">
        <f t="shared" si="14"/>
        <v>#REF!</v>
      </c>
      <c r="F42" s="91">
        <v>2985104</v>
      </c>
      <c r="G42" s="84" t="e">
        <f t="shared" si="15"/>
        <v>#REF!</v>
      </c>
      <c r="H42" s="81" t="e">
        <f>SUMIF(補助金支出一覧!#REF!,$B42,補助金支出一覧!#REF!)</f>
        <v>#REF!</v>
      </c>
      <c r="I42" s="85" t="e">
        <f t="shared" si="21"/>
        <v>#REF!</v>
      </c>
      <c r="J42" s="84">
        <f t="shared" si="17"/>
        <v>3218724</v>
      </c>
      <c r="K42" s="84" t="e">
        <f t="shared" si="18"/>
        <v>#REF!</v>
      </c>
      <c r="L42" s="91">
        <v>135338</v>
      </c>
      <c r="M42" s="91">
        <v>3083386</v>
      </c>
    </row>
    <row r="43" spans="1:13" ht="14.25" thickBot="1" x14ac:dyDescent="0.2">
      <c r="A43" s="159" t="s">
        <v>95</v>
      </c>
      <c r="B43" s="160"/>
      <c r="C43" s="160"/>
      <c r="D43" s="92"/>
      <c r="E43" s="93"/>
      <c r="F43" s="94"/>
      <c r="G43" s="95"/>
      <c r="H43" s="108"/>
      <c r="I43" s="108"/>
      <c r="J43" s="108"/>
      <c r="K43" s="108"/>
      <c r="L43" s="94"/>
      <c r="M43" s="94"/>
    </row>
    <row r="44" spans="1:13" x14ac:dyDescent="0.15">
      <c r="D44" s="110" t="s">
        <v>96</v>
      </c>
      <c r="E44" s="116" t="e">
        <f>補助金支出一覧!#REF!/1000</f>
        <v>#REF!</v>
      </c>
      <c r="H44" s="110" t="s">
        <v>96</v>
      </c>
      <c r="I44" s="116" t="e">
        <f>補助金支出一覧!#REF!/1000</f>
        <v>#REF!</v>
      </c>
    </row>
    <row r="45" spans="1:13" x14ac:dyDescent="0.15">
      <c r="D45" s="110" t="s">
        <v>97</v>
      </c>
      <c r="E45" s="116" t="e">
        <f>E44-E4</f>
        <v>#REF!</v>
      </c>
      <c r="F45" s="117"/>
      <c r="H45" s="110" t="s">
        <v>97</v>
      </c>
      <c r="I45" s="116" t="e">
        <f>I44-I4</f>
        <v>#REF!</v>
      </c>
      <c r="L45" s="117"/>
      <c r="M45" s="117"/>
    </row>
    <row r="46" spans="1:13" x14ac:dyDescent="0.15">
      <c r="H46" s="110"/>
    </row>
    <row r="47" spans="1:13" x14ac:dyDescent="0.15">
      <c r="H47" s="110"/>
    </row>
    <row r="48" spans="1:13" x14ac:dyDescent="0.15">
      <c r="H48" s="110"/>
    </row>
    <row r="49" spans="8:8" x14ac:dyDescent="0.15">
      <c r="H49" s="110"/>
    </row>
    <row r="458" spans="1:27" s="119" customFormat="1" ht="75.2" customHeight="1" x14ac:dyDescent="0.15">
      <c r="A458" s="96" t="s">
        <v>70</v>
      </c>
      <c r="B458" s="97"/>
      <c r="C458" s="98" t="s">
        <v>84</v>
      </c>
      <c r="D458" s="97">
        <v>450</v>
      </c>
      <c r="E458" s="99" t="s">
        <v>85</v>
      </c>
      <c r="F458" s="100" t="s">
        <v>86</v>
      </c>
      <c r="G458" s="101" t="e">
        <f>#REF!+#REF!</f>
        <v>#REF!</v>
      </c>
      <c r="H458" s="101"/>
      <c r="I458" s="101"/>
      <c r="J458" s="101"/>
      <c r="K458" s="101"/>
      <c r="L458" s="100" t="s">
        <v>86</v>
      </c>
      <c r="M458" s="102">
        <v>0</v>
      </c>
      <c r="N458" s="103">
        <v>0</v>
      </c>
      <c r="O458" s="103">
        <v>0</v>
      </c>
      <c r="P458" s="103">
        <v>0</v>
      </c>
      <c r="Q458" s="103">
        <v>0</v>
      </c>
      <c r="R458" s="104">
        <v>0</v>
      </c>
      <c r="S458" s="70"/>
      <c r="T458" s="70"/>
      <c r="U458" s="105">
        <f t="shared" ref="U458:V458" si="22">Q458+S458</f>
        <v>0</v>
      </c>
      <c r="V458" s="106">
        <f t="shared" si="22"/>
        <v>0</v>
      </c>
      <c r="W458" s="98"/>
      <c r="X458" s="99"/>
      <c r="Y458" s="118" t="str">
        <f t="shared" ref="Y458" si="23">IF(Q458&lt;O458,"効果額下がってる！","○")</f>
        <v>○</v>
      </c>
      <c r="Z458" s="96" t="s">
        <v>52</v>
      </c>
      <c r="AA458" s="107" t="s">
        <v>98</v>
      </c>
    </row>
  </sheetData>
  <customSheetViews>
    <customSheetView guid="{4FA3AD9B-1298-4C96-AD3F-A54B405485B0}" state="hidden" topLeftCell="A22">
      <selection activeCell="H41" sqref="H41"/>
      <pageMargins left="0.70866141732283472" right="0.70866141732283472" top="0.74803149606299213" bottom="0.74803149606299213" header="0.31496062992125984" footer="0.31496062992125984"/>
      <pageSetup paperSize="9" scale="70" orientation="landscape" r:id="rId1"/>
    </customSheetView>
    <customSheetView guid="{BABE49F0-6EF1-4B82-946E-A16E6E202E91}" state="hidden" topLeftCell="A22">
      <selection activeCell="H41" sqref="H41"/>
      <pageMargins left="0.70866141732283472" right="0.70866141732283472" top="0.74803149606299213" bottom="0.74803149606299213" header="0.31496062992125984" footer="0.31496062992125984"/>
      <pageSetup paperSize="9" scale="70" orientation="landscape" r:id="rId2"/>
    </customSheetView>
    <customSheetView guid="{866F98CE-B449-4C80-80CD-897DBB025239}" state="hidden" topLeftCell="A22">
      <selection activeCell="H41" sqref="H41"/>
      <pageMargins left="0.70866141732283472" right="0.70866141732283472" top="0.74803149606299213" bottom="0.74803149606299213" header="0.31496062992125984" footer="0.31496062992125984"/>
      <pageSetup paperSize="9" scale="70" orientation="landscape" r:id="rId3"/>
    </customSheetView>
    <customSheetView guid="{1E2933A3-7908-4D15-BE44-27C74903096F}" topLeftCell="A25">
      <selection activeCell="I43" sqref="I43"/>
      <pageMargins left="0.70866141732283472" right="0.70866141732283472" top="0.74803149606299213" bottom="0.74803149606299213" header="0.31496062992125984" footer="0.31496062992125984"/>
      <pageSetup paperSize="9" scale="70" orientation="landscape" r:id="rId4"/>
    </customSheetView>
    <customSheetView guid="{D5B9F501-40C2-485D-A8DD-76C9AFDA146B}" showPageBreaks="1" topLeftCell="A25">
      <selection activeCell="G46" sqref="G46"/>
      <pageMargins left="0.70866141732283472" right="0.70866141732283472" top="0.74803149606299213" bottom="0.74803149606299213" header="0.31496062992125984" footer="0.31496062992125984"/>
      <pageSetup paperSize="9" scale="70" orientation="landscape" r:id="rId5"/>
    </customSheetView>
    <customSheetView guid="{E1A46B07-D6D8-4219-B694-3633A690E562}" state="hidden" topLeftCell="A22">
      <selection activeCell="H41" sqref="H41"/>
      <pageMargins left="0.70866141732283472" right="0.70866141732283472" top="0.74803149606299213" bottom="0.74803149606299213" header="0.31496062992125984" footer="0.31496062992125984"/>
      <pageSetup paperSize="9" scale="70" orientation="landscape" r:id="rId6"/>
    </customSheetView>
    <customSheetView guid="{240C352A-D6EF-4728-9219-DD6B528CE022}" state="hidden" topLeftCell="A22">
      <selection activeCell="H41" sqref="H41"/>
      <pageMargins left="0.70866141732283472" right="0.70866141732283472" top="0.74803149606299213" bottom="0.74803149606299213" header="0.31496062992125984" footer="0.31496062992125984"/>
      <pageSetup paperSize="9" scale="70" orientation="landscape" r:id="rId7"/>
    </customSheetView>
    <customSheetView guid="{5A027B3F-4BDA-4D5B-99A1-C2E547422488}" state="hidden" topLeftCell="A22">
      <selection activeCell="H41" sqref="H41"/>
      <pageMargins left="0.70866141732283472" right="0.70866141732283472" top="0.74803149606299213" bottom="0.74803149606299213" header="0.31496062992125984" footer="0.31496062992125984"/>
      <pageSetup paperSize="9" scale="70" orientation="landscape" r:id="rId8"/>
    </customSheetView>
    <customSheetView guid="{262EDA3B-7785-4483-8C7E-BCBD0D6A995B}" state="hidden" topLeftCell="A22">
      <selection activeCell="H41" sqref="H41"/>
      <pageMargins left="0.70866141732283472" right="0.70866141732283472" top="0.74803149606299213" bottom="0.74803149606299213" header="0.31496062992125984" footer="0.31496062992125984"/>
      <pageSetup paperSize="9" scale="70" orientation="landscape" r:id="rId9"/>
    </customSheetView>
    <customSheetView guid="{315230D8-F0E9-48EF-90D6-9C6D7FFE9006}" state="hidden" topLeftCell="A22">
      <selection activeCell="H41" sqref="H41"/>
      <pageMargins left="0.70866141732283472" right="0.70866141732283472" top="0.74803149606299213" bottom="0.74803149606299213" header="0.31496062992125984" footer="0.31496062992125984"/>
      <pageSetup paperSize="9" scale="70" orientation="landscape" r:id="rId10"/>
    </customSheetView>
    <customSheetView guid="{99E3FE3A-7B49-48B4-BEFD-0DD64952A046}" state="hidden" topLeftCell="A22">
      <selection activeCell="H41" sqref="H41"/>
      <pageMargins left="0.70866141732283472" right="0.70866141732283472" top="0.74803149606299213" bottom="0.74803149606299213" header="0.31496062992125984" footer="0.31496062992125984"/>
      <pageSetup paperSize="9" scale="70" orientation="landscape" r:id="rId11"/>
    </customSheetView>
    <customSheetView guid="{9FF3767D-B5E2-4274-8C91-D6BE67029FF6}" state="hidden" topLeftCell="A22">
      <selection activeCell="H41" sqref="H41"/>
      <pageMargins left="0.70866141732283472" right="0.70866141732283472" top="0.74803149606299213" bottom="0.74803149606299213" header="0.31496062992125984" footer="0.31496062992125984"/>
      <pageSetup paperSize="9" scale="70" orientation="landscape" r:id="rId12"/>
    </customSheetView>
    <customSheetView guid="{89CFD966-126F-414B-94EC-2C1358CF5DA9}" state="hidden" topLeftCell="A22">
      <selection activeCell="H41" sqref="H41"/>
      <pageMargins left="0.70866141732283472" right="0.70866141732283472" top="0.74803149606299213" bottom="0.74803149606299213" header="0.31496062992125984" footer="0.31496062992125984"/>
      <pageSetup paperSize="9" scale="70" orientation="landscape" r:id="rId13"/>
    </customSheetView>
  </customSheetViews>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2021-06-29T06:06:40Z</cp:lastPrinted>
  <dcterms:created xsi:type="dcterms:W3CDTF">1997-01-08T22:48:59Z</dcterms:created>
  <dcterms:modified xsi:type="dcterms:W3CDTF">2021-10-07T07:56:10Z</dcterms:modified>
</cp:coreProperties>
</file>