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4521DE9B-82CC-45EE-BC22-9E61B1C42FA2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一般会計!$A$5:$I$46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77" l="1"/>
  <c r="F44" i="77"/>
  <c r="E45" i="77"/>
  <c r="E44" i="77"/>
  <c r="G13" i="77"/>
  <c r="G12" i="77"/>
  <c r="F15" i="77"/>
  <c r="E15" i="77"/>
  <c r="F14" i="77"/>
  <c r="E14" i="77"/>
  <c r="G14" i="77" l="1"/>
  <c r="G15" i="77"/>
  <c r="E25" i="77" l="1"/>
  <c r="F25" i="77"/>
  <c r="F43" i="77" l="1"/>
  <c r="F42" i="77"/>
  <c r="E43" i="77"/>
  <c r="E42" i="77"/>
  <c r="G33" i="77" l="1"/>
  <c r="G32" i="77"/>
  <c r="G31" i="77"/>
  <c r="G30" i="77"/>
  <c r="E19" i="77" l="1"/>
  <c r="E18" i="77"/>
  <c r="G43" i="77" l="1"/>
  <c r="G42" i="77"/>
  <c r="G25" i="77"/>
  <c r="G24" i="77"/>
  <c r="G35" i="77"/>
  <c r="G34" i="77"/>
  <c r="F18" i="77" l="1"/>
  <c r="G44" i="77" l="1"/>
  <c r="G45" i="77"/>
  <c r="F19" i="77"/>
  <c r="G37" i="77" l="1"/>
  <c r="G36" i="77"/>
  <c r="G29" i="77"/>
  <c r="G28" i="77"/>
  <c r="G23" i="77"/>
  <c r="G22" i="77"/>
  <c r="G21" i="77"/>
  <c r="G20" i="77"/>
  <c r="I44" i="77" l="1"/>
  <c r="H44" i="77" s="1"/>
  <c r="I45" i="77" l="1"/>
  <c r="G41" i="77"/>
  <c r="G40" i="77"/>
  <c r="G39" i="77"/>
  <c r="G38" i="77"/>
  <c r="G27" i="77"/>
  <c r="G26" i="77"/>
  <c r="G17" i="77"/>
  <c r="G16" i="77"/>
  <c r="G18" i="77" l="1"/>
  <c r="G19" i="77"/>
</calcChain>
</file>

<file path=xl/sharedStrings.xml><?xml version="1.0" encoding="utf-8"?>
<sst xmlns="http://schemas.openxmlformats.org/spreadsheetml/2006/main" count="63" uniqueCount="46">
  <si>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</si>
  <si>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</si>
  <si>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</si>
  <si>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</si>
  <si>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</si>
  <si>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</si>
  <si>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</si>
  <si>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</si>
  <si>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</si>
  <si>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</si>
  <si>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</si>
  <si>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</si>
  <si>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</si>
  <si>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</si>
  <si>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</si>
  <si>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</si>
  <si>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</si>
  <si>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</si>
  <si>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所属名　契約管財局　</t>
    <rPh sb="0" eb="2">
      <t>ショゾク</t>
    </rPh>
    <rPh sb="2" eb="3">
      <t>メイ</t>
    </rPh>
    <rPh sb="4" eb="6">
      <t>ケイヤク</t>
    </rPh>
    <rPh sb="6" eb="8">
      <t>カンザイ</t>
    </rPh>
    <rPh sb="8" eb="9">
      <t>キョク</t>
    </rPh>
    <phoneticPr fontId="3"/>
  </si>
  <si>
    <t>弁天町駅前開発土地信託事業に係る和解に伴う債務の弁済（利息を含む）</t>
    <rPh sb="0" eb="4">
      <t>ベンテンチョウエキ</t>
    </rPh>
    <rPh sb="4" eb="5">
      <t>マエ</t>
    </rPh>
    <rPh sb="5" eb="7">
      <t>カイハツ</t>
    </rPh>
    <rPh sb="7" eb="9">
      <t>トチ</t>
    </rPh>
    <rPh sb="9" eb="11">
      <t>シンタク</t>
    </rPh>
    <rPh sb="11" eb="13">
      <t>ジギョウ</t>
    </rPh>
    <rPh sb="14" eb="15">
      <t>カカ</t>
    </rPh>
    <rPh sb="16" eb="18">
      <t>ワカイ</t>
    </rPh>
    <rPh sb="19" eb="20">
      <t>トモナ</t>
    </rPh>
    <rPh sb="21" eb="23">
      <t>サイム</t>
    </rPh>
    <rPh sb="24" eb="26">
      <t>ベンサイ</t>
    </rPh>
    <rPh sb="27" eb="29">
      <t>リソク</t>
    </rPh>
    <rPh sb="30" eb="31">
      <t>フク</t>
    </rPh>
    <phoneticPr fontId="4"/>
  </si>
  <si>
    <t>2-4-1</t>
  </si>
  <si>
    <t>契約管財局職員の人件費</t>
    <rPh sb="0" eb="2">
      <t>ケイヤク</t>
    </rPh>
    <rPh sb="2" eb="4">
      <t>カンザイ</t>
    </rPh>
    <rPh sb="4" eb="5">
      <t>キョク</t>
    </rPh>
    <rPh sb="5" eb="7">
      <t>ショクイン</t>
    </rPh>
    <rPh sb="8" eb="11">
      <t>ジンケンヒ</t>
    </rPh>
    <phoneticPr fontId="3"/>
  </si>
  <si>
    <t>制度課</t>
    <rPh sb="0" eb="2">
      <t>セイド</t>
    </rPh>
    <rPh sb="2" eb="3">
      <t>カ</t>
    </rPh>
    <phoneticPr fontId="3"/>
  </si>
  <si>
    <t>2-4-2</t>
  </si>
  <si>
    <t>一般管理費</t>
    <rPh sb="0" eb="2">
      <t>イッパン</t>
    </rPh>
    <rPh sb="2" eb="5">
      <t>カンリヒ</t>
    </rPh>
    <phoneticPr fontId="2"/>
  </si>
  <si>
    <t>市有地処分媒介業務委託手数料</t>
    <rPh sb="0" eb="3">
      <t>シユウチ</t>
    </rPh>
    <rPh sb="3" eb="5">
      <t>ショブン</t>
    </rPh>
    <rPh sb="5" eb="7">
      <t>バイカイ</t>
    </rPh>
    <rPh sb="7" eb="9">
      <t>ギョウム</t>
    </rPh>
    <rPh sb="9" eb="11">
      <t>イタク</t>
    </rPh>
    <rPh sb="11" eb="13">
      <t>テスウ</t>
    </rPh>
    <rPh sb="13" eb="14">
      <t>リョウ</t>
    </rPh>
    <phoneticPr fontId="2"/>
  </si>
  <si>
    <t>管財課</t>
    <rPh sb="0" eb="3">
      <t>カンザイカ</t>
    </rPh>
    <phoneticPr fontId="2"/>
  </si>
  <si>
    <t>契約事務費</t>
    <rPh sb="0" eb="2">
      <t>ケイヤク</t>
    </rPh>
    <rPh sb="2" eb="4">
      <t>ジム</t>
    </rPh>
    <rPh sb="4" eb="5">
      <t>ヒ</t>
    </rPh>
    <phoneticPr fontId="2"/>
  </si>
  <si>
    <t>管財事務費</t>
    <rPh sb="0" eb="2">
      <t>カンザイ</t>
    </rPh>
    <rPh sb="2" eb="4">
      <t>ジム</t>
    </rPh>
    <rPh sb="4" eb="5">
      <t>ヒ</t>
    </rPh>
    <phoneticPr fontId="2"/>
  </si>
  <si>
    <t>用地取得事務費</t>
    <rPh sb="0" eb="2">
      <t>ヨウチ</t>
    </rPh>
    <rPh sb="2" eb="4">
      <t>シュトク</t>
    </rPh>
    <rPh sb="4" eb="6">
      <t>ジム</t>
    </rPh>
    <rPh sb="6" eb="7">
      <t>ヒ</t>
    </rPh>
    <phoneticPr fontId="2"/>
  </si>
  <si>
    <t>審査課</t>
    <rPh sb="0" eb="2">
      <t>シンサ</t>
    </rPh>
    <rPh sb="2" eb="3">
      <t>カ</t>
    </rPh>
    <phoneticPr fontId="2"/>
  </si>
  <si>
    <t>制度課</t>
    <rPh sb="0" eb="2">
      <t>セイド</t>
    </rPh>
    <rPh sb="2" eb="3">
      <t>カ</t>
    </rPh>
    <phoneticPr fontId="2"/>
  </si>
  <si>
    <t>管理費計</t>
    <rPh sb="0" eb="3">
      <t>カンリヒ</t>
    </rPh>
    <rPh sb="3" eb="4">
      <t>ケイ</t>
    </rPh>
    <phoneticPr fontId="3"/>
  </si>
  <si>
    <t>連絡調査課</t>
    <rPh sb="0" eb="4">
      <t>レンラクチョウサ</t>
    </rPh>
    <rPh sb="4" eb="5">
      <t>カ</t>
    </rPh>
    <phoneticPr fontId="4"/>
  </si>
  <si>
    <t>連絡調査課</t>
    <phoneticPr fontId="2"/>
  </si>
  <si>
    <t>建物総合損害共済基金分担金</t>
    <rPh sb="0" eb="2">
      <t>タテモノ</t>
    </rPh>
    <rPh sb="2" eb="4">
      <t>ソウゴウ</t>
    </rPh>
    <rPh sb="4" eb="6">
      <t>ソンガイ</t>
    </rPh>
    <rPh sb="6" eb="8">
      <t>キョウサイ</t>
    </rPh>
    <rPh sb="8" eb="10">
      <t>キキン</t>
    </rPh>
    <rPh sb="10" eb="13">
      <t>ブンタンキン</t>
    </rPh>
    <phoneticPr fontId="2"/>
  </si>
  <si>
    <t>公有財産台帳管理システム保守運用等経費</t>
    <rPh sb="0" eb="2">
      <t>コウユウ</t>
    </rPh>
    <rPh sb="2" eb="4">
      <t>ザイサン</t>
    </rPh>
    <rPh sb="4" eb="6">
      <t>ダイチョウ</t>
    </rPh>
    <rPh sb="6" eb="8">
      <t>カンリ</t>
    </rPh>
    <rPh sb="12" eb="14">
      <t>ホシュ</t>
    </rPh>
    <rPh sb="14" eb="16">
      <t>ウンヨウ</t>
    </rPh>
    <rPh sb="16" eb="17">
      <t>トウ</t>
    </rPh>
    <rPh sb="17" eb="19">
      <t>ケイヒ</t>
    </rPh>
    <phoneticPr fontId="2"/>
  </si>
  <si>
    <t>土地取得予算算定に係る不動産鑑定士相談等経費</t>
    <rPh sb="0" eb="2">
      <t>トチ</t>
    </rPh>
    <rPh sb="2" eb="4">
      <t>シュトク</t>
    </rPh>
    <rPh sb="4" eb="6">
      <t>ヨサン</t>
    </rPh>
    <rPh sb="6" eb="8">
      <t>サンテイ</t>
    </rPh>
    <rPh sb="9" eb="10">
      <t>カカ</t>
    </rPh>
    <rPh sb="11" eb="14">
      <t>フドウサン</t>
    </rPh>
    <rPh sb="14" eb="17">
      <t>カンテイシ</t>
    </rPh>
    <rPh sb="17" eb="19">
      <t>ソウダン</t>
    </rPh>
    <rPh sb="19" eb="20">
      <t>トウ</t>
    </rPh>
    <rPh sb="20" eb="22">
      <t>ケイヒ</t>
    </rPh>
    <phoneticPr fontId="2"/>
  </si>
  <si>
    <t>電子調達システム改修・保守運用等経費</t>
    <rPh sb="0" eb="2">
      <t>デンシ</t>
    </rPh>
    <rPh sb="2" eb="4">
      <t>チョウタツ</t>
    </rPh>
    <rPh sb="8" eb="10">
      <t>カイシュウ</t>
    </rPh>
    <rPh sb="11" eb="13">
      <t>ホシュ</t>
    </rPh>
    <rPh sb="13" eb="15">
      <t>ウンヨウ</t>
    </rPh>
    <rPh sb="15" eb="16">
      <t>トウ</t>
    </rPh>
    <rPh sb="16" eb="18">
      <t>ケイヒ</t>
    </rPh>
    <phoneticPr fontId="2"/>
  </si>
  <si>
    <t>5 年 度</t>
    <phoneticPr fontId="3"/>
  </si>
  <si>
    <t>6 年 度</t>
    <rPh sb="2" eb="3">
      <t>ネン</t>
    </rPh>
    <rPh sb="4" eb="5">
      <t>ド</t>
    </rPh>
    <phoneticPr fontId="4"/>
  </si>
  <si>
    <t>バックオフィスＤＸ推進事業
（調達・契約システム）</t>
    <rPh sb="9" eb="13">
      <t>スイシンジギョウ</t>
    </rPh>
    <rPh sb="15" eb="17">
      <t>チョウタツ</t>
    </rPh>
    <rPh sb="18" eb="20">
      <t>ケイヤク</t>
    </rPh>
    <phoneticPr fontId="2"/>
  </si>
  <si>
    <t>用地取得業務のＤＸ</t>
    <rPh sb="0" eb="6">
      <t>ヨウチシュトクギョウム</t>
    </rPh>
    <phoneticPr fontId="2"/>
  </si>
  <si>
    <t>審査課
用地課</t>
    <rPh sb="0" eb="3">
      <t>シンサカ</t>
    </rPh>
    <rPh sb="4" eb="7">
      <t>ヨウチカ</t>
    </rPh>
    <phoneticPr fontId="2"/>
  </si>
  <si>
    <t>2-1-14</t>
    <phoneticPr fontId="3"/>
  </si>
  <si>
    <t>各所施設整備費計</t>
    <rPh sb="0" eb="2">
      <t>カクショ</t>
    </rPh>
    <rPh sb="2" eb="4">
      <t>シセツ</t>
    </rPh>
    <rPh sb="4" eb="6">
      <t>セイビ</t>
    </rPh>
    <rPh sb="6" eb="7">
      <t>ヒ</t>
    </rPh>
    <rPh sb="7" eb="8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</si>
</sst>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9" xfId="3" applyNumberFormat="1" applyFont="1" applyBorder="1" applyAlignment="1">
      <alignment vertical="center" shrinkToFit="1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176" fontId="7" fillId="0" borderId="11" xfId="3" applyNumberFormat="1" applyFont="1" applyFill="1" applyBorder="1" applyAlignment="1">
      <alignment horizontal="center" vertical="center"/>
    </xf>
    <xf numFmtId="176" fontId="7" fillId="0" borderId="9" xfId="3" applyNumberFormat="1" applyFont="1" applyFill="1" applyBorder="1" applyAlignment="1">
      <alignment horizontal="center" vertical="center"/>
    </xf>
    <xf numFmtId="0" fontId="12" fillId="0" borderId="10" xfId="8" applyNumberFormat="1" applyFill="1" applyBorder="1" applyAlignment="1">
      <alignment horizontal="left" vertical="center" wrapText="1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eiyakukanzai/cmsfiles/contents/0000619/619349/610ippan.xlsx" TargetMode="External"/><Relationship Id="rId3" Type="http://schemas.openxmlformats.org/officeDocument/2006/relationships/hyperlink" Target="https://www.city.osaka.lg.jp/keiyakukanzai/cmsfiles/contents/0000619/619349/605kyousai.xlsx" TargetMode="External"/><Relationship Id="rId7" Type="http://schemas.openxmlformats.org/officeDocument/2006/relationships/hyperlink" Target="https://www.city.osaka.lg.jp/keiyakukanzai/cmsfiles/contents/0000619/619349/609youchidx.xls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eiyakukanzai/cmsfiles/contents/0000619/619349/604daichou.xlsx" TargetMode="External"/><Relationship Id="rId1" Type="http://schemas.openxmlformats.org/officeDocument/2006/relationships/hyperlink" Target="https://www.city.osaka.lg.jp/keiyakukanzai/cmsfiles/contents/0000619/619349/603denchou.xlsx" TargetMode="External"/><Relationship Id="rId6" Type="http://schemas.openxmlformats.org/officeDocument/2006/relationships/hyperlink" Target="https://www.city.osaka.lg.jp/keiyakukanzai/cmsfiles/contents/0000619/619349/608saikouchiku.xlsx" TargetMode="External"/><Relationship Id="rId11" Type="http://schemas.openxmlformats.org/officeDocument/2006/relationships/hyperlink" Target="https://www.city.osaka.lg.jp/keiyakukanzai/cmsfiles/contents/0000619/619349/613youchi.xlsx" TargetMode="External"/><Relationship Id="rId5" Type="http://schemas.openxmlformats.org/officeDocument/2006/relationships/hyperlink" Target="https://www.city.osaka.lg.jp/keiyakukanzai/cmsfiles/contents/0000619/619349/607kanteishi.xlsx" TargetMode="External"/><Relationship Id="rId10" Type="http://schemas.openxmlformats.org/officeDocument/2006/relationships/hyperlink" Target="https://www.city.osaka.lg.jp/keiyakukanzai/cmsfiles/contents/0000619/619349/612kanzai.xlsx" TargetMode="External"/><Relationship Id="rId4" Type="http://schemas.openxmlformats.org/officeDocument/2006/relationships/hyperlink" Target="https://www.city.osaka.lg.jp/keiyakukanzai/cmsfiles/contents/0000619/619349/606baikai.xlsx" TargetMode="External"/><Relationship Id="rId9" Type="http://schemas.openxmlformats.org/officeDocument/2006/relationships/hyperlink" Target="https://www.city.osaka.lg.jp/keiyakukanzai/cmsfiles/contents/0000619/619349/611keiyaku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1"/>
  <sheetViews>
    <sheetView tabSelected="1" view="pageBreakPreview" topLeftCell="A3" zoomScaleNormal="100" zoomScaleSheetLayoutView="100" workbookViewId="0">
      <selection activeCell="O13" sqref="O13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13" width="8.625" style="4" customWidth="1"/>
    <col min="14" max="14" width="12.25" style="4" bestFit="1" customWidth="1"/>
    <col min="15" max="221" width="8.625" style="4" customWidth="1"/>
    <col min="222" max="16384" width="8.625" style="4"/>
  </cols>
  <sheetData>
    <row r="1" spans="1:9" ht="17.25" customHeight="1">
      <c r="G1" s="35"/>
    </row>
    <row r="2" spans="1:9" ht="17.25" customHeight="1">
      <c r="A2" s="1"/>
      <c r="B2" s="1"/>
      <c r="G2" s="34"/>
      <c r="I2" s="30"/>
    </row>
    <row r="3" spans="1:9" ht="17.25" customHeight="1">
      <c r="A3" s="1"/>
      <c r="B3" s="1"/>
      <c r="G3" s="33"/>
      <c r="I3" s="30"/>
    </row>
    <row r="4" spans="1:9" ht="17.25" customHeight="1">
      <c r="G4" s="34"/>
    </row>
    <row r="5" spans="1:9" ht="18" customHeight="1">
      <c r="A5" s="1" t="s">
        <v>16</v>
      </c>
      <c r="B5" s="1"/>
      <c r="G5" s="2"/>
      <c r="H5" s="37"/>
      <c r="I5" s="37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31" t="s">
        <v>18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71" t="s">
        <v>0</v>
      </c>
      <c r="F9" s="71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58" t="s">
        <v>10</v>
      </c>
      <c r="D10" s="60" t="s">
        <v>13</v>
      </c>
      <c r="E10" s="28" t="s">
        <v>39</v>
      </c>
      <c r="F10" s="10" t="s">
        <v>40</v>
      </c>
      <c r="G10" s="28" t="s">
        <v>8</v>
      </c>
      <c r="H10" s="61" t="s">
        <v>11</v>
      </c>
      <c r="I10" s="62"/>
    </row>
    <row r="11" spans="1:9" ht="15" customHeight="1">
      <c r="A11" s="11" t="s">
        <v>3</v>
      </c>
      <c r="B11" s="12" t="s">
        <v>7</v>
      </c>
      <c r="C11" s="59"/>
      <c r="D11" s="59"/>
      <c r="E11" s="29" t="s">
        <v>14</v>
      </c>
      <c r="F11" s="29" t="s">
        <v>15</v>
      </c>
      <c r="G11" s="29" t="s">
        <v>9</v>
      </c>
      <c r="H11" s="63"/>
      <c r="I11" s="64"/>
    </row>
    <row r="12" spans="1:9" ht="22.5" customHeight="1">
      <c r="A12" s="43">
        <v>1</v>
      </c>
      <c r="B12" s="54" t="s">
        <v>44</v>
      </c>
      <c r="C12" s="56" t="s">
        <v>19</v>
      </c>
      <c r="D12" s="48" t="s">
        <v>33</v>
      </c>
      <c r="E12" s="13">
        <v>6388780</v>
      </c>
      <c r="F12" s="13">
        <v>0</v>
      </c>
      <c r="G12" s="13">
        <f>+F12-E12</f>
        <v>-6388780</v>
      </c>
      <c r="H12" s="50" t="s">
        <v>4</v>
      </c>
      <c r="I12" s="39"/>
    </row>
    <row r="13" spans="1:9" ht="22.5" customHeight="1">
      <c r="A13" s="44"/>
      <c r="B13" s="55"/>
      <c r="C13" s="57"/>
      <c r="D13" s="49"/>
      <c r="E13" s="15">
        <v>6388780</v>
      </c>
      <c r="F13" s="15">
        <v>0</v>
      </c>
      <c r="G13" s="16">
        <f>+F13-E13</f>
        <v>-6388780</v>
      </c>
      <c r="H13" s="51"/>
      <c r="I13" s="20"/>
    </row>
    <row r="14" spans="1:9" ht="15" customHeight="1">
      <c r="A14" s="65" t="s">
        <v>45</v>
      </c>
      <c r="B14" s="66"/>
      <c r="C14" s="66"/>
      <c r="D14" s="67"/>
      <c r="E14" s="17">
        <f>+E12</f>
        <v>6388780</v>
      </c>
      <c r="F14" s="17">
        <f>+F12</f>
        <v>0</v>
      </c>
      <c r="G14" s="13">
        <f t="shared" ref="G14:G15" si="0">+F14-E14</f>
        <v>-6388780</v>
      </c>
      <c r="H14" s="50"/>
      <c r="I14" s="40"/>
    </row>
    <row r="15" spans="1:9" ht="15" customHeight="1">
      <c r="A15" s="68"/>
      <c r="B15" s="69"/>
      <c r="C15" s="69"/>
      <c r="D15" s="70"/>
      <c r="E15" s="18">
        <f>+E13</f>
        <v>6388780</v>
      </c>
      <c r="F15" s="18">
        <f>+F13</f>
        <v>0</v>
      </c>
      <c r="G15" s="16">
        <f t="shared" si="0"/>
        <v>-6388780</v>
      </c>
      <c r="H15" s="51"/>
      <c r="I15" s="20"/>
    </row>
    <row r="16" spans="1:9" ht="15" customHeight="1">
      <c r="A16" s="43">
        <v>2</v>
      </c>
      <c r="B16" s="54" t="s">
        <v>20</v>
      </c>
      <c r="C16" s="56" t="s">
        <v>21</v>
      </c>
      <c r="D16" s="48" t="s">
        <v>22</v>
      </c>
      <c r="E16" s="17">
        <v>1070204</v>
      </c>
      <c r="F16" s="13">
        <v>1107405</v>
      </c>
      <c r="G16" s="13">
        <f t="shared" ref="G16:G45" si="1">+F16-E16</f>
        <v>37201</v>
      </c>
      <c r="H16" s="50" t="s">
        <v>4</v>
      </c>
      <c r="I16" s="39"/>
    </row>
    <row r="17" spans="1:9" ht="15" customHeight="1">
      <c r="A17" s="44"/>
      <c r="B17" s="55"/>
      <c r="C17" s="57"/>
      <c r="D17" s="49"/>
      <c r="E17" s="18">
        <v>1070204</v>
      </c>
      <c r="F17" s="15">
        <v>1107405</v>
      </c>
      <c r="G17" s="16">
        <f t="shared" si="1"/>
        <v>37201</v>
      </c>
      <c r="H17" s="51"/>
      <c r="I17" s="20"/>
    </row>
    <row r="18" spans="1:9" ht="15" customHeight="1">
      <c r="A18" s="65" t="s">
        <v>5</v>
      </c>
      <c r="B18" s="66"/>
      <c r="C18" s="66"/>
      <c r="D18" s="67"/>
      <c r="E18" s="17">
        <f>+E16</f>
        <v>1070204</v>
      </c>
      <c r="F18" s="17">
        <f>+F16</f>
        <v>1107405</v>
      </c>
      <c r="G18" s="13">
        <f t="shared" si="1"/>
        <v>37201</v>
      </c>
      <c r="H18" s="50"/>
      <c r="I18" s="40"/>
    </row>
    <row r="19" spans="1:9" ht="15" customHeight="1">
      <c r="A19" s="68"/>
      <c r="B19" s="69"/>
      <c r="C19" s="69"/>
      <c r="D19" s="70"/>
      <c r="E19" s="18">
        <f>+E17</f>
        <v>1070204</v>
      </c>
      <c r="F19" s="18">
        <f>+F17</f>
        <v>1107405</v>
      </c>
      <c r="G19" s="16">
        <f t="shared" si="1"/>
        <v>37201</v>
      </c>
      <c r="H19" s="51"/>
      <c r="I19" s="20"/>
    </row>
    <row r="20" spans="1:9" ht="15" customHeight="1">
      <c r="A20" s="43">
        <v>3</v>
      </c>
      <c r="B20" s="45" t="s">
        <v>23</v>
      </c>
      <c r="C20" s="52" t="s">
        <v>38</v>
      </c>
      <c r="D20" s="48" t="s">
        <v>31</v>
      </c>
      <c r="E20" s="17">
        <v>292216</v>
      </c>
      <c r="F20" s="17">
        <v>199830</v>
      </c>
      <c r="G20" s="13">
        <f t="shared" ref="G20:G23" si="2">+F20-E20</f>
        <v>-92386</v>
      </c>
      <c r="H20" s="50"/>
      <c r="I20" s="40"/>
    </row>
    <row r="21" spans="1:9" ht="15" customHeight="1">
      <c r="A21" s="44"/>
      <c r="B21" s="46"/>
      <c r="C21" s="53"/>
      <c r="D21" s="49"/>
      <c r="E21" s="18">
        <v>292216</v>
      </c>
      <c r="F21" s="18">
        <v>199830</v>
      </c>
      <c r="G21" s="16">
        <f t="shared" si="2"/>
        <v>-92386</v>
      </c>
      <c r="H21" s="51"/>
      <c r="I21" s="20"/>
    </row>
    <row r="22" spans="1:9" ht="15" customHeight="1">
      <c r="A22" s="43">
        <v>4</v>
      </c>
      <c r="B22" s="45" t="s">
        <v>23</v>
      </c>
      <c r="C22" s="47" t="s">
        <v>36</v>
      </c>
      <c r="D22" s="48" t="s">
        <v>34</v>
      </c>
      <c r="E22" s="13">
        <v>9083</v>
      </c>
      <c r="F22" s="13">
        <v>8200</v>
      </c>
      <c r="G22" s="13">
        <f t="shared" si="2"/>
        <v>-883</v>
      </c>
      <c r="H22" s="50"/>
      <c r="I22" s="40"/>
    </row>
    <row r="23" spans="1:9" ht="15" customHeight="1">
      <c r="A23" s="44"/>
      <c r="B23" s="46"/>
      <c r="C23" s="47"/>
      <c r="D23" s="49"/>
      <c r="E23" s="15">
        <v>9083</v>
      </c>
      <c r="F23" s="15">
        <v>8200</v>
      </c>
      <c r="G23" s="16">
        <f t="shared" si="2"/>
        <v>-883</v>
      </c>
      <c r="H23" s="51"/>
      <c r="I23" s="20"/>
    </row>
    <row r="24" spans="1:9" ht="15" customHeight="1">
      <c r="A24" s="43">
        <v>5</v>
      </c>
      <c r="B24" s="45" t="s">
        <v>23</v>
      </c>
      <c r="C24" s="52" t="s">
        <v>35</v>
      </c>
      <c r="D24" s="48" t="s">
        <v>34</v>
      </c>
      <c r="E24" s="41">
        <v>61316</v>
      </c>
      <c r="F24" s="17">
        <v>63641</v>
      </c>
      <c r="G24" s="13">
        <f t="shared" ref="G24:G25" si="3">+F24-E24</f>
        <v>2325</v>
      </c>
      <c r="H24" s="50"/>
      <c r="I24" s="40"/>
    </row>
    <row r="25" spans="1:9" ht="15" customHeight="1">
      <c r="A25" s="44"/>
      <c r="B25" s="46"/>
      <c r="C25" s="53"/>
      <c r="D25" s="49"/>
      <c r="E25" s="42">
        <f>61316-201</f>
        <v>61115</v>
      </c>
      <c r="F25" s="18">
        <f>63641-192</f>
        <v>63449</v>
      </c>
      <c r="G25" s="16">
        <f t="shared" si="3"/>
        <v>2334</v>
      </c>
      <c r="H25" s="51"/>
      <c r="I25" s="20"/>
    </row>
    <row r="26" spans="1:9" ht="15" customHeight="1">
      <c r="A26" s="43">
        <v>6</v>
      </c>
      <c r="B26" s="45" t="s">
        <v>23</v>
      </c>
      <c r="C26" s="52" t="s">
        <v>25</v>
      </c>
      <c r="D26" s="48" t="s">
        <v>26</v>
      </c>
      <c r="E26" s="38">
        <v>1500</v>
      </c>
      <c r="F26" s="14">
        <v>1500</v>
      </c>
      <c r="G26" s="13">
        <f t="shared" si="1"/>
        <v>0</v>
      </c>
      <c r="H26" s="50"/>
      <c r="I26" s="40"/>
    </row>
    <row r="27" spans="1:9" ht="15" customHeight="1">
      <c r="A27" s="44"/>
      <c r="B27" s="46"/>
      <c r="C27" s="53"/>
      <c r="D27" s="49"/>
      <c r="E27" s="18">
        <v>1500</v>
      </c>
      <c r="F27" s="18">
        <v>1500</v>
      </c>
      <c r="G27" s="16">
        <f t="shared" si="1"/>
        <v>0</v>
      </c>
      <c r="H27" s="51"/>
      <c r="I27" s="20"/>
    </row>
    <row r="28" spans="1:9" ht="15" customHeight="1">
      <c r="A28" s="43">
        <v>7</v>
      </c>
      <c r="B28" s="45" t="s">
        <v>23</v>
      </c>
      <c r="C28" s="52" t="s">
        <v>37</v>
      </c>
      <c r="D28" s="48" t="s">
        <v>30</v>
      </c>
      <c r="E28" s="17">
        <v>605</v>
      </c>
      <c r="F28" s="17">
        <v>605</v>
      </c>
      <c r="G28" s="13">
        <f t="shared" ref="G28:G37" si="4">+F28-E28</f>
        <v>0</v>
      </c>
      <c r="H28" s="50"/>
      <c r="I28" s="40"/>
    </row>
    <row r="29" spans="1:9" ht="15" customHeight="1">
      <c r="A29" s="44"/>
      <c r="B29" s="46"/>
      <c r="C29" s="53"/>
      <c r="D29" s="49"/>
      <c r="E29" s="18">
        <v>605</v>
      </c>
      <c r="F29" s="18">
        <v>605</v>
      </c>
      <c r="G29" s="16">
        <f t="shared" si="4"/>
        <v>0</v>
      </c>
      <c r="H29" s="51"/>
      <c r="I29" s="20"/>
    </row>
    <row r="30" spans="1:9" ht="15" customHeight="1">
      <c r="A30" s="43">
        <v>8</v>
      </c>
      <c r="B30" s="45" t="s">
        <v>23</v>
      </c>
      <c r="C30" s="52" t="s">
        <v>41</v>
      </c>
      <c r="D30" s="48" t="s">
        <v>31</v>
      </c>
      <c r="E30" s="17">
        <v>0</v>
      </c>
      <c r="F30" s="17">
        <v>89111</v>
      </c>
      <c r="G30" s="13">
        <f t="shared" ref="G30:G33" si="5">+F30-E30</f>
        <v>89111</v>
      </c>
      <c r="H30" s="50"/>
      <c r="I30" s="40"/>
    </row>
    <row r="31" spans="1:9" ht="15" customHeight="1">
      <c r="A31" s="44"/>
      <c r="B31" s="46"/>
      <c r="C31" s="53"/>
      <c r="D31" s="49"/>
      <c r="E31" s="18">
        <v>0</v>
      </c>
      <c r="F31" s="18">
        <v>89111</v>
      </c>
      <c r="G31" s="16">
        <f t="shared" si="5"/>
        <v>89111</v>
      </c>
      <c r="H31" s="51"/>
      <c r="I31" s="20"/>
    </row>
    <row r="32" spans="1:9" ht="15" customHeight="1">
      <c r="A32" s="43">
        <v>9</v>
      </c>
      <c r="B32" s="45" t="s">
        <v>23</v>
      </c>
      <c r="C32" s="47" t="s">
        <v>42</v>
      </c>
      <c r="D32" s="48" t="s">
        <v>43</v>
      </c>
      <c r="E32" s="13">
        <v>0</v>
      </c>
      <c r="F32" s="13">
        <v>2479</v>
      </c>
      <c r="G32" s="13">
        <f t="shared" si="5"/>
        <v>2479</v>
      </c>
      <c r="H32" s="50"/>
      <c r="I32" s="40"/>
    </row>
    <row r="33" spans="1:9" ht="15" customHeight="1">
      <c r="A33" s="44"/>
      <c r="B33" s="46"/>
      <c r="C33" s="47"/>
      <c r="D33" s="49"/>
      <c r="E33" s="15">
        <v>0</v>
      </c>
      <c r="F33" s="15">
        <v>2479</v>
      </c>
      <c r="G33" s="16">
        <f t="shared" si="5"/>
        <v>2479</v>
      </c>
      <c r="H33" s="51"/>
      <c r="I33" s="20"/>
    </row>
    <row r="34" spans="1:9" ht="15" customHeight="1">
      <c r="A34" s="43">
        <v>10</v>
      </c>
      <c r="B34" s="45" t="s">
        <v>23</v>
      </c>
      <c r="C34" s="52" t="s">
        <v>24</v>
      </c>
      <c r="D34" s="48" t="s">
        <v>31</v>
      </c>
      <c r="E34" s="17">
        <v>70833</v>
      </c>
      <c r="F34" s="17">
        <v>58413</v>
      </c>
      <c r="G34" s="13">
        <f t="shared" si="4"/>
        <v>-12420</v>
      </c>
      <c r="H34" s="50"/>
      <c r="I34" s="40"/>
    </row>
    <row r="35" spans="1:9" ht="15" customHeight="1">
      <c r="A35" s="44"/>
      <c r="B35" s="46"/>
      <c r="C35" s="53"/>
      <c r="D35" s="49"/>
      <c r="E35" s="18">
        <v>70833</v>
      </c>
      <c r="F35" s="18">
        <v>58413</v>
      </c>
      <c r="G35" s="16">
        <f t="shared" si="4"/>
        <v>-12420</v>
      </c>
      <c r="H35" s="51"/>
      <c r="I35" s="20"/>
    </row>
    <row r="36" spans="1:9" ht="15" customHeight="1">
      <c r="A36" s="43">
        <v>11</v>
      </c>
      <c r="B36" s="45" t="s">
        <v>23</v>
      </c>
      <c r="C36" s="47" t="s">
        <v>27</v>
      </c>
      <c r="D36" s="48" t="s">
        <v>31</v>
      </c>
      <c r="E36" s="13">
        <v>30555</v>
      </c>
      <c r="F36" s="13">
        <v>35093</v>
      </c>
      <c r="G36" s="13">
        <f t="shared" si="4"/>
        <v>4538</v>
      </c>
      <c r="H36" s="50"/>
      <c r="I36" s="40"/>
    </row>
    <row r="37" spans="1:9" ht="15" customHeight="1">
      <c r="A37" s="44"/>
      <c r="B37" s="46"/>
      <c r="C37" s="47"/>
      <c r="D37" s="49"/>
      <c r="E37" s="15">
        <v>30555</v>
      </c>
      <c r="F37" s="15">
        <v>35093</v>
      </c>
      <c r="G37" s="16">
        <f t="shared" si="4"/>
        <v>4538</v>
      </c>
      <c r="H37" s="51"/>
      <c r="I37" s="20"/>
    </row>
    <row r="38" spans="1:9" ht="15" customHeight="1">
      <c r="A38" s="43">
        <v>12</v>
      </c>
      <c r="B38" s="45" t="s">
        <v>23</v>
      </c>
      <c r="C38" s="52" t="s">
        <v>28</v>
      </c>
      <c r="D38" s="48" t="s">
        <v>34</v>
      </c>
      <c r="E38" s="17">
        <v>92037</v>
      </c>
      <c r="F38" s="17">
        <v>93878</v>
      </c>
      <c r="G38" s="13">
        <f t="shared" si="1"/>
        <v>1841</v>
      </c>
      <c r="H38" s="50"/>
      <c r="I38" s="40"/>
    </row>
    <row r="39" spans="1:9" ht="15" customHeight="1">
      <c r="A39" s="44"/>
      <c r="B39" s="46"/>
      <c r="C39" s="53"/>
      <c r="D39" s="49"/>
      <c r="E39" s="18">
        <v>92037</v>
      </c>
      <c r="F39" s="18">
        <v>93878</v>
      </c>
      <c r="G39" s="16">
        <f t="shared" si="1"/>
        <v>1841</v>
      </c>
      <c r="H39" s="51"/>
      <c r="I39" s="20"/>
    </row>
    <row r="40" spans="1:9" ht="15" customHeight="1">
      <c r="A40" s="43">
        <v>13</v>
      </c>
      <c r="B40" s="45" t="s">
        <v>23</v>
      </c>
      <c r="C40" s="47" t="s">
        <v>29</v>
      </c>
      <c r="D40" s="48" t="s">
        <v>30</v>
      </c>
      <c r="E40" s="13">
        <v>14982</v>
      </c>
      <c r="F40" s="13">
        <v>24406</v>
      </c>
      <c r="G40" s="13">
        <f t="shared" si="1"/>
        <v>9424</v>
      </c>
      <c r="H40" s="50"/>
      <c r="I40" s="40"/>
    </row>
    <row r="41" spans="1:9" ht="15" customHeight="1">
      <c r="A41" s="44"/>
      <c r="B41" s="46"/>
      <c r="C41" s="47"/>
      <c r="D41" s="49"/>
      <c r="E41" s="15">
        <v>14982</v>
      </c>
      <c r="F41" s="15">
        <v>24406</v>
      </c>
      <c r="G41" s="16">
        <f t="shared" si="1"/>
        <v>9424</v>
      </c>
      <c r="H41" s="51"/>
      <c r="I41" s="20"/>
    </row>
    <row r="42" spans="1:9" ht="15" customHeight="1">
      <c r="A42" s="65" t="s">
        <v>32</v>
      </c>
      <c r="B42" s="66"/>
      <c r="C42" s="66"/>
      <c r="D42" s="67"/>
      <c r="E42" s="17">
        <f>E20+E22+E24+E26+E28+E34+E36+E38+E40+E30+E32</f>
        <v>573127</v>
      </c>
      <c r="F42" s="17">
        <f>F20+F22+F24+F26+F28+F34+F36+F38+F40+F30+F32</f>
        <v>577156</v>
      </c>
      <c r="G42" s="13">
        <f t="shared" si="1"/>
        <v>4029</v>
      </c>
      <c r="H42" s="50"/>
      <c r="I42" s="40"/>
    </row>
    <row r="43" spans="1:9" ht="15" customHeight="1">
      <c r="A43" s="68"/>
      <c r="B43" s="69"/>
      <c r="C43" s="69"/>
      <c r="D43" s="70"/>
      <c r="E43" s="18">
        <f>E21+E23+E25+E27+E29+E35+E37+E39+E41+E31+E33</f>
        <v>572926</v>
      </c>
      <c r="F43" s="18">
        <f>F21+F23+F25+F27+F29+F35+F37+F39+F41+F31+F33</f>
        <v>576964</v>
      </c>
      <c r="G43" s="16">
        <f t="shared" si="1"/>
        <v>4038</v>
      </c>
      <c r="H43" s="51"/>
      <c r="I43" s="20"/>
    </row>
    <row r="44" spans="1:9" ht="15" customHeight="1">
      <c r="A44" s="72" t="s">
        <v>6</v>
      </c>
      <c r="B44" s="73"/>
      <c r="C44" s="73"/>
      <c r="D44" s="74"/>
      <c r="E44" s="17">
        <f>+E14+E18+E42</f>
        <v>8032111</v>
      </c>
      <c r="F44" s="17">
        <f>+F14+F18+F42</f>
        <v>1684561</v>
      </c>
      <c r="G44" s="13">
        <f t="shared" si="1"/>
        <v>-6347550</v>
      </c>
      <c r="H44" s="50" t="str">
        <f>IF(I44="　","　","区ＣＭ")</f>
        <v>　</v>
      </c>
      <c r="I44" s="19" t="str">
        <f>IF(SUMIF(K16:K43,K44,I16:I43)=0,"　",SUMIF(K16:K43,K44,I16:I43))</f>
        <v>　</v>
      </c>
    </row>
    <row r="45" spans="1:9" ht="15" customHeight="1" thickBot="1">
      <c r="A45" s="75"/>
      <c r="B45" s="76"/>
      <c r="C45" s="76"/>
      <c r="D45" s="77"/>
      <c r="E45" s="21">
        <f>+E15+E19+E43</f>
        <v>8031910</v>
      </c>
      <c r="F45" s="21">
        <f>+F15+F19+F43</f>
        <v>1684369</v>
      </c>
      <c r="G45" s="22">
        <f t="shared" si="1"/>
        <v>-6347541</v>
      </c>
      <c r="H45" s="78"/>
      <c r="I45" s="23" t="str">
        <f>IF(SUMIF(K16:K43,K45,I16:I43)=0,"　",SUMIF(K16:K43,K45,I16:I43))</f>
        <v>　</v>
      </c>
    </row>
    <row r="46" spans="1:9" ht="18" customHeight="1">
      <c r="A46" s="36"/>
      <c r="B46" s="36"/>
      <c r="C46" s="36"/>
      <c r="D46" s="36"/>
      <c r="E46" s="24"/>
      <c r="F46" s="25"/>
      <c r="G46" s="25"/>
    </row>
    <row r="47" spans="1:9" ht="18" customHeight="1">
      <c r="A47" s="27"/>
      <c r="B47" s="27"/>
      <c r="C47" s="32"/>
      <c r="D47" s="27"/>
      <c r="F47" s="7"/>
      <c r="G47" s="7"/>
    </row>
    <row r="48" spans="1:9" ht="18" customHeight="1">
      <c r="F48" s="7"/>
      <c r="G48" s="7"/>
      <c r="H48" s="26"/>
    </row>
    <row r="49" spans="1:8" ht="18" customHeight="1">
      <c r="A49" s="26"/>
      <c r="D49" s="27"/>
      <c r="F49" s="7"/>
      <c r="G49" s="7"/>
      <c r="H49" s="26"/>
    </row>
    <row r="50" spans="1:8" ht="18" customHeight="1">
      <c r="F50" s="7"/>
      <c r="G50" s="7"/>
      <c r="H50" s="26"/>
    </row>
    <row r="51" spans="1:8" ht="18" customHeight="1">
      <c r="F51" s="7"/>
      <c r="G51" s="7"/>
      <c r="H51" s="26"/>
    </row>
  </sheetData>
  <mergeCells count="77">
    <mergeCell ref="E9:F9"/>
    <mergeCell ref="A44:D45"/>
    <mergeCell ref="H44:H45"/>
    <mergeCell ref="A42:D43"/>
    <mergeCell ref="H42:H43"/>
    <mergeCell ref="A38:A39"/>
    <mergeCell ref="B38:B39"/>
    <mergeCell ref="C38:C39"/>
    <mergeCell ref="D38:D39"/>
    <mergeCell ref="H38:H39"/>
    <mergeCell ref="A36:A37"/>
    <mergeCell ref="B36:B37"/>
    <mergeCell ref="C36:C37"/>
    <mergeCell ref="D36:D37"/>
    <mergeCell ref="H36:H37"/>
    <mergeCell ref="A40:A41"/>
    <mergeCell ref="B40:B41"/>
    <mergeCell ref="C40:C41"/>
    <mergeCell ref="D40:D41"/>
    <mergeCell ref="H40:H41"/>
    <mergeCell ref="C10:C11"/>
    <mergeCell ref="D10:D11"/>
    <mergeCell ref="H10:I11"/>
    <mergeCell ref="A14:D15"/>
    <mergeCell ref="H14:H15"/>
    <mergeCell ref="A18:D19"/>
    <mergeCell ref="H18:H19"/>
    <mergeCell ref="A26:A27"/>
    <mergeCell ref="B26:B27"/>
    <mergeCell ref="C26:C27"/>
    <mergeCell ref="D26:D27"/>
    <mergeCell ref="H26:H27"/>
    <mergeCell ref="A16:A17"/>
    <mergeCell ref="B16:B17"/>
    <mergeCell ref="C16:C17"/>
    <mergeCell ref="D16:D17"/>
    <mergeCell ref="H16:H17"/>
    <mergeCell ref="A12:A13"/>
    <mergeCell ref="B12:B13"/>
    <mergeCell ref="C12:C13"/>
    <mergeCell ref="D12:D13"/>
    <mergeCell ref="H12:H13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22:A23"/>
    <mergeCell ref="B22:B23"/>
    <mergeCell ref="C22:C23"/>
    <mergeCell ref="D22:D23"/>
    <mergeCell ref="H22:H23"/>
    <mergeCell ref="A28:A29"/>
    <mergeCell ref="B28:B29"/>
    <mergeCell ref="C28:C29"/>
    <mergeCell ref="D28:D29"/>
    <mergeCell ref="H28:H29"/>
    <mergeCell ref="A34:A35"/>
    <mergeCell ref="B34:B35"/>
    <mergeCell ref="C34:C35"/>
    <mergeCell ref="D34:D35"/>
    <mergeCell ref="H34:H35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</mergeCells>
  <phoneticPr fontId="4"/>
  <dataValidations count="2">
    <dataValidation type="list" allowBlank="1" showInputMessage="1" showErrorMessage="1" sqref="H16:H17 H20:H41 H12:H13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20:C21" r:id="rId1" display="電子調達システム改修・保守運用等経費" xr:uid="{A1C49704-7E88-48B5-9BC0-5639EAA9E9C7}"/>
    <hyperlink ref="C22:C23" r:id="rId2" display="公有財産台帳管理システム保守運用等経費" xr:uid="{97ED51F8-1AFE-452E-885C-F0CC8E38AB14}"/>
    <hyperlink ref="C24:C25" r:id="rId3" display="建物総合損害共済基金分担金" xr:uid="{66786841-36EA-48E5-9782-EEC63D1540E5}"/>
    <hyperlink ref="C26:C27" r:id="rId4" display="市有地処分媒介業務委託手数料" xr:uid="{CC237742-3137-43BF-8D55-150874A62951}"/>
    <hyperlink ref="C28:C29" r:id="rId5" display="土地取得予算算定に係る不動産鑑定士相談等経費" xr:uid="{D9C61D9D-E18A-44B9-BCCF-94609AABCF92}"/>
    <hyperlink ref="C30:C31" r:id="rId6" display="https://www.city.osaka.lg.jp/keiyakukanzai/cmsfiles/contents/0000619/619349/608saikouchiku.xlsx" xr:uid="{F22944FE-6349-4DEE-8648-09F7D3803551}"/>
    <hyperlink ref="C32:C33" r:id="rId7" display="用地取得業務のＤＸ" xr:uid="{2CFEE254-692F-4A58-AF37-49E900232307}"/>
    <hyperlink ref="C34:C35" r:id="rId8" display="一般管理費" xr:uid="{003F3A92-5871-4002-B11D-6A3842F84A8A}"/>
    <hyperlink ref="C36:C37" r:id="rId9" display="契約事務費" xr:uid="{8DD5FF3F-EE0D-402A-A0A7-0B898625848D}"/>
    <hyperlink ref="C38:C39" r:id="rId10" display="管財事務費" xr:uid="{C11D5A7C-1FB1-45DC-9309-0D12F9E003D1}"/>
    <hyperlink ref="C40:C41" r:id="rId11" display="用地取得事務費" xr:uid="{239571DC-3167-4761-9020-32BD792F078F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2024-02-05T05:42:44Z</dcterms:created>
  <dcterms:modified xsi:type="dcterms:W3CDTF">2024-02-05T08:10:04Z</dcterms:modified>
</cp:coreProperties>
</file>