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65"/>
  </bookViews>
  <sheets>
    <sheet name="公表用" sheetId="27" r:id="rId1"/>
  </sheets>
  <externalReferences>
    <externalReference r:id="rId2"/>
  </externalReferences>
  <definedNames>
    <definedName name="_xlnm._FilterDatabase" localSheetId="0" hidden="1">公表用!$D$92:$N$112</definedName>
    <definedName name="_xlnm.Print_Area" localSheetId="0">公表用!$A$1:$AD$1195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46" i="27" l="1"/>
  <c r="S945" i="27"/>
  <c r="S944" i="27"/>
  <c r="S920" i="27"/>
  <c r="S919" i="27"/>
  <c r="S918" i="27"/>
  <c r="S917" i="27"/>
  <c r="O920" i="27"/>
  <c r="O919" i="27"/>
  <c r="O918" i="27"/>
  <c r="O917" i="27"/>
  <c r="O853" i="27"/>
  <c r="O852" i="27"/>
  <c r="O851" i="27"/>
  <c r="O850" i="27"/>
  <c r="S787" i="27"/>
  <c r="S786" i="27"/>
  <c r="S785" i="27"/>
  <c r="S784" i="27"/>
  <c r="S783" i="27"/>
  <c r="O785" i="27"/>
  <c r="O784" i="27"/>
  <c r="O783" i="27"/>
  <c r="S758" i="27"/>
  <c r="S757" i="27"/>
  <c r="S756" i="27"/>
  <c r="S755" i="27"/>
  <c r="O757" i="27"/>
  <c r="O756" i="27"/>
  <c r="O755" i="27"/>
  <c r="O272" i="27"/>
  <c r="K273" i="27"/>
  <c r="K272" i="27"/>
  <c r="P221" i="27"/>
  <c r="P220" i="27"/>
  <c r="N221" i="27"/>
  <c r="N220" i="27"/>
  <c r="S152" i="27"/>
  <c r="S151" i="27"/>
  <c r="P152" i="27"/>
  <c r="P151" i="27"/>
  <c r="N152" i="27"/>
  <c r="N151" i="27"/>
  <c r="M67" i="27"/>
  <c r="O552" i="27"/>
  <c r="S552" i="27"/>
  <c r="K370" i="27"/>
  <c r="I579" i="27"/>
  <c r="I580" i="27"/>
  <c r="I581" i="27"/>
  <c r="I582" i="27"/>
  <c r="I583" i="27"/>
  <c r="I584" i="27"/>
  <c r="I585" i="27"/>
  <c r="I412" i="27"/>
  <c r="K552" i="27" l="1"/>
  <c r="K585" i="27"/>
  <c r="K583" i="27"/>
  <c r="K581" i="27"/>
  <c r="K584" i="27"/>
  <c r="K580" i="27"/>
  <c r="K582" i="27"/>
  <c r="K579" i="27"/>
  <c r="S788" i="27"/>
  <c r="S789" i="27"/>
  <c r="S790" i="27"/>
  <c r="O786" i="27"/>
  <c r="O787" i="27"/>
  <c r="O788" i="27"/>
  <c r="O789" i="27"/>
  <c r="O790" i="27"/>
  <c r="S1075" i="27"/>
  <c r="S1076" i="27"/>
  <c r="S1077" i="27"/>
  <c r="S1078" i="27"/>
  <c r="S1079" i="27"/>
  <c r="O1079" i="27"/>
  <c r="O1075" i="27"/>
  <c r="K1076" i="27"/>
  <c r="K1077" i="27"/>
  <c r="K1078" i="27"/>
  <c r="K1079" i="27"/>
  <c r="K1075" i="27"/>
  <c r="S1031" i="27"/>
  <c r="S1032" i="27"/>
  <c r="S1033" i="27"/>
  <c r="S1030" i="27"/>
  <c r="O1031" i="27" l="1"/>
  <c r="O1032" i="27"/>
  <c r="O1033" i="27"/>
  <c r="O1030" i="27"/>
  <c r="K1031" i="27"/>
  <c r="K1032" i="27"/>
  <c r="K1033" i="27"/>
  <c r="K1030" i="27"/>
  <c r="S1009" i="27"/>
  <c r="S1010" i="27"/>
  <c r="S1011" i="27"/>
  <c r="S1008" i="27"/>
  <c r="S947" i="27"/>
  <c r="O945" i="27"/>
  <c r="O946" i="27"/>
  <c r="O947" i="27"/>
  <c r="O944" i="27"/>
  <c r="K945" i="27"/>
  <c r="K946" i="27"/>
  <c r="K947" i="27"/>
  <c r="K944" i="27"/>
  <c r="S759" i="27"/>
  <c r="S760" i="27"/>
  <c r="S761" i="27"/>
  <c r="S762" i="27"/>
  <c r="S763" i="27"/>
  <c r="S594" i="27"/>
  <c r="S595" i="27"/>
  <c r="S596" i="27"/>
  <c r="S597" i="27"/>
  <c r="S598" i="27"/>
  <c r="S599" i="27"/>
  <c r="S593" i="27"/>
  <c r="S399" i="27"/>
  <c r="O444" i="27"/>
  <c r="O637" i="27"/>
  <c r="O638" i="27"/>
  <c r="O639" i="27"/>
  <c r="O640" i="27"/>
  <c r="O636" i="27"/>
  <c r="P153" i="27"/>
  <c r="P154" i="27"/>
  <c r="P155" i="27"/>
  <c r="P156" i="27"/>
  <c r="P157" i="27"/>
  <c r="P158" i="27"/>
  <c r="P159" i="27"/>
  <c r="P160" i="27"/>
  <c r="P161" i="27"/>
  <c r="P162" i="27"/>
  <c r="P163" i="27"/>
  <c r="P164" i="27"/>
  <c r="P165" i="27"/>
  <c r="P166" i="27"/>
  <c r="P167" i="27"/>
  <c r="P168" i="27"/>
  <c r="P169" i="27"/>
  <c r="P170" i="27"/>
  <c r="P171" i="27"/>
  <c r="P172" i="27"/>
  <c r="P173" i="27"/>
  <c r="N153" i="27"/>
  <c r="N154" i="27"/>
  <c r="N155" i="27"/>
  <c r="N156" i="27"/>
  <c r="N157" i="27"/>
  <c r="N158" i="27"/>
  <c r="N159" i="27"/>
  <c r="N160" i="27"/>
  <c r="N161" i="27"/>
  <c r="N162" i="27"/>
  <c r="N163" i="27"/>
  <c r="N164" i="27"/>
  <c r="N165" i="27"/>
  <c r="N166" i="27"/>
  <c r="N167" i="27"/>
  <c r="N168" i="27"/>
  <c r="N169" i="27"/>
  <c r="N170" i="27"/>
  <c r="N171" i="27"/>
  <c r="N172" i="27"/>
  <c r="N173" i="27"/>
  <c r="O1010" i="27" l="1"/>
  <c r="O1009" i="27"/>
  <c r="O1008" i="27"/>
  <c r="O1011" i="27"/>
  <c r="O988" i="27"/>
  <c r="O989" i="27"/>
  <c r="O990" i="27"/>
  <c r="O987" i="27"/>
  <c r="S988" i="27"/>
  <c r="S989" i="27"/>
  <c r="S990" i="27"/>
  <c r="S987" i="27"/>
  <c r="S921" i="27"/>
  <c r="S922" i="27"/>
  <c r="S923" i="27"/>
  <c r="S924" i="27"/>
  <c r="S925" i="27"/>
  <c r="S926" i="27"/>
  <c r="S927" i="27"/>
  <c r="S928" i="27"/>
  <c r="O921" i="27"/>
  <c r="O922" i="27"/>
  <c r="O923" i="27"/>
  <c r="O924" i="27"/>
  <c r="O925" i="27"/>
  <c r="O926" i="27"/>
  <c r="O927" i="27"/>
  <c r="O928" i="27"/>
  <c r="O854" i="27"/>
  <c r="O855" i="27"/>
  <c r="O856" i="27"/>
  <c r="O857" i="27"/>
  <c r="O858" i="27"/>
  <c r="O859" i="27"/>
  <c r="O860" i="27"/>
  <c r="O861" i="27"/>
  <c r="S851" i="27"/>
  <c r="S852" i="27"/>
  <c r="S853" i="27"/>
  <c r="S854" i="27"/>
  <c r="S855" i="27"/>
  <c r="S856" i="27"/>
  <c r="S857" i="27"/>
  <c r="S858" i="27"/>
  <c r="S859" i="27"/>
  <c r="S860" i="27"/>
  <c r="S861" i="27"/>
  <c r="S850" i="27"/>
  <c r="O758" i="27"/>
  <c r="O759" i="27"/>
  <c r="O760" i="27"/>
  <c r="O761" i="27"/>
  <c r="O762" i="27"/>
  <c r="O763" i="27"/>
  <c r="N688" i="27"/>
  <c r="N689" i="27"/>
  <c r="N690" i="27"/>
  <c r="N691" i="27"/>
  <c r="N692" i="27"/>
  <c r="N693" i="27"/>
  <c r="N694" i="27"/>
  <c r="N687" i="27"/>
  <c r="S637" i="27"/>
  <c r="S638" i="27"/>
  <c r="S639" i="27"/>
  <c r="S640" i="27"/>
  <c r="S636" i="27"/>
  <c r="O593" i="27"/>
  <c r="O594" i="27"/>
  <c r="O595" i="27"/>
  <c r="O596" i="27"/>
  <c r="O597" i="27"/>
  <c r="O598" i="27"/>
  <c r="O599" i="27"/>
  <c r="S566" i="27"/>
  <c r="S567" i="27"/>
  <c r="S568" i="27"/>
  <c r="S569" i="27"/>
  <c r="S565" i="27"/>
  <c r="O566" i="27"/>
  <c r="O567" i="27"/>
  <c r="O568" i="27"/>
  <c r="O569" i="27"/>
  <c r="O565" i="27"/>
  <c r="O544" i="27"/>
  <c r="O543" i="27"/>
  <c r="K544" i="27"/>
  <c r="K543" i="27"/>
  <c r="S544" i="27"/>
  <c r="S543" i="27"/>
  <c r="S496" i="27"/>
  <c r="S499" i="27" s="1"/>
  <c r="O496" i="27"/>
  <c r="O497" i="27" s="1"/>
  <c r="O470" i="27"/>
  <c r="O471" i="27"/>
  <c r="O472" i="27"/>
  <c r="O473" i="27"/>
  <c r="O474" i="27"/>
  <c r="O475" i="27"/>
  <c r="O476" i="27"/>
  <c r="O477" i="27"/>
  <c r="O469" i="27"/>
  <c r="S470" i="27"/>
  <c r="S471" i="27"/>
  <c r="S472" i="27"/>
  <c r="S473" i="27"/>
  <c r="S474" i="27"/>
  <c r="S475" i="27"/>
  <c r="S476" i="27"/>
  <c r="S477" i="27"/>
  <c r="S469" i="27"/>
  <c r="S445" i="27"/>
  <c r="S446" i="27"/>
  <c r="S447" i="27"/>
  <c r="S444" i="27"/>
  <c r="O445" i="27"/>
  <c r="O446" i="27"/>
  <c r="O447" i="27"/>
  <c r="O421" i="27"/>
  <c r="O422" i="27"/>
  <c r="O423" i="27"/>
  <c r="O424" i="27"/>
  <c r="O425" i="27"/>
  <c r="O420" i="27"/>
  <c r="S421" i="27"/>
  <c r="S422" i="27"/>
  <c r="S423" i="27"/>
  <c r="S424" i="27"/>
  <c r="S425" i="27"/>
  <c r="S420" i="27"/>
  <c r="O397" i="27"/>
  <c r="O398" i="27"/>
  <c r="O399" i="27"/>
  <c r="O396" i="27"/>
  <c r="S397" i="27"/>
  <c r="S398" i="27"/>
  <c r="S396" i="27"/>
  <c r="K371" i="27"/>
  <c r="K372" i="27"/>
  <c r="K373" i="27"/>
  <c r="K374" i="27"/>
  <c r="K375" i="27"/>
  <c r="K376" i="27"/>
  <c r="K377" i="27"/>
  <c r="K378" i="27"/>
  <c r="K379" i="27"/>
  <c r="O371" i="27"/>
  <c r="O372" i="27"/>
  <c r="O373" i="27"/>
  <c r="O374" i="27"/>
  <c r="O375" i="27"/>
  <c r="O376" i="27"/>
  <c r="O377" i="27"/>
  <c r="O378" i="27"/>
  <c r="O379" i="27"/>
  <c r="O370" i="27"/>
  <c r="S370" i="27"/>
  <c r="S371" i="27"/>
  <c r="S372" i="27"/>
  <c r="S373" i="27"/>
  <c r="S374" i="27"/>
  <c r="S375" i="27"/>
  <c r="S376" i="27"/>
  <c r="S377" i="27"/>
  <c r="S378" i="27"/>
  <c r="S379" i="27"/>
  <c r="Q340" i="27"/>
  <c r="N341" i="27"/>
  <c r="N342" i="27"/>
  <c r="N343" i="27"/>
  <c r="N344" i="27"/>
  <c r="N345" i="27"/>
  <c r="N346" i="27"/>
  <c r="N340" i="27"/>
  <c r="N222" i="27"/>
  <c r="N223" i="27"/>
  <c r="N224" i="27"/>
  <c r="N225" i="27"/>
  <c r="N226" i="27"/>
  <c r="N227" i="27"/>
  <c r="K211" i="27"/>
  <c r="K206" i="27"/>
  <c r="K207" i="27"/>
  <c r="K208" i="27"/>
  <c r="K209" i="27"/>
  <c r="K210" i="27"/>
  <c r="K205" i="27"/>
  <c r="M195" i="27"/>
  <c r="M194" i="27"/>
  <c r="M185" i="27"/>
  <c r="M183" i="27"/>
  <c r="O206" i="27"/>
  <c r="O207" i="27"/>
  <c r="O208" i="27"/>
  <c r="O209" i="27"/>
  <c r="O210" i="27"/>
  <c r="O211" i="27"/>
  <c r="O205" i="27"/>
  <c r="S206" i="27"/>
  <c r="S207" i="27"/>
  <c r="S208" i="27"/>
  <c r="S209" i="27"/>
  <c r="S210" i="27"/>
  <c r="S211" i="27"/>
  <c r="S205" i="27"/>
  <c r="W206" i="27"/>
  <c r="W207" i="27"/>
  <c r="W208" i="27"/>
  <c r="W209" i="27"/>
  <c r="W210" i="27"/>
  <c r="W211" i="27"/>
  <c r="W205" i="27"/>
  <c r="AA206" i="27"/>
  <c r="AA207" i="27"/>
  <c r="AA208" i="27"/>
  <c r="AA209" i="27"/>
  <c r="AA210" i="27"/>
  <c r="AA211" i="27"/>
  <c r="AA205" i="27"/>
  <c r="P227" i="27"/>
  <c r="P226" i="27"/>
  <c r="P225" i="27"/>
  <c r="P224" i="27"/>
  <c r="P223" i="27"/>
  <c r="P222" i="27"/>
  <c r="S173" i="27"/>
  <c r="S172" i="27"/>
  <c r="S171" i="27"/>
  <c r="S170" i="27"/>
  <c r="S169" i="27"/>
  <c r="S168" i="27"/>
  <c r="S167" i="27"/>
  <c r="S166" i="27"/>
  <c r="S165" i="27"/>
  <c r="S164" i="27"/>
  <c r="S163" i="27"/>
  <c r="S162" i="27"/>
  <c r="S161" i="27"/>
  <c r="S160" i="27"/>
  <c r="S159" i="27"/>
  <c r="S158" i="27"/>
  <c r="S157" i="27"/>
  <c r="S156" i="27"/>
  <c r="S155" i="27"/>
  <c r="S154" i="27"/>
  <c r="S153" i="27"/>
  <c r="N37" i="27"/>
  <c r="AA118" i="27" s="1"/>
  <c r="L37" i="27"/>
  <c r="W204" i="27" s="1"/>
  <c r="J37" i="27"/>
  <c r="H37" i="27"/>
  <c r="O204" i="27" s="1"/>
  <c r="F37" i="27"/>
  <c r="F33" i="27" s="1"/>
  <c r="I879" i="27"/>
  <c r="AA1194" i="27"/>
  <c r="AC1194" i="27" s="1"/>
  <c r="W1194" i="27"/>
  <c r="Y1194" i="27" s="1"/>
  <c r="S1194" i="27"/>
  <c r="U1194" i="27" s="1"/>
  <c r="O1194" i="27"/>
  <c r="Q1194" i="27" s="1"/>
  <c r="K1194" i="27"/>
  <c r="M1194" i="27" s="1"/>
  <c r="AC1193" i="27"/>
  <c r="Y1193" i="27"/>
  <c r="U1193" i="27"/>
  <c r="Q1193" i="27"/>
  <c r="M1193" i="27"/>
  <c r="AC1192" i="27"/>
  <c r="Y1192" i="27"/>
  <c r="U1192" i="27"/>
  <c r="Q1192" i="27"/>
  <c r="M1192" i="27"/>
  <c r="AC1191" i="27"/>
  <c r="Y1191" i="27"/>
  <c r="U1191" i="27"/>
  <c r="Q1191" i="27"/>
  <c r="M1191" i="27"/>
  <c r="AC1190" i="27"/>
  <c r="Y1190" i="27"/>
  <c r="U1190" i="27"/>
  <c r="Q1190" i="27"/>
  <c r="M1190" i="27"/>
  <c r="AC1189" i="27"/>
  <c r="Y1189" i="27"/>
  <c r="U1189" i="27"/>
  <c r="Q1189" i="27"/>
  <c r="M1189" i="27"/>
  <c r="AC1188" i="27"/>
  <c r="Y1188" i="27"/>
  <c r="U1188" i="27"/>
  <c r="Q1188" i="27"/>
  <c r="M1188" i="27"/>
  <c r="AC1187" i="27"/>
  <c r="Y1187" i="27"/>
  <c r="U1187" i="27"/>
  <c r="Q1187" i="27"/>
  <c r="M1187" i="27"/>
  <c r="AC1186" i="27"/>
  <c r="Y1186" i="27"/>
  <c r="U1186" i="27"/>
  <c r="Q1186" i="27"/>
  <c r="M1186" i="27"/>
  <c r="AC1185" i="27"/>
  <c r="Y1185" i="27"/>
  <c r="U1185" i="27"/>
  <c r="Q1185" i="27"/>
  <c r="M1185" i="27"/>
  <c r="AC1184" i="27"/>
  <c r="Y1184" i="27"/>
  <c r="U1184" i="27"/>
  <c r="Q1184" i="27"/>
  <c r="M1184" i="27"/>
  <c r="AC1183" i="27"/>
  <c r="Y1183" i="27"/>
  <c r="U1183" i="27"/>
  <c r="Q1183" i="27"/>
  <c r="M1183" i="27"/>
  <c r="AC1182" i="27"/>
  <c r="Y1182" i="27"/>
  <c r="U1182" i="27"/>
  <c r="Q1182" i="27"/>
  <c r="M1182" i="27"/>
  <c r="AC1181" i="27"/>
  <c r="Y1181" i="27"/>
  <c r="U1181" i="27"/>
  <c r="Q1181" i="27"/>
  <c r="M1181" i="27"/>
  <c r="AC1180" i="27"/>
  <c r="Y1180" i="27"/>
  <c r="U1180" i="27"/>
  <c r="Q1180" i="27"/>
  <c r="M1180" i="27"/>
  <c r="AC1179" i="27"/>
  <c r="Y1179" i="27"/>
  <c r="U1179" i="27"/>
  <c r="Q1179" i="27"/>
  <c r="M1179" i="27"/>
  <c r="AC1178" i="27"/>
  <c r="Y1178" i="27"/>
  <c r="U1178" i="27"/>
  <c r="Q1178" i="27"/>
  <c r="M1178" i="27"/>
  <c r="AC1177" i="27"/>
  <c r="Y1177" i="27"/>
  <c r="U1177" i="27"/>
  <c r="Q1177" i="27"/>
  <c r="M1177" i="27"/>
  <c r="AC1176" i="27"/>
  <c r="Y1176" i="27"/>
  <c r="U1176" i="27"/>
  <c r="Q1176" i="27"/>
  <c r="M1176" i="27"/>
  <c r="AC1175" i="27"/>
  <c r="Y1175" i="27"/>
  <c r="U1175" i="27"/>
  <c r="Q1175" i="27"/>
  <c r="M1175" i="27"/>
  <c r="AC1174" i="27"/>
  <c r="Y1174" i="27"/>
  <c r="U1174" i="27"/>
  <c r="Q1174" i="27"/>
  <c r="M1174" i="27"/>
  <c r="AC1173" i="27"/>
  <c r="Y1173" i="27"/>
  <c r="U1173" i="27"/>
  <c r="Q1173" i="27"/>
  <c r="M1173" i="27"/>
  <c r="AC1172" i="27"/>
  <c r="Y1172" i="27"/>
  <c r="U1172" i="27"/>
  <c r="Q1172" i="27"/>
  <c r="M1172" i="27"/>
  <c r="S1168" i="27"/>
  <c r="U1168" i="27" s="1"/>
  <c r="O1168" i="27"/>
  <c r="Q1168" i="27" s="1"/>
  <c r="K1168" i="27"/>
  <c r="U1167" i="27"/>
  <c r="Q1167" i="27"/>
  <c r="U1166" i="27"/>
  <c r="Q1166" i="27"/>
  <c r="U1165" i="27"/>
  <c r="Q1165" i="27"/>
  <c r="U1164" i="27"/>
  <c r="Q1164" i="27"/>
  <c r="U1163" i="27"/>
  <c r="Q1163" i="27"/>
  <c r="U1162" i="27"/>
  <c r="Q1162" i="27"/>
  <c r="U1161" i="27"/>
  <c r="Q1161" i="27"/>
  <c r="U1160" i="27"/>
  <c r="Q1160" i="27"/>
  <c r="U1159" i="27"/>
  <c r="Q1159" i="27"/>
  <c r="U1158" i="27"/>
  <c r="Q1158" i="27"/>
  <c r="U1157" i="27"/>
  <c r="Q1157" i="27"/>
  <c r="U1156" i="27"/>
  <c r="Q1156" i="27"/>
  <c r="U1155" i="27"/>
  <c r="Q1155" i="27"/>
  <c r="U1154" i="27"/>
  <c r="Q1154" i="27"/>
  <c r="U1153" i="27"/>
  <c r="Q1153" i="27"/>
  <c r="U1152" i="27"/>
  <c r="Q1152" i="27"/>
  <c r="U1151" i="27"/>
  <c r="Q1151" i="27"/>
  <c r="U1150" i="27"/>
  <c r="Q1150" i="27"/>
  <c r="U1149" i="27"/>
  <c r="Q1149" i="27"/>
  <c r="U1148" i="27"/>
  <c r="Q1148" i="27"/>
  <c r="U1147" i="27"/>
  <c r="Q1147" i="27"/>
  <c r="U1146" i="27"/>
  <c r="Q1146" i="27"/>
  <c r="U1145" i="27"/>
  <c r="Q1145" i="27"/>
  <c r="M1145" i="27"/>
  <c r="M1166" i="27" s="1"/>
  <c r="AA1116" i="27"/>
  <c r="W1116" i="27"/>
  <c r="S1116" i="27"/>
  <c r="O1116" i="27"/>
  <c r="K1116" i="27"/>
  <c r="O1078" i="27"/>
  <c r="O1077" i="27"/>
  <c r="O1076" i="27"/>
  <c r="I1068" i="27"/>
  <c r="I1067" i="27"/>
  <c r="I1066" i="27"/>
  <c r="I1065" i="27"/>
  <c r="I1064" i="27"/>
  <c r="I1024" i="27"/>
  <c r="I1023" i="27"/>
  <c r="I1022" i="27"/>
  <c r="I1021" i="27"/>
  <c r="I1001" i="27"/>
  <c r="I1000" i="27"/>
  <c r="I999" i="27"/>
  <c r="I998" i="27"/>
  <c r="S997" i="27"/>
  <c r="O997" i="27"/>
  <c r="I979" i="27"/>
  <c r="I978" i="27"/>
  <c r="I977" i="27"/>
  <c r="I976" i="27"/>
  <c r="S975" i="27"/>
  <c r="S977" i="27" s="1"/>
  <c r="O975" i="27"/>
  <c r="I937" i="27"/>
  <c r="I936" i="27"/>
  <c r="I935" i="27"/>
  <c r="I934" i="27"/>
  <c r="AA897" i="27"/>
  <c r="AA904" i="27" s="1"/>
  <c r="W897" i="27"/>
  <c r="S897" i="27"/>
  <c r="S907" i="27" s="1"/>
  <c r="O897" i="27"/>
  <c r="O902" i="27" s="1"/>
  <c r="K897" i="27"/>
  <c r="K909" i="27" s="1"/>
  <c r="AA883" i="27"/>
  <c r="AA890" i="27" s="1"/>
  <c r="W883" i="27"/>
  <c r="W884" i="27" s="1"/>
  <c r="S883" i="27"/>
  <c r="S889" i="27" s="1"/>
  <c r="O883" i="27"/>
  <c r="O887" i="27" s="1"/>
  <c r="K883" i="27"/>
  <c r="K895" i="27" s="1"/>
  <c r="I878" i="27"/>
  <c r="I877" i="27"/>
  <c r="I876" i="27"/>
  <c r="I875" i="27"/>
  <c r="I874" i="27"/>
  <c r="I873" i="27"/>
  <c r="I872" i="27"/>
  <c r="I871" i="27"/>
  <c r="I870" i="27"/>
  <c r="I869" i="27"/>
  <c r="I868" i="27"/>
  <c r="AA830" i="27"/>
  <c r="AA832" i="27" s="1"/>
  <c r="W830" i="27"/>
  <c r="W841" i="27" s="1"/>
  <c r="S830" i="27"/>
  <c r="S836" i="27" s="1"/>
  <c r="O830" i="27"/>
  <c r="K830" i="27"/>
  <c r="K842" i="27" s="1"/>
  <c r="AA816" i="27"/>
  <c r="AA817" i="27" s="1"/>
  <c r="W816" i="27"/>
  <c r="W827" i="27" s="1"/>
  <c r="S816" i="27"/>
  <c r="S820" i="27" s="1"/>
  <c r="O816" i="27"/>
  <c r="K816" i="27"/>
  <c r="K828" i="27" s="1"/>
  <c r="I812" i="27"/>
  <c r="I811" i="27"/>
  <c r="I810" i="27"/>
  <c r="I809" i="27"/>
  <c r="I808" i="27"/>
  <c r="I807" i="27"/>
  <c r="I806" i="27"/>
  <c r="I805" i="27"/>
  <c r="I804" i="27"/>
  <c r="I803" i="27"/>
  <c r="I802" i="27"/>
  <c r="I801" i="27"/>
  <c r="I777" i="27"/>
  <c r="I776" i="27"/>
  <c r="I775" i="27"/>
  <c r="I774" i="27"/>
  <c r="I773" i="27"/>
  <c r="I772" i="27"/>
  <c r="I771" i="27"/>
  <c r="I770" i="27"/>
  <c r="S769" i="27"/>
  <c r="S775" i="27" s="1"/>
  <c r="O769" i="27"/>
  <c r="O777" i="27" s="1"/>
  <c r="I748" i="27"/>
  <c r="I747" i="27"/>
  <c r="I746" i="27"/>
  <c r="I745" i="27"/>
  <c r="I744" i="27"/>
  <c r="I743" i="27"/>
  <c r="I742" i="27"/>
  <c r="I741" i="27"/>
  <c r="I740" i="27"/>
  <c r="S739" i="27"/>
  <c r="S748" i="27" s="1"/>
  <c r="O739" i="27"/>
  <c r="O747" i="27" s="1"/>
  <c r="I706" i="27"/>
  <c r="I705" i="27"/>
  <c r="K739" i="27" s="1"/>
  <c r="AA672" i="27"/>
  <c r="AA678" i="27" s="1"/>
  <c r="W672" i="27"/>
  <c r="W673" i="27" s="1"/>
  <c r="S672" i="27"/>
  <c r="S680" i="27" s="1"/>
  <c r="O672" i="27"/>
  <c r="O679" i="27" s="1"/>
  <c r="K672" i="27"/>
  <c r="K677" i="27" s="1"/>
  <c r="AA661" i="27"/>
  <c r="AA666" i="27" s="1"/>
  <c r="W661" i="27"/>
  <c r="W666" i="27" s="1"/>
  <c r="S661" i="27"/>
  <c r="S666" i="27" s="1"/>
  <c r="O661" i="27"/>
  <c r="O665" i="27" s="1"/>
  <c r="K661" i="27"/>
  <c r="K667" i="27" s="1"/>
  <c r="I658" i="27"/>
  <c r="I657" i="27"/>
  <c r="I656" i="27"/>
  <c r="I655" i="27"/>
  <c r="I654" i="27"/>
  <c r="I653" i="27"/>
  <c r="I652" i="27"/>
  <c r="I651" i="27"/>
  <c r="S650" i="27"/>
  <c r="S654" i="27" s="1"/>
  <c r="O650" i="27"/>
  <c r="E661" i="27" s="1"/>
  <c r="AA625" i="27"/>
  <c r="AA630" i="27" s="1"/>
  <c r="W625" i="27"/>
  <c r="S625" i="27"/>
  <c r="O625" i="27"/>
  <c r="O627" i="27" s="1"/>
  <c r="K625" i="27"/>
  <c r="K626" i="27" s="1"/>
  <c r="AA617" i="27"/>
  <c r="AA620" i="27" s="1"/>
  <c r="W617" i="27"/>
  <c r="W620" i="27" s="1"/>
  <c r="S617" i="27"/>
  <c r="S619" i="27" s="1"/>
  <c r="O617" i="27"/>
  <c r="O618" i="27" s="1"/>
  <c r="K617" i="27"/>
  <c r="K622" i="27" s="1"/>
  <c r="I614" i="27"/>
  <c r="I613" i="27"/>
  <c r="I612" i="27"/>
  <c r="I611" i="27"/>
  <c r="I610" i="27"/>
  <c r="S578" i="27"/>
  <c r="O578" i="27"/>
  <c r="I557" i="27"/>
  <c r="I556" i="27"/>
  <c r="I555" i="27"/>
  <c r="I554" i="27"/>
  <c r="I553" i="27"/>
  <c r="K517" i="27"/>
  <c r="K516" i="27"/>
  <c r="I512" i="27"/>
  <c r="I511" i="27"/>
  <c r="I490" i="27"/>
  <c r="I489" i="27"/>
  <c r="I488" i="27"/>
  <c r="I487" i="27"/>
  <c r="I486" i="27"/>
  <c r="S485" i="27"/>
  <c r="O485" i="27"/>
  <c r="K485" i="27"/>
  <c r="I462" i="27"/>
  <c r="I461" i="27"/>
  <c r="I460" i="27"/>
  <c r="I459" i="27"/>
  <c r="I458" i="27"/>
  <c r="I457" i="27"/>
  <c r="I456" i="27"/>
  <c r="I455" i="27"/>
  <c r="I454" i="27"/>
  <c r="S453" i="27"/>
  <c r="S488" i="27" s="1"/>
  <c r="O453" i="27"/>
  <c r="O454" i="27" s="1"/>
  <c r="K453" i="27"/>
  <c r="S407" i="27"/>
  <c r="O407" i="27"/>
  <c r="O413" i="27" s="1"/>
  <c r="I388" i="27"/>
  <c r="I387" i="27"/>
  <c r="I386" i="27"/>
  <c r="I364" i="27"/>
  <c r="I363" i="27"/>
  <c r="I362" i="27"/>
  <c r="I361" i="27"/>
  <c r="I360" i="27"/>
  <c r="I359" i="27"/>
  <c r="I358" i="27"/>
  <c r="I357" i="27"/>
  <c r="I356" i="27"/>
  <c r="I355" i="27"/>
  <c r="S354" i="27"/>
  <c r="S362" i="27" s="1"/>
  <c r="O354" i="27"/>
  <c r="O364" i="27" s="1"/>
  <c r="AA326" i="27"/>
  <c r="AA327" i="27" s="1"/>
  <c r="W326" i="27"/>
  <c r="W327" i="27" s="1"/>
  <c r="S326" i="27"/>
  <c r="S327" i="27" s="1"/>
  <c r="O326" i="27"/>
  <c r="O327" i="27" s="1"/>
  <c r="K326" i="27"/>
  <c r="K327" i="27" s="1"/>
  <c r="AA316" i="27"/>
  <c r="AA331" i="27" s="1"/>
  <c r="W316" i="27"/>
  <c r="W331" i="27" s="1"/>
  <c r="S316" i="27"/>
  <c r="S322" i="27" s="1"/>
  <c r="O316" i="27"/>
  <c r="O332" i="27" s="1"/>
  <c r="K316" i="27"/>
  <c r="K317" i="27" s="1"/>
  <c r="I313" i="27"/>
  <c r="I312" i="27"/>
  <c r="I311" i="27"/>
  <c r="I310" i="27"/>
  <c r="I309" i="27"/>
  <c r="I308" i="27"/>
  <c r="I307" i="27"/>
  <c r="S306" i="27"/>
  <c r="S309" i="27" s="1"/>
  <c r="O306" i="27"/>
  <c r="E316" i="27" s="1"/>
  <c r="S277" i="27"/>
  <c r="O277" i="27"/>
  <c r="K277" i="27"/>
  <c r="S276" i="27"/>
  <c r="O276" i="27"/>
  <c r="K276" i="27"/>
  <c r="S275" i="27"/>
  <c r="O275" i="27"/>
  <c r="K275" i="27"/>
  <c r="S274" i="27"/>
  <c r="O274" i="27"/>
  <c r="K274" i="27"/>
  <c r="S273" i="27"/>
  <c r="O273" i="27"/>
  <c r="S272" i="27"/>
  <c r="AA257" i="27"/>
  <c r="AA262" i="27" s="1"/>
  <c r="W257" i="27"/>
  <c r="W261" i="27" s="1"/>
  <c r="S257" i="27"/>
  <c r="S260" i="27" s="1"/>
  <c r="O257" i="27"/>
  <c r="O263" i="27" s="1"/>
  <c r="K257" i="27"/>
  <c r="K260" i="27" s="1"/>
  <c r="AA248" i="27"/>
  <c r="AA251" i="27" s="1"/>
  <c r="W248" i="27"/>
  <c r="W250" i="27" s="1"/>
  <c r="S248" i="27"/>
  <c r="S249" i="27" s="1"/>
  <c r="O248" i="27"/>
  <c r="O254" i="27" s="1"/>
  <c r="K248" i="27"/>
  <c r="K253" i="27" s="1"/>
  <c r="I245" i="27"/>
  <c r="K354" i="27" s="1"/>
  <c r="I244" i="27"/>
  <c r="I243" i="27"/>
  <c r="I242" i="27"/>
  <c r="I241" i="27"/>
  <c r="I240" i="27"/>
  <c r="S239" i="27"/>
  <c r="S245" i="27" s="1"/>
  <c r="O239" i="27"/>
  <c r="O241" i="27" s="1"/>
  <c r="M201" i="27"/>
  <c r="M200" i="27"/>
  <c r="M199" i="27"/>
  <c r="M198" i="27"/>
  <c r="M197" i="27"/>
  <c r="M196" i="27"/>
  <c r="Z190" i="27"/>
  <c r="M190" i="27"/>
  <c r="Z189" i="27"/>
  <c r="M189" i="27"/>
  <c r="Z188" i="27"/>
  <c r="M188" i="27"/>
  <c r="Z187" i="27"/>
  <c r="M187" i="27"/>
  <c r="Z186" i="27"/>
  <c r="M186" i="27"/>
  <c r="Z185" i="27"/>
  <c r="Z184" i="27"/>
  <c r="M184" i="27"/>
  <c r="Z183" i="27"/>
  <c r="Z114" i="27"/>
  <c r="M114" i="27"/>
  <c r="Z113" i="27"/>
  <c r="M113" i="27"/>
  <c r="Z112" i="27"/>
  <c r="M112" i="27"/>
  <c r="Z111" i="27"/>
  <c r="M111" i="27"/>
  <c r="Z110" i="27"/>
  <c r="M110" i="27"/>
  <c r="Z109" i="27"/>
  <c r="M109" i="27"/>
  <c r="Z108" i="27"/>
  <c r="M108" i="27"/>
  <c r="Z107" i="27"/>
  <c r="M107" i="27"/>
  <c r="Z106" i="27"/>
  <c r="M106" i="27"/>
  <c r="Z105" i="27"/>
  <c r="M105" i="27"/>
  <c r="Z104" i="27"/>
  <c r="M104" i="27"/>
  <c r="Z103" i="27"/>
  <c r="M103" i="27"/>
  <c r="Z102" i="27"/>
  <c r="M102" i="27"/>
  <c r="Z101" i="27"/>
  <c r="M101" i="27"/>
  <c r="Z100" i="27"/>
  <c r="M100" i="27"/>
  <c r="Z99" i="27"/>
  <c r="M99" i="27"/>
  <c r="Z98" i="27"/>
  <c r="M98" i="27"/>
  <c r="Z97" i="27"/>
  <c r="M97" i="27"/>
  <c r="Z96" i="27"/>
  <c r="M96" i="27"/>
  <c r="Z95" i="27"/>
  <c r="M95" i="27"/>
  <c r="Z94" i="27"/>
  <c r="M94" i="27"/>
  <c r="Z93" i="27"/>
  <c r="M93" i="27"/>
  <c r="Z92" i="27"/>
  <c r="M92" i="27"/>
  <c r="M89" i="27"/>
  <c r="M88" i="27"/>
  <c r="M87" i="27"/>
  <c r="M86" i="27"/>
  <c r="M85" i="27"/>
  <c r="M84" i="27"/>
  <c r="M83" i="27"/>
  <c r="M82" i="27"/>
  <c r="M81" i="27"/>
  <c r="M80" i="27"/>
  <c r="M79" i="27"/>
  <c r="M78" i="27"/>
  <c r="M77" i="27"/>
  <c r="M76" i="27"/>
  <c r="M75" i="27"/>
  <c r="M74" i="27"/>
  <c r="M73" i="27"/>
  <c r="M72" i="27"/>
  <c r="M71" i="27"/>
  <c r="M70" i="27"/>
  <c r="M69" i="27"/>
  <c r="M68" i="27"/>
  <c r="P34" i="27"/>
  <c r="P31" i="27"/>
  <c r="AA120" i="27" l="1"/>
  <c r="AA119" i="27"/>
  <c r="K578" i="27"/>
  <c r="J32" i="27"/>
  <c r="F32" i="27"/>
  <c r="S434" i="27"/>
  <c r="S436" i="27" s="1"/>
  <c r="L35" i="27"/>
  <c r="O501" i="27"/>
  <c r="O500" i="27"/>
  <c r="O498" i="27"/>
  <c r="S497" i="27"/>
  <c r="S498" i="27"/>
  <c r="O499" i="27"/>
  <c r="S501" i="27"/>
  <c r="S500" i="27"/>
  <c r="P37" i="27"/>
  <c r="S894" i="27"/>
  <c r="K358" i="27"/>
  <c r="J36" i="27"/>
  <c r="J33" i="27"/>
  <c r="K746" i="27"/>
  <c r="S677" i="27"/>
  <c r="K461" i="27"/>
  <c r="K886" i="27"/>
  <c r="L33" i="27"/>
  <c r="AA831" i="27"/>
  <c r="N35" i="27"/>
  <c r="S741" i="27"/>
  <c r="O772" i="27"/>
  <c r="K486" i="27"/>
  <c r="K894" i="27"/>
  <c r="AA899" i="27"/>
  <c r="K975" i="27"/>
  <c r="K977" i="27" s="1"/>
  <c r="S486" i="27"/>
  <c r="K905" i="27"/>
  <c r="K462" i="27"/>
  <c r="S837" i="27"/>
  <c r="O311" i="27"/>
  <c r="K362" i="27"/>
  <c r="S457" i="27"/>
  <c r="K490" i="27"/>
  <c r="O622" i="27"/>
  <c r="AA629" i="27"/>
  <c r="AA667" i="27"/>
  <c r="AA679" i="27"/>
  <c r="S746" i="27"/>
  <c r="K825" i="27"/>
  <c r="W838" i="27"/>
  <c r="AA884" i="27"/>
  <c r="AA891" i="27"/>
  <c r="AA905" i="27"/>
  <c r="S311" i="27"/>
  <c r="S357" i="27"/>
  <c r="K630" i="27"/>
  <c r="W669" i="27"/>
  <c r="K673" i="27"/>
  <c r="O680" i="27"/>
  <c r="K818" i="27"/>
  <c r="K827" i="27"/>
  <c r="W842" i="27"/>
  <c r="K885" i="27"/>
  <c r="K893" i="27"/>
  <c r="K908" i="27"/>
  <c r="K620" i="27"/>
  <c r="O667" i="27"/>
  <c r="S454" i="27"/>
  <c r="K489" i="27"/>
  <c r="O673" i="27"/>
  <c r="K819" i="27"/>
  <c r="W828" i="27"/>
  <c r="L36" i="27"/>
  <c r="S242" i="27"/>
  <c r="S385" i="27"/>
  <c r="K663" i="27"/>
  <c r="AA674" i="27"/>
  <c r="O744" i="27"/>
  <c r="K820" i="27"/>
  <c r="S834" i="27"/>
  <c r="AA886" i="27"/>
  <c r="K900" i="27"/>
  <c r="W824" i="27"/>
  <c r="K456" i="27"/>
  <c r="W619" i="27"/>
  <c r="AA664" i="27"/>
  <c r="O677" i="27"/>
  <c r="W821" i="27"/>
  <c r="S835" i="27"/>
  <c r="K888" i="27"/>
  <c r="K902" i="27"/>
  <c r="O333" i="27"/>
  <c r="AA136" i="27"/>
  <c r="AA125" i="27"/>
  <c r="AA134" i="27"/>
  <c r="AA124" i="27"/>
  <c r="AA129" i="27"/>
  <c r="AA133" i="27"/>
  <c r="AA123" i="27"/>
  <c r="AA121" i="27"/>
  <c r="AA137" i="27"/>
  <c r="AA130" i="27"/>
  <c r="AA122" i="27"/>
  <c r="AA139" i="27"/>
  <c r="AA127" i="27"/>
  <c r="K359" i="27"/>
  <c r="N33" i="27"/>
  <c r="K835" i="27"/>
  <c r="S890" i="27"/>
  <c r="K459" i="27"/>
  <c r="AA626" i="27"/>
  <c r="O656" i="27"/>
  <c r="L32" i="27"/>
  <c r="F35" i="27"/>
  <c r="O309" i="27"/>
  <c r="O411" i="27"/>
  <c r="S459" i="27"/>
  <c r="K487" i="27"/>
  <c r="O620" i="27"/>
  <c r="K627" i="27"/>
  <c r="O654" i="27"/>
  <c r="AA665" i="27"/>
  <c r="K668" i="27"/>
  <c r="AA673" i="27"/>
  <c r="AA675" i="27"/>
  <c r="AA677" i="27"/>
  <c r="AA680" i="27"/>
  <c r="S744" i="27"/>
  <c r="S747" i="27"/>
  <c r="S770" i="27"/>
  <c r="S773" i="27"/>
  <c r="S776" i="27"/>
  <c r="AA819" i="27"/>
  <c r="W822" i="27"/>
  <c r="K826" i="27"/>
  <c r="W835" i="27"/>
  <c r="K839" i="27"/>
  <c r="O886" i="27"/>
  <c r="O888" i="27"/>
  <c r="K891" i="27"/>
  <c r="AA900" i="27"/>
  <c r="S903" i="27"/>
  <c r="K906" i="27"/>
  <c r="S909" i="27"/>
  <c r="K455" i="27"/>
  <c r="K838" i="27"/>
  <c r="S887" i="27"/>
  <c r="S893" i="27"/>
  <c r="S622" i="27"/>
  <c r="S902" i="27"/>
  <c r="S978" i="27"/>
  <c r="N32" i="27"/>
  <c r="H35" i="27"/>
  <c r="N36" i="27"/>
  <c r="AA204" i="27"/>
  <c r="S252" i="27"/>
  <c r="O355" i="27"/>
  <c r="S456" i="27"/>
  <c r="S487" i="27"/>
  <c r="S490" i="27"/>
  <c r="S609" i="27"/>
  <c r="K618" i="27"/>
  <c r="K621" i="27"/>
  <c r="AA627" i="27"/>
  <c r="O657" i="27"/>
  <c r="O668" i="27"/>
  <c r="O674" i="27"/>
  <c r="K676" i="27"/>
  <c r="W678" i="27"/>
  <c r="K742" i="27"/>
  <c r="S823" i="27"/>
  <c r="K833" i="27"/>
  <c r="W836" i="27"/>
  <c r="K840" i="27"/>
  <c r="S884" i="27"/>
  <c r="S888" i="27"/>
  <c r="W894" i="27"/>
  <c r="K901" i="27"/>
  <c r="AA903" i="27"/>
  <c r="AA906" i="27"/>
  <c r="S976" i="27"/>
  <c r="S979" i="27"/>
  <c r="K361" i="27"/>
  <c r="K458" i="27"/>
  <c r="K744" i="27"/>
  <c r="K675" i="27"/>
  <c r="S822" i="27"/>
  <c r="K832" i="27"/>
  <c r="S908" i="27"/>
  <c r="J35" i="27"/>
  <c r="K356" i="27"/>
  <c r="K363" i="27"/>
  <c r="K457" i="27"/>
  <c r="S460" i="27"/>
  <c r="S510" i="27"/>
  <c r="K619" i="27"/>
  <c r="W621" i="27"/>
  <c r="O628" i="27"/>
  <c r="O662" i="27"/>
  <c r="AA668" i="27"/>
  <c r="S674" i="27"/>
  <c r="AA676" i="27"/>
  <c r="K679" i="27"/>
  <c r="K740" i="27"/>
  <c r="O748" i="27"/>
  <c r="S771" i="27"/>
  <c r="O774" i="27"/>
  <c r="S777" i="27"/>
  <c r="S817" i="27"/>
  <c r="W823" i="27"/>
  <c r="K834" i="27"/>
  <c r="K841" i="27"/>
  <c r="K887" i="27"/>
  <c r="O889" i="27"/>
  <c r="K892" i="27"/>
  <c r="S895" i="27"/>
  <c r="AA898" i="27"/>
  <c r="O901" i="27"/>
  <c r="S904" i="27"/>
  <c r="K907" i="27"/>
  <c r="K997" i="27"/>
  <c r="S1000" i="27"/>
  <c r="K357" i="27"/>
  <c r="O360" i="27"/>
  <c r="K364" i="27"/>
  <c r="O619" i="27"/>
  <c r="O629" i="27"/>
  <c r="O652" i="27"/>
  <c r="O655" i="27"/>
  <c r="AA662" i="27"/>
  <c r="O669" i="27"/>
  <c r="W674" i="27"/>
  <c r="S740" i="27"/>
  <c r="S743" i="27"/>
  <c r="S774" i="27"/>
  <c r="K821" i="27"/>
  <c r="K824" i="27"/>
  <c r="W831" i="27"/>
  <c r="W837" i="27"/>
  <c r="K899" i="27"/>
  <c r="S901" i="27"/>
  <c r="W263" i="27"/>
  <c r="W260" i="27"/>
  <c r="S259" i="27"/>
  <c r="S261" i="27"/>
  <c r="O260" i="27"/>
  <c r="K258" i="27"/>
  <c r="K263" i="27"/>
  <c r="K259" i="27"/>
  <c r="AA250" i="27"/>
  <c r="AA320" i="27"/>
  <c r="W317" i="27"/>
  <c r="W320" i="27"/>
  <c r="W330" i="27"/>
  <c r="S318" i="27"/>
  <c r="S323" i="27"/>
  <c r="K252" i="27"/>
  <c r="O258" i="27"/>
  <c r="O261" i="27"/>
  <c r="O259" i="27"/>
  <c r="O262" i="27"/>
  <c r="AA329" i="27"/>
  <c r="AA321" i="27"/>
  <c r="AA330" i="27"/>
  <c r="AA252" i="27"/>
  <c r="AA318" i="27"/>
  <c r="AA333" i="27"/>
  <c r="AA253" i="27"/>
  <c r="AA319" i="27"/>
  <c r="AA249" i="27"/>
  <c r="AA254" i="27"/>
  <c r="AA328" i="27"/>
  <c r="W253" i="27"/>
  <c r="W318" i="27"/>
  <c r="W321" i="27"/>
  <c r="W328" i="27"/>
  <c r="W332" i="27"/>
  <c r="W333" i="27"/>
  <c r="W319" i="27"/>
  <c r="W329" i="27"/>
  <c r="W323" i="27"/>
  <c r="S251" i="27"/>
  <c r="S254" i="27"/>
  <c r="S250" i="27"/>
  <c r="S253" i="27"/>
  <c r="O321" i="27"/>
  <c r="O330" i="27"/>
  <c r="O251" i="27"/>
  <c r="O253" i="27"/>
  <c r="O250" i="27"/>
  <c r="O249" i="27"/>
  <c r="O317" i="27"/>
  <c r="O322" i="27"/>
  <c r="O331" i="27"/>
  <c r="O252" i="27"/>
  <c r="K320" i="27"/>
  <c r="K322" i="27"/>
  <c r="K323" i="27"/>
  <c r="K249" i="27"/>
  <c r="K332" i="27"/>
  <c r="O244" i="27"/>
  <c r="O584" i="27"/>
  <c r="O581" i="27"/>
  <c r="K556" i="27"/>
  <c r="O582" i="27"/>
  <c r="O557" i="27"/>
  <c r="O585" i="27"/>
  <c r="O580" i="27"/>
  <c r="O555" i="27"/>
  <c r="O553" i="27"/>
  <c r="O583" i="27"/>
  <c r="O556" i="27"/>
  <c r="AA259" i="27"/>
  <c r="AA260" i="27"/>
  <c r="O837" i="27"/>
  <c r="O831" i="27"/>
  <c r="O838" i="27"/>
  <c r="O832" i="27"/>
  <c r="O836" i="27"/>
  <c r="O834" i="27"/>
  <c r="O835" i="27"/>
  <c r="O833" i="27"/>
  <c r="O840" i="27"/>
  <c r="O842" i="27"/>
  <c r="O839" i="27"/>
  <c r="O841" i="27"/>
  <c r="O118" i="27"/>
  <c r="S244" i="27"/>
  <c r="E257" i="27"/>
  <c r="O489" i="27"/>
  <c r="S556" i="27"/>
  <c r="S553" i="27"/>
  <c r="S585" i="27"/>
  <c r="S580" i="27"/>
  <c r="S555" i="27"/>
  <c r="S583" i="27"/>
  <c r="S581" i="27"/>
  <c r="S554" i="27"/>
  <c r="S584" i="27"/>
  <c r="O933" i="27"/>
  <c r="O1063" i="27"/>
  <c r="O704" i="27"/>
  <c r="O1110" i="27"/>
  <c r="O867" i="27"/>
  <c r="O1020" i="27"/>
  <c r="O800" i="27"/>
  <c r="O510" i="27"/>
  <c r="O434" i="27"/>
  <c r="O385" i="27"/>
  <c r="H33" i="27"/>
  <c r="H36" i="27"/>
  <c r="S204" i="27"/>
  <c r="S118" i="27"/>
  <c r="W118" i="27"/>
  <c r="AA135" i="27"/>
  <c r="S241" i="27"/>
  <c r="W249" i="27"/>
  <c r="K251" i="27"/>
  <c r="K261" i="27"/>
  <c r="K262" i="27"/>
  <c r="AA261" i="27"/>
  <c r="K333" i="27"/>
  <c r="K318" i="27"/>
  <c r="K328" i="27"/>
  <c r="K319" i="27"/>
  <c r="K329" i="27"/>
  <c r="S332" i="27"/>
  <c r="O358" i="27"/>
  <c r="O412" i="27"/>
  <c r="O409" i="27"/>
  <c r="K407" i="27"/>
  <c r="O408" i="27"/>
  <c r="O410" i="27"/>
  <c r="O461" i="27"/>
  <c r="O243" i="27"/>
  <c r="O240" i="27"/>
  <c r="F36" i="27"/>
  <c r="F39" i="27" s="1"/>
  <c r="O458" i="27"/>
  <c r="O487" i="27"/>
  <c r="AA621" i="27"/>
  <c r="AA618" i="27"/>
  <c r="AA622" i="27"/>
  <c r="AA619" i="27"/>
  <c r="H32" i="27"/>
  <c r="AA1117" i="27"/>
  <c r="AA1118" i="27"/>
  <c r="AA1119" i="27"/>
  <c r="AA1120" i="27"/>
  <c r="AA138" i="27"/>
  <c r="AA132" i="27"/>
  <c r="AA126" i="27"/>
  <c r="AA128" i="27"/>
  <c r="AA131" i="27"/>
  <c r="AA141" i="27"/>
  <c r="S243" i="27"/>
  <c r="W252" i="27"/>
  <c r="K254" i="27"/>
  <c r="AA258" i="27"/>
  <c r="AA263" i="27"/>
  <c r="K306" i="27"/>
  <c r="O313" i="27"/>
  <c r="O310" i="27"/>
  <c r="O307" i="27"/>
  <c r="O308" i="27"/>
  <c r="O312" i="27"/>
  <c r="O328" i="27"/>
  <c r="O319" i="27"/>
  <c r="O329" i="27"/>
  <c r="O320" i="27"/>
  <c r="S317" i="27"/>
  <c r="S319" i="27"/>
  <c r="K321" i="27"/>
  <c r="K331" i="27"/>
  <c r="S410" i="27"/>
  <c r="S408" i="27"/>
  <c r="S413" i="27"/>
  <c r="S411" i="27"/>
  <c r="S412" i="27"/>
  <c r="O579" i="27"/>
  <c r="S582" i="27"/>
  <c r="O609" i="27"/>
  <c r="S658" i="27"/>
  <c r="S655" i="27"/>
  <c r="S652" i="27"/>
  <c r="S657" i="27"/>
  <c r="S653" i="27"/>
  <c r="K650" i="27"/>
  <c r="S651" i="27"/>
  <c r="S656" i="27"/>
  <c r="K118" i="27"/>
  <c r="E248" i="27"/>
  <c r="O456" i="27"/>
  <c r="O490" i="27"/>
  <c r="O488" i="27"/>
  <c r="O459" i="27"/>
  <c r="O486" i="27"/>
  <c r="O457" i="27"/>
  <c r="O455" i="27"/>
  <c r="K204" i="27"/>
  <c r="S240" i="27"/>
  <c r="O245" i="27"/>
  <c r="K250" i="27"/>
  <c r="S263" i="27"/>
  <c r="S258" i="27"/>
  <c r="S262" i="27"/>
  <c r="E326" i="27"/>
  <c r="S313" i="27"/>
  <c r="S310" i="27"/>
  <c r="S307" i="27"/>
  <c r="S308" i="27"/>
  <c r="S312" i="27"/>
  <c r="S329" i="27"/>
  <c r="S320" i="27"/>
  <c r="S330" i="27"/>
  <c r="S321" i="27"/>
  <c r="O362" i="27"/>
  <c r="O363" i="27"/>
  <c r="O361" i="27"/>
  <c r="O356" i="27"/>
  <c r="S557" i="27"/>
  <c r="S579" i="27"/>
  <c r="S628" i="27"/>
  <c r="S629" i="27"/>
  <c r="S626" i="27"/>
  <c r="S630" i="27"/>
  <c r="S627" i="27"/>
  <c r="S667" i="27"/>
  <c r="S669" i="27"/>
  <c r="S662" i="27"/>
  <c r="S665" i="27"/>
  <c r="S668" i="27"/>
  <c r="S663" i="27"/>
  <c r="S664" i="27"/>
  <c r="W906" i="27"/>
  <c r="W900" i="27"/>
  <c r="W907" i="27"/>
  <c r="W901" i="27"/>
  <c r="W905" i="27"/>
  <c r="W903" i="27"/>
  <c r="W904" i="27"/>
  <c r="W902" i="27"/>
  <c r="W898" i="27"/>
  <c r="W909" i="27"/>
  <c r="W899" i="27"/>
  <c r="W908" i="27"/>
  <c r="AA140" i="27"/>
  <c r="K239" i="27"/>
  <c r="K244" i="27" s="1"/>
  <c r="O242" i="27"/>
  <c r="W251" i="27"/>
  <c r="W254" i="27"/>
  <c r="W258" i="27"/>
  <c r="W259" i="27"/>
  <c r="W262" i="27"/>
  <c r="O318" i="27"/>
  <c r="O323" i="27"/>
  <c r="S328" i="27"/>
  <c r="K330" i="27"/>
  <c r="S331" i="27"/>
  <c r="S333" i="27"/>
  <c r="S364" i="27"/>
  <c r="S361" i="27"/>
  <c r="S358" i="27"/>
  <c r="S360" i="27"/>
  <c r="S355" i="27"/>
  <c r="S363" i="27"/>
  <c r="S356" i="27"/>
  <c r="S359" i="27"/>
  <c r="O357" i="27"/>
  <c r="O359" i="27"/>
  <c r="S409" i="27"/>
  <c r="O460" i="27"/>
  <c r="O462" i="27"/>
  <c r="O554" i="27"/>
  <c r="W629" i="27"/>
  <c r="W626" i="27"/>
  <c r="W630" i="27"/>
  <c r="W627" i="27"/>
  <c r="W628" i="27"/>
  <c r="W668" i="27"/>
  <c r="W662" i="27"/>
  <c r="W667" i="27"/>
  <c r="W664" i="27"/>
  <c r="W665" i="27"/>
  <c r="W663" i="27"/>
  <c r="E672" i="27"/>
  <c r="K745" i="27"/>
  <c r="K743" i="27"/>
  <c r="K748" i="27"/>
  <c r="S1063" i="27"/>
  <c r="S1020" i="27"/>
  <c r="S867" i="27"/>
  <c r="S933" i="27"/>
  <c r="AA317" i="27"/>
  <c r="W322" i="27"/>
  <c r="AA323" i="27"/>
  <c r="AA332" i="27"/>
  <c r="S489" i="27"/>
  <c r="S461" i="27"/>
  <c r="S458" i="27"/>
  <c r="S455" i="27"/>
  <c r="S462" i="27"/>
  <c r="K488" i="27"/>
  <c r="S618" i="27"/>
  <c r="O621" i="27"/>
  <c r="W622" i="27"/>
  <c r="AA628" i="27"/>
  <c r="O630" i="27"/>
  <c r="O651" i="27"/>
  <c r="O658" i="27"/>
  <c r="K680" i="27"/>
  <c r="K674" i="27"/>
  <c r="W676" i="27"/>
  <c r="K678" i="27"/>
  <c r="O742" i="27"/>
  <c r="K747" i="27"/>
  <c r="K769" i="27"/>
  <c r="K771" i="27" s="1"/>
  <c r="AA322" i="27"/>
  <c r="K355" i="27"/>
  <c r="K360" i="27"/>
  <c r="K454" i="27"/>
  <c r="W618" i="27"/>
  <c r="S621" i="27"/>
  <c r="O626" i="27"/>
  <c r="K629" i="27"/>
  <c r="O653" i="27"/>
  <c r="K662" i="27"/>
  <c r="S678" i="27"/>
  <c r="S704" i="27"/>
  <c r="K741" i="27"/>
  <c r="O776" i="27"/>
  <c r="O773" i="27"/>
  <c r="O770" i="27"/>
  <c r="O775" i="27"/>
  <c r="O771" i="27"/>
  <c r="AA840" i="27"/>
  <c r="AA834" i="27"/>
  <c r="AA841" i="27"/>
  <c r="AA835" i="27"/>
  <c r="AA839" i="27"/>
  <c r="AA837" i="27"/>
  <c r="AA838" i="27"/>
  <c r="AA836" i="27"/>
  <c r="AA842" i="27"/>
  <c r="AA833" i="27"/>
  <c r="K665" i="27"/>
  <c r="K669" i="27"/>
  <c r="K666" i="27"/>
  <c r="K664" i="27"/>
  <c r="S676" i="27"/>
  <c r="S679" i="27"/>
  <c r="S673" i="27"/>
  <c r="S675" i="27"/>
  <c r="O746" i="27"/>
  <c r="O743" i="27"/>
  <c r="O740" i="27"/>
  <c r="O745" i="27"/>
  <c r="O741" i="27"/>
  <c r="S800" i="27"/>
  <c r="W892" i="27"/>
  <c r="W886" i="27"/>
  <c r="W893" i="27"/>
  <c r="W887" i="27"/>
  <c r="W890" i="27"/>
  <c r="W888" i="27"/>
  <c r="W891" i="27"/>
  <c r="W889" i="27"/>
  <c r="W895" i="27"/>
  <c r="W885" i="27"/>
  <c r="K460" i="27"/>
  <c r="S620" i="27"/>
  <c r="K628" i="27"/>
  <c r="O666" i="27"/>
  <c r="O663" i="27"/>
  <c r="O664" i="27"/>
  <c r="W677" i="27"/>
  <c r="W680" i="27"/>
  <c r="W679" i="27"/>
  <c r="W675" i="27"/>
  <c r="AA826" i="27"/>
  <c r="AA820" i="27"/>
  <c r="AA827" i="27"/>
  <c r="AA821" i="27"/>
  <c r="AA824" i="27"/>
  <c r="AA822" i="27"/>
  <c r="AA825" i="27"/>
  <c r="AA823" i="27"/>
  <c r="AA818" i="27"/>
  <c r="AA828" i="27"/>
  <c r="S1110" i="27"/>
  <c r="AA669" i="27"/>
  <c r="AA663" i="27"/>
  <c r="O675" i="27"/>
  <c r="O678" i="27"/>
  <c r="O676" i="27"/>
  <c r="S831" i="27"/>
  <c r="AA893" i="27"/>
  <c r="AA887" i="27"/>
  <c r="AA894" i="27"/>
  <c r="AA888" i="27"/>
  <c r="AA895" i="27"/>
  <c r="AA885" i="27"/>
  <c r="AA889" i="27"/>
  <c r="AA892" i="27"/>
  <c r="AA907" i="27"/>
  <c r="AA901" i="27"/>
  <c r="AA908" i="27"/>
  <c r="AA902" i="27"/>
  <c r="AA909" i="27"/>
  <c r="S998" i="27"/>
  <c r="S824" i="27"/>
  <c r="S818" i="27"/>
  <c r="S825" i="27"/>
  <c r="S819" i="27"/>
  <c r="S828" i="27"/>
  <c r="S826" i="27"/>
  <c r="S827" i="27"/>
  <c r="S821" i="27"/>
  <c r="O900" i="27"/>
  <c r="S838" i="27"/>
  <c r="S832" i="27"/>
  <c r="S839" i="27"/>
  <c r="S833" i="27"/>
  <c r="S841" i="27"/>
  <c r="S842" i="27"/>
  <c r="S840" i="27"/>
  <c r="O890" i="27"/>
  <c r="O884" i="27"/>
  <c r="O891" i="27"/>
  <c r="O885" i="27"/>
  <c r="O894" i="27"/>
  <c r="O892" i="27"/>
  <c r="O895" i="27"/>
  <c r="O893" i="27"/>
  <c r="O904" i="27"/>
  <c r="O898" i="27"/>
  <c r="O905" i="27"/>
  <c r="O899" i="27"/>
  <c r="O909" i="27"/>
  <c r="O907" i="27"/>
  <c r="O908" i="27"/>
  <c r="O906" i="27"/>
  <c r="O903" i="27"/>
  <c r="S1001" i="27"/>
  <c r="S999" i="27"/>
  <c r="S742" i="27"/>
  <c r="S745" i="27"/>
  <c r="W825" i="27"/>
  <c r="W819" i="27"/>
  <c r="W826" i="27"/>
  <c r="W820" i="27"/>
  <c r="W818" i="27"/>
  <c r="S905" i="27"/>
  <c r="S899" i="27"/>
  <c r="S906" i="27"/>
  <c r="S900" i="27"/>
  <c r="M1147" i="27"/>
  <c r="M1149" i="27"/>
  <c r="M1151" i="27"/>
  <c r="M1153" i="27"/>
  <c r="M1155" i="27"/>
  <c r="M1157" i="27"/>
  <c r="M1159" i="27"/>
  <c r="M1161" i="27"/>
  <c r="M1163" i="27"/>
  <c r="M1165" i="27"/>
  <c r="M1167" i="27"/>
  <c r="S772" i="27"/>
  <c r="W817" i="27"/>
  <c r="W839" i="27"/>
  <c r="W833" i="27"/>
  <c r="W840" i="27"/>
  <c r="W834" i="27"/>
  <c r="W832" i="27"/>
  <c r="S891" i="27"/>
  <c r="S885" i="27"/>
  <c r="S892" i="27"/>
  <c r="S886" i="27"/>
  <c r="S898" i="27"/>
  <c r="M1146" i="27"/>
  <c r="M1148" i="27"/>
  <c r="M1150" i="27"/>
  <c r="M1152" i="27"/>
  <c r="M1154" i="27"/>
  <c r="M1156" i="27"/>
  <c r="M1158" i="27"/>
  <c r="M1160" i="27"/>
  <c r="M1162" i="27"/>
  <c r="M1164" i="27"/>
  <c r="M1168" i="27"/>
  <c r="K817" i="27"/>
  <c r="K823" i="27"/>
  <c r="K831" i="27"/>
  <c r="K837" i="27"/>
  <c r="K884" i="27"/>
  <c r="K890" i="27"/>
  <c r="K898" i="27"/>
  <c r="K904" i="27"/>
  <c r="K822" i="27"/>
  <c r="K836" i="27"/>
  <c r="K889" i="27"/>
  <c r="K903" i="27"/>
  <c r="S119" i="27" l="1"/>
  <c r="S120" i="27"/>
  <c r="O120" i="27"/>
  <c r="O119" i="27"/>
  <c r="K120" i="27"/>
  <c r="K119" i="27"/>
  <c r="W120" i="27"/>
  <c r="W119" i="27"/>
  <c r="K413" i="27"/>
  <c r="K411" i="27"/>
  <c r="K408" i="27"/>
  <c r="K409" i="27"/>
  <c r="K410" i="27"/>
  <c r="K412" i="27"/>
  <c r="K1020" i="27"/>
  <c r="K654" i="27"/>
  <c r="S686" i="27"/>
  <c r="S437" i="27"/>
  <c r="S438" i="27"/>
  <c r="S435" i="27"/>
  <c r="O998" i="27"/>
  <c r="O978" i="27"/>
  <c r="S614" i="27"/>
  <c r="K510" i="27"/>
  <c r="S389" i="27"/>
  <c r="Q343" i="27"/>
  <c r="Q345" i="27"/>
  <c r="Q342" i="27"/>
  <c r="Q341" i="27"/>
  <c r="Q344" i="27"/>
  <c r="K311" i="27"/>
  <c r="Q346" i="27"/>
  <c r="N39" i="27"/>
  <c r="L39" i="27"/>
  <c r="J39" i="27"/>
  <c r="H39" i="27"/>
  <c r="S388" i="27"/>
  <c r="S511" i="27"/>
  <c r="H38" i="27"/>
  <c r="O977" i="27"/>
  <c r="O976" i="27"/>
  <c r="K976" i="27"/>
  <c r="K979" i="27"/>
  <c r="O979" i="27"/>
  <c r="K978" i="27"/>
  <c r="S512" i="27"/>
  <c r="P36" i="27"/>
  <c r="O1001" i="27"/>
  <c r="S613" i="27"/>
  <c r="K652" i="27"/>
  <c r="S386" i="27"/>
  <c r="K999" i="27"/>
  <c r="F38" i="27"/>
  <c r="S387" i="27"/>
  <c r="K1001" i="27"/>
  <c r="P35" i="27"/>
  <c r="K651" i="27"/>
  <c r="K657" i="27"/>
  <c r="K555" i="27"/>
  <c r="L38" i="27"/>
  <c r="S611" i="27"/>
  <c r="O999" i="27"/>
  <c r="O1000" i="27"/>
  <c r="S612" i="27"/>
  <c r="K1000" i="27"/>
  <c r="K998" i="27"/>
  <c r="S610" i="27"/>
  <c r="E625" i="27"/>
  <c r="S706" i="27"/>
  <c r="S705" i="27"/>
  <c r="K655" i="27"/>
  <c r="K656" i="27"/>
  <c r="K609" i="27"/>
  <c r="O614" i="27"/>
  <c r="O612" i="27"/>
  <c r="O610" i="27"/>
  <c r="O613" i="27"/>
  <c r="E617" i="27"/>
  <c r="O611" i="27"/>
  <c r="O386" i="27"/>
  <c r="O511" i="27"/>
  <c r="O387" i="27"/>
  <c r="O512" i="27"/>
  <c r="O389" i="27"/>
  <c r="O388" i="27"/>
  <c r="S1113" i="27"/>
  <c r="S1111" i="27"/>
  <c r="S1112" i="27"/>
  <c r="O1112" i="27"/>
  <c r="S1114" i="27"/>
  <c r="O1111" i="27"/>
  <c r="O1114" i="27"/>
  <c r="O1113" i="27"/>
  <c r="O1120" i="27"/>
  <c r="O1118" i="27"/>
  <c r="O1117" i="27"/>
  <c r="O1119" i="27"/>
  <c r="O141" i="27"/>
  <c r="O135" i="27"/>
  <c r="O129" i="27"/>
  <c r="O123" i="27"/>
  <c r="O132" i="27"/>
  <c r="O122" i="27"/>
  <c r="O139" i="27"/>
  <c r="O136" i="27"/>
  <c r="O126" i="27"/>
  <c r="O134" i="27"/>
  <c r="O121" i="27"/>
  <c r="O133" i="27"/>
  <c r="O130" i="27"/>
  <c r="O131" i="27"/>
  <c r="O140" i="27"/>
  <c r="O137" i="27"/>
  <c r="O127" i="27"/>
  <c r="O124" i="27"/>
  <c r="O138" i="27"/>
  <c r="O128" i="27"/>
  <c r="O125" i="27"/>
  <c r="K658" i="27"/>
  <c r="K308" i="27"/>
  <c r="K242" i="27"/>
  <c r="K245" i="27"/>
  <c r="K241" i="27"/>
  <c r="K777" i="27"/>
  <c r="O438" i="27"/>
  <c r="O436" i="27"/>
  <c r="O435" i="27"/>
  <c r="O437" i="27"/>
  <c r="O705" i="27"/>
  <c r="O706" i="27"/>
  <c r="K704" i="27"/>
  <c r="K557" i="27"/>
  <c r="K553" i="27"/>
  <c r="K554" i="27"/>
  <c r="K1063" i="27"/>
  <c r="S935" i="27"/>
  <c r="S936" i="27"/>
  <c r="S934" i="27"/>
  <c r="S937" i="27"/>
  <c r="K312" i="27"/>
  <c r="K309" i="27"/>
  <c r="K313" i="27"/>
  <c r="K307" i="27"/>
  <c r="W1117" i="27"/>
  <c r="W1120" i="27"/>
  <c r="W1119" i="27"/>
  <c r="W1118" i="27"/>
  <c r="W137" i="27"/>
  <c r="W131" i="27"/>
  <c r="W125" i="27"/>
  <c r="W136" i="27"/>
  <c r="W133" i="27"/>
  <c r="W123" i="27"/>
  <c r="W126" i="27"/>
  <c r="W140" i="27"/>
  <c r="W130" i="27"/>
  <c r="W127" i="27"/>
  <c r="W134" i="27"/>
  <c r="W124" i="27"/>
  <c r="W121" i="27"/>
  <c r="W135" i="27"/>
  <c r="W139" i="27"/>
  <c r="W129" i="27"/>
  <c r="W141" i="27"/>
  <c r="W138" i="27"/>
  <c r="W128" i="27"/>
  <c r="W132" i="27"/>
  <c r="W122" i="27"/>
  <c r="S811" i="27"/>
  <c r="S808" i="27"/>
  <c r="S805" i="27"/>
  <c r="S802" i="27"/>
  <c r="E830" i="27"/>
  <c r="S804" i="27"/>
  <c r="S806" i="27"/>
  <c r="S809" i="27"/>
  <c r="S803" i="27"/>
  <c r="S810" i="27"/>
  <c r="S801" i="27"/>
  <c r="S812" i="27"/>
  <c r="S807" i="27"/>
  <c r="K1119" i="27"/>
  <c r="K1120" i="27"/>
  <c r="K1117" i="27"/>
  <c r="K1118" i="27"/>
  <c r="K140" i="27"/>
  <c r="K134" i="27"/>
  <c r="K128" i="27"/>
  <c r="K122" i="27"/>
  <c r="K138" i="27"/>
  <c r="K135" i="27"/>
  <c r="K125" i="27"/>
  <c r="K132" i="27"/>
  <c r="K129" i="27"/>
  <c r="K127" i="27"/>
  <c r="K124" i="27"/>
  <c r="K141" i="27"/>
  <c r="K139" i="27"/>
  <c r="K136" i="27"/>
  <c r="K126" i="27"/>
  <c r="K123" i="27"/>
  <c r="K121" i="27"/>
  <c r="K133" i="27"/>
  <c r="K130" i="27"/>
  <c r="K137" i="27"/>
  <c r="K131" i="27"/>
  <c r="O823" i="27"/>
  <c r="O817" i="27"/>
  <c r="O824" i="27"/>
  <c r="O818" i="27"/>
  <c r="E816" i="27"/>
  <c r="O811" i="27"/>
  <c r="O808" i="27"/>
  <c r="O805" i="27"/>
  <c r="O802" i="27"/>
  <c r="O821" i="27"/>
  <c r="O819" i="27"/>
  <c r="O822" i="27"/>
  <c r="O820" i="27"/>
  <c r="K800" i="27"/>
  <c r="O809" i="27"/>
  <c r="O826" i="27"/>
  <c r="O804" i="27"/>
  <c r="O812" i="27"/>
  <c r="O825" i="27"/>
  <c r="O806" i="27"/>
  <c r="O803" i="27"/>
  <c r="O828" i="27"/>
  <c r="O810" i="27"/>
  <c r="O801" i="27"/>
  <c r="O807" i="27"/>
  <c r="O827" i="27"/>
  <c r="O935" i="27"/>
  <c r="O937" i="27"/>
  <c r="O936" i="27"/>
  <c r="O934" i="27"/>
  <c r="K933" i="27"/>
  <c r="K310" i="27"/>
  <c r="K774" i="27"/>
  <c r="S878" i="27"/>
  <c r="S875" i="27"/>
  <c r="S872" i="27"/>
  <c r="S869" i="27"/>
  <c r="E897" i="27"/>
  <c r="S876" i="27"/>
  <c r="S874" i="27"/>
  <c r="S870" i="27"/>
  <c r="S868" i="27"/>
  <c r="S879" i="27"/>
  <c r="S877" i="27"/>
  <c r="S873" i="27"/>
  <c r="S871" i="27"/>
  <c r="K1110" i="27"/>
  <c r="K434" i="27"/>
  <c r="K385" i="27"/>
  <c r="P33" i="27"/>
  <c r="N38" i="27"/>
  <c r="J38" i="27"/>
  <c r="O1068" i="27"/>
  <c r="O1065" i="27"/>
  <c r="O1022" i="27"/>
  <c r="O1067" i="27"/>
  <c r="O1023" i="27"/>
  <c r="O1021" i="27"/>
  <c r="O1066" i="27"/>
  <c r="O1024" i="27"/>
  <c r="O1064" i="27"/>
  <c r="K653" i="27"/>
  <c r="K243" i="27"/>
  <c r="K240" i="27"/>
  <c r="K776" i="27"/>
  <c r="K775" i="27"/>
  <c r="K773" i="27"/>
  <c r="K770" i="27"/>
  <c r="K772" i="27"/>
  <c r="S1022" i="27"/>
  <c r="S1066" i="27"/>
  <c r="S1067" i="27"/>
  <c r="S1023" i="27"/>
  <c r="S1021" i="27"/>
  <c r="S1065" i="27"/>
  <c r="S1064" i="27"/>
  <c r="S1024" i="27"/>
  <c r="S1068" i="27"/>
  <c r="S1119" i="27"/>
  <c r="S1117" i="27"/>
  <c r="S1120" i="27"/>
  <c r="S1118" i="27"/>
  <c r="S136" i="27"/>
  <c r="S130" i="27"/>
  <c r="S124" i="27"/>
  <c r="S139" i="27"/>
  <c r="S129" i="27"/>
  <c r="S126" i="27"/>
  <c r="S133" i="27"/>
  <c r="S123" i="27"/>
  <c r="S138" i="27"/>
  <c r="S132" i="27"/>
  <c r="S140" i="27"/>
  <c r="S137" i="27"/>
  <c r="S127" i="27"/>
  <c r="S125" i="27"/>
  <c r="S134" i="27"/>
  <c r="S131" i="27"/>
  <c r="S121" i="27"/>
  <c r="S141" i="27"/>
  <c r="S128" i="27"/>
  <c r="S135" i="27"/>
  <c r="S122" i="27"/>
  <c r="P32" i="27"/>
  <c r="E883" i="27"/>
  <c r="O878" i="27"/>
  <c r="O875" i="27"/>
  <c r="O872" i="27"/>
  <c r="O869" i="27"/>
  <c r="O879" i="27"/>
  <c r="O874" i="27"/>
  <c r="O876" i="27"/>
  <c r="O871" i="27"/>
  <c r="K867" i="27"/>
  <c r="O877" i="27"/>
  <c r="O873" i="27"/>
  <c r="O870" i="27"/>
  <c r="O868" i="27"/>
  <c r="R693" i="27" l="1"/>
  <c r="R694" i="27"/>
  <c r="R690" i="27"/>
  <c r="R687" i="27"/>
  <c r="R689" i="27"/>
  <c r="R691" i="27"/>
  <c r="R688" i="27"/>
  <c r="R692" i="27"/>
  <c r="P38" i="27"/>
  <c r="K877" i="27"/>
  <c r="K874" i="27"/>
  <c r="K871" i="27"/>
  <c r="K870" i="27"/>
  <c r="K869" i="27"/>
  <c r="K879" i="27"/>
  <c r="K878" i="27"/>
  <c r="K873" i="27"/>
  <c r="K872" i="27"/>
  <c r="K876" i="27"/>
  <c r="K868" i="27"/>
  <c r="K875" i="27"/>
  <c r="K811" i="27"/>
  <c r="K802" i="27"/>
  <c r="K808" i="27"/>
  <c r="K805" i="27"/>
  <c r="K803" i="27"/>
  <c r="K806" i="27"/>
  <c r="K809" i="27"/>
  <c r="K804" i="27"/>
  <c r="K812" i="27"/>
  <c r="K810" i="27"/>
  <c r="K801" i="27"/>
  <c r="K807" i="27"/>
  <c r="K1114" i="27"/>
  <c r="K1112" i="27"/>
  <c r="K937" i="27"/>
  <c r="K934" i="27"/>
  <c r="K1111" i="27"/>
  <c r="K1113" i="27"/>
  <c r="K935" i="27"/>
  <c r="K936" i="27"/>
  <c r="K614" i="27"/>
  <c r="K610" i="27"/>
  <c r="K611" i="27"/>
  <c r="K613" i="27"/>
  <c r="K612" i="27"/>
  <c r="K511" i="27"/>
  <c r="K389" i="27"/>
  <c r="K388" i="27"/>
  <c r="K512" i="27"/>
  <c r="K387" i="27"/>
  <c r="K386" i="27"/>
  <c r="K706" i="27"/>
  <c r="K705" i="27"/>
  <c r="K436" i="27"/>
  <c r="K435" i="27"/>
  <c r="K438" i="27"/>
  <c r="K437" i="27"/>
  <c r="K1024" i="27"/>
  <c r="K1021" i="27"/>
  <c r="K1067" i="27"/>
  <c r="K1023" i="27"/>
  <c r="K1064" i="27"/>
  <c r="K1066" i="27"/>
  <c r="K1022" i="27"/>
  <c r="K1065" i="27"/>
  <c r="K1068" i="27"/>
</calcChain>
</file>

<file path=xl/sharedStrings.xml><?xml version="1.0" encoding="utf-8"?>
<sst xmlns="http://schemas.openxmlformats.org/spreadsheetml/2006/main" count="1032" uniqueCount="329">
  <si>
    <t>性別</t>
    <rPh sb="0" eb="2">
      <t>セイベツ</t>
    </rPh>
    <phoneticPr fontId="18"/>
  </si>
  <si>
    <t>合計</t>
    <rPh sb="0" eb="2">
      <t>ゴウケイ</t>
    </rPh>
    <phoneticPr fontId="18"/>
  </si>
  <si>
    <t>男性</t>
    <rPh sb="0" eb="2">
      <t>ダンセイ</t>
    </rPh>
    <phoneticPr fontId="18"/>
  </si>
  <si>
    <t>女性</t>
    <rPh sb="0" eb="2">
      <t>ジョセイ</t>
    </rPh>
    <phoneticPr fontId="18"/>
  </si>
  <si>
    <t>30歳代</t>
    <rPh sb="2" eb="4">
      <t>サイダイ</t>
    </rPh>
    <phoneticPr fontId="18"/>
  </si>
  <si>
    <t>40歳代</t>
    <rPh sb="2" eb="4">
      <t>サイダイ</t>
    </rPh>
    <phoneticPr fontId="18"/>
  </si>
  <si>
    <t>50歳代</t>
    <rPh sb="2" eb="4">
      <t>サイダイ</t>
    </rPh>
    <phoneticPr fontId="18"/>
  </si>
  <si>
    <t>年代</t>
    <rPh sb="0" eb="2">
      <t>ネンダイ</t>
    </rPh>
    <phoneticPr fontId="18"/>
  </si>
  <si>
    <t>【留意点】</t>
    <phoneticPr fontId="18"/>
  </si>
  <si>
    <t>【調査目的】</t>
    <rPh sb="1" eb="3">
      <t>チョウサ</t>
    </rPh>
    <rPh sb="3" eb="5">
      <t>モクテキ</t>
    </rPh>
    <phoneticPr fontId="18"/>
  </si>
  <si>
    <t>【実施期間】</t>
    <rPh sb="1" eb="3">
      <t>ジッシ</t>
    </rPh>
    <rPh sb="3" eb="5">
      <t>キカン</t>
    </rPh>
    <phoneticPr fontId="18"/>
  </si>
  <si>
    <t>※質問文及び選択肢などの長い文章については、簡略化して表示している場合があります。</t>
    <rPh sb="27" eb="29">
      <t>ヒョウジ</t>
    </rPh>
    <phoneticPr fontId="18"/>
  </si>
  <si>
    <t>　　したがって、内訳の合計が全体の計に一致しないことがあります。</t>
    <phoneticPr fontId="18"/>
  </si>
  <si>
    <t>　　また、複数回答の質問については、回答者数を母数に比率表示しています。</t>
    <rPh sb="5" eb="7">
      <t>フクスウ</t>
    </rPh>
    <rPh sb="7" eb="9">
      <t>カイトウ</t>
    </rPh>
    <rPh sb="10" eb="12">
      <t>シツモン</t>
    </rPh>
    <rPh sb="18" eb="20">
      <t>カイトウ</t>
    </rPh>
    <rPh sb="20" eb="21">
      <t>シャ</t>
    </rPh>
    <rPh sb="21" eb="22">
      <t>スウ</t>
    </rPh>
    <rPh sb="23" eb="25">
      <t>ボスウ</t>
    </rPh>
    <rPh sb="26" eb="28">
      <t>ヒリツ</t>
    </rPh>
    <rPh sb="28" eb="30">
      <t>ヒョウジ</t>
    </rPh>
    <phoneticPr fontId="18"/>
  </si>
  <si>
    <t>【回答者数と内訳】</t>
    <rPh sb="1" eb="3">
      <t>カイトウ</t>
    </rPh>
    <rPh sb="3" eb="4">
      <t>シャ</t>
    </rPh>
    <rPh sb="4" eb="5">
      <t>スウ</t>
    </rPh>
    <rPh sb="6" eb="8">
      <t>ウチワケ</t>
    </rPh>
    <phoneticPr fontId="18"/>
  </si>
  <si>
    <t>【結果の概要】</t>
    <rPh sb="1" eb="3">
      <t>ケッカ</t>
    </rPh>
    <rPh sb="4" eb="6">
      <t>ガイヨウ</t>
    </rPh>
    <phoneticPr fontId="18"/>
  </si>
  <si>
    <t>【調査票】</t>
    <rPh sb="1" eb="4">
      <t>チョウサヒョウ</t>
    </rPh>
    <phoneticPr fontId="18"/>
  </si>
  <si>
    <t>60歳
以上</t>
    <rPh sb="2" eb="3">
      <t>サイ</t>
    </rPh>
    <rPh sb="4" eb="6">
      <t>イジョウ</t>
    </rPh>
    <phoneticPr fontId="18"/>
  </si>
  <si>
    <t>※数値（％）は、各実数を元に比率表示し、小数第2位を四捨五入しています。</t>
    <phoneticPr fontId="18"/>
  </si>
  <si>
    <t>ランニング・ジョギング</t>
    <phoneticPr fontId="18"/>
  </si>
  <si>
    <t>水泳</t>
    <phoneticPr fontId="18"/>
  </si>
  <si>
    <t>テニス・ソフトテニス</t>
    <phoneticPr fontId="18"/>
  </si>
  <si>
    <t>卓球</t>
    <phoneticPr fontId="18"/>
  </si>
  <si>
    <t>名</t>
    <rPh sb="0" eb="1">
      <t>メイ</t>
    </rPh>
    <phoneticPr fontId="18"/>
  </si>
  <si>
    <t>全体</t>
    <rPh sb="0" eb="2">
      <t>ゼンタイ</t>
    </rPh>
    <phoneticPr fontId="18"/>
  </si>
  <si>
    <t>ほとんど毎日</t>
    <rPh sb="4" eb="6">
      <t>マイニチ</t>
    </rPh>
    <phoneticPr fontId="18"/>
  </si>
  <si>
    <t>週３日以上</t>
  </si>
  <si>
    <t>週１～２日程度</t>
  </si>
  <si>
    <t>月１～３日程度</t>
  </si>
  <si>
    <t>年に１～２日程度</t>
  </si>
  <si>
    <t>まったくしなかった</t>
  </si>
  <si>
    <t>その他</t>
    <phoneticPr fontId="18"/>
  </si>
  <si>
    <t>仕事が忙しいから</t>
    <phoneticPr fontId="18"/>
  </si>
  <si>
    <t>家事・育児が忙しいから</t>
    <phoneticPr fontId="18"/>
  </si>
  <si>
    <t>場所や施設がないから</t>
    <phoneticPr fontId="18"/>
  </si>
  <si>
    <t>お金がかかるから</t>
    <phoneticPr fontId="18"/>
  </si>
  <si>
    <t>機会がないから</t>
    <phoneticPr fontId="18"/>
  </si>
  <si>
    <t>特に理由はない</t>
    <phoneticPr fontId="18"/>
  </si>
  <si>
    <t>名前も活動内容も知っている</t>
    <phoneticPr fontId="18"/>
  </si>
  <si>
    <t>名前も活動内容も知らない</t>
    <phoneticPr fontId="18"/>
  </si>
  <si>
    <t>行った</t>
    <rPh sb="0" eb="1">
      <t>オコナ</t>
    </rPh>
    <phoneticPr fontId="18"/>
  </si>
  <si>
    <t>行っていない</t>
    <rPh sb="0" eb="1">
      <t>オコナ</t>
    </rPh>
    <phoneticPr fontId="18"/>
  </si>
  <si>
    <t>わからない</t>
    <phoneticPr fontId="18"/>
  </si>
  <si>
    <t>行いたい</t>
    <rPh sb="0" eb="1">
      <t>オコナ</t>
    </rPh>
    <phoneticPr fontId="18"/>
  </si>
  <si>
    <t>要請があれば行いたい</t>
    <phoneticPr fontId="18"/>
  </si>
  <si>
    <t>あまり行いたいとは思わない</t>
    <phoneticPr fontId="18"/>
  </si>
  <si>
    <t>全く行いたいとは思わない</t>
    <phoneticPr fontId="18"/>
  </si>
  <si>
    <t>スポーツの審判・役員</t>
    <phoneticPr fontId="18"/>
  </si>
  <si>
    <t>イベント・行事の運営や運営の補助</t>
    <phoneticPr fontId="18"/>
  </si>
  <si>
    <t>ある</t>
    <phoneticPr fontId="18"/>
  </si>
  <si>
    <t>ない</t>
    <phoneticPr fontId="18"/>
  </si>
  <si>
    <t>チケットが高額なため</t>
    <phoneticPr fontId="18"/>
  </si>
  <si>
    <t>※１インターネットは大阪市ホームページ、大阪市オーパス・スポーツ情報システム、SNSを除く</t>
    <rPh sb="10" eb="13">
      <t>オオサカシ</t>
    </rPh>
    <rPh sb="20" eb="23">
      <t>オオサカシ</t>
    </rPh>
    <rPh sb="32" eb="34">
      <t>ジョウホウ</t>
    </rPh>
    <rPh sb="43" eb="44">
      <t>ノゾ</t>
    </rPh>
    <phoneticPr fontId="18"/>
  </si>
  <si>
    <t>好きな選手（チーム）が出場しないから</t>
    <phoneticPr fontId="18"/>
  </si>
  <si>
    <t>サッカー・フットサル</t>
    <phoneticPr fontId="18"/>
  </si>
  <si>
    <t>はい</t>
    <phoneticPr fontId="18"/>
  </si>
  <si>
    <t>いいえ</t>
    <phoneticPr fontId="18"/>
  </si>
  <si>
    <t>どちらでもない</t>
    <phoneticPr fontId="18"/>
  </si>
  <si>
    <t>スポーツイベントが多いから</t>
    <phoneticPr fontId="18"/>
  </si>
  <si>
    <t>スポーツに関わる人々が多いから</t>
    <phoneticPr fontId="18"/>
  </si>
  <si>
    <t>スポーツイベントが少ないから</t>
    <rPh sb="9" eb="10">
      <t>スク</t>
    </rPh>
    <phoneticPr fontId="18"/>
  </si>
  <si>
    <t>スポーツ施設が充実していないから</t>
    <phoneticPr fontId="18"/>
  </si>
  <si>
    <t>スポーツに関わる人々が少ないから</t>
    <rPh sb="11" eb="12">
      <t>スク</t>
    </rPh>
    <phoneticPr fontId="18"/>
  </si>
  <si>
    <t>29歳
以下</t>
    <rPh sb="2" eb="3">
      <t>サイ</t>
    </rPh>
    <rPh sb="4" eb="6">
      <t>イカ</t>
    </rPh>
    <phoneticPr fontId="18"/>
  </si>
  <si>
    <t>29歳以下</t>
    <rPh sb="2" eb="3">
      <t>サイ</t>
    </rPh>
    <rPh sb="3" eb="5">
      <t>イカ</t>
    </rPh>
    <phoneticPr fontId="18"/>
  </si>
  <si>
    <t>30歳代</t>
    <rPh sb="2" eb="3">
      <t>サイ</t>
    </rPh>
    <rPh sb="3" eb="4">
      <t>ダイ</t>
    </rPh>
    <phoneticPr fontId="18"/>
  </si>
  <si>
    <t>40歳代</t>
    <rPh sb="2" eb="3">
      <t>サイ</t>
    </rPh>
    <rPh sb="3" eb="4">
      <t>ダイ</t>
    </rPh>
    <phoneticPr fontId="18"/>
  </si>
  <si>
    <t>50歳代</t>
    <rPh sb="2" eb="3">
      <t>サイ</t>
    </rPh>
    <rPh sb="3" eb="4">
      <t>ダイ</t>
    </rPh>
    <phoneticPr fontId="18"/>
  </si>
  <si>
    <t>60歳以上</t>
    <rPh sb="2" eb="3">
      <t>サイ</t>
    </rPh>
    <rPh sb="3" eb="5">
      <t>イジョウ</t>
    </rPh>
    <phoneticPr fontId="18"/>
  </si>
  <si>
    <t>野球・ソフトボール</t>
    <phoneticPr fontId="18"/>
  </si>
  <si>
    <t>体力に自信がないから</t>
    <phoneticPr fontId="18"/>
  </si>
  <si>
    <t>他に関心事があるから</t>
    <phoneticPr fontId="18"/>
  </si>
  <si>
    <t>名前は聞いたことがあるが、活動内容は知らない</t>
    <rPh sb="3" eb="4">
      <t>キ</t>
    </rPh>
    <phoneticPr fontId="18"/>
  </si>
  <si>
    <t>名前は聞いたことがないが、存在は知っている</t>
    <rPh sb="3" eb="4">
      <t>キ</t>
    </rPh>
    <phoneticPr fontId="18"/>
  </si>
  <si>
    <t>スポーツの指導・コーチ</t>
    <phoneticPr fontId="18"/>
  </si>
  <si>
    <t>団体・クラブの運営や運営の補助</t>
    <rPh sb="0" eb="2">
      <t>ダンタイ</t>
    </rPh>
    <phoneticPr fontId="18"/>
  </si>
  <si>
    <t>仕事が忙しいから</t>
    <rPh sb="0" eb="2">
      <t>シゴト</t>
    </rPh>
    <rPh sb="3" eb="4">
      <t>イソガ</t>
    </rPh>
    <phoneticPr fontId="18"/>
  </si>
  <si>
    <t>家事・育児が忙しいから</t>
    <rPh sb="0" eb="2">
      <t>カジ</t>
    </rPh>
    <rPh sb="3" eb="5">
      <t>イクジ</t>
    </rPh>
    <rPh sb="6" eb="7">
      <t>イソガ</t>
    </rPh>
    <phoneticPr fontId="18"/>
  </si>
  <si>
    <t>体力に自信がないから</t>
    <rPh sb="0" eb="2">
      <t>タイリョク</t>
    </rPh>
    <rPh sb="3" eb="5">
      <t>ジシン</t>
    </rPh>
    <phoneticPr fontId="18"/>
  </si>
  <si>
    <t>運動やスポーツが好きではないから</t>
    <rPh sb="0" eb="2">
      <t>ウンドウ</t>
    </rPh>
    <rPh sb="8" eb="9">
      <t>ス</t>
    </rPh>
    <phoneticPr fontId="18"/>
  </si>
  <si>
    <t>ボランティア自体に興味がないから</t>
    <rPh sb="6" eb="8">
      <t>ジタイ</t>
    </rPh>
    <rPh sb="9" eb="11">
      <t>キョウミ</t>
    </rPh>
    <phoneticPr fontId="18"/>
  </si>
  <si>
    <t>その他</t>
    <rPh sb="2" eb="3">
      <t>タ</t>
    </rPh>
    <phoneticPr fontId="18"/>
  </si>
  <si>
    <t>特に理由はない</t>
    <rPh sb="0" eb="1">
      <t>トク</t>
    </rPh>
    <rPh sb="2" eb="4">
      <t>リユウ</t>
    </rPh>
    <phoneticPr fontId="18"/>
  </si>
  <si>
    <t>ＳＮＳ（ツイッター・フェイスブックなど）</t>
    <phoneticPr fontId="18"/>
  </si>
  <si>
    <t>大阪市（区）のホームページ</t>
    <phoneticPr fontId="18"/>
  </si>
  <si>
    <t>テレビ・ラジオ</t>
    <phoneticPr fontId="18"/>
  </si>
  <si>
    <t>オーパスシステム</t>
    <phoneticPr fontId="18"/>
  </si>
  <si>
    <t>イベント雑誌</t>
    <phoneticPr fontId="18"/>
  </si>
  <si>
    <t>新聞・広告</t>
    <phoneticPr fontId="18"/>
  </si>
  <si>
    <t>知人・友人・家族</t>
    <phoneticPr fontId="18"/>
  </si>
  <si>
    <t>インターネット※１</t>
    <phoneticPr fontId="18"/>
  </si>
  <si>
    <t>電車・バスなどの広告</t>
    <phoneticPr fontId="18"/>
  </si>
  <si>
    <t>特に入手していない</t>
    <rPh sb="0" eb="1">
      <t>トク</t>
    </rPh>
    <rPh sb="2" eb="4">
      <t>ニュウシュ</t>
    </rPh>
    <phoneticPr fontId="18"/>
  </si>
  <si>
    <t>何もしていない</t>
    <rPh sb="0" eb="1">
      <t>ナニ</t>
    </rPh>
    <phoneticPr fontId="18"/>
  </si>
  <si>
    <t>経年比較</t>
    <rPh sb="0" eb="2">
      <t>ケイネン</t>
    </rPh>
    <rPh sb="2" eb="4">
      <t>ヒカク</t>
    </rPh>
    <phoneticPr fontId="18"/>
  </si>
  <si>
    <t>スポーツ施設が充実しているから</t>
    <phoneticPr fontId="18"/>
  </si>
  <si>
    <t>区の広報紙、行政出版の刊行物など</t>
    <phoneticPr fontId="18"/>
  </si>
  <si>
    <t>バドミントン</t>
    <phoneticPr fontId="18"/>
  </si>
  <si>
    <t>登山・トレッキング</t>
    <phoneticPr fontId="18"/>
  </si>
  <si>
    <t>ボルダリング</t>
    <phoneticPr fontId="18"/>
  </si>
  <si>
    <t>スキー・スノーボード</t>
    <phoneticPr fontId="18"/>
  </si>
  <si>
    <t>釣り</t>
    <rPh sb="0" eb="1">
      <t>ツ</t>
    </rPh>
    <phoneticPr fontId="18"/>
  </si>
  <si>
    <t>登山・トレッキング</t>
  </si>
  <si>
    <t>体力トレーニング（フィットネスクラブや自宅で室内運動器具を使う体力づくりを含む）</t>
  </si>
  <si>
    <t>ヨガ・エアロビクス・バレエ・ピラティス</t>
  </si>
  <si>
    <t>体操（ラジオ体操・職場体操・美容体操等）</t>
    <rPh sb="0" eb="2">
      <t>タイソウ</t>
    </rPh>
    <rPh sb="6" eb="8">
      <t>タイソウ</t>
    </rPh>
    <rPh sb="9" eb="11">
      <t>ショクバ</t>
    </rPh>
    <rPh sb="11" eb="13">
      <t>タイソウ</t>
    </rPh>
    <rPh sb="14" eb="16">
      <t>ビヨウ</t>
    </rPh>
    <rPh sb="16" eb="19">
      <t>タイソウナド</t>
    </rPh>
    <phoneticPr fontId="18"/>
  </si>
  <si>
    <t>ハイキング・オリエンテーリング</t>
  </si>
  <si>
    <t>自転車（BMX含む）・サイクリング</t>
  </si>
  <si>
    <t>健康・体力づくり</t>
  </si>
  <si>
    <t>健康・体力づくり</t>
    <phoneticPr fontId="18"/>
  </si>
  <si>
    <t>楽しみ・ストレス解消</t>
  </si>
  <si>
    <t>楽しみ・ストレス解消</t>
    <phoneticPr fontId="18"/>
  </si>
  <si>
    <t>運動不足の解消</t>
  </si>
  <si>
    <t>美容</t>
  </si>
  <si>
    <t>美容</t>
    <phoneticPr fontId="18"/>
  </si>
  <si>
    <t>肥満解消</t>
    <phoneticPr fontId="18"/>
  </si>
  <si>
    <t>家族や友人との交流</t>
  </si>
  <si>
    <t>家族や友人との交流</t>
    <phoneticPr fontId="18"/>
  </si>
  <si>
    <t>自己記録の向上や能力の向上</t>
  </si>
  <si>
    <t>自己記録の向上や能力の向上</t>
    <phoneticPr fontId="18"/>
  </si>
  <si>
    <t>その他</t>
  </si>
  <si>
    <t>肥満解消</t>
    <rPh sb="0" eb="2">
      <t>ヒマン</t>
    </rPh>
    <rPh sb="2" eb="4">
      <t>カイショウ</t>
    </rPh>
    <phoneticPr fontId="18"/>
  </si>
  <si>
    <t>スポーツの実技指導</t>
    <rPh sb="5" eb="7">
      <t>ジツギ</t>
    </rPh>
    <rPh sb="7" eb="9">
      <t>シドウ</t>
    </rPh>
    <phoneticPr fontId="18"/>
  </si>
  <si>
    <t>スポーツ事業・大会の企画・立案・運営</t>
    <rPh sb="4" eb="6">
      <t>ジギョウ</t>
    </rPh>
    <rPh sb="7" eb="9">
      <t>タイカイ</t>
    </rPh>
    <rPh sb="10" eb="12">
      <t>キカク</t>
    </rPh>
    <rPh sb="13" eb="15">
      <t>リツアン</t>
    </rPh>
    <rPh sb="16" eb="18">
      <t>ウンエイ</t>
    </rPh>
    <phoneticPr fontId="18"/>
  </si>
  <si>
    <t>障がい者スポーツの普及・振興</t>
    <rPh sb="0" eb="1">
      <t>ショウ</t>
    </rPh>
    <rPh sb="3" eb="4">
      <t>シャ</t>
    </rPh>
    <rPh sb="9" eb="11">
      <t>フキュウ</t>
    </rPh>
    <rPh sb="12" eb="14">
      <t>シンコウ</t>
    </rPh>
    <phoneticPr fontId="18"/>
  </si>
  <si>
    <t>地域スポーツ活動全般にわたる連絡調整（コーディネーター）</t>
    <rPh sb="0" eb="2">
      <t>チイキ</t>
    </rPh>
    <rPh sb="6" eb="8">
      <t>カツドウ</t>
    </rPh>
    <rPh sb="8" eb="10">
      <t>ゼンパン</t>
    </rPh>
    <rPh sb="14" eb="16">
      <t>レンラク</t>
    </rPh>
    <rPh sb="16" eb="18">
      <t>チョウセイ</t>
    </rPh>
    <phoneticPr fontId="18"/>
  </si>
  <si>
    <t>女性</t>
  </si>
  <si>
    <t>している</t>
    <phoneticPr fontId="18"/>
  </si>
  <si>
    <t>していない</t>
    <phoneticPr fontId="18"/>
  </si>
  <si>
    <t>勤めていない（自営業など）、働いていない</t>
    <phoneticPr fontId="18"/>
  </si>
  <si>
    <t>スポーツや運動への助成金・補助金（個人単位）</t>
    <phoneticPr fontId="18"/>
  </si>
  <si>
    <t>スポーツや運動への助成金・補助金（社内のクラブ・サークル）</t>
    <phoneticPr fontId="18"/>
  </si>
  <si>
    <t>社内運動会・スポーツ大会の開催</t>
    <phoneticPr fontId="18"/>
  </si>
  <si>
    <t>オフィス内での体操やストレッチ</t>
    <phoneticPr fontId="18"/>
  </si>
  <si>
    <t>昇降デスク・スタンディングチェアーの導入</t>
    <phoneticPr fontId="18"/>
  </si>
  <si>
    <t>取組をきっかけに始めた</t>
    <phoneticPr fontId="18"/>
  </si>
  <si>
    <t>始めるきっかけにはならない</t>
    <phoneticPr fontId="18"/>
  </si>
  <si>
    <t>始めていない</t>
    <phoneticPr fontId="18"/>
  </si>
  <si>
    <t>近々始めようと考えている</t>
    <phoneticPr fontId="18"/>
  </si>
  <si>
    <t>ボランティアをすることが楽しいから</t>
    <phoneticPr fontId="18"/>
  </si>
  <si>
    <t>様々な経験ができるから</t>
    <phoneticPr fontId="18"/>
  </si>
  <si>
    <t>ボランティアによる交流ができるから</t>
    <phoneticPr fontId="18"/>
  </si>
  <si>
    <t>友人・知人に誘われたから</t>
    <rPh sb="0" eb="2">
      <t>ユウジン</t>
    </rPh>
    <rPh sb="3" eb="5">
      <t>チジン</t>
    </rPh>
    <rPh sb="6" eb="7">
      <t>サソ</t>
    </rPh>
    <phoneticPr fontId="18"/>
  </si>
  <si>
    <t>スポーツが好きだから</t>
    <phoneticPr fontId="18"/>
  </si>
  <si>
    <t>30年度</t>
    <rPh sb="2" eb="4">
      <t>ネンド</t>
    </rPh>
    <phoneticPr fontId="18"/>
  </si>
  <si>
    <t>家族や友人・知人が出場していたから</t>
    <phoneticPr fontId="18"/>
  </si>
  <si>
    <t>見ることで感動するから</t>
    <phoneticPr fontId="18"/>
  </si>
  <si>
    <t>テレビで観て会場で観戦したいと思ったから</t>
    <phoneticPr fontId="18"/>
  </si>
  <si>
    <t>家族や友人・知人に誘われたから</t>
    <phoneticPr fontId="18"/>
  </si>
  <si>
    <t>自分がしているスポーツだから</t>
    <phoneticPr fontId="18"/>
  </si>
  <si>
    <t>応援が楽しいから</t>
    <phoneticPr fontId="18"/>
  </si>
  <si>
    <t>招待券・優待券があったから</t>
    <phoneticPr fontId="18"/>
  </si>
  <si>
    <t>好きな競技が開催されていなかったから</t>
    <rPh sb="0" eb="1">
      <t>ス</t>
    </rPh>
    <rPh sb="3" eb="5">
      <t>キョウギ</t>
    </rPh>
    <rPh sb="6" eb="8">
      <t>カイサイ</t>
    </rPh>
    <phoneticPr fontId="18"/>
  </si>
  <si>
    <t>会場まで遠いから（アクセスの問題含む）</t>
    <phoneticPr fontId="18"/>
  </si>
  <si>
    <t>テレビやインターネット中継で十分であるから</t>
    <rPh sb="11" eb="13">
      <t>チュウケイ</t>
    </rPh>
    <rPh sb="14" eb="16">
      <t>ジュウブン</t>
    </rPh>
    <phoneticPr fontId="18"/>
  </si>
  <si>
    <t>情報がない（いつどこで開催しているか）から</t>
    <rPh sb="0" eb="2">
      <t>ジョウホウ</t>
    </rPh>
    <rPh sb="11" eb="13">
      <t>カイサイ</t>
    </rPh>
    <phoneticPr fontId="18"/>
  </si>
  <si>
    <t>特に興味がないから</t>
    <rPh sb="0" eb="1">
      <t>トク</t>
    </rPh>
    <rPh sb="2" eb="4">
      <t>キョウミ</t>
    </rPh>
    <phoneticPr fontId="18"/>
  </si>
  <si>
    <t>30歳代</t>
  </si>
  <si>
    <t>40歳代</t>
  </si>
  <si>
    <t>50歳代</t>
  </si>
  <si>
    <t>60歳以上</t>
  </si>
  <si>
    <t>特になし</t>
    <rPh sb="0" eb="1">
      <t>トク</t>
    </rPh>
    <phoneticPr fontId="18"/>
  </si>
  <si>
    <t>健康・体力づくりのために必要な頻度</t>
    <rPh sb="0" eb="2">
      <t>ケンコウ</t>
    </rPh>
    <rPh sb="3" eb="5">
      <t>タイリョク</t>
    </rPh>
    <rPh sb="12" eb="14">
      <t>ヒツヨウ</t>
    </rPh>
    <rPh sb="15" eb="17">
      <t>ヒンド</t>
    </rPh>
    <phoneticPr fontId="18"/>
  </si>
  <si>
    <t>体を動かすのが好きである</t>
    <rPh sb="0" eb="1">
      <t>カラダ</t>
    </rPh>
    <rPh sb="2" eb="3">
      <t>ウゴ</t>
    </rPh>
    <rPh sb="7" eb="8">
      <t>ス</t>
    </rPh>
    <phoneticPr fontId="18"/>
  </si>
  <si>
    <t>家族や友人との交流が楽しい</t>
    <rPh sb="10" eb="11">
      <t>タノ</t>
    </rPh>
    <phoneticPr fontId="18"/>
  </si>
  <si>
    <t>医師からの指導</t>
    <rPh sb="0" eb="2">
      <t>イシ</t>
    </rPh>
    <rPh sb="5" eb="7">
      <t>シドウ</t>
    </rPh>
    <phoneticPr fontId="18"/>
  </si>
  <si>
    <t>教室やジムの開催頻度</t>
    <rPh sb="0" eb="2">
      <t>キョウシツ</t>
    </rPh>
    <rPh sb="6" eb="8">
      <t>カイサイ</t>
    </rPh>
    <rPh sb="8" eb="10">
      <t>ヒンド</t>
    </rPh>
    <phoneticPr fontId="18"/>
  </si>
  <si>
    <t>教室やジムに会費を払っている</t>
    <rPh sb="0" eb="2">
      <t>キョウシツ</t>
    </rPh>
    <rPh sb="6" eb="8">
      <t>カイヒ</t>
    </rPh>
    <rPh sb="9" eb="10">
      <t>ハラ</t>
    </rPh>
    <phoneticPr fontId="18"/>
  </si>
  <si>
    <t>運動やスポーツが好きではないから</t>
    <phoneticPr fontId="18"/>
  </si>
  <si>
    <t>歩数計アプリを利用した個人や部署対抗戦</t>
    <phoneticPr fontId="18"/>
  </si>
  <si>
    <t>30年度</t>
  </si>
  <si>
    <t>ボランティアの募集がどのように行われているかわからないから</t>
    <rPh sb="7" eb="9">
      <t>ボシュウ</t>
    </rPh>
    <rPh sb="15" eb="16">
      <t>オコナ</t>
    </rPh>
    <phoneticPr fontId="18"/>
  </si>
  <si>
    <t>美容</t>
    <rPh sb="0" eb="2">
      <t>ビヨウ</t>
    </rPh>
    <phoneticPr fontId="18"/>
  </si>
  <si>
    <t>運動不足の解消</t>
    <phoneticPr fontId="18"/>
  </si>
  <si>
    <t>取組以前に運動やスポーツをすでにしていた</t>
    <phoneticPr fontId="18"/>
  </si>
  <si>
    <t>応援しているチーム（選手）があるから</t>
    <phoneticPr fontId="18"/>
  </si>
  <si>
    <t>【調査対象】</t>
    <rPh sb="1" eb="3">
      <t>チョウサ</t>
    </rPh>
    <rPh sb="3" eb="5">
      <t>タイショウ</t>
    </rPh>
    <phoneticPr fontId="18"/>
  </si>
  <si>
    <t>民間調査会社に登録するインターネットモニターのうち、大阪市内在住の18歳以上の方</t>
    <rPh sb="0" eb="2">
      <t>ミンカン</t>
    </rPh>
    <rPh sb="2" eb="4">
      <t>チョウサ</t>
    </rPh>
    <rPh sb="4" eb="6">
      <t>ガイシャ</t>
    </rPh>
    <rPh sb="7" eb="9">
      <t>トウロク</t>
    </rPh>
    <rPh sb="26" eb="30">
      <t>オオサカシナイ</t>
    </rPh>
    <rPh sb="30" eb="32">
      <t>ザイジュウ</t>
    </rPh>
    <rPh sb="35" eb="38">
      <t>サイイジョウ</t>
    </rPh>
    <rPh sb="39" eb="40">
      <t>カタ</t>
    </rPh>
    <phoneticPr fontId="18"/>
  </si>
  <si>
    <t>【調査方法】</t>
    <rPh sb="1" eb="3">
      <t>チョウサ</t>
    </rPh>
    <rPh sb="3" eb="5">
      <t>ホウホウ</t>
    </rPh>
    <phoneticPr fontId="18"/>
  </si>
  <si>
    <t>インターネットを利用したウェブアンケート調査</t>
    <rPh sb="8" eb="10">
      <t>リヨウ</t>
    </rPh>
    <rPh sb="20" eb="22">
      <t>チョウサ</t>
    </rPh>
    <phoneticPr fontId="18"/>
  </si>
  <si>
    <t>500名</t>
    <rPh sb="3" eb="4">
      <t>メイ</t>
    </rPh>
    <phoneticPr fontId="18"/>
  </si>
  <si>
    <t>体操（ラジオ体操・職場体操
・美容体操等）</t>
    <rPh sb="0" eb="2">
      <t>タイソウ</t>
    </rPh>
    <rPh sb="6" eb="8">
      <t>タイソウ</t>
    </rPh>
    <rPh sb="9" eb="11">
      <t>ショクバ</t>
    </rPh>
    <rPh sb="11" eb="13">
      <t>タイソウ</t>
    </rPh>
    <rPh sb="15" eb="17">
      <t>ビヨウ</t>
    </rPh>
    <rPh sb="17" eb="20">
      <t>タイソウナド</t>
    </rPh>
    <phoneticPr fontId="18"/>
  </si>
  <si>
    <t>自転車（BMX含む）・
サイクリング</t>
    <phoneticPr fontId="18"/>
  </si>
  <si>
    <t>ハイキング・
オリエンテーリング</t>
    <phoneticPr fontId="18"/>
  </si>
  <si>
    <t>ゴルフ（練習場での
ゴルフを含む）</t>
    <phoneticPr fontId="18"/>
  </si>
  <si>
    <t>階段昇降（２アップ
３ダウン運動（※）等）</t>
    <rPh sb="0" eb="2">
      <t>カイダン</t>
    </rPh>
    <rPh sb="2" eb="4">
      <t>ショウコウ</t>
    </rPh>
    <rPh sb="14" eb="16">
      <t>ウンドウ</t>
    </rPh>
    <rPh sb="19" eb="20">
      <t>トウ</t>
    </rPh>
    <phoneticPr fontId="18"/>
  </si>
  <si>
    <t>バレーボール・ソフトバレーボール・ビーチバレー</t>
    <phoneticPr fontId="18"/>
  </si>
  <si>
    <t>キャッチボール・縄跳び</t>
    <rPh sb="8" eb="10">
      <t>ナワト</t>
    </rPh>
    <phoneticPr fontId="18"/>
  </si>
  <si>
    <t>体力トレーニング（フィットネスクラブや自宅で室内運動器具を使う体力づくりを含む）</t>
    <phoneticPr fontId="18"/>
  </si>
  <si>
    <t>ウオーキング（散歩・ぶらぶら歩き・一駅歩きなどを含む）</t>
    <phoneticPr fontId="18"/>
  </si>
  <si>
    <t>ウオーキング（散歩・ぶらぶら歩き・一駅歩きなどを含む）</t>
    <rPh sb="7" eb="9">
      <t>サンポ</t>
    </rPh>
    <rPh sb="14" eb="15">
      <t>アル</t>
    </rPh>
    <rPh sb="17" eb="19">
      <t>ヒトエキ</t>
    </rPh>
    <rPh sb="19" eb="20">
      <t>アル</t>
    </rPh>
    <rPh sb="24" eb="25">
      <t>フク</t>
    </rPh>
    <phoneticPr fontId="18"/>
  </si>
  <si>
    <t>ハイキング・オリエンテーリング</t>
    <phoneticPr fontId="18"/>
  </si>
  <si>
    <t>元年度</t>
    <rPh sb="0" eb="1">
      <t>ガン</t>
    </rPh>
    <rPh sb="1" eb="3">
      <t>ネンド</t>
    </rPh>
    <phoneticPr fontId="18"/>
  </si>
  <si>
    <t>ポスター等を貼って啓発している</t>
    <rPh sb="4" eb="5">
      <t>トウ</t>
    </rPh>
    <rPh sb="6" eb="7">
      <t>ハ</t>
    </rPh>
    <rPh sb="9" eb="11">
      <t>ケイハツ</t>
    </rPh>
    <phoneticPr fontId="18"/>
  </si>
  <si>
    <t>福利厚生メニューにある（スポーツクラブとの提携など）</t>
    <rPh sb="21" eb="23">
      <t>テイケイ</t>
    </rPh>
    <phoneticPr fontId="18"/>
  </si>
  <si>
    <t>とても興味・関心がある</t>
    <rPh sb="3" eb="5">
      <t>キョウミ</t>
    </rPh>
    <rPh sb="6" eb="8">
      <t>カンシン</t>
    </rPh>
    <phoneticPr fontId="18"/>
  </si>
  <si>
    <t>少し興味・関心がある</t>
    <rPh sb="0" eb="1">
      <t>スコ</t>
    </rPh>
    <rPh sb="2" eb="4">
      <t>キョウミ</t>
    </rPh>
    <rPh sb="5" eb="7">
      <t>カンシン</t>
    </rPh>
    <phoneticPr fontId="18"/>
  </si>
  <si>
    <t>元年度</t>
    <rPh sb="0" eb="2">
      <t>ガンネン</t>
    </rPh>
    <rPh sb="2" eb="3">
      <t>ド</t>
    </rPh>
    <phoneticPr fontId="18"/>
  </si>
  <si>
    <t>あまり興味・関心がない</t>
    <rPh sb="3" eb="5">
      <t>キョウミ</t>
    </rPh>
    <rPh sb="6" eb="8">
      <t>カンシン</t>
    </rPh>
    <phoneticPr fontId="18"/>
  </si>
  <si>
    <t>全く興味・関心がない</t>
    <rPh sb="0" eb="1">
      <t>マッタ</t>
    </rPh>
    <rPh sb="2" eb="4">
      <t>キョウミ</t>
    </rPh>
    <rPh sb="5" eb="7">
      <t>カンシン</t>
    </rPh>
    <phoneticPr fontId="18"/>
  </si>
  <si>
    <t>元年度</t>
    <rPh sb="0" eb="1">
      <t>ガン</t>
    </rPh>
    <phoneticPr fontId="18"/>
  </si>
  <si>
    <t>ヨガ・エアロビクス・バレエ・ピラティス・ダンス</t>
    <phoneticPr fontId="18"/>
  </si>
  <si>
    <t>階段昇降（２アップ３ダウン運動（※）等）</t>
    <rPh sb="0" eb="2">
      <t>カイダン</t>
    </rPh>
    <rPh sb="2" eb="4">
      <t>ショウコウ</t>
    </rPh>
    <rPh sb="13" eb="15">
      <t>ウンドウ</t>
    </rPh>
    <rPh sb="18" eb="19">
      <t>トウ</t>
    </rPh>
    <phoneticPr fontId="18"/>
  </si>
  <si>
    <t>ゴルフ（練習場でのゴルフを含む）</t>
    <phoneticPr fontId="18"/>
  </si>
  <si>
    <t>自転車（BMX含む）・サイクリング</t>
    <phoneticPr fontId="18"/>
  </si>
  <si>
    <t>※本アンケートの回答者は民間調査会社に登録するインターネットモニターであり、回答者の</t>
    <phoneticPr fontId="18"/>
  </si>
  <si>
    <t xml:space="preserve">    構成は無作為抽出サンプルのように「市民全体の縮図」ではありません。そのため、調査</t>
    <phoneticPr fontId="18"/>
  </si>
  <si>
    <t xml:space="preserve"> 　結果は、「市民全体の状況」を直接的に示すものではなく、あくまで本アンケートの回答者の</t>
    <phoneticPr fontId="18"/>
  </si>
  <si>
    <t>　回答状況 にとどまります。</t>
    <phoneticPr fontId="18"/>
  </si>
  <si>
    <t>　大阪市では、スポーツに対する楽しみ方が個性化、多様化するなか、「ライフステージに応じたスポーツ機会の創造」「スポーツの活力を活かした都市魅力の創造」を柱とし、だれもが「いつでも、どこでも、いつまでも」スポーツを楽しんでいただけるよう、スポーツ振興事業を進めています。
　生涯スポーツを振興するにあたり、市民の皆様のスポーツに関する意識の現状を把握することが大切であることから、今回のアンケートで市民の皆様のスポーツに関する意識をお聞きし、今後のスポーツ施策の参考とさせていただくため実施しました。</t>
    <rPh sb="242" eb="244">
      <t>ジッシ</t>
    </rPh>
    <phoneticPr fontId="18"/>
  </si>
  <si>
    <t>調査票（データ添付）</t>
    <rPh sb="0" eb="3">
      <t>チョウサヒョウ</t>
    </rPh>
    <rPh sb="7" eb="9">
      <t>テンプ</t>
    </rPh>
    <phoneticPr fontId="18"/>
  </si>
  <si>
    <t>2年度</t>
    <rPh sb="1" eb="3">
      <t>ネンド</t>
    </rPh>
    <phoneticPr fontId="18"/>
  </si>
  <si>
    <t>2年度</t>
    <phoneticPr fontId="18"/>
  </si>
  <si>
    <t>2年度</t>
    <rPh sb="1" eb="3">
      <t>ネンド</t>
    </rPh>
    <rPh sb="2" eb="3">
      <t>ド</t>
    </rPh>
    <phoneticPr fontId="18"/>
  </si>
  <si>
    <t>運動量が増えた</t>
    <rPh sb="0" eb="2">
      <t>ウンドウ</t>
    </rPh>
    <rPh sb="2" eb="3">
      <t>リョウ</t>
    </rPh>
    <rPh sb="4" eb="5">
      <t>フ</t>
    </rPh>
    <phoneticPr fontId="18"/>
  </si>
  <si>
    <t>変わらない</t>
    <rPh sb="0" eb="1">
      <t>カ</t>
    </rPh>
    <phoneticPr fontId="18"/>
  </si>
  <si>
    <t>運動量が減った</t>
    <rPh sb="0" eb="2">
      <t>ウンドウ</t>
    </rPh>
    <rPh sb="2" eb="3">
      <t>リョウ</t>
    </rPh>
    <rPh sb="4" eb="5">
      <t>ヘ</t>
    </rPh>
    <phoneticPr fontId="18"/>
  </si>
  <si>
    <t>ウォーキング（散歩・ぶらぶら歩き・一駅歩きなどを含む）</t>
    <phoneticPr fontId="18"/>
  </si>
  <si>
    <t>階段昇降（※２アップ３ダウン運動等）</t>
    <phoneticPr fontId="18"/>
  </si>
  <si>
    <t>体操（ラジオ体操・職場体操・美容体操等）</t>
    <phoneticPr fontId="18"/>
  </si>
  <si>
    <t>釣り</t>
    <phoneticPr fontId="18"/>
  </si>
  <si>
    <t>キャッチボール・縄跳び</t>
    <phoneticPr fontId="18"/>
  </si>
  <si>
    <t>合計（複数回答可）</t>
    <phoneticPr fontId="18"/>
  </si>
  <si>
    <t>全体　</t>
    <rPh sb="0" eb="2">
      <t>ゼンタイ</t>
    </rPh>
    <phoneticPr fontId="18"/>
  </si>
  <si>
    <t>60歳以上</t>
    <rPh sb="2" eb="5">
      <t>サイイジョウ</t>
    </rPh>
    <phoneticPr fontId="18"/>
  </si>
  <si>
    <t>男女、各年代ともに「ウォーキング」が１位であり、前年と同じ傾向である。</t>
    <rPh sb="0" eb="2">
      <t>ダンジョ</t>
    </rPh>
    <rPh sb="3" eb="4">
      <t>カク</t>
    </rPh>
    <rPh sb="4" eb="6">
      <t>ネンダイ</t>
    </rPh>
    <rPh sb="19" eb="20">
      <t>イ</t>
    </rPh>
    <rPh sb="24" eb="26">
      <t>ゼンネン</t>
    </rPh>
    <rPh sb="27" eb="28">
      <t>オナ</t>
    </rPh>
    <rPh sb="29" eb="31">
      <t>ケイコウ</t>
    </rPh>
    <phoneticPr fontId="38"/>
  </si>
  <si>
    <t>「ランニング・ジョギング」は男性が23.6％と割合が高いが、女性は10.8％である。</t>
    <rPh sb="14" eb="16">
      <t>ダンセイ</t>
    </rPh>
    <rPh sb="23" eb="25">
      <t>ワリアイ</t>
    </rPh>
    <rPh sb="26" eb="27">
      <t>タカ</t>
    </rPh>
    <rPh sb="30" eb="32">
      <t>ジョセイ</t>
    </rPh>
    <phoneticPr fontId="38"/>
  </si>
  <si>
    <t>「ヨガ・エアロビクス等」は男性2.0％に対して、女性は12.0％と高い。</t>
    <rPh sb="10" eb="11">
      <t>トウ</t>
    </rPh>
    <rPh sb="13" eb="15">
      <t>ダンセイ</t>
    </rPh>
    <rPh sb="20" eb="21">
      <t>タイ</t>
    </rPh>
    <rPh sb="24" eb="26">
      <t>ジョセイ</t>
    </rPh>
    <rPh sb="33" eb="34">
      <t>タカ</t>
    </rPh>
    <phoneticPr fontId="38"/>
  </si>
  <si>
    <t>「ランニング・ジョギング」は若い年代の実施割合が高い。</t>
    <rPh sb="14" eb="15">
      <t>ワカ</t>
    </rPh>
    <rPh sb="16" eb="18">
      <t>ネンダイ</t>
    </rPh>
    <rPh sb="19" eb="21">
      <t>ジッシ</t>
    </rPh>
    <rPh sb="21" eb="23">
      <t>ワリアイ</t>
    </rPh>
    <rPh sb="24" eb="25">
      <t>タカ</t>
    </rPh>
    <phoneticPr fontId="38"/>
  </si>
  <si>
    <t>「体力トレーニング」は30歳台の割合が高い。</t>
    <rPh sb="13" eb="15">
      <t>サイダイ</t>
    </rPh>
    <rPh sb="16" eb="18">
      <t>ワリアイ</t>
    </rPh>
    <rPh sb="19" eb="20">
      <t>タカ</t>
    </rPh>
    <phoneticPr fontId="38"/>
  </si>
  <si>
    <t>各年代、男女ともに「健康・体力づくり」が最も多い。</t>
    <rPh sb="0" eb="1">
      <t>カク</t>
    </rPh>
    <rPh sb="1" eb="3">
      <t>ネンダイ</t>
    </rPh>
    <rPh sb="4" eb="6">
      <t>ダンジョ</t>
    </rPh>
    <rPh sb="10" eb="12">
      <t>ケンコウ</t>
    </rPh>
    <rPh sb="13" eb="15">
      <t>タイリョク</t>
    </rPh>
    <rPh sb="20" eb="21">
      <t>モット</t>
    </rPh>
    <rPh sb="22" eb="23">
      <t>オオ</t>
    </rPh>
    <phoneticPr fontId="38"/>
  </si>
  <si>
    <t>「健康・体力づくり」、「楽しみ・ストレス解消」、「運動不足の解消」を理由としている人が多い。</t>
    <rPh sb="1" eb="3">
      <t>ケン</t>
    </rPh>
    <rPh sb="4" eb="6">
      <t>タイ</t>
    </rPh>
    <rPh sb="12" eb="13">
      <t>タノ</t>
    </rPh>
    <rPh sb="20" eb="22">
      <t>カイショウ</t>
    </rPh>
    <rPh sb="25" eb="29">
      <t>ウンドウブソク</t>
    </rPh>
    <rPh sb="30" eb="32">
      <t>カイショウ</t>
    </rPh>
    <rPh sb="34" eb="36">
      <t>リユウ</t>
    </rPh>
    <rPh sb="41" eb="42">
      <t>ヒト</t>
    </rPh>
    <rPh sb="43" eb="44">
      <t>オオ</t>
    </rPh>
    <phoneticPr fontId="38"/>
  </si>
  <si>
    <t>52.6％（男性：51.6％、女性：53.6％）の人が週に１日以上の運動やスポーツをしている。</t>
    <phoneticPr fontId="38"/>
  </si>
  <si>
    <t>34.6％（男性：33.6％、女性：35.6％）の人は年に１～２日程度以下である。</t>
    <rPh sb="33" eb="35">
      <t>テイド</t>
    </rPh>
    <rPh sb="35" eb="37">
      <t>イカ</t>
    </rPh>
    <phoneticPr fontId="38"/>
  </si>
  <si>
    <t>年齢層別では、60歳以上（59.0％）、30歳台（58.0％）、40歳台（52.0％）が高くなっている。</t>
    <phoneticPr fontId="38"/>
  </si>
  <si>
    <t>また、週１日以上の割合は、平成30年度39.2％から令和元年度は44.4％、令和2年度52.6％と上昇している。</t>
    <phoneticPr fontId="38"/>
  </si>
  <si>
    <t>男女ともに約8割の人が、「健康・体力づくりのために必要な頻度」を理由としている。
「体を動かすのが好きである」は男性が39.5％に対し、女性は26.1％で男性の方が多い。
「健康・体力づくりのために必要な頻度」は各年齢層で最も多い理由である。</t>
    <phoneticPr fontId="18"/>
  </si>
  <si>
    <t>「特に理由はない」が、男性、女性ともに最も多い。
次いで「運動やスポーツが好きではないから」が多い。</t>
    <phoneticPr fontId="18"/>
  </si>
  <si>
    <t>「名前も活動内容も知らない」が8割近くを占めている。</t>
    <phoneticPr fontId="18"/>
  </si>
  <si>
    <t>「スポーツ事業・大会の企画・立案・運営」が最も高い。
2番目が、「スポーツの実技指導」である。</t>
    <phoneticPr fontId="18"/>
  </si>
  <si>
    <t>「している」は全体の1割以下である。
特に女性では4.8％であり、勤め先が取り組みをしていないことが多い。</t>
    <phoneticPr fontId="18"/>
  </si>
  <si>
    <t>「ポスター等を貼って啓発している」、「歩数計アプリを利用した個人や部署対抗戦」が30％を超えている。</t>
    <phoneticPr fontId="18"/>
  </si>
  <si>
    <t>「取組以前に運動やスポーツをすでにしていた」が最も多い。</t>
    <phoneticPr fontId="18"/>
  </si>
  <si>
    <t>ボランティアを行っていない人が約95％となっている。
「行った」人は男性の方が多いが、8.4％であり10％に満たない。
ボランティアを行った人は、平成30年度が5.6％、令和元年度が10.6％、令和2年度が5.4％である。</t>
    <phoneticPr fontId="18"/>
  </si>
  <si>
    <t>・「イベント・行事の運営や運営の補助」が最も多い。</t>
    <phoneticPr fontId="18"/>
  </si>
  <si>
    <t>次いで「スポーツの指導・コーチ」が多い。</t>
    <phoneticPr fontId="18"/>
  </si>
  <si>
    <t>「ボランティアをすることが楽しいから」と「友人・知人に誘われたから」が多い。
前年度で最も多かった「様々な経験ができるから」は、減少している。</t>
    <phoneticPr fontId="18"/>
  </si>
  <si>
    <t>「行いたい」と「要請があれば行いたい」が23.6％である。
「あまり行いたいとは思わない」と「全く行いたいとは思わない」は62.6％である。
この傾向は前年度と変わらない。
「要請があれば行いたい」は男女差が12.8％あり、「全く行いたいとは思わない」は7.6％の差がある。</t>
    <phoneticPr fontId="18"/>
  </si>
  <si>
    <t>「ボランティア自体に興味がないから」が最も多く、前年度と同じ傾向である。</t>
    <phoneticPr fontId="18"/>
  </si>
  <si>
    <t>「ある」と回答した人は約20％である。
・「ある」と回答した男性は30％であり、女性は11.6％である。
スポーツ観戦を行ったことがある人の割合は、平成30年度18.0％から平成元年度31.0％、令和2年度は20.8％と推移している。</t>
    <phoneticPr fontId="18"/>
  </si>
  <si>
    <t>「応援しているチーム（選手）があるから」が、50％を超えている。
次いで「家族や友人・知人に誘われたから」が多い。</t>
    <phoneticPr fontId="18"/>
  </si>
  <si>
    <t>「特に興味がないから」が60％近くに上っている。
次いで「テレビやインターネット中継で十分であるから」が多く、20％を超えている。</t>
    <phoneticPr fontId="18"/>
  </si>
  <si>
    <t>「区の広報紙、行政出版の刊行物など」の紙媒体が18.2％を占めている。
「インターネット」も多く、17.4％である。
「テレビ・ラジオ」、「新聞・広告」は減少している。</t>
    <phoneticPr fontId="18"/>
  </si>
  <si>
    <t>「区の広報紙、行政出版の刊行物など」と「インターネット」が最も多く、20％を超えている。
「インターネット」は男性が女性よりも11.2％多い。
「インターネット」は平成元年度よりも10.4％増加し、「新聞・広告」は6.0％減少している。</t>
    <phoneticPr fontId="18"/>
  </si>
  <si>
    <t>全体では「スポーツ施設が充実しているから」が最も多い。
男性は「スポーツ施設が充実しているから」が多いが、女性は「スポーツイベントが多いから」が最も多い。</t>
    <phoneticPr fontId="18"/>
  </si>
  <si>
    <t>「スポーツイベントが少ないから」、「スポーツに関わる人々が少ないから」が、それぞれ48.5％で最も多い。</t>
    <phoneticPr fontId="18"/>
  </si>
  <si>
    <t>スポーツで人との交流やつながりが深まっていると答えた人の割合は10％であった。
平成30年度から令和2年度まで、「わからない」が最も多い。</t>
    <phoneticPr fontId="18"/>
  </si>
  <si>
    <t>「興味・関心がある」人は全体の43.0％である。
一方、「あまり興味・関心がない」、「全く興味・関心がない」人も41.4％である。
「興味・関心がある」人は30年度は37.4％、令和元年度46.2％、令和2年度43.0％と推移している。</t>
    <phoneticPr fontId="18"/>
  </si>
  <si>
    <t>全体で半数以上の人が「変わらない」と回答している。</t>
    <phoneticPr fontId="18"/>
  </si>
  <si>
    <t>「運動量が減った」は28.4％で、「運動量が増えた」の9.8％よりも多い。</t>
    <phoneticPr fontId="18"/>
  </si>
  <si>
    <t>・</t>
    <phoneticPr fontId="18"/>
  </si>
  <si>
    <t>「ウォーキング（散歩・ぶらぶら歩き・一駅歩きなどを含む）」が、男女ともに最も多い。</t>
    <phoneticPr fontId="18"/>
  </si>
  <si>
    <t>「ランニング・ジョギング」も40％を超えており、2番目に多い。</t>
    <phoneticPr fontId="18"/>
  </si>
  <si>
    <t>まったくしなかった</t>
    <phoneticPr fontId="18"/>
  </si>
  <si>
    <t>％</t>
    <phoneticPr fontId="18"/>
  </si>
  <si>
    <t>30年度</t>
    <rPh sb="2" eb="3">
      <t>ネン</t>
    </rPh>
    <rPh sb="3" eb="4">
      <t>ド</t>
    </rPh>
    <phoneticPr fontId="18"/>
  </si>
  <si>
    <t>元年度</t>
    <rPh sb="0" eb="3">
      <t>ガンネンド</t>
    </rPh>
    <phoneticPr fontId="18"/>
  </si>
  <si>
    <t>2年</t>
    <rPh sb="1" eb="2">
      <t>ネン</t>
    </rPh>
    <phoneticPr fontId="18"/>
  </si>
  <si>
    <t>元年</t>
    <rPh sb="0" eb="2">
      <t>ガンネン</t>
    </rPh>
    <phoneticPr fontId="18"/>
  </si>
  <si>
    <t>経年比較</t>
    <rPh sb="0" eb="4">
      <t>ケイネンヒカク</t>
    </rPh>
    <phoneticPr fontId="18"/>
  </si>
  <si>
    <t>民間ネット調査「運動とスポーツに関する意識調査」（令和2年10月実施）の結果</t>
    <rPh sb="0" eb="2">
      <t>ミンカン</t>
    </rPh>
    <rPh sb="5" eb="7">
      <t>チョウサ</t>
    </rPh>
    <rPh sb="25" eb="27">
      <t>レイワ</t>
    </rPh>
    <rPh sb="28" eb="29">
      <t>ネン</t>
    </rPh>
    <rPh sb="29" eb="30">
      <t>ガンネン</t>
    </rPh>
    <rPh sb="31" eb="32">
      <t>ガツ</t>
    </rPh>
    <rPh sb="32" eb="34">
      <t>ジッシ</t>
    </rPh>
    <rPh sb="36" eb="38">
      <t>ケッカ</t>
    </rPh>
    <phoneticPr fontId="18"/>
  </si>
  <si>
    <t>令和2年10月9日（金曜日）～10月10日（土曜日）</t>
    <rPh sb="0" eb="2">
      <t>レイワ</t>
    </rPh>
    <rPh sb="3" eb="4">
      <t>ネン</t>
    </rPh>
    <rPh sb="4" eb="5">
      <t>ガンネン</t>
    </rPh>
    <rPh sb="6" eb="7">
      <t>ガツ</t>
    </rPh>
    <rPh sb="8" eb="9">
      <t>ニチ</t>
    </rPh>
    <rPh sb="10" eb="13">
      <t>キンヨウビ</t>
    </rPh>
    <rPh sb="17" eb="18">
      <t>ガツ</t>
    </rPh>
    <rPh sb="20" eb="21">
      <t>ニチ</t>
    </rPh>
    <rPh sb="22" eb="25">
      <t>ドヨウビ</t>
    </rPh>
    <phoneticPr fontId="18"/>
  </si>
  <si>
    <t>自転車（BMX含む）・サイクリング</t>
    <phoneticPr fontId="18"/>
  </si>
  <si>
    <t>対して、「階段昇降（２アップ３ダウン運動（※）等）」「体操（ラジオ体操・職場体操・美容体操等）」「自転車（BMX含む）・サイクリング」は平成30年度には</t>
    <rPh sb="0" eb="1">
      <t>タイ</t>
    </rPh>
    <rPh sb="68" eb="70">
      <t>ヘイセイ</t>
    </rPh>
    <rPh sb="72" eb="74">
      <t>ネンド</t>
    </rPh>
    <phoneticPr fontId="38"/>
  </si>
  <si>
    <t>2割前後を占めていたが、いずれも減少しており今年度は1割前後となっている。</t>
    <rPh sb="1" eb="2">
      <t>ワリ</t>
    </rPh>
    <rPh sb="2" eb="4">
      <t>ゼンゴ</t>
    </rPh>
    <rPh sb="5" eb="6">
      <t>シ</t>
    </rPh>
    <rPh sb="16" eb="18">
      <t>ゲンショウ</t>
    </rPh>
    <rPh sb="22" eb="25">
      <t>コンネンド</t>
    </rPh>
    <rPh sb="27" eb="28">
      <t>ワリ</t>
    </rPh>
    <rPh sb="28" eb="30">
      <t>ゼンゴ</t>
    </rPh>
    <phoneticPr fontId="38"/>
  </si>
  <si>
    <t>増加傾向にある。</t>
    <phoneticPr fontId="18"/>
  </si>
  <si>
    <t>対して、「健康・体力づくり」は令和元年度と比べ12.4ポイント、「楽しみ・ストレス解消」は26.2ポイント減少している。</t>
    <rPh sb="0" eb="1">
      <t>タイ</t>
    </rPh>
    <rPh sb="15" eb="20">
      <t>レイワガンネンド</t>
    </rPh>
    <rPh sb="21" eb="22">
      <t>クラ</t>
    </rPh>
    <rPh sb="53" eb="55">
      <t>ゲンショウ</t>
    </rPh>
    <phoneticPr fontId="18"/>
  </si>
  <si>
    <t>経年比較でみると、「週３日以上」運動やスポーツをしている人が、令和元年度に比べ6.6ポイント増加した。</t>
    <rPh sb="16" eb="18">
      <t>ウンドウ</t>
    </rPh>
    <rPh sb="28" eb="29">
      <t>ヒト</t>
    </rPh>
    <rPh sb="37" eb="38">
      <t>クラ</t>
    </rPh>
    <rPh sb="46" eb="48">
      <t>ゾウカ</t>
    </rPh>
    <phoneticPr fontId="38"/>
  </si>
  <si>
    <t>また、「ほとんど毎日」と答えた人も、緩やかにではあるが増加傾向にある。</t>
    <rPh sb="12" eb="13">
      <t>コタ</t>
    </rPh>
    <rPh sb="15" eb="16">
      <t>ヒト</t>
    </rPh>
    <rPh sb="18" eb="19">
      <t>ユル</t>
    </rPh>
    <rPh sb="27" eb="31">
      <t>ゾウカケイコウ</t>
    </rPh>
    <phoneticPr fontId="38"/>
  </si>
  <si>
    <t>「教室やジムの開催頻度」は令和元年度と比較して6.9ポイント減少している。</t>
    <rPh sb="19" eb="21">
      <t>ヒカク</t>
    </rPh>
    <rPh sb="30" eb="32">
      <t>ゲンショウ</t>
    </rPh>
    <phoneticPr fontId="38"/>
  </si>
  <si>
    <t>経年比較でみると、「運動やスポーツが好きではないから」「機会がないから」を理由として挙げている人が、令和元年度よりも10ポイント以上増加した。</t>
    <rPh sb="37" eb="39">
      <t>リユウ</t>
    </rPh>
    <rPh sb="42" eb="43">
      <t>ア</t>
    </rPh>
    <rPh sb="47" eb="48">
      <t>ヒト</t>
    </rPh>
    <rPh sb="64" eb="66">
      <t>イジョウ</t>
    </rPh>
    <rPh sb="66" eb="68">
      <t>ゾウカ</t>
    </rPh>
    <phoneticPr fontId="38"/>
  </si>
  <si>
    <t>経年比較でみると、「名前も活動内容も知っている」と答えた人は、3～4％台で推移しており、ほぼ横ばいとなっている。</t>
    <rPh sb="25" eb="26">
      <t>コタ</t>
    </rPh>
    <rPh sb="28" eb="29">
      <t>ヒト</t>
    </rPh>
    <rPh sb="35" eb="36">
      <t>ダイ</t>
    </rPh>
    <rPh sb="37" eb="39">
      <t>スイイ</t>
    </rPh>
    <rPh sb="46" eb="47">
      <t>ヨコ</t>
    </rPh>
    <phoneticPr fontId="38"/>
  </si>
  <si>
    <t>「名前も活動内容も知らない」と答えた人は、令和元年度と比べ9.2ポイント増加した。</t>
    <rPh sb="15" eb="16">
      <t>コタ</t>
    </rPh>
    <rPh sb="18" eb="19">
      <t>ヒト</t>
    </rPh>
    <rPh sb="21" eb="23">
      <t>レイワ</t>
    </rPh>
    <rPh sb="23" eb="26">
      <t>ガンネンド</t>
    </rPh>
    <rPh sb="27" eb="28">
      <t>クラ</t>
    </rPh>
    <rPh sb="36" eb="38">
      <t>ゾウカ</t>
    </rPh>
    <phoneticPr fontId="38"/>
  </si>
  <si>
    <t>経年比較でみると、令和元年度と比べ増加したのは「スポーツ事業・大会の企画・立案・運営（6.7ポイント増）」「スポーツの実技指導（4.6ポイント増）」</t>
    <rPh sb="15" eb="16">
      <t>クラ</t>
    </rPh>
    <rPh sb="17" eb="19">
      <t>ゾウカ</t>
    </rPh>
    <phoneticPr fontId="38"/>
  </si>
  <si>
    <t>「地域スポーツ活動全般にわたる連絡調整（コーディネーター）（11.4ポイント増）」となっている。</t>
    <phoneticPr fontId="38"/>
  </si>
  <si>
    <t>令和元年度には2割～3割を占めていたが、今年度は減少し1割台となっている。</t>
    <rPh sb="24" eb="26">
      <t>ゲンショウ</t>
    </rPh>
    <rPh sb="28" eb="29">
      <t>ワリ</t>
    </rPh>
    <rPh sb="29" eb="30">
      <t>ダイ</t>
    </rPh>
    <phoneticPr fontId="18"/>
  </si>
  <si>
    <t>経年比較でみると、「取組をきっかけに始めた」と答えた人は令和元年度と比べ10.0ポイント減少しているが、「取組以前に運動やスポーツをすでにしていた」と答えた人は</t>
    <rPh sb="23" eb="24">
      <t>コタ</t>
    </rPh>
    <rPh sb="26" eb="27">
      <t>ヒト</t>
    </rPh>
    <rPh sb="28" eb="30">
      <t>レイワ</t>
    </rPh>
    <rPh sb="34" eb="35">
      <t>クラ</t>
    </rPh>
    <rPh sb="44" eb="46">
      <t>ゲンショウ</t>
    </rPh>
    <rPh sb="75" eb="76">
      <t>コタ</t>
    </rPh>
    <rPh sb="78" eb="79">
      <t>ヒト</t>
    </rPh>
    <phoneticPr fontId="38"/>
  </si>
  <si>
    <t>緩やかに増加している。</t>
  </si>
  <si>
    <t>経年比較でみると、ボランティア活動を「行った」と答えた割合は、平成30年度から令和元年度にかけて少し増加していたが、今年度は5.2ポイント減少した。</t>
    <rPh sb="24" eb="25">
      <t>コタ</t>
    </rPh>
    <rPh sb="27" eb="29">
      <t>ワリアイ</t>
    </rPh>
    <rPh sb="31" eb="33">
      <t>ヘイセイ</t>
    </rPh>
    <rPh sb="35" eb="37">
      <t>ネンド</t>
    </rPh>
    <rPh sb="48" eb="49">
      <t>スコ</t>
    </rPh>
    <rPh sb="50" eb="52">
      <t>ゾウカ</t>
    </rPh>
    <rPh sb="69" eb="71">
      <t>ゲンショウ</t>
    </rPh>
    <phoneticPr fontId="38"/>
  </si>
  <si>
    <t>経年比較でみると、サンプル数が少ないため参考程度ではあるが、「イベント・行事の運営や運営の補助」「団体・クラブの運営や運営の補助」</t>
    <rPh sb="13" eb="14">
      <t>スウ</t>
    </rPh>
    <rPh sb="15" eb="16">
      <t>スク</t>
    </rPh>
    <rPh sb="20" eb="24">
      <t>サンコウテイド</t>
    </rPh>
    <phoneticPr fontId="38"/>
  </si>
  <si>
    <t>「スポーツの指導・コーチ」の割合が令和元年度に比べて増えている。</t>
    <phoneticPr fontId="18"/>
  </si>
  <si>
    <t>経年比較でみると、「ある」と回答した人の割合が、令和元年度と比べて10.2ポイント減少した。</t>
    <rPh sb="14" eb="16">
      <t>カイトウ</t>
    </rPh>
    <rPh sb="18" eb="19">
      <t>ヒト</t>
    </rPh>
    <rPh sb="20" eb="22">
      <t>ワリアイ</t>
    </rPh>
    <rPh sb="30" eb="31">
      <t>クラ</t>
    </rPh>
    <rPh sb="41" eb="43">
      <t>ゲンショウ</t>
    </rPh>
    <phoneticPr fontId="38"/>
  </si>
  <si>
    <t>経年比較でみると、「大阪市（区）のホームページ」の割合が令和元年度と比べ10.0ポイント増、「インターネット※１」は5.4ポイント増となっており、</t>
    <rPh sb="25" eb="27">
      <t>ワリアイ</t>
    </rPh>
    <rPh sb="34" eb="35">
      <t>クラ</t>
    </rPh>
    <rPh sb="44" eb="45">
      <t>ゾウ</t>
    </rPh>
    <rPh sb="65" eb="66">
      <t>ゾウ</t>
    </rPh>
    <phoneticPr fontId="38"/>
  </si>
  <si>
    <t>インターネット関連の増加傾向がみられる。</t>
    <phoneticPr fontId="18"/>
  </si>
  <si>
    <t>経年比較でみると、「インターネット※１」を充実してほしいと回答した人は、令和元年度より10.4ポイント増加している。</t>
    <rPh sb="21" eb="23">
      <t>ジュウジツ</t>
    </rPh>
    <rPh sb="29" eb="31">
      <t>カイトウ</t>
    </rPh>
    <rPh sb="33" eb="34">
      <t>ヒト</t>
    </rPh>
    <rPh sb="51" eb="53">
      <t>ゾウカ</t>
    </rPh>
    <phoneticPr fontId="38"/>
  </si>
  <si>
    <t>「テレビ・ラジオ」も令和元年度より7.4ポイント増となっている。</t>
    <phoneticPr fontId="18"/>
  </si>
  <si>
    <t>経年比較でみると、「はい」の割合が令和元年度より4.2ポイント減少している。</t>
    <rPh sb="14" eb="16">
      <t>ワリアイ</t>
    </rPh>
    <rPh sb="31" eb="33">
      <t>ゲンショウ</t>
    </rPh>
    <phoneticPr fontId="38"/>
  </si>
  <si>
    <t>また、「どちらでもない」「わからない」といった曖昧な回答をした人が、令和元年度よりも増えている。</t>
    <rPh sb="23" eb="25">
      <t>アイマイ</t>
    </rPh>
    <rPh sb="26" eb="28">
      <t>カイトウ</t>
    </rPh>
    <rPh sb="31" eb="32">
      <t>ヒト</t>
    </rPh>
    <rPh sb="34" eb="36">
      <t>レイワ</t>
    </rPh>
    <rPh sb="36" eb="39">
      <t>ガンネンド</t>
    </rPh>
    <rPh sb="42" eb="43">
      <t>フ</t>
    </rPh>
    <phoneticPr fontId="18"/>
  </si>
  <si>
    <t>経年比較でみると、「スポーツ施設が充実しているから」の割合は3年を通して6割を超えてはいるが、緩やかな減少傾向にある。</t>
    <rPh sb="27" eb="29">
      <t>ワリアイ</t>
    </rPh>
    <rPh sb="31" eb="32">
      <t>ネン</t>
    </rPh>
    <rPh sb="33" eb="34">
      <t>トオ</t>
    </rPh>
    <rPh sb="37" eb="38">
      <t>ワリ</t>
    </rPh>
    <rPh sb="39" eb="40">
      <t>コ</t>
    </rPh>
    <rPh sb="47" eb="48">
      <t>ユル</t>
    </rPh>
    <rPh sb="51" eb="53">
      <t>ゲンショウ</t>
    </rPh>
    <rPh sb="53" eb="55">
      <t>ケイコウ</t>
    </rPh>
    <phoneticPr fontId="38"/>
  </si>
  <si>
    <t>対して、「スポーツ施設が充実していないから」は平成30年度・令和元年度ともに4割台であったが、今年度は2割台と大きく減少している。</t>
    <rPh sb="0" eb="1">
      <t>タイ</t>
    </rPh>
    <rPh sb="39" eb="40">
      <t>ワリ</t>
    </rPh>
    <rPh sb="40" eb="41">
      <t>ダイ</t>
    </rPh>
    <rPh sb="52" eb="53">
      <t>ワリ</t>
    </rPh>
    <rPh sb="53" eb="54">
      <t>ダイ</t>
    </rPh>
    <rPh sb="55" eb="56">
      <t>オオ</t>
    </rPh>
    <rPh sb="58" eb="60">
      <t>ゲンショウ</t>
    </rPh>
    <phoneticPr fontId="38"/>
  </si>
  <si>
    <t>経年比較でみると、「いいえ」の割合が平成30年度では16.2％であったが、令和元年度で25.2％と大きく増加し、今年度も令和元年度と横ばいとなっている。</t>
    <rPh sb="15" eb="17">
      <t>ワリアイ</t>
    </rPh>
    <rPh sb="49" eb="50">
      <t>オオ</t>
    </rPh>
    <rPh sb="52" eb="54">
      <t>ゾウカ</t>
    </rPh>
    <rPh sb="66" eb="67">
      <t>ヨコ</t>
    </rPh>
    <phoneticPr fontId="38"/>
  </si>
  <si>
    <t>経年比較でみると、「運動不足の解消」を理由に挙げた人は、平成30年度（56.7%）から令和元年度（37.1%）にかけて一度大きく落ち込んだが、</t>
    <rPh sb="19" eb="21">
      <t>リユウ</t>
    </rPh>
    <rPh sb="22" eb="23">
      <t>ア</t>
    </rPh>
    <rPh sb="25" eb="26">
      <t>ヒト</t>
    </rPh>
    <rPh sb="59" eb="61">
      <t>イチド</t>
    </rPh>
    <rPh sb="61" eb="62">
      <t>オオ</t>
    </rPh>
    <rPh sb="64" eb="65">
      <t>オ</t>
    </rPh>
    <rPh sb="66" eb="67">
      <t>コ</t>
    </rPh>
    <phoneticPr fontId="38"/>
  </si>
  <si>
    <t>今年度は令和元年度に比べ6.5ポイント増加した。</t>
  </si>
  <si>
    <t>経年比較でみると、サンプル数が少ないため参考程度であるが、「友人・知人に誘われたから」「ボランティアをすることが楽しいから」の割合が</t>
    <rPh sb="13" eb="14">
      <t>スウ</t>
    </rPh>
    <rPh sb="15" eb="16">
      <t>スク</t>
    </rPh>
    <rPh sb="20" eb="24">
      <t>サンコウテイド</t>
    </rPh>
    <rPh sb="63" eb="65">
      <t>ワリアイ</t>
    </rPh>
    <phoneticPr fontId="38"/>
  </si>
  <si>
    <t>平成30年度・令和元年度では3割台であったのが、今年度は5割台と大きく増加している。</t>
    <rPh sb="35" eb="37">
      <t>ゾウカ</t>
    </rPh>
    <phoneticPr fontId="18"/>
  </si>
  <si>
    <t>経年比較でみると、ほとんどの項目が令和元年度と比べて増加している。</t>
    <rPh sb="14" eb="16">
      <t>コウモク</t>
    </rPh>
    <rPh sb="17" eb="19">
      <t>レイワ</t>
    </rPh>
    <rPh sb="19" eb="21">
      <t>ガンネン</t>
    </rPh>
    <rPh sb="23" eb="24">
      <t>クラ</t>
    </rPh>
    <rPh sb="26" eb="28">
      <t>ゾウカ</t>
    </rPh>
    <phoneticPr fontId="38"/>
  </si>
  <si>
    <t>また、「家族や友人・知人に誘われたから」の割合が、令和元年度の11.0％から大きく増加している。</t>
    <rPh sb="21" eb="23">
      <t>ワリアイ</t>
    </rPh>
    <rPh sb="25" eb="27">
      <t>レイワ</t>
    </rPh>
    <rPh sb="27" eb="29">
      <t>ガンネン</t>
    </rPh>
    <rPh sb="29" eb="30">
      <t>ド</t>
    </rPh>
    <rPh sb="38" eb="39">
      <t>オオ</t>
    </rPh>
    <rPh sb="41" eb="43">
      <t>ゾウカ</t>
    </rPh>
    <phoneticPr fontId="18"/>
  </si>
  <si>
    <t>経年比較でみると、「特に興味がないから」は令和元年度で65.8％、今年度で23.5％と減少傾向にある。</t>
    <rPh sb="10" eb="11">
      <t>トク</t>
    </rPh>
    <rPh sb="12" eb="14">
      <t>キョウミ</t>
    </rPh>
    <rPh sb="43" eb="45">
      <t>ゲンショウ</t>
    </rPh>
    <rPh sb="45" eb="47">
      <t>ケイコウ</t>
    </rPh>
    <phoneticPr fontId="38"/>
  </si>
  <si>
    <t>全体的にスポーツ観戦に関して料金に関係なく、観戦しに足を運ぶ傾向がみられる</t>
    <rPh sb="0" eb="3">
      <t>ゼンタイテキ</t>
    </rPh>
    <rPh sb="8" eb="10">
      <t>カンセン</t>
    </rPh>
    <rPh sb="11" eb="12">
      <t>カン</t>
    </rPh>
    <rPh sb="14" eb="16">
      <t>リョウキン</t>
    </rPh>
    <rPh sb="17" eb="19">
      <t>カンケイ</t>
    </rPh>
    <rPh sb="22" eb="24">
      <t>カンセン</t>
    </rPh>
    <rPh sb="26" eb="27">
      <t>アシ</t>
    </rPh>
    <rPh sb="28" eb="29">
      <t>ハコ</t>
    </rPh>
    <rPh sb="30" eb="32">
      <t>ケイコウ</t>
    </rPh>
    <phoneticPr fontId="18"/>
  </si>
  <si>
    <t>対して、「新聞・広告」は令和元年度で11.0％、今年度で5.4％と徐々に減少している。</t>
    <rPh sb="0" eb="1">
      <t>タイ</t>
    </rPh>
    <rPh sb="33" eb="35">
      <t>ジョジョ</t>
    </rPh>
    <rPh sb="36" eb="38">
      <t>ゲンショウ</t>
    </rPh>
    <phoneticPr fontId="38"/>
  </si>
  <si>
    <t>「わからない」が最も多く、36.8％を占めている。
次いで、「どちらでもない」が多く、「わからない」と僅差である。</t>
    <phoneticPr fontId="18"/>
  </si>
  <si>
    <t>また、「スポーツイベントが多いから」の割合は令和元年度・今年度は6割を切っている。</t>
    <rPh sb="19" eb="21">
      <t>ワリアイ</t>
    </rPh>
    <rPh sb="33" eb="34">
      <t>ワリ</t>
    </rPh>
    <rPh sb="35" eb="36">
      <t>キ</t>
    </rPh>
    <phoneticPr fontId="38"/>
  </si>
  <si>
    <t>経年比較でみると、「スポーツに関わる人々が少ないから」と答えた人は令和元年度で34.5％、今年度で48.5％と大きく増加している。</t>
    <rPh sb="28" eb="29">
      <t>コタ</t>
    </rPh>
    <rPh sb="31" eb="32">
      <t>ヒト</t>
    </rPh>
    <rPh sb="55" eb="56">
      <t>オオ</t>
    </rPh>
    <rPh sb="58" eb="60">
      <t>ゾウカ</t>
    </rPh>
    <phoneticPr fontId="38"/>
  </si>
  <si>
    <t>対して、「はい」と回答する人が30年度では8.6％、元年度、2年度では2～4％増加している</t>
    <rPh sb="0" eb="1">
      <t>タイ</t>
    </rPh>
    <rPh sb="9" eb="11">
      <t>カイトウ</t>
    </rPh>
    <rPh sb="13" eb="14">
      <t>ヒト</t>
    </rPh>
    <rPh sb="17" eb="18">
      <t>ネン</t>
    </rPh>
    <rPh sb="18" eb="19">
      <t>ド</t>
    </rPh>
    <rPh sb="26" eb="29">
      <t>ガンネンド</t>
    </rPh>
    <rPh sb="31" eb="33">
      <t>ネンド</t>
    </rPh>
    <rPh sb="39" eb="41">
      <t>ゾウカ</t>
    </rPh>
    <phoneticPr fontId="18"/>
  </si>
  <si>
    <t>経年比較でみると、「とても興味・関心がある」と「少し興味・関心がある」の計は平成30年度で12.6％、令和元年度で17.82％、今年度で18.0％と推移している。</t>
    <rPh sb="36" eb="37">
      <t>ケイ</t>
    </rPh>
    <rPh sb="74" eb="76">
      <t>スイイ</t>
    </rPh>
    <phoneticPr fontId="38"/>
  </si>
  <si>
    <t>対して、「あまり興味・関心がない」と「全く興味・関心がない」の計は平成30年度で25.0％、令和元年度で17.8％、今年度で17.2％と減少傾向にある。</t>
    <rPh sb="0" eb="1">
      <t>タイ</t>
    </rPh>
    <rPh sb="68" eb="72">
      <t>ゲンショウケイコウ</t>
    </rPh>
    <phoneticPr fontId="38"/>
  </si>
  <si>
    <t>経年比較でみると、「ウオーキング（散歩・ぶらぶら歩き・一駅歩きなどを含む）」は平成30年度で47.4％、令和元年度で57.0％、今年度（令和2年度）で59.6％と</t>
    <rPh sb="0" eb="4">
      <t>ケイネンヒカク</t>
    </rPh>
    <rPh sb="39" eb="41">
      <t>ヘイセイ</t>
    </rPh>
    <rPh sb="43" eb="45">
      <t>ネンド</t>
    </rPh>
    <rPh sb="52" eb="54">
      <t>レイワ</t>
    </rPh>
    <rPh sb="54" eb="57">
      <t>ガンネンド</t>
    </rPh>
    <rPh sb="64" eb="67">
      <t>コンネンド</t>
    </rPh>
    <rPh sb="68" eb="70">
      <t>レイワ</t>
    </rPh>
    <rPh sb="71" eb="73">
      <t>ネンド</t>
    </rPh>
    <phoneticPr fontId="38"/>
  </si>
  <si>
    <t>また、「何もしていない」が平成30年度で34.4％、令和元年度で27.2％、令和2年度で28.6％と減少している。</t>
    <rPh sb="13" eb="15">
      <t>ヘイセイ</t>
    </rPh>
    <rPh sb="50" eb="52">
      <t>ゲンショウ</t>
    </rPh>
    <phoneticPr fontId="38"/>
  </si>
  <si>
    <t>経年比較でみると、「健康・体力づくりのために必要な頻度」を理由に挙げている人が、2年連続して8割以上を占めている。</t>
    <rPh sb="29" eb="31">
      <t>リユウ</t>
    </rPh>
    <rPh sb="32" eb="33">
      <t>ア</t>
    </rPh>
    <rPh sb="37" eb="38">
      <t>ヒト</t>
    </rPh>
    <rPh sb="41" eb="42">
      <t>ネン</t>
    </rPh>
    <rPh sb="42" eb="44">
      <t>レンゾク</t>
    </rPh>
    <rPh sb="47" eb="48">
      <t>ワリ</t>
    </rPh>
    <rPh sb="48" eb="50">
      <t>イジョウ</t>
    </rPh>
    <rPh sb="51" eb="52">
      <t>シ</t>
    </rPh>
    <phoneticPr fontId="38"/>
  </si>
  <si>
    <t>医師からの指導が2.4％増加していることから診療をうけての健康維持の理由が考えられる</t>
    <rPh sb="0" eb="2">
      <t>イシ</t>
    </rPh>
    <rPh sb="5" eb="7">
      <t>シドウ</t>
    </rPh>
    <rPh sb="12" eb="14">
      <t>ゾウカ</t>
    </rPh>
    <rPh sb="22" eb="24">
      <t>シンリョウ</t>
    </rPh>
    <rPh sb="29" eb="31">
      <t>ケンコウ</t>
    </rPh>
    <rPh sb="31" eb="33">
      <t>イジ</t>
    </rPh>
    <rPh sb="34" eb="36">
      <t>リユウ</t>
    </rPh>
    <rPh sb="37" eb="38">
      <t>カンガ</t>
    </rPh>
    <phoneticPr fontId="18"/>
  </si>
  <si>
    <t>「体力に自信がない」が6.5％増加している。</t>
    <rPh sb="1" eb="3">
      <t>タイリョク</t>
    </rPh>
    <rPh sb="4" eb="6">
      <t>ジシン</t>
    </rPh>
    <rPh sb="15" eb="17">
      <t>ゾウカ</t>
    </rPh>
    <phoneticPr fontId="18"/>
  </si>
  <si>
    <t>経年比較でみると、勤め先で運動や体を動かすことへの取組を「している」と答えた割合が、緩やかにではあるが2年連続で減少傾向にある。</t>
    <rPh sb="35" eb="36">
      <t>コタ</t>
    </rPh>
    <rPh sb="38" eb="40">
      <t>ワリアイ</t>
    </rPh>
    <rPh sb="42" eb="43">
      <t>ユル</t>
    </rPh>
    <rPh sb="52" eb="55">
      <t>ネンレンゾク</t>
    </rPh>
    <rPh sb="56" eb="58">
      <t>ゲンショウ</t>
    </rPh>
    <phoneticPr fontId="38"/>
  </si>
  <si>
    <t>経年比較でみると、「スポーツや運動への助成金・補助金（個人単位）」
「社内運動会・スポーツ大会の開催」「スポーツや運動への助成金・補助金（社内のクラブ・サークル）」は</t>
    <phoneticPr fontId="38"/>
  </si>
  <si>
    <t>経年比較でみると、「行いたい」と「要請があれば行いたい」の計は、令和元年度で25.0％、今年度で23.6％と徐々に減少している。</t>
    <rPh sb="29" eb="30">
      <t>ケイ</t>
    </rPh>
    <rPh sb="54" eb="56">
      <t>ジョジョ</t>
    </rPh>
    <rPh sb="57" eb="59">
      <t>ゲンショウ</t>
    </rPh>
    <phoneticPr fontId="38"/>
  </si>
  <si>
    <t>経年比較でみると、「応援しているチーム（選手）があるから」を理由として挙げている人が、2年を通して増加傾向にある。</t>
    <rPh sb="30" eb="32">
      <t>リユウ</t>
    </rPh>
    <rPh sb="35" eb="36">
      <t>ア</t>
    </rPh>
    <rPh sb="40" eb="41">
      <t>ヒト</t>
    </rPh>
    <rPh sb="44" eb="45">
      <t>ネン</t>
    </rPh>
    <rPh sb="46" eb="47">
      <t>トオ</t>
    </rPh>
    <rPh sb="49" eb="51">
      <t>ゾウカ</t>
    </rPh>
    <phoneticPr fontId="38"/>
  </si>
  <si>
    <t>対して、「テレビ・ラジオ」の割合は令和元年度で18.2％、今年度で16.2％と減少傾向にある。</t>
    <rPh sb="0" eb="1">
      <t>タイ</t>
    </rPh>
    <rPh sb="14" eb="16">
      <t>ワリアイ</t>
    </rPh>
    <rPh sb="39" eb="41">
      <t>ゲンショウ</t>
    </rPh>
    <phoneticPr fontId="38"/>
  </si>
  <si>
    <t>合わせて、「スポーツに関わる人々が多いから」4.2％減少しており、スポーツ選手の引退などが関わっている可能性がある。</t>
    <rPh sb="0" eb="1">
      <t>ア</t>
    </rPh>
    <rPh sb="11" eb="12">
      <t>カカ</t>
    </rPh>
    <rPh sb="14" eb="16">
      <t>ヒトビト</t>
    </rPh>
    <rPh sb="17" eb="18">
      <t>オオ</t>
    </rPh>
    <rPh sb="26" eb="28">
      <t>ゲンショウ</t>
    </rPh>
    <rPh sb="37" eb="39">
      <t>センシュ</t>
    </rPh>
    <rPh sb="40" eb="42">
      <t>インタイ</t>
    </rPh>
    <rPh sb="45" eb="46">
      <t>カカ</t>
    </rPh>
    <rPh sb="51" eb="54">
      <t>カノウセイ</t>
    </rPh>
    <phoneticPr fontId="18"/>
  </si>
  <si>
    <t>なかでも、「体力に自信がないから」は令和元年度に比べて18ポイント、「運動やスポーツが好きではないから」は3.5ポイントの増加となっている。</t>
    <rPh sb="24" eb="25">
      <t>クラ</t>
    </rPh>
    <rPh sb="61" eb="63">
      <t>ゾウカ</t>
    </rPh>
    <phoneticPr fontId="18"/>
  </si>
  <si>
    <t>「ボランティアに興味がないから」が10.7％増加している。</t>
    <rPh sb="8" eb="10">
      <t>キョウミ</t>
    </rPh>
    <rPh sb="22" eb="24">
      <t>ゾウカ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</si>
</sst>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名&quot;"/>
    <numFmt numFmtId="178" formatCode="0.0;\-0.0;\-;@"/>
    <numFmt numFmtId="179" formatCode="0.0"/>
  </numFmts>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5"/>
      <color theme="1"/>
      <name val="ＭＳ ゴシック"/>
      <family val="3"/>
      <charset val="128"/>
    </font>
    <font>
      <sz val="8"/>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1"/>
      <color theme="1"/>
      <name val="ＭＳ ゴシック"/>
      <family val="3"/>
      <charset val="128"/>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rgb="FFFF0000"/>
      <name val="ＭＳ ゴシック"/>
      <family val="3"/>
      <charset val="128"/>
    </font>
    <font>
      <sz val="10"/>
      <name val="ＭＳ Ｐゴシック"/>
      <family val="3"/>
      <charset val="128"/>
      <scheme val="minor"/>
    </font>
    <font>
      <sz val="10"/>
      <name val="ＭＳ Ｐゴシック"/>
      <family val="2"/>
      <charset val="128"/>
      <scheme val="minor"/>
    </font>
    <font>
      <sz val="10.5"/>
      <name val="ＭＳ ゴシック"/>
      <family val="3"/>
      <charset val="128"/>
    </font>
    <font>
      <b/>
      <sz val="12"/>
      <color rgb="FFFF0000"/>
      <name val="ＭＳ Ｐゴシック"/>
      <family val="3"/>
      <charset val="128"/>
      <scheme val="minor"/>
    </font>
    <font>
      <sz val="6"/>
      <name val="Meiryo UI"/>
      <family val="2"/>
      <charset val="128"/>
    </font>
    <font>
      <sz val="9"/>
      <name val="ＭＳ Ｐゴシック"/>
      <family val="3"/>
      <charset val="128"/>
      <scheme val="minor"/>
    </font>
    <font>
      <sz val="9"/>
      <name val="ＭＳ Ｐゴシック"/>
      <family val="3"/>
      <charset val="128"/>
    </font>
    <font>
      <u/>
      <sz val="11"/>
      <color theme="10"/>
      <name val="ＭＳ Ｐゴシック"/>
      <family val="3"/>
      <charset val="128"/>
    </font>
    <font>
      <sz val="11"/>
      <color rgb="FF000000"/>
      <name val="ＭＳ Ｐゴシック"/>
      <family val="3"/>
      <charset val="128"/>
    </font>
    <font>
      <sz val="1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499984740745262"/>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style="thin">
        <color indexed="64"/>
      </top>
      <bottom/>
      <diagonal/>
    </border>
    <border>
      <left style="double">
        <color indexed="64"/>
      </left>
      <right/>
      <top style="double">
        <color indexed="64"/>
      </top>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0" fillId="0" borderId="0">
      <alignment vertical="center"/>
    </xf>
    <xf numFmtId="0" fontId="41" fillId="0" borderId="0" applyNumberFormat="0" applyFill="0" applyBorder="0" applyAlignment="0" applyProtection="0">
      <alignment vertical="top"/>
      <protection locked="0"/>
    </xf>
    <xf numFmtId="0" fontId="1" fillId="0" borderId="0">
      <alignment vertical="center"/>
    </xf>
  </cellStyleXfs>
  <cellXfs count="758">
    <xf numFmtId="0" fontId="0" fillId="0" borderId="0" xfId="0">
      <alignment vertical="center"/>
    </xf>
    <xf numFmtId="0" fontId="19" fillId="0" borderId="0" xfId="0" applyFont="1" applyFill="1" applyAlignment="1">
      <alignment vertical="center"/>
    </xf>
    <xf numFmtId="176" fontId="0" fillId="0" borderId="0" xfId="42" applyNumberFormat="1" applyFont="1" applyFill="1">
      <alignment vertical="center"/>
    </xf>
    <xf numFmtId="0" fontId="23" fillId="33" borderId="23" xfId="0" applyFont="1" applyFill="1" applyBorder="1">
      <alignment vertical="center"/>
    </xf>
    <xf numFmtId="0" fontId="22" fillId="33" borderId="48" xfId="0" applyFont="1" applyFill="1" applyBorder="1" applyAlignment="1">
      <alignment vertical="center"/>
    </xf>
    <xf numFmtId="176" fontId="0" fillId="33" borderId="0" xfId="42" applyNumberFormat="1" applyFont="1" applyFill="1" applyBorder="1" applyAlignment="1">
      <alignment horizontal="right" vertical="center"/>
    </xf>
    <xf numFmtId="0" fontId="23" fillId="33" borderId="0" xfId="0" applyFont="1" applyFill="1" applyBorder="1">
      <alignment vertical="center"/>
    </xf>
    <xf numFmtId="0" fontId="22" fillId="33" borderId="0" xfId="0" applyFont="1" applyFill="1" applyBorder="1" applyAlignment="1">
      <alignment vertical="center"/>
    </xf>
    <xf numFmtId="0" fontId="24" fillId="33" borderId="0" xfId="0" applyFont="1" applyFill="1" applyBorder="1" applyAlignment="1">
      <alignment vertical="center"/>
    </xf>
    <xf numFmtId="176" fontId="21" fillId="33" borderId="0" xfId="0" applyNumberFormat="1" applyFont="1" applyFill="1" applyBorder="1" applyAlignment="1">
      <alignment horizontal="center" vertical="center"/>
    </xf>
    <xf numFmtId="176" fontId="21" fillId="33" borderId="0" xfId="0" applyNumberFormat="1" applyFont="1" applyFill="1" applyBorder="1" applyAlignment="1">
      <alignment vertical="center"/>
    </xf>
    <xf numFmtId="0" fontId="20" fillId="0" borderId="0" xfId="0" applyFont="1" applyFill="1">
      <alignment vertical="center"/>
    </xf>
    <xf numFmtId="0" fontId="20" fillId="33" borderId="0" xfId="0" applyFont="1" applyFill="1">
      <alignment vertical="center"/>
    </xf>
    <xf numFmtId="0" fontId="22" fillId="33" borderId="54" xfId="0" applyFont="1" applyFill="1" applyBorder="1" applyAlignment="1">
      <alignment vertical="center"/>
    </xf>
    <xf numFmtId="176" fontId="0" fillId="33" borderId="54" xfId="42" applyNumberFormat="1" applyFont="1" applyFill="1" applyBorder="1" applyAlignment="1">
      <alignment horizontal="right" vertical="center"/>
    </xf>
    <xf numFmtId="0" fontId="21" fillId="33" borderId="0" xfId="0" applyFont="1" applyFill="1" applyAlignment="1">
      <alignment vertical="center"/>
    </xf>
    <xf numFmtId="0" fontId="22" fillId="33" borderId="0" xfId="0" applyFont="1" applyFill="1" applyAlignment="1">
      <alignment vertical="center"/>
    </xf>
    <xf numFmtId="0" fontId="24" fillId="33" borderId="0" xfId="0" applyFont="1" applyFill="1" applyAlignment="1">
      <alignment vertical="center"/>
    </xf>
    <xf numFmtId="0" fontId="27" fillId="33" borderId="0" xfId="0" applyFont="1" applyFill="1" applyAlignment="1">
      <alignment vertical="center"/>
    </xf>
    <xf numFmtId="0" fontId="19" fillId="33" borderId="23" xfId="0" applyFont="1" applyFill="1" applyBorder="1" applyAlignment="1">
      <alignment vertical="center"/>
    </xf>
    <xf numFmtId="176" fontId="0" fillId="0" borderId="0" xfId="42" applyNumberFormat="1" applyFont="1" applyFill="1" applyBorder="1">
      <alignment vertical="center"/>
    </xf>
    <xf numFmtId="0" fontId="0" fillId="0" borderId="0" xfId="0" applyFont="1" applyFill="1">
      <alignment vertical="center"/>
    </xf>
    <xf numFmtId="0" fontId="19" fillId="33" borderId="0" xfId="0" applyFont="1" applyFill="1">
      <alignment vertical="center"/>
    </xf>
    <xf numFmtId="0" fontId="0" fillId="0" borderId="0" xfId="0" applyFont="1">
      <alignment vertical="center"/>
    </xf>
    <xf numFmtId="0" fontId="0" fillId="33" borderId="0" xfId="0" applyFont="1" applyFill="1">
      <alignment vertical="center"/>
    </xf>
    <xf numFmtId="0" fontId="19" fillId="33" borderId="0" xfId="0" applyFont="1" applyFill="1" applyBorder="1" applyAlignment="1">
      <alignment horizontal="right" vertical="center"/>
    </xf>
    <xf numFmtId="0" fontId="19" fillId="0" borderId="0" xfId="0" applyFont="1" applyFill="1">
      <alignment vertical="center"/>
    </xf>
    <xf numFmtId="0" fontId="19" fillId="33" borderId="0" xfId="0" applyFont="1" applyFill="1" applyBorder="1" applyAlignment="1">
      <alignment vertical="center"/>
    </xf>
    <xf numFmtId="0" fontId="0" fillId="33" borderId="26" xfId="0" applyFont="1" applyFill="1" applyBorder="1" applyAlignment="1">
      <alignment vertical="center"/>
    </xf>
    <xf numFmtId="0" fontId="0" fillId="33" borderId="10" xfId="0" applyFont="1" applyFill="1" applyBorder="1" applyAlignment="1">
      <alignment horizontal="center" vertical="center"/>
    </xf>
    <xf numFmtId="0" fontId="0" fillId="33" borderId="24" xfId="0" applyFont="1" applyFill="1" applyBorder="1" applyAlignment="1">
      <alignment vertical="center"/>
    </xf>
    <xf numFmtId="0" fontId="19" fillId="33" borderId="26" xfId="0" applyFont="1" applyFill="1" applyBorder="1" applyAlignment="1">
      <alignment vertical="center"/>
    </xf>
    <xf numFmtId="0" fontId="19" fillId="33" borderId="24" xfId="0" applyFont="1" applyFill="1" applyBorder="1" applyAlignment="1">
      <alignment vertical="center"/>
    </xf>
    <xf numFmtId="0" fontId="19" fillId="33" borderId="26" xfId="0" applyFont="1" applyFill="1" applyBorder="1">
      <alignment vertical="center"/>
    </xf>
    <xf numFmtId="176" fontId="19" fillId="33" borderId="26" xfId="0" applyNumberFormat="1" applyFont="1" applyFill="1" applyBorder="1" applyAlignment="1">
      <alignment horizontal="center" vertical="center"/>
    </xf>
    <xf numFmtId="176" fontId="19" fillId="33" borderId="24" xfId="0" applyNumberFormat="1"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0" fillId="33" borderId="0" xfId="0" applyFont="1" applyFill="1" applyAlignment="1">
      <alignment vertical="center"/>
    </xf>
    <xf numFmtId="0" fontId="0" fillId="33" borderId="54" xfId="0" applyFont="1" applyFill="1" applyBorder="1">
      <alignment vertical="center"/>
    </xf>
    <xf numFmtId="0" fontId="0" fillId="33" borderId="0" xfId="0" applyFont="1" applyFill="1" applyBorder="1">
      <alignment vertical="center"/>
    </xf>
    <xf numFmtId="0" fontId="0" fillId="33" borderId="0" xfId="0" applyFont="1" applyFill="1" applyBorder="1" applyAlignment="1">
      <alignment vertical="center"/>
    </xf>
    <xf numFmtId="0" fontId="0" fillId="33" borderId="55" xfId="0" applyFont="1" applyFill="1" applyBorder="1" applyAlignment="1">
      <alignment vertical="center" wrapText="1"/>
    </xf>
    <xf numFmtId="176" fontId="0" fillId="33" borderId="0" xfId="43" applyNumberFormat="1" applyFont="1" applyFill="1" applyBorder="1" applyAlignment="1">
      <alignment vertical="center"/>
    </xf>
    <xf numFmtId="0" fontId="0" fillId="33" borderId="26" xfId="0" applyFont="1" applyFill="1" applyBorder="1">
      <alignment vertical="center"/>
    </xf>
    <xf numFmtId="0" fontId="0" fillId="33" borderId="55" xfId="0" applyFont="1" applyFill="1" applyBorder="1" applyAlignment="1">
      <alignment vertical="center"/>
    </xf>
    <xf numFmtId="0" fontId="0" fillId="33" borderId="0" xfId="0" applyFont="1" applyFill="1" applyBorder="1" applyAlignment="1">
      <alignment vertical="center" wrapText="1"/>
    </xf>
    <xf numFmtId="0" fontId="0" fillId="33" borderId="23" xfId="0" applyFont="1" applyFill="1" applyBorder="1">
      <alignment vertical="center"/>
    </xf>
    <xf numFmtId="0" fontId="0" fillId="33" borderId="24" xfId="0" applyFont="1" applyFill="1" applyBorder="1">
      <alignment vertical="center"/>
    </xf>
    <xf numFmtId="9" fontId="0" fillId="33" borderId="0" xfId="0" applyNumberFormat="1" applyFont="1" applyFill="1" applyBorder="1" applyAlignment="1">
      <alignment vertical="center"/>
    </xf>
    <xf numFmtId="0" fontId="0" fillId="0" borderId="10" xfId="0" applyFont="1" applyFill="1" applyBorder="1">
      <alignment vertical="center"/>
    </xf>
    <xf numFmtId="176" fontId="0" fillId="0" borderId="10" xfId="0" applyNumberFormat="1" applyFont="1" applyFill="1" applyBorder="1">
      <alignment vertical="center"/>
    </xf>
    <xf numFmtId="0" fontId="0" fillId="33" borderId="0" xfId="0" applyFont="1" applyFill="1" applyBorder="1" applyAlignment="1">
      <alignment horizontal="left" vertical="center" shrinkToFit="1"/>
    </xf>
    <xf numFmtId="0" fontId="0" fillId="33" borderId="0" xfId="0" applyFont="1" applyFill="1" applyBorder="1" applyAlignment="1">
      <alignment horizontal="left" vertical="center"/>
    </xf>
    <xf numFmtId="176" fontId="0" fillId="0" borderId="0" xfId="0" applyNumberFormat="1" applyFont="1" applyFill="1" applyBorder="1">
      <alignment vertical="center"/>
    </xf>
    <xf numFmtId="0" fontId="0" fillId="33" borderId="0" xfId="0" applyFont="1" applyFill="1" applyAlignment="1">
      <alignment vertical="center" shrinkToFit="1"/>
    </xf>
    <xf numFmtId="0" fontId="0" fillId="33" borderId="54" xfId="42" applyNumberFormat="1" applyFont="1" applyFill="1" applyBorder="1" applyAlignment="1">
      <alignment horizontal="right" vertical="center"/>
    </xf>
    <xf numFmtId="0" fontId="22" fillId="33" borderId="54" xfId="0" applyNumberFormat="1" applyFont="1" applyFill="1" applyBorder="1" applyAlignment="1">
      <alignment vertical="center"/>
    </xf>
    <xf numFmtId="0" fontId="0" fillId="0" borderId="23" xfId="0" applyFont="1" applyFill="1" applyBorder="1" applyAlignment="1">
      <alignment vertical="center"/>
    </xf>
    <xf numFmtId="176" fontId="19" fillId="33" borderId="0" xfId="0" applyNumberFormat="1" applyFont="1" applyFill="1" applyBorder="1" applyAlignment="1">
      <alignment horizontal="center" vertical="center"/>
    </xf>
    <xf numFmtId="0" fontId="26" fillId="33" borderId="23" xfId="0" applyFont="1" applyFill="1" applyBorder="1" applyAlignment="1">
      <alignment vertical="center"/>
    </xf>
    <xf numFmtId="176" fontId="0" fillId="0" borderId="0" xfId="0" applyNumberFormat="1" applyFont="1" applyFill="1">
      <alignment vertical="center"/>
    </xf>
    <xf numFmtId="0" fontId="28" fillId="33" borderId="23" xfId="0" applyFont="1" applyFill="1" applyBorder="1">
      <alignment vertical="center"/>
    </xf>
    <xf numFmtId="0" fontId="0" fillId="0" borderId="26" xfId="0" applyFont="1" applyFill="1" applyBorder="1" applyAlignment="1">
      <alignment vertical="center" shrinkToFit="1"/>
    </xf>
    <xf numFmtId="0" fontId="0" fillId="0" borderId="24" xfId="0" applyFont="1" applyFill="1" applyBorder="1" applyAlignment="1">
      <alignment vertical="center" shrinkToFit="1"/>
    </xf>
    <xf numFmtId="9" fontId="0" fillId="0" borderId="0" xfId="0" applyNumberFormat="1" applyFont="1" applyFill="1" applyBorder="1" applyAlignment="1">
      <alignment vertical="center"/>
    </xf>
    <xf numFmtId="0" fontId="0" fillId="0" borderId="0" xfId="0" applyFont="1" applyFill="1" applyBorder="1" applyAlignment="1">
      <alignment vertical="center" wrapText="1"/>
    </xf>
    <xf numFmtId="0" fontId="0" fillId="0" borderId="23" xfId="0" applyFont="1" applyFill="1" applyBorder="1">
      <alignment vertical="center"/>
    </xf>
    <xf numFmtId="0" fontId="0" fillId="0" borderId="26" xfId="0" applyFont="1" applyFill="1" applyBorder="1">
      <alignment vertical="center"/>
    </xf>
    <xf numFmtId="0" fontId="0" fillId="0" borderId="24" xfId="0" applyFont="1" applyFill="1" applyBorder="1">
      <alignment vertical="center"/>
    </xf>
    <xf numFmtId="0" fontId="23" fillId="0" borderId="23" xfId="0" applyFont="1" applyFill="1" applyBorder="1">
      <alignment vertical="center"/>
    </xf>
    <xf numFmtId="0" fontId="0" fillId="0" borderId="26" xfId="0" applyFont="1" applyFill="1" applyBorder="1" applyAlignment="1">
      <alignment vertical="center"/>
    </xf>
    <xf numFmtId="0" fontId="0" fillId="0" borderId="24" xfId="0" applyFont="1" applyFill="1" applyBorder="1" applyAlignment="1">
      <alignment vertical="center"/>
    </xf>
    <xf numFmtId="0" fontId="23" fillId="0" borderId="0" xfId="0" applyFont="1" applyFill="1" applyBorder="1">
      <alignment vertical="center"/>
    </xf>
    <xf numFmtId="0" fontId="0" fillId="0" borderId="0" xfId="0" applyFont="1" applyFill="1" applyBorder="1" applyAlignment="1">
      <alignment horizontal="right" vertical="center"/>
    </xf>
    <xf numFmtId="176" fontId="21"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21" fillId="33" borderId="55" xfId="0" applyNumberFormat="1" applyFont="1" applyFill="1" applyBorder="1" applyAlignment="1">
      <alignment vertical="center"/>
    </xf>
    <xf numFmtId="0" fontId="0" fillId="0" borderId="55" xfId="0" applyFont="1" applyFill="1" applyBorder="1" applyAlignment="1">
      <alignment vertical="center"/>
    </xf>
    <xf numFmtId="0" fontId="0" fillId="0" borderId="0" xfId="0" applyFont="1" applyFill="1" applyBorder="1" applyAlignment="1">
      <alignment horizontal="left" vertical="center" shrinkToFit="1"/>
    </xf>
    <xf numFmtId="176" fontId="0" fillId="33" borderId="0" xfId="43" applyNumberFormat="1" applyFont="1" applyFill="1" applyBorder="1" applyAlignment="1">
      <alignment horizontal="center" vertical="center"/>
    </xf>
    <xf numFmtId="0" fontId="29" fillId="0" borderId="0" xfId="0" applyFont="1">
      <alignment vertical="center"/>
    </xf>
    <xf numFmtId="0" fontId="0" fillId="33" borderId="0" xfId="0" applyFont="1" applyFill="1" applyAlignment="1">
      <alignment horizontal="left" vertical="center" wrapText="1"/>
    </xf>
    <xf numFmtId="0" fontId="19" fillId="33" borderId="0" xfId="0" applyFont="1" applyFill="1" applyAlignment="1">
      <alignment horizontal="left" vertical="center" wrapText="1"/>
    </xf>
    <xf numFmtId="176" fontId="0" fillId="33" borderId="55" xfId="0" applyNumberFormat="1" applyFont="1" applyFill="1" applyBorder="1" applyAlignment="1">
      <alignment vertical="center"/>
    </xf>
    <xf numFmtId="0" fontId="22" fillId="33" borderId="55" xfId="0" applyFont="1" applyFill="1" applyBorder="1" applyAlignment="1">
      <alignment horizontal="right" vertical="center"/>
    </xf>
    <xf numFmtId="0" fontId="0" fillId="33" borderId="55" xfId="0" applyFont="1" applyFill="1" applyBorder="1" applyAlignment="1">
      <alignment horizontal="center" vertical="center"/>
    </xf>
    <xf numFmtId="0" fontId="19" fillId="33" borderId="55" xfId="0" applyFont="1" applyFill="1" applyBorder="1" applyAlignment="1">
      <alignment vertical="center"/>
    </xf>
    <xf numFmtId="176" fontId="19" fillId="33" borderId="55" xfId="0" applyNumberFormat="1" applyFont="1" applyFill="1" applyBorder="1" applyAlignment="1">
      <alignment horizontal="center" vertical="center"/>
    </xf>
    <xf numFmtId="0" fontId="0" fillId="33" borderId="26" xfId="0" applyFont="1" applyFill="1" applyBorder="1" applyAlignment="1">
      <alignment vertical="center" shrinkToFit="1"/>
    </xf>
    <xf numFmtId="0" fontId="0" fillId="33" borderId="24" xfId="0" applyFont="1" applyFill="1" applyBorder="1" applyAlignment="1">
      <alignment vertical="center" shrinkToFit="1"/>
    </xf>
    <xf numFmtId="0" fontId="26" fillId="33" borderId="26" xfId="0" applyFont="1" applyFill="1" applyBorder="1" applyAlignment="1">
      <alignment vertical="center"/>
    </xf>
    <xf numFmtId="0" fontId="26" fillId="33" borderId="24" xfId="0" applyFont="1" applyFill="1" applyBorder="1" applyAlignment="1">
      <alignment vertical="center"/>
    </xf>
    <xf numFmtId="0" fontId="28" fillId="33" borderId="0" xfId="0" applyFont="1" applyFill="1" applyBorder="1">
      <alignment vertical="center"/>
    </xf>
    <xf numFmtId="0" fontId="26" fillId="33" borderId="0" xfId="0" applyFont="1" applyFill="1" applyBorder="1" applyAlignment="1">
      <alignment vertical="center"/>
    </xf>
    <xf numFmtId="0" fontId="0" fillId="0" borderId="0" xfId="0" applyFont="1" applyFill="1" applyAlignment="1">
      <alignment vertical="center"/>
    </xf>
    <xf numFmtId="0" fontId="0" fillId="33" borderId="0" xfId="0" applyFont="1" applyFill="1" applyBorder="1" applyAlignment="1">
      <alignment vertical="center" shrinkToFit="1"/>
    </xf>
    <xf numFmtId="0" fontId="19" fillId="33" borderId="0" xfId="0" applyFont="1" applyFill="1" applyBorder="1">
      <alignment vertical="center"/>
    </xf>
    <xf numFmtId="176" fontId="0" fillId="0" borderId="0" xfId="42" applyNumberFormat="1" applyFont="1" applyFill="1" applyBorder="1" applyAlignment="1">
      <alignment horizontal="right" vertical="center"/>
    </xf>
    <xf numFmtId="177" fontId="21" fillId="33" borderId="0" xfId="0" applyNumberFormat="1" applyFont="1" applyFill="1" applyBorder="1" applyAlignment="1">
      <alignment vertical="center"/>
    </xf>
    <xf numFmtId="0" fontId="0" fillId="33" borderId="55" xfId="0" applyFont="1" applyFill="1" applyBorder="1" applyAlignment="1">
      <alignment horizontal="left" vertical="center" shrinkToFit="1"/>
    </xf>
    <xf numFmtId="0" fontId="0" fillId="0" borderId="0" xfId="0" applyFont="1" applyFill="1" applyBorder="1" applyAlignment="1">
      <alignment horizontal="left" vertical="center" wrapText="1" shrinkToFit="1"/>
    </xf>
    <xf numFmtId="0" fontId="0" fillId="33" borderId="25" xfId="0" applyFont="1" applyFill="1" applyBorder="1" applyAlignment="1">
      <alignment vertical="center"/>
    </xf>
    <xf numFmtId="176" fontId="21" fillId="33" borderId="25" xfId="0" applyNumberFormat="1" applyFont="1" applyFill="1" applyBorder="1" applyAlignment="1">
      <alignment vertical="center"/>
    </xf>
    <xf numFmtId="0" fontId="31" fillId="0" borderId="0" xfId="0" applyFont="1" applyFill="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31" fillId="0" borderId="0" xfId="0" applyFont="1" applyFill="1" applyBorder="1" applyAlignment="1">
      <alignment horizontal="left" vertical="center" wrapText="1"/>
    </xf>
    <xf numFmtId="0" fontId="30" fillId="0" borderId="0" xfId="0" applyFont="1">
      <alignment vertical="center"/>
    </xf>
    <xf numFmtId="0" fontId="30" fillId="0" borderId="0" xfId="0" applyFont="1" applyFill="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left" vertical="center" wrapText="1"/>
    </xf>
    <xf numFmtId="0" fontId="14" fillId="33" borderId="0" xfId="0" applyFont="1" applyFill="1">
      <alignment vertical="center"/>
    </xf>
    <xf numFmtId="0" fontId="31" fillId="0" borderId="0" xfId="0" applyFont="1" applyFill="1" applyAlignment="1">
      <alignment vertical="top" wrapText="1"/>
    </xf>
    <xf numFmtId="0" fontId="31" fillId="33" borderId="0" xfId="43" applyFont="1" applyFill="1" applyBorder="1" applyAlignment="1">
      <alignment vertical="center"/>
    </xf>
    <xf numFmtId="176" fontId="32" fillId="33" borderId="0" xfId="0" applyNumberFormat="1" applyFont="1" applyFill="1" applyBorder="1" applyAlignment="1">
      <alignment vertical="center"/>
    </xf>
    <xf numFmtId="0" fontId="31" fillId="33" borderId="0" xfId="0" applyFont="1" applyFill="1">
      <alignment vertical="center"/>
    </xf>
    <xf numFmtId="176" fontId="31" fillId="33" borderId="0" xfId="43" applyNumberFormat="1" applyFont="1" applyFill="1" applyBorder="1" applyAlignment="1">
      <alignment vertical="center"/>
    </xf>
    <xf numFmtId="0" fontId="31" fillId="33" borderId="55" xfId="43" applyFont="1" applyFill="1" applyBorder="1" applyAlignment="1">
      <alignment vertical="center"/>
    </xf>
    <xf numFmtId="176" fontId="31" fillId="33" borderId="55" xfId="43" applyNumberFormat="1" applyFont="1" applyFill="1" applyBorder="1" applyAlignment="1">
      <alignment vertical="center"/>
    </xf>
    <xf numFmtId="0" fontId="30" fillId="33" borderId="26" xfId="0" applyFont="1" applyFill="1" applyBorder="1">
      <alignment vertical="center"/>
    </xf>
    <xf numFmtId="0" fontId="30" fillId="33" borderId="24" xfId="0" applyFont="1" applyFill="1" applyBorder="1">
      <alignment vertical="center"/>
    </xf>
    <xf numFmtId="0" fontId="30" fillId="33" borderId="0" xfId="0" applyFont="1" applyFill="1" applyBorder="1" applyAlignment="1">
      <alignment horizontal="left" vertical="center" shrinkToFit="1"/>
    </xf>
    <xf numFmtId="0" fontId="30" fillId="33" borderId="0" xfId="0" applyFont="1" applyFill="1">
      <alignment vertical="center"/>
    </xf>
    <xf numFmtId="0" fontId="30" fillId="33" borderId="23" xfId="0" applyFont="1" applyFill="1" applyBorder="1" applyAlignment="1">
      <alignment vertical="center"/>
    </xf>
    <xf numFmtId="0" fontId="30" fillId="33" borderId="26" xfId="0" applyFont="1" applyFill="1" applyBorder="1" applyAlignment="1">
      <alignment vertical="center"/>
    </xf>
    <xf numFmtId="0" fontId="30" fillId="33" borderId="0" xfId="0" applyFont="1" applyFill="1" applyBorder="1" applyAlignment="1">
      <alignment vertical="center" shrinkToFit="1"/>
    </xf>
    <xf numFmtId="0" fontId="29" fillId="33" borderId="26" xfId="0" applyFont="1" applyFill="1" applyBorder="1">
      <alignment vertical="center"/>
    </xf>
    <xf numFmtId="0" fontId="29" fillId="33" borderId="24" xfId="0" applyFont="1" applyFill="1" applyBorder="1">
      <alignment vertical="center"/>
    </xf>
    <xf numFmtId="0" fontId="29" fillId="33" borderId="23" xfId="0" applyFont="1" applyFill="1" applyBorder="1" applyAlignment="1">
      <alignment vertical="center"/>
    </xf>
    <xf numFmtId="0" fontId="29" fillId="33" borderId="26" xfId="0" applyFont="1" applyFill="1" applyBorder="1" applyAlignment="1">
      <alignment vertical="center" wrapText="1"/>
    </xf>
    <xf numFmtId="0" fontId="29" fillId="33" borderId="24" xfId="0" applyFont="1" applyFill="1" applyBorder="1" applyAlignment="1">
      <alignment vertical="center" wrapText="1"/>
    </xf>
    <xf numFmtId="0" fontId="36" fillId="33" borderId="23" xfId="0" applyFont="1" applyFill="1" applyBorder="1">
      <alignment vertical="center"/>
    </xf>
    <xf numFmtId="0" fontId="29" fillId="33" borderId="26" xfId="0" applyFont="1" applyFill="1" applyBorder="1" applyAlignment="1">
      <alignment vertical="center"/>
    </xf>
    <xf numFmtId="0" fontId="29" fillId="33" borderId="24" xfId="0" applyFont="1" applyFill="1" applyBorder="1" applyAlignment="1">
      <alignment vertical="center"/>
    </xf>
    <xf numFmtId="0" fontId="36" fillId="33" borderId="0" xfId="0" applyFont="1" applyFill="1" applyBorder="1">
      <alignment vertical="center"/>
    </xf>
    <xf numFmtId="0" fontId="29" fillId="33" borderId="0" xfId="0" applyFont="1" applyFill="1" applyBorder="1" applyAlignment="1">
      <alignment vertical="center" wrapText="1"/>
    </xf>
    <xf numFmtId="0" fontId="0" fillId="33" borderId="26" xfId="0" applyFont="1" applyFill="1" applyBorder="1" applyAlignment="1">
      <alignment horizontal="right" vertical="center"/>
    </xf>
    <xf numFmtId="0" fontId="22" fillId="33" borderId="26" xfId="0" applyFont="1" applyFill="1" applyBorder="1" applyAlignment="1">
      <alignment vertical="center"/>
    </xf>
    <xf numFmtId="0" fontId="24" fillId="33" borderId="26" xfId="0" applyFont="1" applyFill="1" applyBorder="1" applyAlignment="1">
      <alignment vertical="center"/>
    </xf>
    <xf numFmtId="0" fontId="22" fillId="33" borderId="24" xfId="0" applyFont="1" applyFill="1" applyBorder="1" applyAlignment="1">
      <alignment horizontal="center" vertical="center"/>
    </xf>
    <xf numFmtId="0" fontId="22" fillId="33" borderId="24" xfId="0" applyFont="1" applyFill="1" applyBorder="1" applyAlignment="1">
      <alignment vertical="center"/>
    </xf>
    <xf numFmtId="0" fontId="22" fillId="33" borderId="26" xfId="0" applyFont="1" applyFill="1" applyBorder="1" applyAlignment="1">
      <alignment horizontal="center" vertical="center"/>
    </xf>
    <xf numFmtId="0" fontId="22" fillId="33" borderId="0" xfId="0" applyFont="1" applyFill="1" applyBorder="1" applyAlignment="1">
      <alignment horizontal="right" vertical="center"/>
    </xf>
    <xf numFmtId="176" fontId="0" fillId="33" borderId="0" xfId="0" applyNumberFormat="1" applyFont="1" applyFill="1" applyBorder="1" applyAlignment="1">
      <alignment vertical="center"/>
    </xf>
    <xf numFmtId="0" fontId="22" fillId="0" borderId="0" xfId="0" applyFont="1" applyFill="1" applyBorder="1" applyAlignment="1">
      <alignment vertical="center"/>
    </xf>
    <xf numFmtId="176" fontId="0" fillId="33" borderId="0" xfId="0" applyNumberFormat="1" applyFont="1" applyFill="1" applyBorder="1" applyAlignment="1">
      <alignment horizontal="center" vertical="center"/>
    </xf>
    <xf numFmtId="0" fontId="0" fillId="33" borderId="0" xfId="43" applyFont="1" applyFill="1" applyBorder="1" applyAlignment="1">
      <alignment vertical="center"/>
    </xf>
    <xf numFmtId="0" fontId="0" fillId="33"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176" fontId="21" fillId="33" borderId="0" xfId="0" applyNumberFormat="1" applyFont="1" applyFill="1" applyBorder="1" applyAlignment="1">
      <alignment horizontal="right" vertical="center"/>
    </xf>
    <xf numFmtId="0" fontId="0" fillId="33" borderId="26" xfId="0" applyFont="1" applyFill="1" applyBorder="1" applyAlignment="1">
      <alignment vertical="center" wrapText="1"/>
    </xf>
    <xf numFmtId="0" fontId="0" fillId="33" borderId="24" xfId="0" applyFont="1" applyFill="1" applyBorder="1" applyAlignment="1">
      <alignment vertical="center" wrapText="1"/>
    </xf>
    <xf numFmtId="0" fontId="14" fillId="33" borderId="0" xfId="0" applyFont="1" applyFill="1" applyAlignment="1">
      <alignment vertical="center" wrapText="1"/>
    </xf>
    <xf numFmtId="0" fontId="0" fillId="33" borderId="0" xfId="0" applyFont="1" applyFill="1" applyBorder="1" applyAlignment="1">
      <alignment horizontal="center" vertical="center"/>
    </xf>
    <xf numFmtId="0" fontId="0" fillId="33" borderId="0" xfId="0" applyFont="1" applyFill="1" applyBorder="1" applyAlignment="1">
      <alignment horizontal="right" vertical="center"/>
    </xf>
    <xf numFmtId="0" fontId="0" fillId="0" borderId="26" xfId="0" applyFont="1" applyFill="1" applyBorder="1" applyAlignment="1">
      <alignment vertical="center" wrapText="1"/>
    </xf>
    <xf numFmtId="0" fontId="0" fillId="0" borderId="24" xfId="0" applyFont="1" applyFill="1" applyBorder="1" applyAlignment="1">
      <alignment vertical="center" wrapText="1"/>
    </xf>
    <xf numFmtId="0" fontId="0" fillId="33" borderId="0" xfId="0" applyFont="1" applyFill="1" applyAlignment="1">
      <alignment vertical="center" wrapText="1"/>
    </xf>
    <xf numFmtId="0" fontId="0" fillId="0" borderId="10" xfId="0" applyFont="1" applyFill="1" applyBorder="1" applyAlignment="1">
      <alignment horizontal="center" vertical="center"/>
    </xf>
    <xf numFmtId="0" fontId="22" fillId="33" borderId="0" xfId="0" applyFont="1" applyFill="1" applyBorder="1" applyAlignment="1">
      <alignment horizontal="center" vertical="center"/>
    </xf>
    <xf numFmtId="0" fontId="0" fillId="33" borderId="25" xfId="0" applyFont="1" applyFill="1" applyBorder="1" applyAlignment="1">
      <alignment horizontal="center" vertical="center"/>
    </xf>
    <xf numFmtId="0" fontId="0" fillId="33" borderId="23" xfId="0" applyFont="1" applyFill="1" applyBorder="1" applyAlignment="1">
      <alignment vertical="center"/>
    </xf>
    <xf numFmtId="0" fontId="20" fillId="0" borderId="0" xfId="0" applyFont="1" applyFill="1" applyAlignment="1">
      <alignment horizontal="center" vertical="center" wrapText="1"/>
    </xf>
    <xf numFmtId="176" fontId="0" fillId="0" borderId="0" xfId="0" applyNumberFormat="1" applyFont="1" applyFill="1" applyBorder="1" applyAlignment="1">
      <alignment horizontal="center" vertical="center"/>
    </xf>
    <xf numFmtId="0" fontId="32" fillId="33" borderId="0" xfId="0" applyFont="1" applyFill="1" applyBorder="1" applyAlignment="1">
      <alignment horizontal="center" vertical="center"/>
    </xf>
    <xf numFmtId="0" fontId="19" fillId="0" borderId="23" xfId="0" applyFont="1" applyFill="1" applyBorder="1" applyAlignment="1">
      <alignment vertical="center"/>
    </xf>
    <xf numFmtId="0" fontId="0" fillId="33" borderId="54" xfId="0" applyFont="1" applyFill="1" applyBorder="1" applyAlignment="1">
      <alignment horizontal="right" vertical="center"/>
    </xf>
    <xf numFmtId="0" fontId="31" fillId="0" borderId="0" xfId="0" applyFont="1" applyFill="1" applyAlignment="1">
      <alignment horizontal="left" vertical="top" wrapText="1"/>
    </xf>
    <xf numFmtId="0" fontId="0" fillId="0" borderId="0" xfId="0" applyAlignment="1">
      <alignment horizontal="left" vertical="center"/>
    </xf>
    <xf numFmtId="0" fontId="30" fillId="33" borderId="0" xfId="0" applyFont="1" applyFill="1" applyBorder="1" applyAlignment="1">
      <alignment horizontal="center" vertical="center"/>
    </xf>
    <xf numFmtId="176" fontId="34" fillId="33" borderId="0" xfId="0" applyNumberFormat="1" applyFont="1" applyFill="1" applyBorder="1" applyAlignment="1">
      <alignment horizontal="center" vertical="center"/>
    </xf>
    <xf numFmtId="0" fontId="30" fillId="33" borderId="0" xfId="0" applyFont="1" applyFill="1" applyBorder="1" applyAlignment="1">
      <alignment vertical="center"/>
    </xf>
    <xf numFmtId="176" fontId="30" fillId="33" borderId="0" xfId="0" applyNumberFormat="1" applyFont="1" applyFill="1" applyBorder="1" applyAlignment="1">
      <alignment vertical="center"/>
    </xf>
    <xf numFmtId="0" fontId="30" fillId="33" borderId="0" xfId="0" applyFont="1" applyFill="1" applyBorder="1">
      <alignment vertical="center"/>
    </xf>
    <xf numFmtId="0" fontId="30" fillId="33" borderId="0" xfId="43" applyFont="1" applyFill="1" applyBorder="1" applyAlignment="1">
      <alignment vertical="center"/>
    </xf>
    <xf numFmtId="176" fontId="30" fillId="33" borderId="0" xfId="43" applyNumberFormat="1" applyFont="1" applyFill="1" applyBorder="1" applyAlignment="1">
      <alignment vertical="center"/>
    </xf>
    <xf numFmtId="176" fontId="30" fillId="33" borderId="0" xfId="43" applyNumberFormat="1" applyFont="1" applyFill="1" applyBorder="1" applyAlignment="1">
      <alignment horizontal="center" vertical="center"/>
    </xf>
    <xf numFmtId="0" fontId="30" fillId="33" borderId="26" xfId="0" applyFont="1" applyFill="1" applyBorder="1" applyAlignment="1">
      <alignment vertical="center" shrinkToFit="1"/>
    </xf>
    <xf numFmtId="0" fontId="30" fillId="33" borderId="24" xfId="0" applyFont="1" applyFill="1" applyBorder="1" applyAlignment="1">
      <alignment vertical="center" shrinkToFit="1"/>
    </xf>
    <xf numFmtId="176" fontId="31" fillId="33" borderId="0" xfId="43" applyNumberFormat="1" applyFont="1" applyFill="1" applyBorder="1" applyAlignment="1">
      <alignment horizontal="center" vertical="center"/>
    </xf>
    <xf numFmtId="0" fontId="30" fillId="0" borderId="26" xfId="0" applyFont="1" applyFill="1" applyBorder="1" applyAlignment="1">
      <alignment vertical="center" shrinkToFit="1"/>
    </xf>
    <xf numFmtId="0" fontId="30" fillId="0" borderId="24" xfId="0" applyFont="1" applyFill="1" applyBorder="1" applyAlignment="1">
      <alignment vertical="center" shrinkToFit="1"/>
    </xf>
    <xf numFmtId="0" fontId="0" fillId="33" borderId="0" xfId="43" applyFont="1" applyFill="1" applyBorder="1" applyAlignment="1">
      <alignment vertical="center"/>
    </xf>
    <xf numFmtId="0" fontId="0" fillId="33" borderId="0" xfId="0" applyFont="1" applyFill="1" applyBorder="1" applyAlignment="1">
      <alignment horizontal="center" vertical="center"/>
    </xf>
    <xf numFmtId="0" fontId="0" fillId="33" borderId="0" xfId="0" applyFont="1" applyFill="1" applyBorder="1" applyAlignment="1">
      <alignment horizontal="right" vertical="center"/>
    </xf>
    <xf numFmtId="177" fontId="21" fillId="33" borderId="26" xfId="0" applyNumberFormat="1" applyFont="1" applyFill="1" applyBorder="1" applyAlignment="1">
      <alignment vertical="center"/>
    </xf>
    <xf numFmtId="177" fontId="21" fillId="33" borderId="24" xfId="0" applyNumberFormat="1" applyFont="1" applyFill="1" applyBorder="1" applyAlignment="1">
      <alignment vertical="center"/>
    </xf>
    <xf numFmtId="0" fontId="0" fillId="33" borderId="23" xfId="0" applyFont="1" applyFill="1" applyBorder="1" applyAlignment="1">
      <alignment vertical="center"/>
    </xf>
    <xf numFmtId="0" fontId="31" fillId="33" borderId="0" xfId="0" applyFont="1" applyFill="1" applyBorder="1" applyAlignment="1">
      <alignment horizontal="right" vertical="center"/>
    </xf>
    <xf numFmtId="176" fontId="32" fillId="33" borderId="0" xfId="0" applyNumberFormat="1" applyFont="1" applyFill="1" applyBorder="1" applyAlignment="1">
      <alignment horizontal="right" vertical="center"/>
    </xf>
    <xf numFmtId="0" fontId="14" fillId="33" borderId="0" xfId="0" applyFont="1" applyFill="1" applyBorder="1" applyAlignment="1">
      <alignment horizontal="center" vertical="center"/>
    </xf>
    <xf numFmtId="0" fontId="32" fillId="33" borderId="0" xfId="0" applyFont="1" applyFill="1" applyBorder="1" applyAlignment="1">
      <alignment vertical="center"/>
    </xf>
    <xf numFmtId="0" fontId="33" fillId="33" borderId="0" xfId="0" applyFont="1" applyFill="1" applyBorder="1">
      <alignment vertical="center"/>
    </xf>
    <xf numFmtId="0" fontId="14" fillId="33" borderId="0" xfId="0" applyFont="1" applyFill="1" applyBorder="1" applyAlignment="1">
      <alignment vertical="center"/>
    </xf>
    <xf numFmtId="0" fontId="19" fillId="0" borderId="0" xfId="0" applyFont="1" applyFill="1" applyBorder="1">
      <alignment vertical="center"/>
    </xf>
    <xf numFmtId="176" fontId="19" fillId="33" borderId="0" xfId="43" applyNumberFormat="1" applyFont="1" applyFill="1" applyBorder="1" applyAlignment="1">
      <alignment vertical="center"/>
    </xf>
    <xf numFmtId="0" fontId="19" fillId="33" borderId="0" xfId="43" applyFont="1" applyFill="1" applyBorder="1" applyAlignment="1">
      <alignment vertical="center"/>
    </xf>
    <xf numFmtId="177" fontId="0"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1" fontId="40" fillId="0" borderId="49" xfId="44" applyNumberFormat="1" applyBorder="1" applyAlignment="1">
      <alignment horizontal="right" vertical="center"/>
    </xf>
    <xf numFmtId="177" fontId="0" fillId="0" borderId="54" xfId="0" applyNumberFormat="1" applyFont="1" applyFill="1" applyBorder="1" applyAlignment="1">
      <alignment vertical="center"/>
    </xf>
    <xf numFmtId="177" fontId="0" fillId="0" borderId="0" xfId="0" applyNumberFormat="1" applyFont="1" applyFill="1" applyBorder="1" applyAlignment="1">
      <alignment vertical="center"/>
    </xf>
    <xf numFmtId="176" fontId="21" fillId="0" borderId="54" xfId="0" applyNumberFormat="1" applyFont="1" applyFill="1" applyBorder="1" applyAlignment="1">
      <alignment vertical="center"/>
    </xf>
    <xf numFmtId="176" fontId="21" fillId="0" borderId="0" xfId="0" applyNumberFormat="1" applyFont="1" applyFill="1" applyBorder="1" applyAlignment="1">
      <alignment vertical="center"/>
    </xf>
    <xf numFmtId="0" fontId="0" fillId="0" borderId="54" xfId="0" applyFont="1" applyFill="1" applyBorder="1" applyAlignment="1">
      <alignment vertical="center"/>
    </xf>
    <xf numFmtId="0" fontId="23" fillId="0" borderId="55" xfId="0" applyFont="1" applyFill="1" applyBorder="1">
      <alignment vertical="center"/>
    </xf>
    <xf numFmtId="0" fontId="0" fillId="0" borderId="55" xfId="0" applyFont="1" applyFill="1" applyBorder="1" applyAlignment="1">
      <alignment vertical="center" wrapText="1"/>
    </xf>
    <xf numFmtId="176" fontId="21" fillId="0" borderId="55" xfId="0" applyNumberFormat="1" applyFont="1" applyFill="1" applyBorder="1" applyAlignment="1">
      <alignment vertical="center"/>
    </xf>
    <xf numFmtId="0" fontId="0" fillId="33" borderId="55" xfId="43" applyFont="1" applyFill="1" applyBorder="1" applyAlignment="1">
      <alignment horizontal="center" vertical="center"/>
    </xf>
    <xf numFmtId="176" fontId="0" fillId="33" borderId="55" xfId="43" applyNumberFormat="1" applyFont="1" applyFill="1" applyBorder="1" applyAlignment="1">
      <alignment horizontal="center" vertical="center"/>
    </xf>
    <xf numFmtId="0" fontId="0" fillId="33" borderId="0" xfId="43" applyFont="1" applyFill="1" applyBorder="1" applyAlignment="1">
      <alignment horizontal="center" vertical="center"/>
    </xf>
    <xf numFmtId="177" fontId="0" fillId="0" borderId="49"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49" xfId="0" applyFont="1" applyFill="1" applyBorder="1" applyAlignment="1">
      <alignment horizontal="center" vertical="center"/>
    </xf>
    <xf numFmtId="177" fontId="0" fillId="0" borderId="52" xfId="0" applyNumberFormat="1" applyFont="1" applyFill="1" applyBorder="1" applyAlignment="1">
      <alignment horizontal="center" vertical="center"/>
    </xf>
    <xf numFmtId="176" fontId="0" fillId="33" borderId="26" xfId="42" applyNumberFormat="1" applyFont="1" applyFill="1" applyBorder="1" applyAlignment="1">
      <alignment vertical="center"/>
    </xf>
    <xf numFmtId="0" fontId="26" fillId="0" borderId="54" xfId="0" applyFont="1" applyFill="1" applyBorder="1" applyAlignment="1">
      <alignment horizontal="center" vertical="center"/>
    </xf>
    <xf numFmtId="179" fontId="0" fillId="0" borderId="0" xfId="0" applyNumberFormat="1" applyFont="1" applyFill="1">
      <alignment vertical="center"/>
    </xf>
    <xf numFmtId="0" fontId="30" fillId="33" borderId="55" xfId="43" applyFont="1" applyFill="1" applyBorder="1" applyAlignment="1">
      <alignment vertical="center"/>
    </xf>
    <xf numFmtId="0" fontId="30" fillId="33" borderId="55" xfId="0" applyFont="1" applyFill="1" applyBorder="1" applyAlignment="1">
      <alignment vertical="center" wrapText="1" shrinkToFit="1"/>
    </xf>
    <xf numFmtId="176" fontId="34" fillId="33" borderId="55" xfId="0" applyNumberFormat="1" applyFont="1" applyFill="1" applyBorder="1" applyAlignment="1">
      <alignment vertical="center"/>
    </xf>
    <xf numFmtId="176" fontId="34" fillId="33" borderId="0" xfId="0" applyNumberFormat="1" applyFont="1" applyFill="1" applyBorder="1" applyAlignment="1">
      <alignment vertical="center"/>
    </xf>
    <xf numFmtId="176" fontId="0" fillId="33" borderId="26" xfId="42" applyNumberFormat="1" applyFont="1" applyFill="1" applyBorder="1" applyAlignment="1">
      <alignment vertical="center" wrapText="1" shrinkToFit="1"/>
    </xf>
    <xf numFmtId="0" fontId="0" fillId="0" borderId="0" xfId="0" applyFont="1" applyFill="1">
      <alignment vertical="center"/>
    </xf>
    <xf numFmtId="0" fontId="0" fillId="33" borderId="0" xfId="0" applyFont="1" applyFill="1">
      <alignment vertical="center"/>
    </xf>
    <xf numFmtId="0" fontId="0" fillId="0" borderId="0" xfId="0" applyFont="1" applyFill="1" applyBorder="1">
      <alignment vertical="center"/>
    </xf>
    <xf numFmtId="0" fontId="0" fillId="33" borderId="0" xfId="0" applyFont="1" applyFill="1" applyBorder="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horizontal="left" vertical="center" shrinkToFit="1"/>
    </xf>
    <xf numFmtId="0" fontId="0" fillId="33" borderId="49" xfId="0" applyFont="1" applyFill="1" applyBorder="1" applyAlignment="1">
      <alignment horizontal="center" vertical="center" shrinkToFit="1"/>
    </xf>
    <xf numFmtId="0" fontId="0" fillId="33" borderId="51" xfId="0" applyFont="1" applyFill="1" applyBorder="1" applyAlignment="1">
      <alignment horizontal="center" vertical="center" shrinkToFit="1"/>
    </xf>
    <xf numFmtId="176" fontId="21" fillId="33" borderId="26" xfId="0" applyNumberFormat="1" applyFont="1" applyFill="1" applyBorder="1" applyAlignment="1">
      <alignment vertical="center"/>
    </xf>
    <xf numFmtId="0" fontId="0" fillId="33" borderId="0" xfId="0" applyFont="1" applyFill="1" applyBorder="1" applyAlignment="1">
      <alignment horizontal="left" vertical="center" wrapText="1" shrinkToFit="1"/>
    </xf>
    <xf numFmtId="0" fontId="0" fillId="33" borderId="55" xfId="0" applyFont="1" applyFill="1" applyBorder="1" applyAlignment="1">
      <alignment horizontal="left" vertical="center" wrapText="1" shrinkToFit="1"/>
    </xf>
    <xf numFmtId="176" fontId="21" fillId="33" borderId="55" xfId="0" applyNumberFormat="1" applyFont="1" applyFill="1" applyBorder="1" applyAlignment="1">
      <alignment horizontal="right" vertical="center"/>
    </xf>
    <xf numFmtId="176" fontId="21" fillId="33" borderId="25" xfId="0" applyNumberFormat="1" applyFont="1" applyFill="1" applyBorder="1" applyAlignment="1">
      <alignment horizontal="righ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horizontal="left" vertical="center" shrinkToFit="1"/>
    </xf>
    <xf numFmtId="176" fontId="21" fillId="33" borderId="55" xfId="0" applyNumberFormat="1" applyFont="1" applyFill="1" applyBorder="1" applyAlignment="1">
      <alignment vertical="center"/>
    </xf>
    <xf numFmtId="0" fontId="0" fillId="33" borderId="55" xfId="0" applyFont="1" applyFill="1" applyBorder="1" applyAlignment="1">
      <alignment horizontal="right" vertical="center"/>
    </xf>
    <xf numFmtId="0" fontId="0" fillId="33" borderId="25" xfId="0" applyFont="1" applyFill="1" applyBorder="1" applyAlignment="1">
      <alignment horizontal="right" vertical="center"/>
    </xf>
    <xf numFmtId="0" fontId="0" fillId="0" borderId="0" xfId="0" applyFont="1" applyFill="1">
      <alignment vertical="center"/>
    </xf>
    <xf numFmtId="0" fontId="0" fillId="33" borderId="0" xfId="0" applyFont="1" applyFill="1">
      <alignment vertical="center"/>
    </xf>
    <xf numFmtId="177" fontId="21" fillId="33" borderId="25" xfId="0" applyNumberFormat="1" applyFont="1" applyFill="1" applyBorder="1" applyAlignment="1">
      <alignment vertical="center"/>
    </xf>
    <xf numFmtId="176" fontId="21" fillId="33" borderId="0" xfId="0" applyNumberFormat="1"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horizontal="left" vertical="center" shrinkToFit="1"/>
    </xf>
    <xf numFmtId="1" fontId="0" fillId="0" borderId="0" xfId="0" applyNumberFormat="1" applyBorder="1" applyAlignment="1">
      <alignment horizontal="right" vertical="center"/>
    </xf>
    <xf numFmtId="1" fontId="0" fillId="0" borderId="49" xfId="0" applyNumberFormat="1" applyBorder="1" applyAlignment="1">
      <alignment horizontal="right" vertical="center"/>
    </xf>
    <xf numFmtId="177" fontId="21" fillId="33" borderId="55" xfId="0" applyNumberFormat="1" applyFont="1" applyFill="1" applyBorder="1" applyAlignment="1">
      <alignment vertical="center"/>
    </xf>
    <xf numFmtId="0" fontId="23" fillId="33" borderId="0" xfId="0" applyFont="1" applyFill="1" applyBorder="1">
      <alignment vertical="center"/>
    </xf>
    <xf numFmtId="176" fontId="21" fillId="33" borderId="0" xfId="0" applyNumberFormat="1"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horizontal="left" vertical="center"/>
    </xf>
    <xf numFmtId="176" fontId="0" fillId="0" borderId="0" xfId="0" applyNumberFormat="1" applyFont="1" applyFill="1" applyBorder="1">
      <alignment vertical="center"/>
    </xf>
    <xf numFmtId="0" fontId="0" fillId="0" borderId="0" xfId="0" applyFont="1" applyFill="1">
      <alignment vertical="center"/>
    </xf>
    <xf numFmtId="0" fontId="0" fillId="33" borderId="0" xfId="0" applyFont="1" applyFill="1">
      <alignment vertical="center"/>
    </xf>
    <xf numFmtId="0" fontId="0" fillId="33" borderId="26" xfId="0" applyFont="1" applyFill="1" applyBorder="1" applyAlignment="1">
      <alignment vertical="center"/>
    </xf>
    <xf numFmtId="0" fontId="0" fillId="0" borderId="0" xfId="0" applyFont="1" applyFill="1" applyBorder="1">
      <alignment vertical="center"/>
    </xf>
    <xf numFmtId="0" fontId="0" fillId="33" borderId="0" xfId="0" applyFont="1" applyFill="1" applyBorder="1">
      <alignment vertical="center"/>
    </xf>
    <xf numFmtId="0" fontId="0" fillId="33" borderId="55" xfId="0" applyFont="1" applyFill="1" applyBorder="1" applyAlignment="1">
      <alignment vertical="center"/>
    </xf>
    <xf numFmtId="176" fontId="21" fillId="33" borderId="55" xfId="0" applyNumberFormat="1" applyFont="1" applyFill="1" applyBorder="1" applyAlignment="1">
      <alignment vertical="center"/>
    </xf>
    <xf numFmtId="0" fontId="0" fillId="33" borderId="23" xfId="0" applyFont="1" applyFill="1" applyBorder="1" applyAlignment="1">
      <alignment horizontal="left" vertical="center" shrinkToFit="1"/>
    </xf>
    <xf numFmtId="0" fontId="0" fillId="33" borderId="26" xfId="0" applyFont="1" applyFill="1" applyBorder="1" applyAlignment="1">
      <alignment horizontal="left" vertical="center" shrinkToFit="1"/>
    </xf>
    <xf numFmtId="0" fontId="0" fillId="33" borderId="24" xfId="0" applyFont="1" applyFill="1" applyBorder="1" applyAlignment="1">
      <alignment horizontal="left" vertical="center" shrinkToFit="1"/>
    </xf>
    <xf numFmtId="176" fontId="21" fillId="33" borderId="24" xfId="0" applyNumberFormat="1"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0" borderId="0" xfId="0" applyFont="1" applyFill="1" applyBorder="1">
      <alignment vertical="center"/>
    </xf>
    <xf numFmtId="0" fontId="0" fillId="33" borderId="0" xfId="0" applyFont="1" applyFill="1" applyBorder="1">
      <alignment vertical="center"/>
    </xf>
    <xf numFmtId="176" fontId="21" fillId="33" borderId="0" xfId="0" applyNumberFormat="1"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vertical="center"/>
    </xf>
    <xf numFmtId="0" fontId="0" fillId="33" borderId="0" xfId="0" applyFont="1" applyFill="1" applyBorder="1" applyAlignment="1">
      <alignment horizontal="left" vertical="center" shrinkToFit="1"/>
    </xf>
    <xf numFmtId="0" fontId="0" fillId="0" borderId="0" xfId="0" applyFont="1" applyFill="1">
      <alignment vertical="center"/>
    </xf>
    <xf numFmtId="0" fontId="19" fillId="33" borderId="0" xfId="0" applyFont="1" applyFill="1">
      <alignment vertical="center"/>
    </xf>
    <xf numFmtId="0" fontId="0" fillId="33" borderId="0" xfId="0" applyFont="1" applyFill="1">
      <alignment vertical="center"/>
    </xf>
    <xf numFmtId="0" fontId="0" fillId="33" borderId="0" xfId="0" applyFont="1" applyFill="1" applyAlignment="1">
      <alignment horizontal="left" vertical="center" wrapText="1"/>
    </xf>
    <xf numFmtId="0" fontId="0" fillId="0" borderId="0" xfId="0" applyFont="1" applyFill="1">
      <alignment vertical="center"/>
    </xf>
    <xf numFmtId="0" fontId="19" fillId="33" borderId="0" xfId="0" applyFont="1" applyFill="1">
      <alignment vertical="center"/>
    </xf>
    <xf numFmtId="0" fontId="0" fillId="33" borderId="0" xfId="0" applyFont="1" applyFill="1">
      <alignment vertical="center"/>
    </xf>
    <xf numFmtId="0" fontId="0" fillId="33" borderId="0" xfId="0" applyFont="1" applyFill="1" applyAlignment="1">
      <alignment horizontal="left" vertical="center" wrapText="1"/>
    </xf>
    <xf numFmtId="0" fontId="0" fillId="33" borderId="49" xfId="0" applyFont="1" applyFill="1" applyBorder="1" applyAlignment="1">
      <alignment vertical="center"/>
    </xf>
    <xf numFmtId="0" fontId="20" fillId="0" borderId="0" xfId="0" applyFont="1" applyFill="1">
      <alignment vertical="center"/>
    </xf>
    <xf numFmtId="0" fontId="20" fillId="33" borderId="0" xfId="0" applyFont="1" applyFill="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Alignment="1">
      <alignment horizontal="left" vertical="center" wrapText="1"/>
    </xf>
    <xf numFmtId="0" fontId="0" fillId="0" borderId="0" xfId="0" applyFont="1" applyFill="1">
      <alignment vertical="center"/>
    </xf>
    <xf numFmtId="0" fontId="0" fillId="33" borderId="0" xfId="0" applyFont="1" applyFill="1">
      <alignment vertical="center"/>
    </xf>
    <xf numFmtId="0" fontId="0" fillId="33" borderId="0" xfId="43" applyFont="1" applyFill="1" applyBorder="1" applyAlignment="1">
      <alignment vertical="center"/>
    </xf>
    <xf numFmtId="176" fontId="0" fillId="33" borderId="0" xfId="43" applyNumberFormat="1" applyFont="1" applyFill="1" applyBorder="1" applyAlignment="1">
      <alignment vertical="center"/>
    </xf>
    <xf numFmtId="176" fontId="0" fillId="33" borderId="0" xfId="43" applyNumberFormat="1" applyFont="1" applyFill="1" applyBorder="1" applyAlignment="1">
      <alignment horizontal="center" vertical="center"/>
    </xf>
    <xf numFmtId="176" fontId="21" fillId="33" borderId="0" xfId="0" applyNumberFormat="1"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vertical="center"/>
    </xf>
    <xf numFmtId="0" fontId="0" fillId="0" borderId="0" xfId="0" applyFont="1" applyFill="1">
      <alignment vertical="center"/>
    </xf>
    <xf numFmtId="0" fontId="0" fillId="33" borderId="0" xfId="0" applyFont="1" applyFill="1">
      <alignmen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33" borderId="0" xfId="0" applyFont="1" applyFill="1" applyBorder="1" applyAlignment="1">
      <alignment horizontal="left" vertical="center" shrinkToFit="1"/>
    </xf>
    <xf numFmtId="1" fontId="42" fillId="0" borderId="49" xfId="44" applyNumberFormat="1" applyFont="1" applyBorder="1" applyAlignment="1">
      <alignment horizontal="right" vertical="center"/>
    </xf>
    <xf numFmtId="1" fontId="43" fillId="0" borderId="49" xfId="44" applyNumberFormat="1" applyFont="1" applyBorder="1" applyAlignment="1">
      <alignment horizontal="right" vertical="center"/>
    </xf>
    <xf numFmtId="176" fontId="43" fillId="0" borderId="51" xfId="42" applyNumberFormat="1" applyFont="1" applyBorder="1" applyAlignment="1">
      <alignment horizontal="right" vertical="center"/>
    </xf>
    <xf numFmtId="1" fontId="43" fillId="0" borderId="10" xfId="44" applyNumberFormat="1" applyFont="1" applyBorder="1" applyAlignment="1">
      <alignment horizontal="righ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0" fontId="0" fillId="0" borderId="23" xfId="0" applyFont="1" applyFill="1" applyBorder="1" applyAlignment="1">
      <alignment horizontal="center" vertical="center"/>
    </xf>
    <xf numFmtId="0" fontId="0" fillId="33" borderId="0" xfId="43" applyFont="1" applyFill="1" applyBorder="1" applyAlignment="1">
      <alignment vertical="center"/>
    </xf>
    <xf numFmtId="176" fontId="0" fillId="33" borderId="0" xfId="43" applyNumberFormat="1" applyFont="1" applyFill="1" applyBorder="1" applyAlignment="1">
      <alignment horizontal="center" vertical="center"/>
    </xf>
    <xf numFmtId="0" fontId="0" fillId="33" borderId="0" xfId="0" applyFont="1" applyFill="1" applyBorder="1" applyAlignment="1">
      <alignment vertical="center"/>
    </xf>
    <xf numFmtId="176" fontId="21" fillId="33" borderId="0" xfId="0" applyNumberFormat="1" applyFont="1" applyFill="1" applyBorder="1" applyAlignment="1">
      <alignment vertical="center"/>
    </xf>
    <xf numFmtId="0" fontId="0" fillId="33" borderId="55" xfId="43" applyFont="1" applyFill="1" applyBorder="1" applyAlignment="1">
      <alignment horizontal="center" vertical="center"/>
    </xf>
    <xf numFmtId="176" fontId="0" fillId="33" borderId="55" xfId="43" applyNumberFormat="1" applyFont="1" applyFill="1" applyBorder="1" applyAlignment="1">
      <alignment horizontal="center" vertical="center"/>
    </xf>
    <xf numFmtId="9" fontId="42" fillId="0" borderId="51" xfId="42" applyNumberFormat="1" applyFont="1" applyBorder="1" applyAlignment="1">
      <alignment horizontal="right" vertical="center"/>
    </xf>
    <xf numFmtId="0" fontId="19" fillId="33" borderId="49" xfId="0" applyFont="1" applyFill="1" applyBorder="1" applyAlignment="1">
      <alignment vertical="center"/>
    </xf>
    <xf numFmtId="178" fontId="42" fillId="0" borderId="24" xfId="44" applyNumberFormat="1" applyFont="1" applyBorder="1" applyAlignment="1">
      <alignment horizontal="right" vertical="center"/>
    </xf>
    <xf numFmtId="176" fontId="43" fillId="0" borderId="24" xfId="42" applyNumberFormat="1" applyFont="1" applyBorder="1" applyAlignment="1">
      <alignment horizontal="right" vertical="center"/>
    </xf>
    <xf numFmtId="0" fontId="0" fillId="0" borderId="51" xfId="0" applyFont="1" applyFill="1" applyBorder="1" applyAlignment="1">
      <alignment horizontal="center" vertical="center"/>
    </xf>
    <xf numFmtId="9" fontId="0" fillId="0" borderId="51" xfId="42" applyNumberFormat="1" applyFont="1" applyFill="1" applyBorder="1" applyAlignment="1">
      <alignment horizontal="center" vertical="center"/>
    </xf>
    <xf numFmtId="176" fontId="0" fillId="0" borderId="51" xfId="42" applyNumberFormat="1" applyFont="1" applyFill="1" applyBorder="1" applyAlignment="1">
      <alignment horizontal="center" vertical="center"/>
    </xf>
    <xf numFmtId="0" fontId="0" fillId="0" borderId="49" xfId="0" applyFont="1" applyFill="1" applyBorder="1" applyAlignment="1">
      <alignment horizontal="center" vertical="center"/>
    </xf>
    <xf numFmtId="0" fontId="0" fillId="0" borderId="0" xfId="0" applyBorder="1">
      <alignment vertical="center"/>
    </xf>
    <xf numFmtId="0" fontId="30" fillId="33" borderId="0" xfId="0" applyFont="1" applyFill="1" applyBorder="1" applyAlignment="1">
      <alignment vertical="center" wrapText="1" shrinkToFit="1"/>
    </xf>
    <xf numFmtId="176" fontId="0" fillId="33" borderId="0" xfId="0" applyNumberFormat="1" applyFont="1" applyFill="1">
      <alignment vertical="center"/>
    </xf>
    <xf numFmtId="0" fontId="0" fillId="0" borderId="49" xfId="0" applyFont="1" applyFill="1" applyBorder="1" applyAlignment="1">
      <alignment vertical="center"/>
    </xf>
    <xf numFmtId="0" fontId="0" fillId="33" borderId="0" xfId="43" applyFont="1" applyFill="1" applyBorder="1" applyAlignment="1">
      <alignment vertical="center"/>
    </xf>
    <xf numFmtId="176" fontId="0" fillId="33" borderId="0" xfId="43" applyNumberFormat="1" applyFont="1" applyFill="1" applyBorder="1" applyAlignment="1">
      <alignment horizontal="center" vertical="center"/>
    </xf>
    <xf numFmtId="0" fontId="0" fillId="33" borderId="0" xfId="43" applyFont="1" applyFill="1" applyBorder="1" applyAlignment="1">
      <alignment horizontal="center" vertical="center"/>
    </xf>
    <xf numFmtId="0" fontId="19" fillId="34" borderId="23" xfId="0" applyFont="1" applyFill="1" applyBorder="1" applyAlignment="1">
      <alignment vertical="center"/>
    </xf>
    <xf numFmtId="0" fontId="26" fillId="34" borderId="51" xfId="0" applyFont="1" applyFill="1" applyBorder="1" applyAlignment="1">
      <alignment vertical="center"/>
    </xf>
    <xf numFmtId="0" fontId="19" fillId="34" borderId="49" xfId="0" applyFont="1" applyFill="1" applyBorder="1" applyAlignment="1">
      <alignment vertical="center"/>
    </xf>
    <xf numFmtId="176" fontId="0" fillId="34" borderId="53" xfId="42" applyNumberFormat="1" applyFont="1" applyFill="1" applyBorder="1" applyAlignment="1">
      <alignment vertical="center"/>
    </xf>
    <xf numFmtId="0" fontId="0" fillId="34" borderId="23" xfId="0" applyFont="1" applyFill="1" applyBorder="1" applyAlignment="1">
      <alignment horizontal="center" vertical="center"/>
    </xf>
    <xf numFmtId="0" fontId="22" fillId="0" borderId="0" xfId="0" applyFont="1" applyFill="1" applyBorder="1" applyAlignment="1">
      <alignment horizontal="right" vertical="center"/>
    </xf>
    <xf numFmtId="0" fontId="25" fillId="0" borderId="0" xfId="0" applyFont="1" applyFill="1" applyBorder="1" applyAlignment="1">
      <alignment horizontal="center" vertical="center" shrinkToFit="1"/>
    </xf>
    <xf numFmtId="0" fontId="0" fillId="0" borderId="0" xfId="43" applyFont="1" applyFill="1" applyBorder="1" applyAlignment="1">
      <alignment vertical="center"/>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Alignment="1">
      <alignment horizontal="left" vertical="center" wrapText="1"/>
    </xf>
    <xf numFmtId="0" fontId="0" fillId="33" borderId="25" xfId="0" applyFont="1" applyFill="1" applyBorder="1" applyAlignment="1">
      <alignment horizontal="left" vertical="center" shrinkToFit="1"/>
    </xf>
    <xf numFmtId="0" fontId="30" fillId="0" borderId="10"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32" xfId="0" applyFont="1" applyFill="1" applyBorder="1" applyAlignment="1">
      <alignment horizontal="right" vertical="center"/>
    </xf>
    <xf numFmtId="0" fontId="30" fillId="0" borderId="28" xfId="0" applyFont="1" applyFill="1" applyBorder="1" applyAlignment="1">
      <alignment horizontal="right"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30" fillId="0" borderId="0" xfId="0" applyFont="1" applyFill="1" applyAlignment="1">
      <alignment horizontal="left" vertical="top" wrapText="1"/>
    </xf>
    <xf numFmtId="0" fontId="30" fillId="0" borderId="1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0" fillId="0" borderId="21"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76" fontId="30" fillId="0" borderId="29" xfId="42" applyNumberFormat="1" applyFont="1" applyFill="1" applyBorder="1" applyAlignment="1">
      <alignment horizontal="right" vertical="center"/>
    </xf>
    <xf numFmtId="176" fontId="30" fillId="0" borderId="11" xfId="42" applyNumberFormat="1" applyFont="1" applyFill="1" applyBorder="1" applyAlignment="1">
      <alignment horizontal="right" vertical="center"/>
    </xf>
    <xf numFmtId="176" fontId="30" fillId="0" borderId="19" xfId="42" applyNumberFormat="1" applyFont="1" applyFill="1" applyBorder="1" applyAlignment="1">
      <alignment horizontal="right" vertical="center"/>
    </xf>
    <xf numFmtId="176" fontId="30" fillId="0" borderId="36" xfId="42" applyNumberFormat="1" applyFont="1" applyFill="1" applyBorder="1" applyAlignment="1">
      <alignment horizontal="right" vertical="center"/>
    </xf>
    <xf numFmtId="176" fontId="30" fillId="0" borderId="37" xfId="42" applyNumberFormat="1" applyFont="1" applyFill="1" applyBorder="1" applyAlignment="1">
      <alignment horizontal="right" vertical="center"/>
    </xf>
    <xf numFmtId="176" fontId="0" fillId="0" borderId="0" xfId="42" applyNumberFormat="1" applyFont="1" applyFill="1" applyBorder="1" applyAlignment="1">
      <alignment horizontal="center" vertical="center"/>
    </xf>
    <xf numFmtId="0" fontId="30" fillId="0" borderId="30" xfId="0" applyFont="1" applyFill="1" applyBorder="1" applyAlignment="1">
      <alignment horizontal="right" vertical="center"/>
    </xf>
    <xf numFmtId="0" fontId="30" fillId="0" borderId="42" xfId="0" applyFont="1" applyFill="1" applyBorder="1" applyAlignment="1">
      <alignment horizontal="right" vertical="center"/>
    </xf>
    <xf numFmtId="0" fontId="30" fillId="0" borderId="33" xfId="0" applyFont="1" applyFill="1" applyBorder="1" applyAlignment="1">
      <alignment horizontal="right" vertical="center"/>
    </xf>
    <xf numFmtId="0" fontId="30" fillId="0" borderId="31" xfId="0" applyFont="1" applyFill="1" applyBorder="1" applyAlignment="1">
      <alignment horizontal="right" vertical="center"/>
    </xf>
    <xf numFmtId="176" fontId="30" fillId="0" borderId="34" xfId="42" applyNumberFormat="1" applyFont="1" applyFill="1" applyBorder="1" applyAlignment="1">
      <alignment horizontal="right" vertical="center"/>
    </xf>
    <xf numFmtId="176" fontId="30" fillId="0" borderId="35" xfId="42" applyNumberFormat="1" applyFont="1" applyFill="1" applyBorder="1" applyAlignment="1">
      <alignment horizontal="right" vertical="center"/>
    </xf>
    <xf numFmtId="176" fontId="30" fillId="0" borderId="43" xfId="42" applyNumberFormat="1" applyFont="1" applyFill="1" applyBorder="1" applyAlignment="1">
      <alignment horizontal="right" vertical="center"/>
    </xf>
    <xf numFmtId="0" fontId="30" fillId="0" borderId="14"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41" xfId="0" applyFont="1" applyFill="1" applyBorder="1" applyAlignment="1">
      <alignment horizontal="right" vertical="center"/>
    </xf>
    <xf numFmtId="176" fontId="30" fillId="0" borderId="45" xfId="42" applyNumberFormat="1" applyFont="1" applyFill="1" applyBorder="1" applyAlignment="1">
      <alignment horizontal="right" vertical="center"/>
    </xf>
    <xf numFmtId="176" fontId="30" fillId="0" borderId="46" xfId="42" applyNumberFormat="1" applyFont="1" applyFill="1" applyBorder="1" applyAlignment="1">
      <alignment horizontal="right" vertical="center"/>
    </xf>
    <xf numFmtId="176" fontId="30" fillId="0" borderId="47" xfId="42" applyNumberFormat="1" applyFont="1" applyFill="1" applyBorder="1" applyAlignment="1">
      <alignment horizontal="right" vertical="center"/>
    </xf>
    <xf numFmtId="176" fontId="30" fillId="0" borderId="22" xfId="42" applyNumberFormat="1" applyFont="1" applyFill="1" applyBorder="1" applyAlignment="1">
      <alignment horizontal="right" vertical="center"/>
    </xf>
    <xf numFmtId="176" fontId="30" fillId="0" borderId="13" xfId="42" applyNumberFormat="1" applyFont="1" applyFill="1" applyBorder="1" applyAlignment="1">
      <alignment horizontal="right" vertical="center"/>
    </xf>
    <xf numFmtId="0" fontId="30" fillId="0" borderId="44" xfId="0" applyFont="1" applyFill="1" applyBorder="1" applyAlignment="1">
      <alignment horizontal="right" vertical="center"/>
    </xf>
    <xf numFmtId="0" fontId="0" fillId="33" borderId="25" xfId="0" applyFont="1" applyFill="1" applyBorder="1" applyAlignment="1">
      <alignment horizontal="center" vertical="center"/>
    </xf>
    <xf numFmtId="0" fontId="0" fillId="33" borderId="25" xfId="0" applyFont="1" applyFill="1" applyBorder="1" applyAlignment="1">
      <alignment horizontal="right" vertical="center"/>
    </xf>
    <xf numFmtId="0" fontId="22" fillId="33" borderId="0" xfId="0" applyFont="1" applyFill="1" applyBorder="1" applyAlignment="1">
      <alignment horizontal="center" vertical="center"/>
    </xf>
    <xf numFmtId="176" fontId="30" fillId="0" borderId="56" xfId="42" applyNumberFormat="1" applyFont="1" applyFill="1" applyBorder="1" applyAlignment="1">
      <alignment horizontal="right" vertical="center"/>
    </xf>
    <xf numFmtId="176" fontId="30" fillId="0" borderId="57" xfId="42" applyNumberFormat="1" applyFont="1" applyFill="1" applyBorder="1" applyAlignment="1">
      <alignment horizontal="right" vertical="center"/>
    </xf>
    <xf numFmtId="176" fontId="30" fillId="0" borderId="58" xfId="42" applyNumberFormat="1" applyFont="1" applyFill="1" applyBorder="1" applyAlignment="1">
      <alignment horizontal="right" vertical="center"/>
    </xf>
    <xf numFmtId="0" fontId="30" fillId="0" borderId="1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38" xfId="0" applyFont="1" applyFill="1" applyBorder="1" applyAlignment="1">
      <alignment horizontal="right" vertical="center"/>
    </xf>
    <xf numFmtId="0" fontId="30" fillId="0" borderId="39" xfId="0" applyFont="1" applyFill="1" applyBorder="1" applyAlignment="1">
      <alignment horizontal="right" vertical="center"/>
    </xf>
    <xf numFmtId="0" fontId="30" fillId="0" borderId="40" xfId="0" applyFont="1" applyFill="1" applyBorder="1" applyAlignment="1">
      <alignment horizontal="right" vertical="center"/>
    </xf>
    <xf numFmtId="0" fontId="19" fillId="0" borderId="23" xfId="0" applyFont="1" applyFill="1" applyBorder="1" applyAlignment="1">
      <alignment horizontal="left" vertical="center" wrapText="1"/>
    </xf>
    <xf numFmtId="0" fontId="19" fillId="0" borderId="26"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3" xfId="0" applyFont="1" applyFill="1" applyBorder="1" applyAlignment="1">
      <alignment horizontal="right" vertical="center"/>
    </xf>
    <xf numFmtId="0" fontId="19" fillId="0" borderId="53" xfId="0" applyFont="1" applyFill="1" applyBorder="1" applyAlignment="1">
      <alignment horizontal="right" vertical="center"/>
    </xf>
    <xf numFmtId="176" fontId="0" fillId="33" borderId="50" xfId="0" applyNumberFormat="1" applyFont="1" applyFill="1" applyBorder="1" applyAlignment="1">
      <alignment vertical="center"/>
    </xf>
    <xf numFmtId="176" fontId="0" fillId="33" borderId="51" xfId="0" applyNumberFormat="1" applyFont="1" applyFill="1" applyBorder="1" applyAlignment="1">
      <alignment vertical="center"/>
    </xf>
    <xf numFmtId="0" fontId="0"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176" fontId="0" fillId="33" borderId="0" xfId="0" applyNumberFormat="1" applyFont="1" applyFill="1" applyBorder="1" applyAlignment="1">
      <alignment vertical="center"/>
    </xf>
    <xf numFmtId="0" fontId="0" fillId="0" borderId="23"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33" borderId="23" xfId="0" applyFont="1" applyFill="1" applyBorder="1" applyAlignment="1">
      <alignment horizontal="left" vertical="center" wrapText="1"/>
    </xf>
    <xf numFmtId="0" fontId="19" fillId="33" borderId="26"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22" fillId="0" borderId="0" xfId="0" applyFont="1" applyFill="1" applyBorder="1" applyAlignment="1">
      <alignment vertical="center"/>
    </xf>
    <xf numFmtId="176" fontId="0" fillId="33" borderId="0" xfId="0" applyNumberFormat="1" applyFont="1" applyFill="1" applyBorder="1" applyAlignment="1">
      <alignment horizontal="center" vertical="center"/>
    </xf>
    <xf numFmtId="176" fontId="0" fillId="33" borderId="52" xfId="0" applyNumberFormat="1" applyFont="1" applyFill="1" applyBorder="1" applyAlignment="1">
      <alignment vertical="center"/>
    </xf>
    <xf numFmtId="176" fontId="0" fillId="33" borderId="24" xfId="0" applyNumberFormat="1" applyFont="1" applyFill="1" applyBorder="1" applyAlignment="1">
      <alignment vertical="center"/>
    </xf>
    <xf numFmtId="0" fontId="19" fillId="33" borderId="26" xfId="0" applyFont="1" applyFill="1" applyBorder="1" applyAlignment="1">
      <alignment horizontal="left" vertical="center"/>
    </xf>
    <xf numFmtId="0" fontId="19" fillId="33" borderId="24" xfId="0" applyFont="1" applyFill="1" applyBorder="1" applyAlignment="1">
      <alignment horizontal="left" vertical="center"/>
    </xf>
    <xf numFmtId="0" fontId="19" fillId="33" borderId="23" xfId="0" applyFont="1" applyFill="1" applyBorder="1" applyAlignment="1">
      <alignment horizontal="right" vertical="center"/>
    </xf>
    <xf numFmtId="0" fontId="19" fillId="33" borderId="53" xfId="0" applyFont="1" applyFill="1" applyBorder="1" applyAlignment="1">
      <alignment horizontal="right" vertical="center"/>
    </xf>
    <xf numFmtId="0" fontId="19" fillId="0" borderId="23" xfId="0" applyFont="1" applyFill="1" applyBorder="1" applyAlignment="1">
      <alignment vertical="center" wrapText="1"/>
    </xf>
    <xf numFmtId="0" fontId="19" fillId="0" borderId="26" xfId="0" applyFont="1" applyFill="1" applyBorder="1" applyAlignment="1">
      <alignment vertical="center" wrapText="1"/>
    </xf>
    <xf numFmtId="0" fontId="19" fillId="0" borderId="24" xfId="0" applyFont="1" applyFill="1" applyBorder="1" applyAlignment="1">
      <alignment vertical="center" wrapText="1"/>
    </xf>
    <xf numFmtId="0" fontId="0" fillId="0" borderId="23" xfId="0" applyFont="1" applyFill="1" applyBorder="1" applyAlignment="1">
      <alignment vertical="center" wrapText="1"/>
    </xf>
    <xf numFmtId="0" fontId="0" fillId="0" borderId="26" xfId="0" applyFont="1" applyFill="1" applyBorder="1" applyAlignment="1">
      <alignment vertical="center" wrapText="1"/>
    </xf>
    <xf numFmtId="0" fontId="0" fillId="0" borderId="24" xfId="0" applyFont="1" applyFill="1" applyBorder="1" applyAlignment="1">
      <alignment vertical="center" wrapText="1"/>
    </xf>
    <xf numFmtId="0" fontId="19" fillId="0" borderId="23" xfId="0" applyFont="1" applyFill="1" applyBorder="1" applyAlignment="1">
      <alignment vertical="center"/>
    </xf>
    <xf numFmtId="0" fontId="19" fillId="0" borderId="53" xfId="0" applyFont="1" applyFill="1" applyBorder="1" applyAlignment="1">
      <alignment vertical="center"/>
    </xf>
    <xf numFmtId="0" fontId="0" fillId="0" borderId="26"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21" fillId="0" borderId="23" xfId="0" applyFont="1" applyFill="1" applyBorder="1" applyAlignment="1">
      <alignment vertical="center" wrapText="1"/>
    </xf>
    <xf numFmtId="0" fontId="22" fillId="0" borderId="26" xfId="0" applyFont="1" applyFill="1" applyBorder="1" applyAlignment="1">
      <alignment vertical="center" wrapText="1"/>
    </xf>
    <xf numFmtId="0" fontId="22" fillId="0" borderId="24" xfId="0" applyFont="1" applyFill="1" applyBorder="1" applyAlignment="1">
      <alignment vertical="center" wrapText="1"/>
    </xf>
    <xf numFmtId="0" fontId="22" fillId="0" borderId="23"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0" fillId="33" borderId="49" xfId="43" applyFont="1" applyFill="1" applyBorder="1" applyAlignment="1">
      <alignment vertical="center"/>
    </xf>
    <xf numFmtId="0" fontId="0" fillId="33" borderId="50" xfId="43" applyFont="1" applyFill="1" applyBorder="1" applyAlignment="1">
      <alignment vertical="center"/>
    </xf>
    <xf numFmtId="176" fontId="0" fillId="33" borderId="50" xfId="43" applyNumberFormat="1" applyFont="1" applyFill="1" applyBorder="1" applyAlignment="1">
      <alignment vertical="center"/>
    </xf>
    <xf numFmtId="176" fontId="0" fillId="33" borderId="51" xfId="43" applyNumberFormat="1" applyFont="1" applyFill="1" applyBorder="1" applyAlignment="1">
      <alignment vertical="center"/>
    </xf>
    <xf numFmtId="177" fontId="21" fillId="33" borderId="26" xfId="0" applyNumberFormat="1" applyFont="1" applyFill="1" applyBorder="1" applyAlignment="1">
      <alignment horizontal="center" vertical="center"/>
    </xf>
    <xf numFmtId="177" fontId="21" fillId="33" borderId="24" xfId="0" applyNumberFormat="1" applyFont="1" applyFill="1" applyBorder="1" applyAlignment="1">
      <alignment horizontal="center" vertical="center"/>
    </xf>
    <xf numFmtId="0" fontId="25" fillId="33" borderId="23" xfId="43" applyFont="1" applyFill="1" applyBorder="1" applyAlignment="1">
      <alignment horizontal="center" vertical="center" shrinkToFit="1"/>
    </xf>
    <xf numFmtId="0" fontId="25" fillId="33" borderId="26" xfId="43" applyFont="1" applyFill="1" applyBorder="1" applyAlignment="1">
      <alignment horizontal="center" vertical="center" shrinkToFit="1"/>
    </xf>
    <xf numFmtId="0" fontId="25" fillId="33" borderId="23" xfId="0" applyFont="1" applyFill="1" applyBorder="1" applyAlignment="1">
      <alignment horizontal="center" vertical="center" shrinkToFit="1"/>
    </xf>
    <xf numFmtId="0" fontId="25" fillId="33" borderId="26" xfId="0" applyFont="1" applyFill="1" applyBorder="1" applyAlignment="1">
      <alignment horizontal="center" vertical="center" shrinkToFit="1"/>
    </xf>
    <xf numFmtId="0" fontId="25" fillId="33" borderId="54" xfId="0" applyFont="1" applyFill="1" applyBorder="1" applyAlignment="1">
      <alignment horizontal="center" vertical="center" shrinkToFit="1"/>
    </xf>
    <xf numFmtId="0" fontId="25" fillId="33" borderId="0" xfId="0" applyFont="1" applyFill="1" applyBorder="1" applyAlignment="1">
      <alignment horizontal="center" vertical="center" shrinkToFit="1"/>
    </xf>
    <xf numFmtId="0" fontId="0" fillId="33" borderId="23" xfId="0" applyFont="1" applyFill="1" applyBorder="1" applyAlignment="1">
      <alignment horizontal="center" vertical="center"/>
    </xf>
    <xf numFmtId="0" fontId="0" fillId="33" borderId="26" xfId="0" applyFont="1" applyFill="1" applyBorder="1" applyAlignment="1">
      <alignment horizontal="center" vertical="center"/>
    </xf>
    <xf numFmtId="0" fontId="0" fillId="33" borderId="24" xfId="0" applyFont="1" applyFill="1" applyBorder="1" applyAlignment="1">
      <alignment horizontal="center" vertical="center"/>
    </xf>
    <xf numFmtId="0" fontId="26" fillId="33" borderId="23" xfId="43" applyFont="1" applyFill="1" applyBorder="1" applyAlignment="1">
      <alignment horizontal="center" vertical="center" shrinkToFit="1"/>
    </xf>
    <xf numFmtId="0" fontId="0" fillId="33" borderId="54" xfId="43" applyFont="1" applyFill="1" applyBorder="1" applyAlignment="1">
      <alignment vertical="center"/>
    </xf>
    <xf numFmtId="0" fontId="0" fillId="33" borderId="0" xfId="43" applyFont="1" applyFill="1" applyBorder="1" applyAlignment="1">
      <alignment vertical="center"/>
    </xf>
    <xf numFmtId="0" fontId="19" fillId="0" borderId="26" xfId="0" applyFont="1" applyFill="1" applyBorder="1" applyAlignment="1">
      <alignment vertical="center"/>
    </xf>
    <xf numFmtId="0" fontId="19" fillId="0" borderId="24" xfId="0" applyFont="1" applyFill="1" applyBorder="1" applyAlignment="1">
      <alignment vertical="center"/>
    </xf>
    <xf numFmtId="0" fontId="0" fillId="33" borderId="23" xfId="43" applyFont="1" applyFill="1" applyBorder="1" applyAlignment="1">
      <alignment horizontal="right" vertical="center"/>
    </xf>
    <xf numFmtId="0" fontId="0" fillId="33" borderId="53" xfId="43" applyFont="1" applyFill="1" applyBorder="1" applyAlignment="1">
      <alignment horizontal="right" vertical="center"/>
    </xf>
    <xf numFmtId="0" fontId="0" fillId="33" borderId="23" xfId="43" applyFont="1" applyFill="1" applyBorder="1" applyAlignment="1">
      <alignment vertical="center"/>
    </xf>
    <xf numFmtId="0" fontId="0" fillId="33" borderId="53" xfId="43" applyFont="1" applyFill="1" applyBorder="1" applyAlignment="1">
      <alignment vertical="center"/>
    </xf>
    <xf numFmtId="176" fontId="0" fillId="33" borderId="52" xfId="43" applyNumberFormat="1" applyFont="1" applyFill="1" applyBorder="1" applyAlignment="1">
      <alignment vertical="center"/>
    </xf>
    <xf numFmtId="176" fontId="0" fillId="33" borderId="24" xfId="43" applyNumberFormat="1" applyFont="1" applyFill="1" applyBorder="1" applyAlignment="1">
      <alignment vertical="center"/>
    </xf>
    <xf numFmtId="0" fontId="22" fillId="33" borderId="23" xfId="0" applyFont="1" applyFill="1" applyBorder="1" applyAlignment="1">
      <alignment horizontal="right" vertical="center"/>
    </xf>
    <xf numFmtId="0" fontId="0" fillId="33" borderId="53" xfId="0" applyFont="1" applyFill="1" applyBorder="1" applyAlignment="1">
      <alignment horizontal="right" vertical="center"/>
    </xf>
    <xf numFmtId="0" fontId="22" fillId="33" borderId="23" xfId="0" applyFont="1" applyFill="1" applyBorder="1" applyAlignment="1">
      <alignment vertical="center"/>
    </xf>
    <xf numFmtId="0" fontId="22" fillId="33" borderId="53" xfId="0" applyFont="1" applyFill="1" applyBorder="1" applyAlignment="1">
      <alignment vertical="center"/>
    </xf>
    <xf numFmtId="0" fontId="0" fillId="0" borderId="0" xfId="43" applyFont="1" applyFill="1" applyBorder="1" applyAlignment="1">
      <alignment vertical="center"/>
    </xf>
    <xf numFmtId="0" fontId="22" fillId="33" borderId="25" xfId="0" applyFont="1" applyFill="1" applyBorder="1" applyAlignment="1">
      <alignment horizontal="center" vertical="center"/>
    </xf>
    <xf numFmtId="0" fontId="22" fillId="0" borderId="49" xfId="0" applyFont="1" applyFill="1" applyBorder="1" applyAlignment="1">
      <alignment horizontal="right" vertical="center"/>
    </xf>
    <xf numFmtId="0" fontId="0" fillId="0" borderId="50" xfId="0" applyFont="1" applyFill="1" applyBorder="1" applyAlignment="1">
      <alignment horizontal="right" vertical="center"/>
    </xf>
    <xf numFmtId="176" fontId="0" fillId="33" borderId="50" xfId="42" applyNumberFormat="1" applyFont="1" applyFill="1" applyBorder="1" applyAlignment="1">
      <alignment vertical="center"/>
    </xf>
    <xf numFmtId="176" fontId="0" fillId="33" borderId="51" xfId="42" applyNumberFormat="1" applyFont="1" applyFill="1" applyBorder="1" applyAlignment="1">
      <alignment vertical="center"/>
    </xf>
    <xf numFmtId="0" fontId="22" fillId="33" borderId="49" xfId="0" applyFont="1" applyFill="1" applyBorder="1" applyAlignment="1">
      <alignment horizontal="right" vertical="center"/>
    </xf>
    <xf numFmtId="0" fontId="0" fillId="33" borderId="50" xfId="0" applyFont="1" applyFill="1" applyBorder="1" applyAlignment="1">
      <alignment horizontal="right" vertical="center"/>
    </xf>
    <xf numFmtId="177" fontId="0" fillId="0" borderId="49"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0" fontId="26" fillId="0" borderId="50" xfId="0" applyFont="1" applyFill="1" applyBorder="1" applyAlignment="1">
      <alignment horizontal="center" vertical="center"/>
    </xf>
    <xf numFmtId="0" fontId="26" fillId="0" borderId="51" xfId="0" applyFont="1" applyFill="1" applyBorder="1" applyAlignment="1">
      <alignment horizontal="center" vertical="center"/>
    </xf>
    <xf numFmtId="176" fontId="14" fillId="33" borderId="0" xfId="0" applyNumberFormat="1" applyFont="1" applyFill="1" applyBorder="1" applyAlignment="1">
      <alignment horizontal="center" vertical="center"/>
    </xf>
    <xf numFmtId="0" fontId="14" fillId="33" borderId="0" xfId="0" applyFont="1" applyFill="1" applyBorder="1" applyAlignment="1">
      <alignment horizontal="right" vertical="center"/>
    </xf>
    <xf numFmtId="0" fontId="32" fillId="33" borderId="0" xfId="0" applyFont="1" applyFill="1" applyBorder="1" applyAlignment="1">
      <alignment horizontal="center" vertical="center"/>
    </xf>
    <xf numFmtId="176" fontId="0" fillId="33" borderId="52" xfId="43" applyNumberFormat="1" applyFont="1" applyFill="1" applyBorder="1" applyAlignment="1">
      <alignment horizontal="right" vertical="center"/>
    </xf>
    <xf numFmtId="176" fontId="0" fillId="33" borderId="24" xfId="43" applyNumberFormat="1" applyFont="1" applyFill="1" applyBorder="1" applyAlignment="1">
      <alignment horizontal="right" vertical="center"/>
    </xf>
    <xf numFmtId="0" fontId="0" fillId="33" borderId="55" xfId="43" applyFont="1" applyFill="1" applyBorder="1" applyAlignment="1">
      <alignment horizontal="center" vertical="center"/>
    </xf>
    <xf numFmtId="176" fontId="0" fillId="33" borderId="55" xfId="43" applyNumberFormat="1" applyFont="1" applyFill="1" applyBorder="1" applyAlignment="1">
      <alignment horizontal="center" vertical="center"/>
    </xf>
    <xf numFmtId="176" fontId="0" fillId="33" borderId="0" xfId="43" applyNumberFormat="1" applyFont="1" applyFill="1" applyBorder="1" applyAlignment="1">
      <alignment horizontal="center" vertical="center"/>
    </xf>
    <xf numFmtId="0" fontId="0" fillId="33" borderId="0" xfId="43" applyFont="1" applyFill="1" applyBorder="1" applyAlignment="1">
      <alignment horizontal="center" vertical="center"/>
    </xf>
    <xf numFmtId="176" fontId="0" fillId="33" borderId="54" xfId="0" applyNumberFormat="1" applyFont="1" applyFill="1" applyBorder="1" applyAlignment="1">
      <alignment vertical="center"/>
    </xf>
    <xf numFmtId="0" fontId="22" fillId="33" borderId="0" xfId="0" applyFont="1" applyFill="1" applyBorder="1" applyAlignment="1">
      <alignment vertical="center"/>
    </xf>
    <xf numFmtId="0" fontId="0" fillId="33" borderId="49" xfId="0" applyFont="1" applyFill="1" applyBorder="1" applyAlignment="1">
      <alignment horizontal="right" vertical="center"/>
    </xf>
    <xf numFmtId="176" fontId="21" fillId="33" borderId="50" xfId="0" applyNumberFormat="1" applyFont="1" applyFill="1" applyBorder="1" applyAlignment="1">
      <alignment horizontal="right" vertical="center"/>
    </xf>
    <xf numFmtId="176" fontId="21" fillId="33" borderId="51" xfId="0" applyNumberFormat="1" applyFont="1" applyFill="1" applyBorder="1" applyAlignment="1">
      <alignment horizontal="right" vertical="center"/>
    </xf>
    <xf numFmtId="176" fontId="21" fillId="33" borderId="52" xfId="0" applyNumberFormat="1" applyFont="1" applyFill="1" applyBorder="1" applyAlignment="1">
      <alignment horizontal="center" vertical="center"/>
    </xf>
    <xf numFmtId="176" fontId="21" fillId="33" borderId="24" xfId="0" applyNumberFormat="1" applyFont="1" applyFill="1" applyBorder="1" applyAlignment="1">
      <alignment horizontal="center" vertical="center"/>
    </xf>
    <xf numFmtId="0" fontId="0" fillId="0" borderId="0" xfId="0" applyAlignment="1">
      <alignment horizontal="left" vertical="center"/>
    </xf>
    <xf numFmtId="177" fontId="0" fillId="33" borderId="26" xfId="0" applyNumberFormat="1" applyFont="1" applyFill="1" applyBorder="1" applyAlignment="1">
      <alignment horizontal="center" vertical="center"/>
    </xf>
    <xf numFmtId="177" fontId="0" fillId="33" borderId="24" xfId="0" applyNumberFormat="1" applyFont="1" applyFill="1" applyBorder="1" applyAlignment="1">
      <alignment horizontal="center" vertical="center"/>
    </xf>
    <xf numFmtId="0" fontId="29" fillId="33" borderId="23" xfId="0" applyFont="1" applyFill="1" applyBorder="1" applyAlignment="1">
      <alignment horizontal="center" vertical="center"/>
    </xf>
    <xf numFmtId="0" fontId="29" fillId="33" borderId="26" xfId="0" applyFont="1" applyFill="1" applyBorder="1" applyAlignment="1">
      <alignment horizontal="center" vertical="center"/>
    </xf>
    <xf numFmtId="177" fontId="35" fillId="33" borderId="26" xfId="0" applyNumberFormat="1" applyFont="1" applyFill="1" applyBorder="1" applyAlignment="1">
      <alignment horizontal="center" vertical="center"/>
    </xf>
    <xf numFmtId="0" fontId="39" fillId="33" borderId="23" xfId="43" applyFont="1" applyFill="1" applyBorder="1" applyAlignment="1">
      <alignment horizontal="center" vertical="center" shrinkToFit="1"/>
    </xf>
    <xf numFmtId="0" fontId="39" fillId="33" borderId="26" xfId="43" applyFont="1" applyFill="1" applyBorder="1" applyAlignment="1">
      <alignment horizontal="center" vertical="center" shrinkToFit="1"/>
    </xf>
    <xf numFmtId="177" fontId="34" fillId="33" borderId="26" xfId="0" applyNumberFormat="1" applyFont="1" applyFill="1" applyBorder="1" applyAlignment="1">
      <alignment horizontal="center" vertical="center"/>
    </xf>
    <xf numFmtId="177" fontId="34" fillId="33" borderId="24" xfId="0" applyNumberFormat="1" applyFont="1" applyFill="1" applyBorder="1" applyAlignment="1">
      <alignment horizontal="center" vertical="center"/>
    </xf>
    <xf numFmtId="177" fontId="21" fillId="33" borderId="0" xfId="0" applyNumberFormat="1" applyFont="1" applyFill="1" applyBorder="1" applyAlignment="1">
      <alignment horizontal="center" vertical="center"/>
    </xf>
    <xf numFmtId="0" fontId="30" fillId="33" borderId="49" xfId="43" applyFont="1" applyFill="1" applyBorder="1" applyAlignment="1">
      <alignment vertical="center"/>
    </xf>
    <xf numFmtId="0" fontId="30" fillId="33" borderId="50" xfId="43" applyFont="1" applyFill="1" applyBorder="1" applyAlignment="1">
      <alignment vertical="center"/>
    </xf>
    <xf numFmtId="176" fontId="30" fillId="33" borderId="50" xfId="43" applyNumberFormat="1" applyFont="1" applyFill="1" applyBorder="1" applyAlignment="1">
      <alignment vertical="center"/>
    </xf>
    <xf numFmtId="176" fontId="30" fillId="33" borderId="51" xfId="43" applyNumberFormat="1" applyFont="1" applyFill="1" applyBorder="1" applyAlignment="1">
      <alignment vertical="center"/>
    </xf>
    <xf numFmtId="0" fontId="30" fillId="33" borderId="23" xfId="43" applyFont="1" applyFill="1" applyBorder="1" applyAlignment="1">
      <alignment vertical="center"/>
    </xf>
    <xf numFmtId="0" fontId="30" fillId="33" borderId="53" xfId="43" applyFont="1" applyFill="1" applyBorder="1" applyAlignment="1">
      <alignment vertical="center"/>
    </xf>
    <xf numFmtId="176" fontId="30" fillId="33" borderId="52" xfId="43" applyNumberFormat="1" applyFont="1" applyFill="1" applyBorder="1" applyAlignment="1">
      <alignment horizontal="center" vertical="center"/>
    </xf>
    <xf numFmtId="176" fontId="30" fillId="33" borderId="24" xfId="43" applyNumberFormat="1" applyFont="1" applyFill="1" applyBorder="1" applyAlignment="1">
      <alignment horizontal="center" vertical="center"/>
    </xf>
    <xf numFmtId="0" fontId="39" fillId="33" borderId="23" xfId="0" applyFont="1" applyFill="1" applyBorder="1" applyAlignment="1">
      <alignment horizontal="center" vertical="center" shrinkToFit="1"/>
    </xf>
    <xf numFmtId="0" fontId="39" fillId="33" borderId="26" xfId="0" applyFont="1" applyFill="1" applyBorder="1" applyAlignment="1">
      <alignment horizontal="center" vertical="center" shrinkToFit="1"/>
    </xf>
    <xf numFmtId="176" fontId="0" fillId="0" borderId="0" xfId="43" applyNumberFormat="1" applyFont="1" applyFill="1" applyBorder="1" applyAlignment="1">
      <alignment vertical="center"/>
    </xf>
    <xf numFmtId="177" fontId="29" fillId="33" borderId="26" xfId="0" applyNumberFormat="1" applyFont="1" applyFill="1" applyBorder="1" applyAlignment="1">
      <alignment horizontal="center" vertical="center"/>
    </xf>
    <xf numFmtId="0" fontId="39" fillId="0" borderId="23" xfId="43" applyFont="1" applyFill="1" applyBorder="1" applyAlignment="1">
      <alignment horizontal="center" vertical="center" shrinkToFit="1"/>
    </xf>
    <xf numFmtId="0" fontId="39" fillId="0" borderId="26" xfId="43" applyFont="1" applyFill="1" applyBorder="1" applyAlignment="1">
      <alignment horizontal="center" vertical="center" shrinkToFit="1"/>
    </xf>
    <xf numFmtId="0" fontId="26" fillId="0" borderId="23" xfId="0" applyFont="1" applyFill="1" applyBorder="1" applyAlignment="1">
      <alignment horizontal="center" vertical="center"/>
    </xf>
    <xf numFmtId="0" fontId="26" fillId="0" borderId="26" xfId="0" applyFont="1" applyFill="1" applyBorder="1" applyAlignment="1">
      <alignment horizontal="center" vertical="center"/>
    </xf>
    <xf numFmtId="177" fontId="0" fillId="0" borderId="26"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6" fontId="21" fillId="0" borderId="52"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0" fillId="0" borderId="49" xfId="0" applyFont="1" applyFill="1" applyBorder="1" applyAlignment="1">
      <alignment horizontal="right" vertical="center"/>
    </xf>
    <xf numFmtId="176" fontId="21" fillId="0" borderId="50" xfId="0" applyNumberFormat="1" applyFont="1" applyFill="1" applyBorder="1" applyAlignment="1">
      <alignment horizontal="right" vertical="center"/>
    </xf>
    <xf numFmtId="176" fontId="21" fillId="0" borderId="51" xfId="0" applyNumberFormat="1" applyFont="1" applyFill="1" applyBorder="1" applyAlignment="1">
      <alignment horizontal="right" vertical="center"/>
    </xf>
    <xf numFmtId="0" fontId="0" fillId="0" borderId="23" xfId="0" applyFont="1" applyFill="1" applyBorder="1" applyAlignment="1">
      <alignment horizontal="right" vertical="center"/>
    </xf>
    <xf numFmtId="0" fontId="0" fillId="0" borderId="53" xfId="0" applyFont="1" applyFill="1" applyBorder="1" applyAlignment="1">
      <alignment horizontal="right" vertical="center"/>
    </xf>
    <xf numFmtId="0" fontId="30" fillId="33" borderId="23" xfId="0" applyFont="1" applyFill="1" applyBorder="1" applyAlignment="1">
      <alignment vertical="center" wrapText="1" shrinkToFit="1"/>
    </xf>
    <xf numFmtId="0" fontId="30" fillId="33" borderId="26" xfId="0" applyFont="1" applyFill="1" applyBorder="1" applyAlignment="1">
      <alignment vertical="center" wrapText="1" shrinkToFit="1"/>
    </xf>
    <xf numFmtId="0" fontId="30" fillId="33" borderId="24" xfId="0" applyFont="1" applyFill="1" applyBorder="1" applyAlignment="1">
      <alignment vertical="center" wrapText="1" shrinkToFit="1"/>
    </xf>
    <xf numFmtId="0" fontId="0" fillId="33" borderId="23" xfId="0" applyFont="1" applyFill="1" applyBorder="1" applyAlignment="1">
      <alignment vertical="center" wrapText="1" shrinkToFit="1"/>
    </xf>
    <xf numFmtId="0" fontId="0" fillId="33" borderId="26" xfId="0" applyFont="1" applyFill="1" applyBorder="1" applyAlignment="1">
      <alignment vertical="center" wrapText="1" shrinkToFit="1"/>
    </xf>
    <xf numFmtId="0" fontId="0" fillId="33" borderId="24" xfId="0" applyFont="1" applyFill="1" applyBorder="1" applyAlignment="1">
      <alignment vertical="center" wrapText="1" shrinkToFit="1"/>
    </xf>
    <xf numFmtId="0" fontId="29" fillId="33" borderId="0" xfId="0" applyFont="1" applyFill="1" applyAlignment="1">
      <alignment vertical="center" wrapText="1"/>
    </xf>
    <xf numFmtId="0" fontId="0" fillId="33" borderId="23" xfId="0" applyFont="1" applyFill="1" applyBorder="1" applyAlignment="1">
      <alignment horizontal="left" vertical="center" shrinkToFit="1"/>
    </xf>
    <xf numFmtId="0" fontId="0" fillId="33" borderId="26" xfId="0" applyFont="1" applyFill="1" applyBorder="1" applyAlignment="1">
      <alignment horizontal="left" vertical="center" shrinkToFit="1"/>
    </xf>
    <xf numFmtId="0" fontId="0" fillId="33" borderId="24" xfId="0" applyFont="1" applyFill="1" applyBorder="1" applyAlignment="1">
      <alignment horizontal="left" vertical="center" shrinkToFit="1"/>
    </xf>
    <xf numFmtId="176" fontId="21" fillId="33" borderId="52" xfId="0" applyNumberFormat="1" applyFont="1" applyFill="1" applyBorder="1" applyAlignment="1">
      <alignment vertical="center"/>
    </xf>
    <xf numFmtId="176" fontId="21" fillId="33" borderId="24" xfId="0" applyNumberFormat="1" applyFont="1" applyFill="1" applyBorder="1" applyAlignment="1">
      <alignment vertical="center"/>
    </xf>
    <xf numFmtId="0" fontId="0" fillId="33" borderId="23" xfId="0" applyFont="1" applyFill="1" applyBorder="1" applyAlignment="1">
      <alignment vertical="center"/>
    </xf>
    <xf numFmtId="0" fontId="0" fillId="33" borderId="53" xfId="0" applyFont="1" applyFill="1" applyBorder="1" applyAlignment="1">
      <alignment vertical="center"/>
    </xf>
    <xf numFmtId="0" fontId="30" fillId="33" borderId="23" xfId="0" applyFont="1" applyFill="1" applyBorder="1" applyAlignment="1">
      <alignment horizontal="center" vertical="center"/>
    </xf>
    <xf numFmtId="0" fontId="30" fillId="33" borderId="26" xfId="0" applyFont="1" applyFill="1" applyBorder="1" applyAlignment="1">
      <alignment horizontal="center" vertical="center"/>
    </xf>
    <xf numFmtId="176" fontId="34" fillId="33" borderId="52" xfId="0" applyNumberFormat="1" applyFont="1" applyFill="1" applyBorder="1" applyAlignment="1">
      <alignment vertical="center"/>
    </xf>
    <xf numFmtId="176" fontId="34" fillId="33" borderId="24" xfId="0" applyNumberFormat="1" applyFont="1" applyFill="1" applyBorder="1" applyAlignment="1">
      <alignment vertical="center"/>
    </xf>
    <xf numFmtId="0" fontId="0" fillId="33" borderId="23" xfId="0" applyFont="1" applyFill="1" applyBorder="1" applyAlignment="1">
      <alignment horizontal="right" vertical="center"/>
    </xf>
    <xf numFmtId="0" fontId="30" fillId="33" borderId="0" xfId="0" applyFont="1" applyFill="1" applyAlignment="1">
      <alignment vertical="center" wrapText="1"/>
    </xf>
    <xf numFmtId="0" fontId="0" fillId="33" borderId="54" xfId="0" applyFont="1" applyFill="1" applyBorder="1" applyAlignment="1">
      <alignment vertical="center"/>
    </xf>
    <xf numFmtId="0" fontId="0" fillId="33" borderId="0" xfId="0" applyFont="1" applyFill="1" applyBorder="1" applyAlignment="1">
      <alignment vertical="center"/>
    </xf>
    <xf numFmtId="176" fontId="21" fillId="33" borderId="0" xfId="0" applyNumberFormat="1" applyFont="1" applyFill="1" applyBorder="1" applyAlignment="1">
      <alignment vertical="center"/>
    </xf>
    <xf numFmtId="0" fontId="0" fillId="34" borderId="23" xfId="0" applyFont="1" applyFill="1" applyBorder="1" applyAlignment="1">
      <alignment vertical="center"/>
    </xf>
    <xf numFmtId="0" fontId="0" fillId="34" borderId="53" xfId="0" applyFont="1" applyFill="1" applyBorder="1" applyAlignment="1">
      <alignment vertical="center"/>
    </xf>
    <xf numFmtId="176" fontId="21" fillId="33" borderId="52" xfId="0" applyNumberFormat="1" applyFont="1" applyFill="1" applyBorder="1" applyAlignment="1">
      <alignment horizontal="right" vertical="center"/>
    </xf>
    <xf numFmtId="176" fontId="21" fillId="33" borderId="24" xfId="0" applyNumberFormat="1" applyFont="1" applyFill="1" applyBorder="1" applyAlignment="1">
      <alignment horizontal="right" vertical="center"/>
    </xf>
    <xf numFmtId="1" fontId="0" fillId="0" borderId="23" xfId="0" applyNumberFormat="1" applyBorder="1" applyAlignment="1">
      <alignment horizontal="right" vertical="center"/>
    </xf>
    <xf numFmtId="1" fontId="0" fillId="0" borderId="53" xfId="0" applyNumberFormat="1" applyBorder="1" applyAlignment="1">
      <alignment horizontal="right" vertical="center"/>
    </xf>
    <xf numFmtId="0" fontId="0" fillId="33" borderId="54" xfId="0" applyFont="1" applyFill="1" applyBorder="1" applyAlignment="1">
      <alignment horizontal="right" vertical="center"/>
    </xf>
    <xf numFmtId="0" fontId="0" fillId="33" borderId="0" xfId="0" applyFont="1" applyFill="1" applyBorder="1" applyAlignment="1">
      <alignment horizontal="right" vertical="center"/>
    </xf>
    <xf numFmtId="176" fontId="21" fillId="33" borderId="0" xfId="0" applyNumberFormat="1" applyFont="1" applyFill="1" applyBorder="1" applyAlignment="1">
      <alignment horizontal="right" vertical="center"/>
    </xf>
    <xf numFmtId="177" fontId="21" fillId="33" borderId="26" xfId="0" applyNumberFormat="1" applyFont="1" applyFill="1" applyBorder="1" applyAlignment="1">
      <alignment vertical="center"/>
    </xf>
    <xf numFmtId="177" fontId="21" fillId="33" borderId="24" xfId="0" applyNumberFormat="1" applyFont="1" applyFill="1" applyBorder="1" applyAlignment="1">
      <alignment vertical="center"/>
    </xf>
    <xf numFmtId="0" fontId="0" fillId="33" borderId="54"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23" xfId="0" applyFont="1" applyFill="1" applyBorder="1" applyAlignment="1">
      <alignment horizontal="left" vertical="center" wrapText="1" shrinkToFit="1"/>
    </xf>
    <xf numFmtId="0" fontId="0" fillId="33" borderId="26" xfId="0" applyFont="1" applyFill="1" applyBorder="1" applyAlignment="1">
      <alignment horizontal="left" vertical="center" wrapText="1" shrinkToFit="1"/>
    </xf>
    <xf numFmtId="0" fontId="0" fillId="33" borderId="24" xfId="0" applyFont="1" applyFill="1" applyBorder="1" applyAlignment="1">
      <alignment horizontal="left" vertical="center" wrapText="1" shrinkToFit="1"/>
    </xf>
    <xf numFmtId="0" fontId="0" fillId="34" borderId="49" xfId="0" applyFont="1" applyFill="1" applyBorder="1" applyAlignment="1">
      <alignment horizontal="right" vertical="center"/>
    </xf>
    <xf numFmtId="0" fontId="0" fillId="34" borderId="50" xfId="0" applyFont="1" applyFill="1" applyBorder="1" applyAlignment="1">
      <alignment horizontal="right" vertical="center"/>
    </xf>
    <xf numFmtId="176" fontId="21" fillId="34" borderId="50" xfId="0" applyNumberFormat="1" applyFont="1" applyFill="1" applyBorder="1" applyAlignment="1">
      <alignment horizontal="right" vertical="center"/>
    </xf>
    <xf numFmtId="176" fontId="21" fillId="34" borderId="51" xfId="0" applyNumberFormat="1" applyFont="1" applyFill="1" applyBorder="1" applyAlignment="1">
      <alignment horizontal="right" vertical="center"/>
    </xf>
    <xf numFmtId="176" fontId="0" fillId="0" borderId="0" xfId="0" applyNumberFormat="1" applyFont="1" applyFill="1" applyAlignment="1">
      <alignment horizontal="center" vertical="center"/>
    </xf>
    <xf numFmtId="0" fontId="30" fillId="0" borderId="0" xfId="0" applyFont="1" applyFill="1" applyAlignment="1">
      <alignment vertical="center" wrapText="1"/>
    </xf>
    <xf numFmtId="177" fontId="21" fillId="0" borderId="26"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26" fillId="33" borderId="23" xfId="0" applyFont="1" applyFill="1" applyBorder="1" applyAlignment="1">
      <alignment horizontal="center" vertical="center" shrinkToFit="1"/>
    </xf>
    <xf numFmtId="0" fontId="26" fillId="33" borderId="26" xfId="0" applyFont="1" applyFill="1" applyBorder="1" applyAlignment="1">
      <alignment horizontal="center" vertical="center" shrinkToFit="1"/>
    </xf>
    <xf numFmtId="0" fontId="0" fillId="33" borderId="49" xfId="0" applyFont="1" applyFill="1" applyBorder="1" applyAlignment="1">
      <alignment vertical="center"/>
    </xf>
    <xf numFmtId="0" fontId="0" fillId="33" borderId="50" xfId="0" applyFont="1" applyFill="1" applyBorder="1" applyAlignment="1">
      <alignment vertical="center"/>
    </xf>
    <xf numFmtId="176" fontId="21" fillId="33" borderId="50" xfId="0" applyNumberFormat="1" applyFont="1" applyFill="1" applyBorder="1" applyAlignment="1">
      <alignment vertical="center"/>
    </xf>
    <xf numFmtId="176" fontId="21" fillId="33" borderId="51" xfId="0" applyNumberFormat="1" applyFont="1" applyFill="1" applyBorder="1" applyAlignment="1">
      <alignment vertical="center"/>
    </xf>
    <xf numFmtId="176" fontId="21" fillId="34" borderId="50" xfId="0" applyNumberFormat="1" applyFont="1" applyFill="1" applyBorder="1" applyAlignment="1">
      <alignment vertical="center"/>
    </xf>
    <xf numFmtId="176" fontId="21" fillId="34" borderId="51" xfId="0" applyNumberFormat="1" applyFont="1" applyFill="1" applyBorder="1" applyAlignment="1">
      <alignment vertical="center"/>
    </xf>
    <xf numFmtId="176" fontId="30" fillId="33" borderId="52" xfId="43" applyNumberFormat="1" applyFont="1" applyFill="1" applyBorder="1" applyAlignment="1">
      <alignment vertical="center"/>
    </xf>
    <xf numFmtId="176" fontId="30" fillId="33" borderId="24" xfId="43" applyNumberFormat="1" applyFont="1" applyFill="1" applyBorder="1" applyAlignment="1">
      <alignment vertical="center"/>
    </xf>
    <xf numFmtId="0" fontId="30" fillId="33" borderId="23" xfId="0" applyFont="1" applyFill="1" applyBorder="1" applyAlignment="1">
      <alignment horizontal="left" vertical="center" shrinkToFit="1"/>
    </xf>
    <xf numFmtId="0" fontId="30" fillId="33" borderId="26" xfId="0" applyFont="1" applyFill="1" applyBorder="1" applyAlignment="1">
      <alignment horizontal="left" vertical="center" shrinkToFit="1"/>
    </xf>
    <xf numFmtId="0" fontId="30" fillId="33" borderId="24" xfId="0" applyFont="1" applyFill="1" applyBorder="1" applyAlignment="1">
      <alignment horizontal="left" vertical="center" shrinkToFit="1"/>
    </xf>
    <xf numFmtId="177" fontId="22" fillId="33" borderId="26" xfId="0" applyNumberFormat="1" applyFont="1" applyFill="1" applyBorder="1" applyAlignment="1">
      <alignment horizontal="center" vertical="center"/>
    </xf>
    <xf numFmtId="177" fontId="22" fillId="33" borderId="24" xfId="0" applyNumberFormat="1" applyFont="1" applyFill="1" applyBorder="1" applyAlignment="1">
      <alignment horizontal="center" vertical="center"/>
    </xf>
    <xf numFmtId="0" fontId="19" fillId="33" borderId="26" xfId="0" applyFont="1" applyFill="1" applyBorder="1" applyAlignment="1">
      <alignment horizontal="center" vertical="center"/>
    </xf>
    <xf numFmtId="0" fontId="0" fillId="34" borderId="49" xfId="0" applyFont="1" applyFill="1" applyBorder="1" applyAlignment="1">
      <alignment vertical="center"/>
    </xf>
    <xf numFmtId="0" fontId="0" fillId="34" borderId="50" xfId="0" applyFont="1" applyFill="1" applyBorder="1" applyAlignment="1">
      <alignment vertical="center"/>
    </xf>
    <xf numFmtId="0" fontId="30" fillId="0" borderId="26" xfId="0" applyFont="1" applyFill="1" applyBorder="1" applyAlignment="1">
      <alignment horizontal="center" vertical="center"/>
    </xf>
    <xf numFmtId="177" fontId="34" fillId="0" borderId="26" xfId="0" applyNumberFormat="1" applyFont="1" applyFill="1" applyBorder="1" applyAlignment="1">
      <alignment horizontal="center" vertical="center"/>
    </xf>
    <xf numFmtId="0" fontId="0" fillId="0" borderId="23"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23" xfId="0" applyFont="1" applyFill="1" applyBorder="1" applyAlignment="1">
      <alignment horizontal="left" vertical="center" wrapText="1" shrinkToFit="1"/>
    </xf>
    <xf numFmtId="0" fontId="0" fillId="0" borderId="26" xfId="0" applyFont="1" applyFill="1" applyBorder="1" applyAlignment="1">
      <alignment horizontal="left" vertical="center" wrapText="1" shrinkToFit="1"/>
    </xf>
    <xf numFmtId="0" fontId="0" fillId="0" borderId="24" xfId="0" applyFont="1" applyFill="1" applyBorder="1" applyAlignment="1">
      <alignment horizontal="left" vertical="center" wrapText="1" shrinkToFit="1"/>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33" borderId="0" xfId="0" applyFont="1" applyFill="1" applyAlignment="1">
      <alignment vertical="center" wrapText="1"/>
    </xf>
    <xf numFmtId="0" fontId="19" fillId="33" borderId="23" xfId="0" applyFont="1" applyFill="1" applyBorder="1" applyAlignment="1">
      <alignment horizontal="left" vertical="center" wrapText="1" shrinkToFit="1"/>
    </xf>
    <xf numFmtId="0" fontId="19" fillId="33" borderId="26" xfId="0" applyFont="1" applyFill="1" applyBorder="1" applyAlignment="1">
      <alignment horizontal="left" vertical="center" wrapText="1" shrinkToFit="1"/>
    </xf>
    <xf numFmtId="0" fontId="19" fillId="33" borderId="24" xfId="0" applyFont="1" applyFill="1" applyBorder="1" applyAlignment="1">
      <alignment horizontal="left" vertical="center" wrapText="1" shrinkToFit="1"/>
    </xf>
    <xf numFmtId="0" fontId="19" fillId="33" borderId="23" xfId="0" applyFont="1" applyFill="1" applyBorder="1" applyAlignment="1">
      <alignment horizontal="left" vertical="center" shrinkToFit="1"/>
    </xf>
    <xf numFmtId="0" fontId="19" fillId="33" borderId="26" xfId="0" applyFont="1" applyFill="1" applyBorder="1" applyAlignment="1">
      <alignment horizontal="left" vertical="center" shrinkToFit="1"/>
    </xf>
    <xf numFmtId="0" fontId="19" fillId="33" borderId="24" xfId="0" applyFont="1" applyFill="1" applyBorder="1" applyAlignment="1">
      <alignment horizontal="left" vertical="center" shrinkToFit="1"/>
    </xf>
    <xf numFmtId="0" fontId="19" fillId="33" borderId="23" xfId="0" applyFont="1" applyFill="1" applyBorder="1" applyAlignment="1">
      <alignment horizontal="center" vertical="center"/>
    </xf>
    <xf numFmtId="177" fontId="19" fillId="33" borderId="26" xfId="0" applyNumberFormat="1" applyFont="1" applyFill="1" applyBorder="1" applyAlignment="1">
      <alignment horizontal="center" vertical="center"/>
    </xf>
    <xf numFmtId="177" fontId="19" fillId="33" borderId="24" xfId="0" applyNumberFormat="1" applyFont="1" applyFill="1" applyBorder="1" applyAlignment="1">
      <alignment horizontal="center" vertical="center"/>
    </xf>
    <xf numFmtId="176" fontId="21" fillId="34" borderId="52" xfId="0" applyNumberFormat="1" applyFont="1" applyFill="1" applyBorder="1" applyAlignment="1">
      <alignment horizontal="right" vertical="center"/>
    </xf>
    <xf numFmtId="176" fontId="21" fillId="34" borderId="24" xfId="0" applyNumberFormat="1" applyFont="1" applyFill="1" applyBorder="1" applyAlignment="1">
      <alignment horizontal="right" vertical="center"/>
    </xf>
    <xf numFmtId="0" fontId="0" fillId="34" borderId="23" xfId="0" applyFont="1" applyFill="1" applyBorder="1" applyAlignment="1">
      <alignment horizontal="right" vertical="center"/>
    </xf>
    <xf numFmtId="0" fontId="0" fillId="34" borderId="53" xfId="0" applyFont="1" applyFill="1" applyBorder="1" applyAlignment="1">
      <alignment horizontal="right" vertical="center"/>
    </xf>
    <xf numFmtId="0" fontId="21" fillId="0" borderId="23"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4" xfId="0" applyFont="1" applyFill="1" applyBorder="1" applyAlignment="1">
      <alignment horizontal="left" vertical="center" shrinkToFit="1"/>
    </xf>
    <xf numFmtId="176" fontId="34" fillId="33" borderId="52" xfId="0" applyNumberFormat="1" applyFont="1" applyFill="1" applyBorder="1" applyAlignment="1">
      <alignment horizontal="center" vertical="center"/>
    </xf>
    <xf numFmtId="176" fontId="34" fillId="33" borderId="24" xfId="0" applyNumberFormat="1" applyFont="1" applyFill="1" applyBorder="1" applyAlignment="1">
      <alignment horizontal="center" vertical="center"/>
    </xf>
    <xf numFmtId="0" fontId="0" fillId="33" borderId="23" xfId="0" applyFont="1" applyFill="1" applyBorder="1" applyAlignment="1">
      <alignment horizontal="left" vertical="center"/>
    </xf>
    <xf numFmtId="0" fontId="0" fillId="33" borderId="26" xfId="0" applyFont="1" applyFill="1" applyBorder="1" applyAlignment="1">
      <alignment horizontal="left" vertical="center"/>
    </xf>
    <xf numFmtId="0" fontId="0" fillId="33" borderId="24" xfId="0" applyFont="1" applyFill="1" applyBorder="1" applyAlignment="1">
      <alignment horizontal="left" vertical="center"/>
    </xf>
    <xf numFmtId="0" fontId="19" fillId="33" borderId="23" xfId="0" applyFont="1" applyFill="1" applyBorder="1" applyAlignment="1">
      <alignment horizontal="left" vertical="center"/>
    </xf>
    <xf numFmtId="176" fontId="21" fillId="0" borderId="52" xfId="0" applyNumberFormat="1" applyFont="1" applyFill="1" applyBorder="1" applyAlignment="1">
      <alignment horizontal="center" vertical="center"/>
    </xf>
    <xf numFmtId="176" fontId="21" fillId="0" borderId="24" xfId="0" applyNumberFormat="1" applyFont="1" applyFill="1" applyBorder="1" applyAlignment="1">
      <alignment horizontal="center" vertical="center"/>
    </xf>
    <xf numFmtId="0" fontId="14" fillId="33" borderId="54" xfId="0" applyFont="1" applyFill="1" applyBorder="1" applyAlignment="1">
      <alignment horizontal="center" vertical="center"/>
    </xf>
    <xf numFmtId="0" fontId="14" fillId="33" borderId="0" xfId="0" applyFont="1" applyFill="1" applyBorder="1" applyAlignment="1">
      <alignment horizontal="center" vertical="center"/>
    </xf>
    <xf numFmtId="177" fontId="32" fillId="33" borderId="0" xfId="0" applyNumberFormat="1" applyFont="1" applyFill="1" applyBorder="1" applyAlignment="1">
      <alignment horizontal="center" vertical="center"/>
    </xf>
    <xf numFmtId="176" fontId="32" fillId="33" borderId="0" xfId="0" applyNumberFormat="1" applyFont="1" applyFill="1" applyBorder="1" applyAlignment="1">
      <alignment horizontal="right" vertical="center"/>
    </xf>
    <xf numFmtId="0" fontId="31" fillId="33" borderId="54" xfId="0" applyFont="1" applyFill="1" applyBorder="1" applyAlignment="1">
      <alignment horizontal="right" vertical="center"/>
    </xf>
    <xf numFmtId="0" fontId="31" fillId="33" borderId="0" xfId="0" applyFont="1" applyFill="1" applyBorder="1" applyAlignment="1">
      <alignment horizontal="right" vertical="center"/>
    </xf>
    <xf numFmtId="0" fontId="29" fillId="0" borderId="0" xfId="0" applyFont="1" applyFill="1" applyAlignment="1">
      <alignment vertical="center" wrapText="1"/>
    </xf>
    <xf numFmtId="0" fontId="0" fillId="0" borderId="23" xfId="0" applyFont="1" applyFill="1" applyBorder="1" applyAlignment="1">
      <alignment horizontal="left" vertical="center"/>
    </xf>
    <xf numFmtId="0" fontId="0" fillId="0" borderId="26" xfId="0" applyFont="1" applyFill="1" applyBorder="1" applyAlignment="1">
      <alignment horizontal="left" vertical="center"/>
    </xf>
    <xf numFmtId="0" fontId="0" fillId="0" borderId="24" xfId="0" applyFont="1" applyFill="1" applyBorder="1" applyAlignment="1">
      <alignment horizontal="left" vertical="center"/>
    </xf>
    <xf numFmtId="0" fontId="37" fillId="0" borderId="0" xfId="0" applyFont="1" applyFill="1" applyAlignment="1">
      <alignment vertical="center" wrapText="1"/>
    </xf>
    <xf numFmtId="0" fontId="0" fillId="33" borderId="23" xfId="43" applyFont="1" applyFill="1" applyBorder="1" applyAlignment="1">
      <alignment horizontal="center" vertical="center"/>
    </xf>
    <xf numFmtId="0" fontId="0" fillId="33" borderId="53" xfId="43" applyFont="1" applyFill="1" applyBorder="1" applyAlignment="1">
      <alignment horizontal="center" vertical="center"/>
    </xf>
    <xf numFmtId="176" fontId="0" fillId="33" borderId="52" xfId="43" applyNumberFormat="1" applyFont="1" applyFill="1" applyBorder="1" applyAlignment="1">
      <alignment horizontal="center" vertical="center"/>
    </xf>
    <xf numFmtId="176" fontId="0" fillId="33" borderId="24" xfId="43" applyNumberFormat="1" applyFont="1" applyFill="1" applyBorder="1" applyAlignment="1">
      <alignment horizontal="center" vertical="center"/>
    </xf>
    <xf numFmtId="0" fontId="22" fillId="33" borderId="23" xfId="0" applyFont="1" applyFill="1" applyBorder="1" applyAlignment="1">
      <alignment horizontal="center" vertical="center"/>
    </xf>
    <xf numFmtId="0" fontId="22" fillId="33" borderId="26" xfId="0" applyFont="1" applyFill="1" applyBorder="1" applyAlignment="1">
      <alignment horizontal="center" vertical="center"/>
    </xf>
    <xf numFmtId="0" fontId="22" fillId="0" borderId="23" xfId="0" applyFont="1" applyFill="1" applyBorder="1" applyAlignment="1">
      <alignment horizontal="right" vertical="center"/>
    </xf>
    <xf numFmtId="0" fontId="22" fillId="0" borderId="53" xfId="0" applyFont="1" applyFill="1" applyBorder="1" applyAlignment="1">
      <alignment horizontal="right" vertical="center"/>
    </xf>
    <xf numFmtId="0" fontId="22" fillId="33" borderId="53" xfId="0" applyFont="1" applyFill="1" applyBorder="1" applyAlignment="1">
      <alignment horizontal="right" vertical="center"/>
    </xf>
    <xf numFmtId="0" fontId="25" fillId="33" borderId="23" xfId="0" applyFont="1" applyFill="1" applyBorder="1" applyAlignment="1">
      <alignment horizontal="center" vertical="center"/>
    </xf>
    <xf numFmtId="0" fontId="25" fillId="33" borderId="26" xfId="0" applyFont="1" applyFill="1" applyBorder="1" applyAlignment="1">
      <alignment horizontal="center" vertical="center"/>
    </xf>
    <xf numFmtId="0" fontId="30" fillId="0" borderId="30"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21" fillId="0" borderId="23" xfId="0" applyFont="1" applyFill="1" applyBorder="1" applyAlignment="1">
      <alignment horizontal="left" vertical="center" wrapText="1" shrinkToFit="1"/>
    </xf>
    <xf numFmtId="0" fontId="21" fillId="0" borderId="26"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0" fillId="0" borderId="23" xfId="0" applyFont="1" applyFill="1" applyBorder="1" applyAlignment="1">
      <alignment vertical="center" wrapText="1" shrinkToFit="1"/>
    </xf>
    <xf numFmtId="0" fontId="0" fillId="0" borderId="26" xfId="0" applyFont="1" applyFill="1" applyBorder="1" applyAlignment="1">
      <alignment vertical="center" wrapText="1" shrinkToFit="1"/>
    </xf>
    <xf numFmtId="0" fontId="0" fillId="0" borderId="24" xfId="0" applyFont="1" applyFill="1" applyBorder="1" applyAlignment="1">
      <alignment vertical="center" wrapText="1" shrinkToFit="1"/>
    </xf>
    <xf numFmtId="0" fontId="21" fillId="33" borderId="23" xfId="0" applyFont="1" applyFill="1" applyBorder="1" applyAlignment="1">
      <alignment horizontal="left" vertical="center" wrapText="1" shrinkToFit="1"/>
    </xf>
    <xf numFmtId="0" fontId="21" fillId="33" borderId="26" xfId="0" applyFont="1" applyFill="1" applyBorder="1" applyAlignment="1">
      <alignment horizontal="left" vertical="center" wrapText="1" shrinkToFit="1"/>
    </xf>
    <xf numFmtId="0" fontId="21" fillId="33" borderId="24" xfId="0" applyFont="1" applyFill="1" applyBorder="1" applyAlignment="1">
      <alignment horizontal="left" vertical="center" wrapText="1" shrinkToFit="1"/>
    </xf>
    <xf numFmtId="177" fontId="0" fillId="0" borderId="0" xfId="0" applyNumberFormat="1" applyFont="1" applyFill="1" applyBorder="1" applyAlignment="1">
      <alignment horizontal="center" vertical="center"/>
    </xf>
    <xf numFmtId="0" fontId="19" fillId="0" borderId="10" xfId="0" applyFont="1" applyFill="1" applyBorder="1" applyAlignment="1">
      <alignment vertical="center"/>
    </xf>
    <xf numFmtId="0" fontId="19"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0" fillId="33" borderId="23" xfId="0" applyFont="1" applyFill="1" applyBorder="1" applyAlignment="1">
      <alignment vertical="center" wrapText="1"/>
    </xf>
    <xf numFmtId="0" fontId="0" fillId="33" borderId="26" xfId="0" applyFont="1" applyFill="1" applyBorder="1" applyAlignment="1">
      <alignment vertical="center" wrapText="1"/>
    </xf>
    <xf numFmtId="0" fontId="0" fillId="33" borderId="24" xfId="0" applyFont="1" applyFill="1" applyBorder="1" applyAlignment="1">
      <alignment vertical="center" wrapText="1"/>
    </xf>
    <xf numFmtId="0" fontId="0" fillId="0" borderId="10" xfId="0"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4"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50" xfId="0" applyFont="1" applyFill="1" applyBorder="1" applyAlignment="1">
      <alignment horizontal="right" vertical="center"/>
    </xf>
    <xf numFmtId="0" fontId="40" fillId="0" borderId="0" xfId="44">
      <alignment vertical="center"/>
    </xf>
    <xf numFmtId="9" fontId="26" fillId="0" borderId="50" xfId="42" applyFont="1" applyFill="1" applyBorder="1" applyAlignment="1">
      <alignment horizontal="center" vertical="center"/>
    </xf>
    <xf numFmtId="9" fontId="26" fillId="0" borderId="51" xfId="42" applyFont="1" applyFill="1" applyBorder="1" applyAlignment="1">
      <alignment horizontal="center" vertical="center"/>
    </xf>
    <xf numFmtId="0" fontId="0" fillId="33" borderId="25" xfId="0" applyFont="1" applyFill="1" applyBorder="1" applyAlignment="1">
      <alignment horizontal="left" vertical="center" wrapText="1" shrinkToFit="1"/>
    </xf>
    <xf numFmtId="0" fontId="0" fillId="0" borderId="23" xfId="0" applyFont="1" applyFill="1" applyBorder="1" applyAlignment="1">
      <alignment vertical="center"/>
    </xf>
    <xf numFmtId="0" fontId="0" fillId="0" borderId="53" xfId="0" applyFont="1" applyFill="1" applyBorder="1" applyAlignment="1">
      <alignment vertical="center"/>
    </xf>
    <xf numFmtId="176" fontId="21" fillId="0" borderId="52" xfId="0" applyNumberFormat="1" applyFont="1" applyFill="1" applyBorder="1" applyAlignment="1">
      <alignment vertical="center"/>
    </xf>
    <xf numFmtId="176" fontId="21" fillId="0" borderId="24" xfId="0" applyNumberFormat="1" applyFont="1" applyFill="1" applyBorder="1" applyAlignment="1">
      <alignment vertical="center"/>
    </xf>
    <xf numFmtId="176" fontId="21" fillId="0" borderId="50" xfId="0" applyNumberFormat="1" applyFont="1" applyFill="1" applyBorder="1" applyAlignment="1">
      <alignment vertical="center"/>
    </xf>
    <xf numFmtId="176" fontId="21" fillId="0" borderId="51" xfId="0" applyNumberFormat="1" applyFont="1" applyFill="1" applyBorder="1" applyAlignment="1">
      <alignment vertical="center"/>
    </xf>
    <xf numFmtId="0" fontId="0" fillId="0" borderId="25" xfId="0" applyFont="1" applyFill="1" applyBorder="1" applyAlignment="1">
      <alignment horizontal="left" vertical="center" shrinkToFit="1"/>
    </xf>
    <xf numFmtId="176" fontId="21" fillId="34" borderId="52" xfId="0" applyNumberFormat="1" applyFont="1" applyFill="1" applyBorder="1" applyAlignment="1">
      <alignment vertical="center"/>
    </xf>
    <xf numFmtId="176" fontId="21" fillId="34" borderId="24" xfId="0" applyNumberFormat="1"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30" fillId="0" borderId="23" xfId="0" applyFont="1" applyFill="1" applyBorder="1" applyAlignment="1">
      <alignment horizontal="left" vertical="center" wrapText="1" shrinkToFit="1"/>
    </xf>
    <xf numFmtId="0" fontId="30" fillId="0" borderId="26" xfId="0" applyFont="1" applyFill="1" applyBorder="1" applyAlignment="1">
      <alignment horizontal="left" vertical="center" wrapText="1" shrinkToFit="1"/>
    </xf>
    <xf numFmtId="0" fontId="30" fillId="0" borderId="24" xfId="0" applyFont="1" applyFill="1" applyBorder="1" applyAlignment="1">
      <alignment horizontal="left" vertical="center" wrapText="1" shrinkToFit="1"/>
    </xf>
    <xf numFmtId="0" fontId="0" fillId="33" borderId="25" xfId="0" applyFont="1" applyFill="1" applyBorder="1" applyAlignment="1">
      <alignment horizontal="center" vertical="center" shrinkToFit="1"/>
    </xf>
    <xf numFmtId="176" fontId="21" fillId="0" borderId="51" xfId="0" applyNumberFormat="1" applyFont="1" applyFill="1" applyBorder="1" applyAlignment="1">
      <alignment horizontal="center" vertical="center"/>
    </xf>
    <xf numFmtId="176" fontId="21" fillId="0" borderId="10" xfId="0" applyNumberFormat="1" applyFont="1" applyFill="1" applyBorder="1" applyAlignment="1">
      <alignment horizontal="center" vertical="center"/>
    </xf>
    <xf numFmtId="176" fontId="21" fillId="33" borderId="26" xfId="0" applyNumberFormat="1" applyFont="1" applyFill="1" applyBorder="1" applyAlignment="1">
      <alignment horizontal="right" vertical="center"/>
    </xf>
    <xf numFmtId="176" fontId="21" fillId="0" borderId="26" xfId="0" applyNumberFormat="1" applyFont="1" applyFill="1" applyBorder="1" applyAlignment="1">
      <alignment horizontal="right" vertical="center"/>
    </xf>
    <xf numFmtId="176" fontId="21" fillId="33" borderId="26" xfId="42" applyNumberFormat="1" applyFont="1" applyFill="1" applyBorder="1" applyAlignment="1">
      <alignment vertical="center"/>
    </xf>
    <xf numFmtId="176" fontId="21" fillId="33" borderId="24" xfId="42" applyNumberFormat="1" applyFont="1" applyFill="1" applyBorder="1" applyAlignment="1">
      <alignment vertical="center"/>
    </xf>
    <xf numFmtId="1" fontId="0" fillId="0" borderId="23" xfId="0" applyNumberFormat="1" applyBorder="1" applyAlignment="1">
      <alignment horizontal="center" vertical="center"/>
    </xf>
    <xf numFmtId="1" fontId="0" fillId="0" borderId="53" xfId="0" applyNumberFormat="1" applyBorder="1" applyAlignment="1">
      <alignment horizontal="center" vertical="center"/>
    </xf>
    <xf numFmtId="1" fontId="0" fillId="0" borderId="27" xfId="0" applyNumberFormat="1" applyBorder="1" applyAlignment="1">
      <alignment horizontal="center" vertical="center"/>
    </xf>
    <xf numFmtId="1" fontId="0" fillId="0" borderId="63" xfId="0" applyNumberFormat="1" applyBorder="1" applyAlignment="1">
      <alignment horizontal="center" vertical="center"/>
    </xf>
    <xf numFmtId="176" fontId="0" fillId="34" borderId="52" xfId="42" applyNumberFormat="1" applyFont="1" applyFill="1" applyBorder="1" applyAlignment="1">
      <alignment horizontal="center" vertical="center" wrapText="1" shrinkToFit="1"/>
    </xf>
    <xf numFmtId="176" fontId="0" fillId="34" borderId="24" xfId="42" applyNumberFormat="1" applyFont="1" applyFill="1" applyBorder="1" applyAlignment="1">
      <alignment horizontal="center" vertical="center" wrapText="1" shrinkToFit="1"/>
    </xf>
    <xf numFmtId="177" fontId="0" fillId="33" borderId="0" xfId="0" applyNumberFormat="1" applyFont="1" applyFill="1" applyBorder="1" applyAlignment="1">
      <alignment horizontal="center" vertical="center"/>
    </xf>
    <xf numFmtId="0" fontId="0" fillId="33" borderId="26" xfId="0" applyFont="1" applyFill="1" applyBorder="1" applyAlignment="1">
      <alignment horizontal="center" vertical="center" shrinkToFit="1"/>
    </xf>
    <xf numFmtId="0" fontId="0" fillId="33" borderId="24" xfId="0" applyFont="1" applyFill="1" applyBorder="1" applyAlignment="1">
      <alignment horizontal="center" vertical="center" shrinkToFit="1"/>
    </xf>
    <xf numFmtId="0" fontId="0" fillId="33" borderId="23" xfId="0" applyFont="1" applyFill="1" applyBorder="1" applyAlignment="1">
      <alignment horizontal="center" vertical="center" shrinkToFit="1"/>
    </xf>
    <xf numFmtId="0" fontId="0" fillId="33" borderId="53" xfId="0" applyFont="1" applyFill="1" applyBorder="1" applyAlignment="1">
      <alignment horizontal="center" vertical="center" shrinkToFit="1"/>
    </xf>
    <xf numFmtId="0" fontId="30" fillId="33" borderId="0" xfId="43" applyFont="1" applyFill="1" applyBorder="1" applyAlignment="1">
      <alignment horizontal="center" vertical="center"/>
    </xf>
    <xf numFmtId="0" fontId="0" fillId="33" borderId="49" xfId="0" applyFont="1" applyFill="1" applyBorder="1" applyAlignment="1">
      <alignment horizontal="center" vertical="center"/>
    </xf>
    <xf numFmtId="0" fontId="0" fillId="33" borderId="50" xfId="0" applyFont="1" applyFill="1" applyBorder="1" applyAlignment="1">
      <alignment horizontal="center" vertical="center"/>
    </xf>
    <xf numFmtId="177" fontId="0" fillId="33" borderId="50" xfId="0" applyNumberFormat="1" applyFont="1" applyFill="1" applyBorder="1" applyAlignment="1">
      <alignment horizontal="center" vertical="center"/>
    </xf>
    <xf numFmtId="177" fontId="0" fillId="33" borderId="51" xfId="0" applyNumberFormat="1" applyFont="1" applyFill="1" applyBorder="1" applyAlignment="1">
      <alignment horizontal="center" vertical="center"/>
    </xf>
    <xf numFmtId="0" fontId="0" fillId="33" borderId="23" xfId="0" applyFont="1" applyFill="1" applyBorder="1" applyAlignment="1">
      <alignment horizontal="left" vertical="center" wrapText="1"/>
    </xf>
    <xf numFmtId="0" fontId="0" fillId="33" borderId="26" xfId="0" applyFont="1" applyFill="1" applyBorder="1" applyAlignment="1">
      <alignment horizontal="left" vertical="center" wrapText="1"/>
    </xf>
    <xf numFmtId="0" fontId="0" fillId="33" borderId="24" xfId="0" applyFont="1" applyFill="1" applyBorder="1" applyAlignment="1">
      <alignment horizontal="left" vertical="center" wrapText="1"/>
    </xf>
    <xf numFmtId="0" fontId="0" fillId="0" borderId="0" xfId="0" applyFill="1" applyBorder="1">
      <alignment vertical="center"/>
    </xf>
    <xf numFmtId="9" fontId="0" fillId="0" borderId="0" xfId="0" applyNumberFormat="1" applyFill="1" applyBorder="1">
      <alignment vertical="center"/>
    </xf>
    <xf numFmtId="176" fontId="0" fillId="0" borderId="0" xfId="0" applyNumberFormat="1" applyFont="1" applyFill="1" applyBorder="1" applyAlignment="1">
      <alignment vertical="center"/>
    </xf>
    <xf numFmtId="176" fontId="19" fillId="0" borderId="0" xfId="0" applyNumberFormat="1" applyFont="1" applyFill="1" applyBorder="1" applyAlignment="1">
      <alignment horizontal="center" vertical="center"/>
    </xf>
    <xf numFmtId="0" fontId="26" fillId="0" borderId="0" xfId="43" applyFont="1" applyFill="1" applyBorder="1" applyAlignment="1">
      <alignment horizontal="center" vertical="center" shrinkToFit="1"/>
    </xf>
    <xf numFmtId="177" fontId="21" fillId="0" borderId="0" xfId="0" applyNumberFormat="1" applyFont="1" applyFill="1" applyBorder="1" applyAlignment="1">
      <alignment horizontal="center" vertical="center"/>
    </xf>
    <xf numFmtId="0" fontId="25" fillId="0" borderId="0" xfId="43" applyFont="1" applyFill="1" applyBorder="1" applyAlignment="1">
      <alignment horizontal="center" vertical="center" shrinkToFit="1"/>
    </xf>
    <xf numFmtId="177" fontId="21" fillId="0" borderId="0" xfId="0" applyNumberFormat="1" applyFont="1" applyFill="1" applyBorder="1" applyAlignment="1">
      <alignment horizontal="center" vertical="center"/>
    </xf>
    <xf numFmtId="0" fontId="25" fillId="0" borderId="0" xfId="43" applyFont="1" applyFill="1" applyBorder="1" applyAlignment="1">
      <alignment horizontal="center" vertical="center" shrinkToFit="1"/>
    </xf>
    <xf numFmtId="0" fontId="0" fillId="0" borderId="10" xfId="0" applyFont="1" applyFill="1" applyBorder="1" applyAlignment="1">
      <alignment vertical="center"/>
    </xf>
    <xf numFmtId="0" fontId="23" fillId="0" borderId="10" xfId="0" applyFont="1" applyFill="1" applyBorder="1">
      <alignment vertical="center"/>
    </xf>
    <xf numFmtId="0" fontId="26" fillId="0" borderId="0" xfId="0" applyFont="1" applyFill="1" applyBorder="1" applyAlignment="1">
      <alignment vertical="center"/>
    </xf>
    <xf numFmtId="177" fontId="22" fillId="0" borderId="0" xfId="0" applyNumberFormat="1" applyFont="1" applyFill="1" applyBorder="1" applyAlignment="1">
      <alignment horizontal="center" vertical="center"/>
    </xf>
    <xf numFmtId="176" fontId="21" fillId="0" borderId="0" xfId="0" applyNumberFormat="1" applyFont="1" applyFill="1" applyBorder="1" applyAlignment="1">
      <alignment horizontal="right" vertical="center"/>
    </xf>
    <xf numFmtId="0" fontId="0" fillId="0" borderId="0" xfId="0" applyFont="1" applyFill="1" applyBorder="1" applyAlignment="1">
      <alignment vertical="center" shrinkToFi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ハイパーリンク 2" xfId="4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6"/>
    <cellStyle name="標準 3" xfId="43"/>
    <cellStyle name="標準 4" xfId="44"/>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ja-JP" altLang="en-US" sz="1400" b="1" i="0" u="none" strike="noStrike" kern="1200" spc="0" baseline="0">
                <a:solidFill>
                  <a:sysClr val="windowText" lastClr="000000"/>
                </a:solidFill>
                <a:latin typeface="+mn-lt"/>
                <a:ea typeface="+mn-ea"/>
                <a:cs typeface="+mn-cs"/>
              </a:rPr>
              <a:t>回答者性別構成比</a:t>
            </a:r>
            <a:endParaRPr lang="ja-JP" sz="1400" b="1" i="0" u="none" strike="noStrike" kern="1200" spc="0" baseline="0">
              <a:solidFill>
                <a:sysClr val="windowText" lastClr="000000"/>
              </a:solidFill>
              <a:latin typeface="+mn-lt"/>
              <a:ea typeface="+mn-ea"/>
              <a:cs typeface="+mn-cs"/>
            </a:endParaRP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04-457F-AEB5-B449CBCC79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04-457F-AEB5-B449CBCC79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04-457F-AEB5-B449CBCC798C}"/>
              </c:ext>
            </c:extLst>
          </c:dPt>
          <c:dLbls>
            <c:dLbl>
              <c:idx val="0"/>
              <c:tx>
                <c:rich>
                  <a:bodyPr/>
                  <a:lstStyle/>
                  <a:p>
                    <a:fld id="{44C17091-5C1B-4027-AECA-9F3579F87888}" type="CATEGORYNAME">
                      <a:rPr lang="ja-JP" altLang="en-US"/>
                      <a:pPr/>
                      <a:t>[分類名]</a:t>
                    </a:fld>
                    <a:r>
                      <a:rPr lang="ja-JP" altLang="en-US" baseline="0"/>
                      <a:t>
</a:t>
                    </a:r>
                    <a:r>
                      <a:rPr lang="en-US" altLang="ja-JP" baseline="0"/>
                      <a:t>50.0</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D04-457F-AEB5-B449CBCC798C}"/>
                </c:ext>
              </c:extLst>
            </c:dLbl>
            <c:dLbl>
              <c:idx val="1"/>
              <c:tx>
                <c:rich>
                  <a:bodyPr/>
                  <a:lstStyle/>
                  <a:p>
                    <a:fld id="{0359ED69-6B1D-4C96-A357-0A15AE3147BB}" type="CATEGORYNAME">
                      <a:rPr lang="ja-JP" altLang="en-US"/>
                      <a:pPr/>
                      <a:t>[分類名]</a:t>
                    </a:fld>
                    <a:r>
                      <a:rPr lang="ja-JP" altLang="en-US" baseline="0"/>
                      <a:t>
</a:t>
                    </a:r>
                    <a:r>
                      <a:rPr lang="en-US" altLang="ja-JP" baseline="0"/>
                      <a:t>49.6</a:t>
                    </a:r>
                    <a:r>
                      <a:rPr lang="ja-JP" altLang="en-US" baseline="0"/>
                      <a:t>％</a:t>
                    </a:r>
                  </a:p>
                </c:rich>
              </c:tx>
              <c:dLblPos val="ct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D04-457F-AEB5-B449CBCC798C}"/>
                </c:ext>
              </c:extLst>
            </c:dLbl>
            <c:dLbl>
              <c:idx val="2"/>
              <c:layout>
                <c:manualLayout>
                  <c:x val="0.23309393917914795"/>
                  <c:y val="9.0641094822565244E-2"/>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fld id="{96EE71BD-C94F-43E4-A736-AEA6460E26C8}" type="CATEGORYNAME">
                      <a:rPr lang="en-US" altLang="ja-JP">
                        <a:solidFill>
                          <a:sysClr val="windowText" lastClr="000000"/>
                        </a:solidFill>
                      </a:rPr>
                      <a:pPr>
                        <a:defRPr>
                          <a:solidFill>
                            <a:schemeClr val="bg1"/>
                          </a:solidFill>
                        </a:defRPr>
                      </a:pPr>
                      <a:t>[分類名]</a:t>
                    </a:fld>
                    <a:r>
                      <a:rPr lang="en-US" altLang="ja-JP" baseline="0">
                        <a:solidFill>
                          <a:sysClr val="windowText" lastClr="000000"/>
                        </a:solidFill>
                      </a:rPr>
                      <a:t>
0.4</a:t>
                    </a:r>
                    <a:r>
                      <a:rPr lang="ja-JP" altLang="en-US" baseline="0">
                        <a:solidFill>
                          <a:sysClr val="windowText" lastClr="000000"/>
                        </a:solidFill>
                      </a:rPr>
                      <a: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15:dlblFieldTable/>
                  <c15:showDataLabelsRange val="0"/>
                </c:ext>
                <c:ext xmlns:c16="http://schemas.microsoft.com/office/drawing/2014/chart" uri="{C3380CC4-5D6E-409C-BE32-E72D297353CC}">
                  <c16:uniqueId val="{00000005-1D04-457F-AEB5-B449CBCC79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公表用!$AH$43:$AH$44</c:f>
              <c:numCache>
                <c:formatCode>General</c:formatCode>
                <c:ptCount val="2"/>
              </c:numCache>
            </c:numRef>
          </c:cat>
          <c:val>
            <c:numRef>
              <c:f>公表用!$AI$43:$AI$44</c:f>
              <c:numCache>
                <c:formatCode>0%</c:formatCode>
                <c:ptCount val="2"/>
              </c:numCache>
            </c:numRef>
          </c:val>
          <c:extLst>
            <c:ext xmlns:c16="http://schemas.microsoft.com/office/drawing/2014/chart" uri="{C3380CC4-5D6E-409C-BE32-E72D297353CC}">
              <c16:uniqueId val="{00000006-1D04-457F-AEB5-B449CBCC798C}"/>
            </c:ext>
          </c:extLst>
        </c:ser>
        <c:dLbls>
          <c:dLblPos val="ctr"/>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運動やスポーツしている人の推移</a:t>
            </a:r>
            <a:endParaRPr lang="en-US"/>
          </a:p>
          <a:p>
            <a:pPr>
              <a:defRPr/>
            </a:pPr>
            <a:r>
              <a:rPr lang="ja-JP"/>
              <a:t>（スポーツ実施率）</a:t>
            </a:r>
          </a:p>
        </c:rich>
      </c:tx>
      <c:layout>
        <c:manualLayout>
          <c:xMode val="edge"/>
          <c:yMode val="edge"/>
          <c:x val="0.22020472440944883"/>
          <c:y val="2.424242424242424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2754269738946E-2"/>
          <c:y val="0.30825317113998518"/>
          <c:w val="0.87452001219394315"/>
          <c:h val="0.51076751769665152"/>
        </c:manualLayout>
      </c:layout>
      <c:barChart>
        <c:barDir val="bar"/>
        <c:grouping val="stacked"/>
        <c:varyColors val="0"/>
        <c:ser>
          <c:idx val="0"/>
          <c:order val="0"/>
          <c:tx>
            <c:strRef>
              <c:f>公表用!$AG$280</c:f>
              <c:strCache>
                <c:ptCount val="1"/>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公表用!$AH$280:$AJ$280</c:f>
              <c:numCache>
                <c:formatCode>0.0%</c:formatCode>
                <c:ptCount val="3"/>
              </c:numCache>
            </c:numRef>
          </c:val>
          <c:extLst>
            <c:ext xmlns:c16="http://schemas.microsoft.com/office/drawing/2014/chart" uri="{C3380CC4-5D6E-409C-BE32-E72D297353CC}">
              <c16:uniqueId val="{00000000-0677-4027-B509-5B3D5C10759E}"/>
            </c:ext>
          </c:extLst>
        </c:ser>
        <c:ser>
          <c:idx val="1"/>
          <c:order val="1"/>
          <c:tx>
            <c:strRef>
              <c:f>公表用!$AG$281</c:f>
              <c:strCache>
                <c:ptCount val="1"/>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公表用!$AH$281:$AJ$281</c:f>
              <c:numCache>
                <c:formatCode>0.0%</c:formatCode>
                <c:ptCount val="3"/>
              </c:numCache>
            </c:numRef>
          </c:val>
          <c:extLst>
            <c:ext xmlns:c16="http://schemas.microsoft.com/office/drawing/2014/chart" uri="{C3380CC4-5D6E-409C-BE32-E72D297353CC}">
              <c16:uniqueId val="{00000001-0677-4027-B509-5B3D5C10759E}"/>
            </c:ext>
          </c:extLst>
        </c:ser>
        <c:ser>
          <c:idx val="2"/>
          <c:order val="2"/>
          <c:tx>
            <c:strRef>
              <c:f>公表用!$AG$282</c:f>
              <c:strCache>
                <c:ptCount val="1"/>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公表用!$AH$282:$AJ$282</c:f>
              <c:numCache>
                <c:formatCode>0.0%</c:formatCode>
                <c:ptCount val="3"/>
              </c:numCache>
            </c:numRef>
          </c:val>
          <c:extLst>
            <c:ext xmlns:c16="http://schemas.microsoft.com/office/drawing/2014/chart" uri="{C3380CC4-5D6E-409C-BE32-E72D297353CC}">
              <c16:uniqueId val="{00000002-0677-4027-B509-5B3D5C10759E}"/>
            </c:ext>
          </c:extLst>
        </c:ser>
        <c:ser>
          <c:idx val="3"/>
          <c:order val="3"/>
          <c:tx>
            <c:strRef>
              <c:f>公表用!$AG$283</c:f>
              <c:strCache>
                <c:ptCount val="1"/>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公表用!$AH$283:$AJ$283</c:f>
              <c:numCache>
                <c:formatCode>0.0%</c:formatCode>
                <c:ptCount val="3"/>
              </c:numCache>
            </c:numRef>
          </c:val>
          <c:extLst>
            <c:ext xmlns:c16="http://schemas.microsoft.com/office/drawing/2014/chart" uri="{C3380CC4-5D6E-409C-BE32-E72D297353CC}">
              <c16:uniqueId val="{00000003-0677-4027-B509-5B3D5C10759E}"/>
            </c:ext>
          </c:extLst>
        </c:ser>
        <c:ser>
          <c:idx val="4"/>
          <c:order val="4"/>
          <c:tx>
            <c:strRef>
              <c:f>公表用!$AG$284</c:f>
              <c:strCache>
                <c:ptCount val="1"/>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公表用!$AH$284:$AJ$284</c:f>
              <c:numCache>
                <c:formatCode>0.0%</c:formatCode>
                <c:ptCount val="3"/>
              </c:numCache>
            </c:numRef>
          </c:val>
          <c:extLst>
            <c:ext xmlns:c16="http://schemas.microsoft.com/office/drawing/2014/chart" uri="{C3380CC4-5D6E-409C-BE32-E72D297353CC}">
              <c16:uniqueId val="{00000004-0677-4027-B509-5B3D5C10759E}"/>
            </c:ext>
          </c:extLst>
        </c:ser>
        <c:ser>
          <c:idx val="5"/>
          <c:order val="5"/>
          <c:tx>
            <c:strRef>
              <c:f>公表用!$AG$285</c:f>
              <c:strCache>
                <c:ptCount val="1"/>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公表用!$AH$279:$AJ$279</c:f>
              <c:numCache>
                <c:formatCode>General</c:formatCode>
                <c:ptCount val="3"/>
              </c:numCache>
            </c:numRef>
          </c:cat>
          <c:val>
            <c:numRef>
              <c:f>公表用!$AH$285:$AJ$285</c:f>
              <c:numCache>
                <c:formatCode>0.0%</c:formatCode>
                <c:ptCount val="3"/>
              </c:numCache>
            </c:numRef>
          </c:val>
          <c:extLst>
            <c:ext xmlns:c16="http://schemas.microsoft.com/office/drawing/2014/chart" uri="{C3380CC4-5D6E-409C-BE32-E72D297353CC}">
              <c16:uniqueId val="{00000005-0677-4027-B509-5B3D5C10759E}"/>
            </c:ext>
          </c:extLst>
        </c:ser>
        <c:dLbls>
          <c:dLblPos val="ctr"/>
          <c:showLegendKey val="0"/>
          <c:showVal val="1"/>
          <c:showCatName val="0"/>
          <c:showSerName val="0"/>
          <c:showPercent val="0"/>
          <c:showBubbleSize val="0"/>
        </c:dLbls>
        <c:gapWidth val="150"/>
        <c:overlap val="100"/>
        <c:axId val="348002008"/>
        <c:axId val="348010592"/>
      </c:barChart>
      <c:catAx>
        <c:axId val="34800200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10592"/>
        <c:crosses val="autoZero"/>
        <c:auto val="1"/>
        <c:lblAlgn val="ctr"/>
        <c:lblOffset val="100"/>
        <c:noMultiLvlLbl val="0"/>
      </c:catAx>
      <c:valAx>
        <c:axId val="34801059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02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スポーツに関するボランティア活動を</a:t>
            </a:r>
            <a:endParaRPr lang="en-US"/>
          </a:p>
          <a:p>
            <a:pPr>
              <a:defRPr/>
            </a:pPr>
            <a:r>
              <a:rPr lang="ja-JP"/>
              <a:t>行った市民の割合の推移</a:t>
            </a:r>
            <a:endParaRPr lang="en-US"/>
          </a:p>
        </c:rich>
      </c:tx>
      <c:layout>
        <c:manualLayout>
          <c:xMode val="edge"/>
          <c:yMode val="edge"/>
          <c:x val="0.25105226846644169"/>
          <c:y val="1.616161616161616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2754269738946E-2"/>
          <c:y val="0.30825317113998518"/>
          <c:w val="0.87452001219394315"/>
          <c:h val="0.51076751769665152"/>
        </c:manualLayout>
      </c:layout>
      <c:barChart>
        <c:barDir val="bar"/>
        <c:grouping val="stacked"/>
        <c:varyColors val="0"/>
        <c:ser>
          <c:idx val="0"/>
          <c:order val="0"/>
          <c:tx>
            <c:strRef>
              <c:f>公表用!$AG$520</c:f>
              <c:strCache>
                <c:ptCount val="1"/>
                <c:pt idx="0">
                  <c:v>行った</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公表用!$AH$520:$AL$520</c:f>
            </c:numRef>
          </c:val>
          <c:extLst>
            <c:ext xmlns:c15="http://schemas.microsoft.com/office/drawing/2012/chart" uri="{02D57815-91ED-43cb-92C2-25804820EDAC}">
              <c15:filteredCategoryTitle>
                <c15:cat>
                  <c:multiLvlStrRef>
                    <c:extLst>
                      <c:ext uri="{02D57815-91ED-43cb-92C2-25804820EDAC}">
                        <c15:formulaRef>
                          <c15:sqref>公表用!$AH$519:$AL$519</c15:sqref>
                        </c15:formulaRef>
                      </c:ext>
                    </c:extLst>
                  </c:multiLvlStrRef>
                </c15:cat>
              </c15:filteredCategoryTitle>
            </c:ext>
            <c:ext xmlns:c16="http://schemas.microsoft.com/office/drawing/2014/chart" uri="{C3380CC4-5D6E-409C-BE32-E72D297353CC}">
              <c16:uniqueId val="{00000000-D640-4FF0-B384-78DC3BD2C34E}"/>
            </c:ext>
          </c:extLst>
        </c:ser>
        <c:ser>
          <c:idx val="1"/>
          <c:order val="1"/>
          <c:tx>
            <c:strRef>
              <c:f>公表用!$AG$521</c:f>
              <c:strCache>
                <c:ptCount val="1"/>
                <c:pt idx="0">
                  <c:v>行っていない</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公表用!$AH$521:$AL$521</c:f>
            </c:numRef>
          </c:val>
          <c:extLst>
            <c:ext xmlns:c15="http://schemas.microsoft.com/office/drawing/2012/chart" uri="{02D57815-91ED-43cb-92C2-25804820EDAC}">
              <c15:filteredCategoryTitle>
                <c15:cat>
                  <c:multiLvlStrRef>
                    <c:extLst>
                      <c:ext uri="{02D57815-91ED-43cb-92C2-25804820EDAC}">
                        <c15:formulaRef>
                          <c15:sqref>公表用!$AH$519:$AL$519</c15:sqref>
                        </c15:formulaRef>
                      </c:ext>
                    </c:extLst>
                  </c:multiLvlStrRef>
                </c15:cat>
              </c15:filteredCategoryTitle>
            </c:ext>
            <c:ext xmlns:c16="http://schemas.microsoft.com/office/drawing/2014/chart" uri="{C3380CC4-5D6E-409C-BE32-E72D297353CC}">
              <c16:uniqueId val="{00000001-D640-4FF0-B384-78DC3BD2C34E}"/>
            </c:ext>
          </c:extLst>
        </c:ser>
        <c:dLbls>
          <c:dLblPos val="ctr"/>
          <c:showLegendKey val="0"/>
          <c:showVal val="1"/>
          <c:showCatName val="0"/>
          <c:showSerName val="0"/>
          <c:showPercent val="0"/>
          <c:showBubbleSize val="0"/>
        </c:dLbls>
        <c:gapWidth val="150"/>
        <c:overlap val="100"/>
        <c:axId val="348025752"/>
        <c:axId val="346516744"/>
      </c:barChart>
      <c:catAx>
        <c:axId val="34802575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6516744"/>
        <c:crosses val="autoZero"/>
        <c:auto val="1"/>
        <c:lblAlgn val="ctr"/>
        <c:lblOffset val="100"/>
        <c:noMultiLvlLbl val="0"/>
      </c:catAx>
      <c:valAx>
        <c:axId val="346516744"/>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25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スポーツ観戦を行ったことがある</a:t>
            </a:r>
            <a:endParaRPr lang="en-US"/>
          </a:p>
          <a:p>
            <a:pPr>
              <a:defRPr/>
            </a:pPr>
            <a:r>
              <a:rPr lang="ja-JP"/>
              <a:t>市民の割合の推移</a:t>
            </a:r>
            <a:endParaRPr lang="en-US"/>
          </a:p>
        </c:rich>
      </c:tx>
      <c:layout>
        <c:manualLayout>
          <c:xMode val="edge"/>
          <c:yMode val="edge"/>
          <c:x val="0.26345226846644171"/>
          <c:y val="1.246098783106657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2754269738946E-2"/>
          <c:y val="0.26781959003590805"/>
          <c:w val="0.87452001219394315"/>
          <c:h val="0.56781572548830173"/>
        </c:manualLayout>
      </c:layout>
      <c:barChart>
        <c:barDir val="bar"/>
        <c:grouping val="stacked"/>
        <c:varyColors val="0"/>
        <c:ser>
          <c:idx val="0"/>
          <c:order val="0"/>
          <c:tx>
            <c:strRef>
              <c:f>公表用!$AG$707</c:f>
              <c:strCache>
                <c:ptCount val="1"/>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公表用!$AH$706:$AL$706</c:f>
              <c:numCache>
                <c:formatCode>General</c:formatCode>
                <c:ptCount val="5"/>
              </c:numCache>
            </c:numRef>
          </c:cat>
          <c:val>
            <c:numRef>
              <c:f>公表用!$AH$707:$AL$707</c:f>
              <c:numCache>
                <c:formatCode>0.0%</c:formatCode>
                <c:ptCount val="5"/>
              </c:numCache>
            </c:numRef>
          </c:val>
          <c:extLst>
            <c:ext xmlns:c16="http://schemas.microsoft.com/office/drawing/2014/chart" uri="{C3380CC4-5D6E-409C-BE32-E72D297353CC}">
              <c16:uniqueId val="{00000000-B33E-43A6-8DED-1934E05BFF61}"/>
            </c:ext>
          </c:extLst>
        </c:ser>
        <c:ser>
          <c:idx val="1"/>
          <c:order val="1"/>
          <c:tx>
            <c:strRef>
              <c:f>公表用!$AG$708</c:f>
              <c:strCache>
                <c:ptCount val="1"/>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公表用!$AH$706:$AL$706</c:f>
              <c:numCache>
                <c:formatCode>General</c:formatCode>
                <c:ptCount val="5"/>
              </c:numCache>
            </c:numRef>
          </c:cat>
          <c:val>
            <c:numRef>
              <c:f>公表用!$AH$708:$AL$708</c:f>
              <c:numCache>
                <c:formatCode>0.0%</c:formatCode>
                <c:ptCount val="5"/>
              </c:numCache>
            </c:numRef>
          </c:val>
          <c:extLst>
            <c:ext xmlns:c16="http://schemas.microsoft.com/office/drawing/2014/chart" uri="{C3380CC4-5D6E-409C-BE32-E72D297353CC}">
              <c16:uniqueId val="{00000001-B33E-43A6-8DED-1934E05BFF61}"/>
            </c:ext>
          </c:extLst>
        </c:ser>
        <c:dLbls>
          <c:showLegendKey val="0"/>
          <c:showVal val="0"/>
          <c:showCatName val="0"/>
          <c:showSerName val="0"/>
          <c:showPercent val="0"/>
          <c:showBubbleSize val="0"/>
        </c:dLbls>
        <c:gapWidth val="150"/>
        <c:overlap val="100"/>
        <c:axId val="347668208"/>
        <c:axId val="347668592"/>
      </c:barChart>
      <c:catAx>
        <c:axId val="34766820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668592"/>
        <c:crosses val="autoZero"/>
        <c:auto val="1"/>
        <c:lblAlgn val="ctr"/>
        <c:lblOffset val="100"/>
        <c:noMultiLvlLbl val="0"/>
      </c:catAx>
      <c:valAx>
        <c:axId val="34766859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7668208"/>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大阪市はスポーツ</a:t>
            </a:r>
            <a:r>
              <a:rPr lang="ja-JP" altLang="en-US"/>
              <a:t>が</a:t>
            </a:r>
            <a:r>
              <a:rPr lang="ja-JP"/>
              <a:t>盛んであると思う</a:t>
            </a:r>
            <a:endParaRPr lang="en-US"/>
          </a:p>
          <a:p>
            <a:pPr>
              <a:defRPr/>
            </a:pPr>
            <a:r>
              <a:rPr lang="ja-JP"/>
              <a:t>市民の割合の推移</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2754269738946E-2"/>
          <c:y val="0.24402628015447114"/>
          <c:w val="0.87452001219394315"/>
          <c:h val="0.54951669257903268"/>
        </c:manualLayout>
      </c:layout>
      <c:barChart>
        <c:barDir val="bar"/>
        <c:grouping val="stacked"/>
        <c:varyColors val="0"/>
        <c:ser>
          <c:idx val="0"/>
          <c:order val="0"/>
          <c:tx>
            <c:strRef>
              <c:f>公表用!$AG$958</c:f>
              <c:strCache>
                <c:ptCount val="1"/>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公表用!$AH$957:$AL$957</c:f>
              <c:numCache>
                <c:formatCode>General</c:formatCode>
                <c:ptCount val="5"/>
              </c:numCache>
            </c:numRef>
          </c:cat>
          <c:val>
            <c:numRef>
              <c:f>公表用!$AH$958:$AL$958</c:f>
              <c:numCache>
                <c:formatCode>0.0%</c:formatCode>
                <c:ptCount val="5"/>
              </c:numCache>
            </c:numRef>
          </c:val>
          <c:extLst>
            <c:ext xmlns:c16="http://schemas.microsoft.com/office/drawing/2014/chart" uri="{C3380CC4-5D6E-409C-BE32-E72D297353CC}">
              <c16:uniqueId val="{00000000-9297-4D66-97CA-3F310AA9A4FF}"/>
            </c:ext>
          </c:extLst>
        </c:ser>
        <c:ser>
          <c:idx val="1"/>
          <c:order val="1"/>
          <c:tx>
            <c:strRef>
              <c:f>公表用!$AG$959</c:f>
              <c:strCache>
                <c:ptCount val="1"/>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公表用!$AH$957:$AL$957</c:f>
              <c:numCache>
                <c:formatCode>General</c:formatCode>
                <c:ptCount val="5"/>
              </c:numCache>
            </c:numRef>
          </c:cat>
          <c:val>
            <c:numRef>
              <c:f>公表用!$AH$959:$AL$959</c:f>
              <c:numCache>
                <c:formatCode>0.0%</c:formatCode>
                <c:ptCount val="5"/>
              </c:numCache>
            </c:numRef>
          </c:val>
          <c:extLst>
            <c:ext xmlns:c16="http://schemas.microsoft.com/office/drawing/2014/chart" uri="{C3380CC4-5D6E-409C-BE32-E72D297353CC}">
              <c16:uniqueId val="{00000001-9297-4D66-97CA-3F310AA9A4FF}"/>
            </c:ext>
          </c:extLst>
        </c:ser>
        <c:ser>
          <c:idx val="2"/>
          <c:order val="2"/>
          <c:tx>
            <c:strRef>
              <c:f>公表用!$AG$960</c:f>
              <c:strCache>
                <c:ptCount val="1"/>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公表用!$AH$957:$AL$957</c:f>
              <c:numCache>
                <c:formatCode>General</c:formatCode>
                <c:ptCount val="5"/>
              </c:numCache>
            </c:numRef>
          </c:cat>
          <c:val>
            <c:numRef>
              <c:f>公表用!$AH$960:$AL$960</c:f>
              <c:numCache>
                <c:formatCode>0.0%</c:formatCode>
                <c:ptCount val="5"/>
              </c:numCache>
            </c:numRef>
          </c:val>
          <c:extLst>
            <c:ext xmlns:c16="http://schemas.microsoft.com/office/drawing/2014/chart" uri="{C3380CC4-5D6E-409C-BE32-E72D297353CC}">
              <c16:uniqueId val="{00000002-9297-4D66-97CA-3F310AA9A4FF}"/>
            </c:ext>
          </c:extLst>
        </c:ser>
        <c:ser>
          <c:idx val="3"/>
          <c:order val="3"/>
          <c:tx>
            <c:strRef>
              <c:f>公表用!$AG$961</c:f>
              <c:strCache>
                <c:ptCount val="1"/>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公表用!$AH$957:$AL$957</c:f>
              <c:numCache>
                <c:formatCode>General</c:formatCode>
                <c:ptCount val="5"/>
              </c:numCache>
            </c:numRef>
          </c:cat>
          <c:val>
            <c:numRef>
              <c:f>公表用!$AH$961:$AL$961</c:f>
              <c:numCache>
                <c:formatCode>0.0%</c:formatCode>
                <c:ptCount val="5"/>
              </c:numCache>
            </c:numRef>
          </c:val>
          <c:extLst>
            <c:ext xmlns:c16="http://schemas.microsoft.com/office/drawing/2014/chart" uri="{C3380CC4-5D6E-409C-BE32-E72D297353CC}">
              <c16:uniqueId val="{00000003-9297-4D66-97CA-3F310AA9A4FF}"/>
            </c:ext>
          </c:extLst>
        </c:ser>
        <c:dLbls>
          <c:dLblPos val="ctr"/>
          <c:showLegendKey val="0"/>
          <c:showVal val="1"/>
          <c:showCatName val="0"/>
          <c:showSerName val="0"/>
          <c:showPercent val="0"/>
          <c:showBubbleSize val="0"/>
        </c:dLbls>
        <c:gapWidth val="150"/>
        <c:overlap val="100"/>
        <c:axId val="348065864"/>
        <c:axId val="348065080"/>
      </c:barChart>
      <c:catAx>
        <c:axId val="34806586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65080"/>
        <c:crosses val="autoZero"/>
        <c:auto val="1"/>
        <c:lblAlgn val="ctr"/>
        <c:lblOffset val="100"/>
        <c:noMultiLvlLbl val="0"/>
      </c:catAx>
      <c:valAx>
        <c:axId val="3480650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65864"/>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ja-JP" sz="1600" b="1" i="0" u="none" strike="noStrike" kern="1200" spc="100" baseline="0">
                <a:solidFill>
                  <a:sysClr val="windowText" lastClr="000000">
                    <a:lumMod val="65000"/>
                    <a:lumOff val="35000"/>
                  </a:sysClr>
                </a:solidFill>
                <a:effectLst>
                  <a:outerShdw blurRad="50800" dist="38100" dir="5400000" algn="t" rotWithShape="0">
                    <a:prstClr val="black">
                      <a:alpha val="40000"/>
                    </a:prstClr>
                  </a:outerShdw>
                </a:effectLst>
                <a:latin typeface="+mn-lt"/>
                <a:ea typeface="+mn-ea"/>
                <a:cs typeface="+mn-cs"/>
              </a:rPr>
              <a:t>スポーツで地域の交流やつながりが深まっている</a:t>
            </a:r>
            <a:endParaRPr lang="en-US" sz="1600" b="1" i="0" u="none" strike="noStrike" kern="1200" spc="100" baseline="0">
              <a:solidFill>
                <a:sysClr val="windowText" lastClr="000000">
                  <a:lumMod val="65000"/>
                  <a:lumOff val="35000"/>
                </a:sysClr>
              </a:solidFill>
              <a:effectLst>
                <a:outerShdw blurRad="50800" dist="38100" dir="5400000" algn="t" rotWithShape="0">
                  <a:prstClr val="black">
                    <a:alpha val="40000"/>
                  </a:prstClr>
                </a:outerShdw>
              </a:effectLst>
              <a:latin typeface="+mn-lt"/>
              <a:ea typeface="+mn-ea"/>
              <a:cs typeface="+mn-cs"/>
            </a:endParaRPr>
          </a:p>
          <a:p>
            <a:pPr>
              <a:defRPr/>
            </a:pPr>
            <a:r>
              <a:rPr lang="ja-JP" sz="1600" b="1" i="0" u="none" strike="noStrike" kern="1200" spc="100" baseline="0">
                <a:solidFill>
                  <a:sysClr val="windowText" lastClr="000000">
                    <a:lumMod val="65000"/>
                    <a:lumOff val="35000"/>
                  </a:sysClr>
                </a:solidFill>
                <a:effectLst>
                  <a:outerShdw blurRad="50800" dist="38100" dir="5400000" algn="t" rotWithShape="0">
                    <a:prstClr val="black">
                      <a:alpha val="40000"/>
                    </a:prstClr>
                  </a:outerShdw>
                </a:effectLst>
                <a:latin typeface="+mn-lt"/>
                <a:ea typeface="+mn-ea"/>
                <a:cs typeface="+mn-cs"/>
              </a:rPr>
              <a:t>と思う市民の割合の推移</a:t>
            </a:r>
            <a:endParaRPr lang="en-US" sz="1600" b="1" i="0" u="none" strike="noStrike" kern="1200" spc="100" baseline="0">
              <a:solidFill>
                <a:sysClr val="windowText" lastClr="000000">
                  <a:lumMod val="65000"/>
                  <a:lumOff val="35000"/>
                </a:sysClr>
              </a:solidFill>
              <a:effectLst>
                <a:outerShdw blurRad="50800" dist="38100" dir="5400000" algn="t" rotWithShape="0">
                  <a:prstClr val="black">
                    <a:alpha val="40000"/>
                  </a:prstClr>
                </a:outerShdw>
              </a:effectLst>
              <a:latin typeface="+mn-lt"/>
              <a:ea typeface="+mn-ea"/>
              <a:cs typeface="+mn-cs"/>
            </a:endParaRPr>
          </a:p>
        </c:rich>
      </c:tx>
      <c:layout>
        <c:manualLayout>
          <c:xMode val="edge"/>
          <c:yMode val="edge"/>
          <c:x val="0.16435230596175479"/>
          <c:y val="0"/>
        </c:manualLayout>
      </c:layout>
      <c:overlay val="0"/>
      <c:spPr>
        <a:solidFill>
          <a:sysClr val="window" lastClr="FFFFFF"/>
        </a:solid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ja-JP"/>
        </a:p>
      </c:txPr>
    </c:title>
    <c:autoTitleDeleted val="0"/>
    <c:plotArea>
      <c:layout>
        <c:manualLayout>
          <c:layoutTarget val="inner"/>
          <c:xMode val="edge"/>
          <c:yMode val="edge"/>
          <c:x val="8.492754269738946E-2"/>
          <c:y val="0.23045338082739658"/>
          <c:w val="0.87452001219394315"/>
          <c:h val="0.58856705411823529"/>
        </c:manualLayout>
      </c:layout>
      <c:barChart>
        <c:barDir val="bar"/>
        <c:grouping val="stacked"/>
        <c:varyColors val="0"/>
        <c:ser>
          <c:idx val="0"/>
          <c:order val="0"/>
          <c:tx>
            <c:strRef>
              <c:f>公表用!$AG$1031</c:f>
              <c:strCache>
                <c:ptCount val="1"/>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公表用!$AH$1030:$AL$1030</c:f>
              <c:numCache>
                <c:formatCode>General</c:formatCode>
                <c:ptCount val="5"/>
              </c:numCache>
            </c:numRef>
          </c:cat>
          <c:val>
            <c:numRef>
              <c:f>公表用!$AH$1031:$AL$1031</c:f>
              <c:numCache>
                <c:formatCode>0.0%</c:formatCode>
                <c:ptCount val="5"/>
              </c:numCache>
            </c:numRef>
          </c:val>
          <c:extLst>
            <c:ext xmlns:c16="http://schemas.microsoft.com/office/drawing/2014/chart" uri="{C3380CC4-5D6E-409C-BE32-E72D297353CC}">
              <c16:uniqueId val="{00000000-EE8C-492F-8F94-71ADCA5AEA34}"/>
            </c:ext>
          </c:extLst>
        </c:ser>
        <c:ser>
          <c:idx val="1"/>
          <c:order val="1"/>
          <c:tx>
            <c:strRef>
              <c:f>公表用!$AG$1032</c:f>
              <c:strCache>
                <c:ptCount val="1"/>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公表用!$AH$1030:$AL$1030</c:f>
              <c:numCache>
                <c:formatCode>General</c:formatCode>
                <c:ptCount val="5"/>
              </c:numCache>
            </c:numRef>
          </c:cat>
          <c:val>
            <c:numRef>
              <c:f>公表用!$AH$1032:$AL$1032</c:f>
              <c:numCache>
                <c:formatCode>0.0%</c:formatCode>
                <c:ptCount val="5"/>
              </c:numCache>
            </c:numRef>
          </c:val>
          <c:extLst>
            <c:ext xmlns:c16="http://schemas.microsoft.com/office/drawing/2014/chart" uri="{C3380CC4-5D6E-409C-BE32-E72D297353CC}">
              <c16:uniqueId val="{00000001-EE8C-492F-8F94-71ADCA5AEA34}"/>
            </c:ext>
          </c:extLst>
        </c:ser>
        <c:ser>
          <c:idx val="2"/>
          <c:order val="2"/>
          <c:tx>
            <c:strRef>
              <c:f>公表用!$AG$1033</c:f>
              <c:strCache>
                <c:ptCount val="1"/>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公表用!$AH$1030:$AL$1030</c:f>
              <c:numCache>
                <c:formatCode>General</c:formatCode>
                <c:ptCount val="5"/>
              </c:numCache>
            </c:numRef>
          </c:cat>
          <c:val>
            <c:numRef>
              <c:f>公表用!$AH$1033:$AL$1033</c:f>
              <c:numCache>
                <c:formatCode>0.0%</c:formatCode>
                <c:ptCount val="5"/>
              </c:numCache>
            </c:numRef>
          </c:val>
          <c:extLst>
            <c:ext xmlns:c16="http://schemas.microsoft.com/office/drawing/2014/chart" uri="{C3380CC4-5D6E-409C-BE32-E72D297353CC}">
              <c16:uniqueId val="{00000002-EE8C-492F-8F94-71ADCA5AEA34}"/>
            </c:ext>
          </c:extLst>
        </c:ser>
        <c:ser>
          <c:idx val="3"/>
          <c:order val="3"/>
          <c:tx>
            <c:strRef>
              <c:f>公表用!$AG$1034</c:f>
              <c:strCache>
                <c:ptCount val="1"/>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公表用!$AH$1030:$AL$1030</c:f>
              <c:numCache>
                <c:formatCode>General</c:formatCode>
                <c:ptCount val="5"/>
              </c:numCache>
            </c:numRef>
          </c:cat>
          <c:val>
            <c:numRef>
              <c:f>公表用!$AH$1034:$AL$1034</c:f>
              <c:numCache>
                <c:formatCode>0.0%</c:formatCode>
                <c:ptCount val="5"/>
              </c:numCache>
            </c:numRef>
          </c:val>
          <c:extLst>
            <c:ext xmlns:c16="http://schemas.microsoft.com/office/drawing/2014/chart" uri="{C3380CC4-5D6E-409C-BE32-E72D297353CC}">
              <c16:uniqueId val="{00000003-EE8C-492F-8F94-71ADCA5AEA34}"/>
            </c:ext>
          </c:extLst>
        </c:ser>
        <c:dLbls>
          <c:dLblPos val="ctr"/>
          <c:showLegendKey val="0"/>
          <c:showVal val="1"/>
          <c:showCatName val="0"/>
          <c:showSerName val="0"/>
          <c:showPercent val="0"/>
          <c:showBubbleSize val="0"/>
        </c:dLbls>
        <c:gapWidth val="150"/>
        <c:overlap val="100"/>
        <c:axId val="348065472"/>
        <c:axId val="348063512"/>
      </c:barChart>
      <c:catAx>
        <c:axId val="34806547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ja-JP"/>
          </a:p>
        </c:txPr>
        <c:crossAx val="348063512"/>
        <c:crosses val="autoZero"/>
        <c:auto val="1"/>
        <c:lblAlgn val="ctr"/>
        <c:lblOffset val="100"/>
        <c:noMultiLvlLbl val="0"/>
      </c:catAx>
      <c:valAx>
        <c:axId val="348063512"/>
        <c:scaling>
          <c:orientation val="minMax"/>
          <c:max val="1"/>
        </c:scaling>
        <c:delete val="0"/>
        <c:axPos val="b"/>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48065472"/>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a:solidFill>
        <a:schemeClr val="accent1"/>
      </a:solidFill>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ja-JP"/>
        </a:p>
      </c:txPr>
    </c:title>
    <c:autoTitleDeleted val="0"/>
    <c:plotArea>
      <c:layout/>
      <c:pieChart>
        <c:varyColors val="1"/>
        <c:ser>
          <c:idx val="10"/>
          <c:order val="10"/>
          <c:tx>
            <c:v>回答者年代別構成比</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2B-4874-84B0-874AB85DE2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2B-4874-84B0-874AB85DE2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2B-4874-84B0-874AB85DE2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2B-4874-84B0-874AB85DE2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62B-4874-84B0-874AB85DE203}"/>
              </c:ext>
            </c:extLst>
          </c:dPt>
          <c:dLbls>
            <c:dLbl>
              <c:idx val="0"/>
              <c:layout>
                <c:manualLayout>
                  <c:x val="-7.4811331438005502E-2"/>
                  <c:y val="0.21092983314440927"/>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62B-4874-84B0-874AB85DE203}"/>
                </c:ext>
              </c:extLst>
            </c:dLbl>
            <c:dLbl>
              <c:idx val="1"/>
              <c:layout>
                <c:manualLayout>
                  <c:x val="-0.12005983991035944"/>
                  <c:y val="-7.57051361845497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862B-4874-84B0-874AB85DE203}"/>
                </c:ext>
              </c:extLst>
            </c:dLbl>
            <c:dLbl>
              <c:idx val="2"/>
              <c:layout>
                <c:manualLayout>
                  <c:x val="-1.1920300868393919E-6"/>
                  <c:y val="-0.16963010720493427"/>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62B-4874-84B0-874AB85DE203}"/>
                </c:ext>
              </c:extLst>
            </c:dLbl>
            <c:dLbl>
              <c:idx val="3"/>
              <c:layout>
                <c:manualLayout>
                  <c:x val="0.11324047418956849"/>
                  <c:y val="-7.57051361845497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62B-4874-84B0-874AB85DE203}"/>
                </c:ext>
              </c:extLst>
            </c:dLbl>
            <c:dLbl>
              <c:idx val="4"/>
              <c:layout>
                <c:manualLayout>
                  <c:x val="7.7881563002840742E-2"/>
                  <c:y val="0.21080257808108138"/>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862B-4874-84B0-874AB85DE2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dLblPos val="ct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([1]調査結果!$J$29,[1]調査結果!$M$29,[1]調査結果!$P$29,[1]調査結果!$S$29,[1]調査結果!$V$29)</c:f>
              <c:strCache>
                <c:ptCount val="5"/>
                <c:pt idx="0">
                  <c:v>29歳
以下</c:v>
                </c:pt>
                <c:pt idx="1">
                  <c:v>30歳代</c:v>
                </c:pt>
                <c:pt idx="2">
                  <c:v>40歳代</c:v>
                </c:pt>
                <c:pt idx="3">
                  <c:v>50歳代</c:v>
                </c:pt>
                <c:pt idx="4">
                  <c:v>60歳
以上</c:v>
                </c:pt>
              </c:strCache>
              <c:extLst/>
            </c:strRef>
          </c:cat>
          <c:val>
            <c:numRef>
              <c:f>([1]調査結果!$J$42,[1]調査結果!$M$42,[1]調査結果!$P$42,[1]調査結果!$S$42,[1]調査結果!$V$42)</c:f>
              <c:numCache>
                <c:formatCode>General</c:formatCode>
                <c:ptCount val="5"/>
                <c:pt idx="0">
                  <c:v>0.2</c:v>
                </c:pt>
                <c:pt idx="1">
                  <c:v>0.2</c:v>
                </c:pt>
                <c:pt idx="2">
                  <c:v>0.2</c:v>
                </c:pt>
                <c:pt idx="3">
                  <c:v>0.2</c:v>
                </c:pt>
                <c:pt idx="4">
                  <c:v>0.2</c:v>
                </c:pt>
              </c:numCache>
              <c:extLst/>
            </c:numRef>
          </c:val>
          <c:extLst>
            <c:ext xmlns:c16="http://schemas.microsoft.com/office/drawing/2014/chart" uri="{C3380CC4-5D6E-409C-BE32-E72D297353CC}">
              <c16:uniqueId val="{0000000A-862B-4874-84B0-874AB85DE20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C-862B-4874-84B0-874AB85DE2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862B-4874-84B0-874AB85DE2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862B-4874-84B0-874AB85DE2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862B-4874-84B0-874AB85DE2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862B-4874-84B0-874AB85DE203}"/>
                    </c:ext>
                  </c:extLst>
                </c:dPt>
                <c:dLbls>
                  <c:dLbl>
                    <c:idx val="0"/>
                    <c:layout>
                      <c:manualLayout>
                        <c:x val="7.8101166166412439E-2"/>
                        <c:y val="1.6314666666666668E-2"/>
                      </c:manualLayout>
                    </c:layout>
                    <c:dLblPos val="bestFit"/>
                    <c:showLegendKey val="0"/>
                    <c:showVal val="1"/>
                    <c:showCatName val="1"/>
                    <c:showSerName val="0"/>
                    <c:showPercent val="0"/>
                    <c:showBubbleSize val="0"/>
                    <c:separator>
</c:separator>
                    <c:extLst>
                      <c:ext uri="{CE6537A1-D6FC-4f65-9D91-7224C49458BB}"/>
                      <c:ext xmlns:c16="http://schemas.microsoft.com/office/drawing/2014/chart" uri="{C3380CC4-5D6E-409C-BE32-E72D297353CC}">
                        <c16:uniqueId val="{0000000C-862B-4874-84B0-874AB85DE203}"/>
                      </c:ext>
                    </c:extLst>
                  </c:dLbl>
                  <c:dLbl>
                    <c:idx val="1"/>
                    <c:layout>
                      <c:manualLayout>
                        <c:x val="0.19402777777777777"/>
                        <c:y val="-7.0555555555555621E-2"/>
                      </c:manualLayout>
                    </c:layout>
                    <c:dLblPos val="bestFit"/>
                    <c:showLegendKey val="0"/>
                    <c:showVal val="1"/>
                    <c:showCatName val="1"/>
                    <c:showSerName val="0"/>
                    <c:showPercent val="0"/>
                    <c:showBubbleSize val="0"/>
                    <c:separator>
</c:separator>
                    <c:extLst>
                      <c:ext uri="{CE6537A1-D6FC-4f65-9D91-7224C49458BB}"/>
                      <c:ext xmlns:c16="http://schemas.microsoft.com/office/drawing/2014/chart" uri="{C3380CC4-5D6E-409C-BE32-E72D297353CC}">
                        <c16:uniqueId val="{0000000E-862B-4874-84B0-874AB85DE2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c:ext uri="{02D57815-91ED-43cb-92C2-25804820EDAC}">
                        <c15:formulaRef>
                          <c15:sqref>([1]調査結果!$J$29,[1]調査結果!$M$29,[1]調査結果!$P$29,[1]調査結果!$S$29,[1]調査結果!$V$29)</c15:sqref>
                        </c15:formulaRef>
                      </c:ext>
                    </c:extLst>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5-862B-4874-84B0-874AB85DE203}"/>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([1]調査結果!$J$30,[1]調査結果!$M$30,[1]調査結果!$P$30,[1]調査結果!$S$30,[1]調査結果!$V$30)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0-862B-4874-84B0-874AB85DE203}"/>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([1]調査結果!$J$31,[1]調査結果!$M$31,[1]調査結果!$P$31,[1]調査結果!$S$31,[1]調査結果!$V$31)</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B-862B-4874-84B0-874AB85DE203}"/>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([1]調査結果!$J$32,[1]調査結果!$M$32,[1]調査結果!$P$32,[1]調査結果!$S$32,[1]調査結果!$V$32)</c15:sqref>
                        </c15:formulaRef>
                      </c:ext>
                    </c:extLst>
                    <c:numCache>
                      <c:formatCode>General</c:formatCode>
                      <c:ptCount val="5"/>
                      <c:pt idx="0">
                        <c:v>49</c:v>
                      </c:pt>
                      <c:pt idx="1">
                        <c:v>50</c:v>
                      </c:pt>
                      <c:pt idx="2">
                        <c:v>50</c:v>
                      </c:pt>
                      <c:pt idx="3">
                        <c:v>48</c:v>
                      </c:pt>
                      <c:pt idx="4">
                        <c:v>50</c:v>
                      </c:pt>
                    </c:numCache>
                  </c:numRef>
                </c:val>
                <c:extLst xmlns:c15="http://schemas.microsoft.com/office/drawing/2012/chart">
                  <c:ext xmlns:c16="http://schemas.microsoft.com/office/drawing/2014/chart" uri="{C3380CC4-5D6E-409C-BE32-E72D297353CC}">
                    <c16:uniqueId val="{00000036-862B-4874-84B0-874AB85DE203}"/>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([1]調査結果!$J$33,[1]調査結果!$M$33,[1]調査結果!$P$33,[1]調査結果!$S$33,[1]調査結果!$V$33)</c15:sqref>
                        </c15:formulaRef>
                      </c:ext>
                    </c:extLst>
                    <c:numCache>
                      <c:formatCode>General</c:formatCode>
                      <c:ptCount val="5"/>
                      <c:pt idx="0">
                        <c:v>0.19838056680161945</c:v>
                      </c:pt>
                      <c:pt idx="1">
                        <c:v>0.20242914979757085</c:v>
                      </c:pt>
                      <c:pt idx="2">
                        <c:v>0.20242914979757085</c:v>
                      </c:pt>
                      <c:pt idx="3">
                        <c:v>0.19433198380566802</c:v>
                      </c:pt>
                      <c:pt idx="4">
                        <c:v>0.20242914979757085</c:v>
                      </c:pt>
                    </c:numCache>
                  </c:numRef>
                </c:val>
                <c:extLst xmlns:c15="http://schemas.microsoft.com/office/drawing/2012/chart">
                  <c:ext xmlns:c16="http://schemas.microsoft.com/office/drawing/2014/chart" uri="{C3380CC4-5D6E-409C-BE32-E72D297353CC}">
                    <c16:uniqueId val="{00000041-862B-4874-84B0-874AB85DE203}"/>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([1]調査結果!$J$34,[1]調査結果!$M$34,[1]調査結果!$P$34,[1]調査結果!$S$34,[1]調査結果!$V$34)</c15:sqref>
                        </c15:formulaRef>
                      </c:ext>
                    </c:extLst>
                    <c:numCache>
                      <c:formatCode>General</c:formatCode>
                      <c:ptCount val="5"/>
                      <c:pt idx="0">
                        <c:v>0.49</c:v>
                      </c:pt>
                      <c:pt idx="1">
                        <c:v>0.5</c:v>
                      </c:pt>
                      <c:pt idx="2">
                        <c:v>0.5</c:v>
                      </c:pt>
                      <c:pt idx="3">
                        <c:v>0.48</c:v>
                      </c:pt>
                      <c:pt idx="4">
                        <c:v>0.5</c:v>
                      </c:pt>
                    </c:numCache>
                  </c:numRef>
                </c:val>
                <c:extLst xmlns:c15="http://schemas.microsoft.com/office/drawing/2012/chart">
                  <c:ext xmlns:c16="http://schemas.microsoft.com/office/drawing/2014/chart" uri="{C3380CC4-5D6E-409C-BE32-E72D297353CC}">
                    <c16:uniqueId val="{0000004C-862B-4874-84B0-874AB85DE203}"/>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([1]調査結果!$J$35,[1]調査結果!$M$35,[1]調査結果!$P$35,[1]調査結果!$S$35,[1]調査結果!$V$35)</c15:sqref>
                        </c15:formulaRef>
                      </c:ext>
                    </c:extLst>
                    <c:numCache>
                      <c:formatCode>General</c:formatCode>
                      <c:ptCount val="5"/>
                      <c:pt idx="0">
                        <c:v>49</c:v>
                      </c:pt>
                      <c:pt idx="1">
                        <c:v>50</c:v>
                      </c:pt>
                      <c:pt idx="2">
                        <c:v>50</c:v>
                      </c:pt>
                      <c:pt idx="3">
                        <c:v>49</c:v>
                      </c:pt>
                      <c:pt idx="4">
                        <c:v>50</c:v>
                      </c:pt>
                    </c:numCache>
                  </c:numRef>
                </c:val>
                <c:extLst xmlns:c15="http://schemas.microsoft.com/office/drawing/2012/chart">
                  <c:ext xmlns:c16="http://schemas.microsoft.com/office/drawing/2014/chart" uri="{C3380CC4-5D6E-409C-BE32-E72D297353CC}">
                    <c16:uniqueId val="{00000057-862B-4874-84B0-874AB85DE203}"/>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([1]調査結果!$J$36,[1]調査結果!$M$36,[1]調査結果!$P$36,[1]調査結果!$S$36,[1]調査結果!$V$36)</c15:sqref>
                        </c15:formulaRef>
                      </c:ext>
                    </c:extLst>
                    <c:numCache>
                      <c:formatCode>General</c:formatCode>
                      <c:ptCount val="5"/>
                      <c:pt idx="0">
                        <c:v>0.19758064516129031</c:v>
                      </c:pt>
                      <c:pt idx="1">
                        <c:v>0.20161290322580644</c:v>
                      </c:pt>
                      <c:pt idx="2">
                        <c:v>0.20161290322580644</c:v>
                      </c:pt>
                      <c:pt idx="3">
                        <c:v>0.19758064516129031</c:v>
                      </c:pt>
                      <c:pt idx="4">
                        <c:v>0.20161290322580644</c:v>
                      </c:pt>
                    </c:numCache>
                  </c:numRef>
                </c:val>
                <c:extLst xmlns:c15="http://schemas.microsoft.com/office/drawing/2012/chart">
                  <c:ext xmlns:c16="http://schemas.microsoft.com/office/drawing/2014/chart" uri="{C3380CC4-5D6E-409C-BE32-E72D297353CC}">
                    <c16:uniqueId val="{00000062-862B-4874-84B0-874AB85DE203}"/>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([1]調査結果!$J$37,[1]調査結果!$M$37,[1]調査結果!$P$37,[1]調査結果!$S$37,[1]調査結果!$V$37)</c15:sqref>
                        </c15:formulaRef>
                      </c:ext>
                    </c:extLst>
                    <c:numCache>
                      <c:formatCode>General</c:formatCode>
                      <c:ptCount val="5"/>
                      <c:pt idx="0">
                        <c:v>0.49</c:v>
                      </c:pt>
                      <c:pt idx="1">
                        <c:v>0.5</c:v>
                      </c:pt>
                      <c:pt idx="2">
                        <c:v>0.5</c:v>
                      </c:pt>
                      <c:pt idx="3">
                        <c:v>0.49</c:v>
                      </c:pt>
                      <c:pt idx="4">
                        <c:v>0.5</c:v>
                      </c:pt>
                    </c:numCache>
                  </c:numRef>
                </c:val>
                <c:extLst xmlns:c15="http://schemas.microsoft.com/office/drawing/2012/chart">
                  <c:ext xmlns:c16="http://schemas.microsoft.com/office/drawing/2014/chart" uri="{C3380CC4-5D6E-409C-BE32-E72D297353CC}">
                    <c16:uniqueId val="{0000006D-862B-4874-84B0-874AB85DE203}"/>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862B-4874-84B0-874AB85DE20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862B-4874-84B0-874AB85DE20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862B-4874-84B0-874AB85DE20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862B-4874-84B0-874AB85DE20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862B-4874-84B0-874AB85DE203}"/>
                    </c:ext>
                  </c:extLst>
                </c:dPt>
                <c:cat>
                  <c:strRef>
                    <c:extLst xmlns:c15="http://schemas.microsoft.com/office/drawing/2012/chart">
                      <c:ext xmlns:c15="http://schemas.microsoft.com/office/drawing/2012/chart" uri="{02D57815-91ED-43cb-92C2-25804820EDAC}">
                        <c15:formulaRef>
                          <c15:sqref>([1]調査結果!$J$29,[1]調査結果!$M$29,[1]調査結果!$P$29,[1]調査結果!$S$29,[1]調査結果!$V$29)</c15:sqref>
                        </c15:formulaRef>
                      </c:ext>
                    </c:extLst>
                    <c:strCache>
                      <c:ptCount val="5"/>
                      <c:pt idx="0">
                        <c:v>29歳
以下</c:v>
                      </c:pt>
                      <c:pt idx="1">
                        <c:v>30歳代</c:v>
                      </c:pt>
                      <c:pt idx="2">
                        <c:v>40歳代</c:v>
                      </c:pt>
                      <c:pt idx="3">
                        <c:v>50歳代</c:v>
                      </c:pt>
                      <c:pt idx="4">
                        <c:v>60歳
以上</c:v>
                      </c:pt>
                    </c:strCache>
                  </c:strRef>
                </c:cat>
                <c:val>
                  <c:numRef>
                    <c:extLst xmlns:c15="http://schemas.microsoft.com/office/drawing/2012/chart">
                      <c:ext xmlns:c15="http://schemas.microsoft.com/office/drawing/2012/chart" uri="{02D57815-91ED-43cb-92C2-25804820EDAC}">
                        <c15:formulaRef>
                          <c15:sqref>([1]調査結果!$J$41,[1]調査結果!$M$41,[1]調査結果!$P$41,[1]調査結果!$S$41,[1]調査結果!$V$41)</c15:sqref>
                        </c15:formulaRef>
                      </c:ext>
                    </c:extLst>
                    <c:numCache>
                      <c:formatCode>General</c:formatCode>
                      <c:ptCount val="5"/>
                      <c:pt idx="0">
                        <c:v>100</c:v>
                      </c:pt>
                      <c:pt idx="1">
                        <c:v>100</c:v>
                      </c:pt>
                      <c:pt idx="2">
                        <c:v>100</c:v>
                      </c:pt>
                      <c:pt idx="3">
                        <c:v>100</c:v>
                      </c:pt>
                      <c:pt idx="4">
                        <c:v>100</c:v>
                      </c:pt>
                    </c:numCache>
                  </c:numRef>
                </c:val>
                <c:extLst xmlns:c15="http://schemas.microsoft.com/office/drawing/2012/chart">
                  <c:ext xmlns:c16="http://schemas.microsoft.com/office/drawing/2014/chart" uri="{C3380CC4-5D6E-409C-BE32-E72D297353CC}">
                    <c16:uniqueId val="{00000078-862B-4874-84B0-874AB85DE203}"/>
                  </c:ext>
                </c:extLst>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東京オリンピック・パラリンピックに興味がありますか</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2754269738946E-2"/>
          <c:y val="0.24402628015447114"/>
          <c:w val="0.87452001219394315"/>
          <c:h val="0.54951669257903268"/>
        </c:manualLayout>
      </c:layout>
      <c:barChart>
        <c:barDir val="bar"/>
        <c:grouping val="stacked"/>
        <c:varyColors val="0"/>
        <c:ser>
          <c:idx val="0"/>
          <c:order val="0"/>
          <c:tx>
            <c:strRef>
              <c:f>公表用!$AG$1085</c:f>
              <c:strCache>
                <c:ptCount val="1"/>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公表用!$AH$1084:$AL$1084</c:f>
              <c:numCache>
                <c:formatCode>General</c:formatCode>
                <c:ptCount val="5"/>
              </c:numCache>
            </c:numRef>
          </c:cat>
          <c:val>
            <c:numRef>
              <c:f>公表用!$AH$1085:$AL$1085</c:f>
              <c:numCache>
                <c:formatCode>0.0%</c:formatCode>
                <c:ptCount val="5"/>
              </c:numCache>
            </c:numRef>
          </c:val>
          <c:extLst>
            <c:ext xmlns:c16="http://schemas.microsoft.com/office/drawing/2014/chart" uri="{C3380CC4-5D6E-409C-BE32-E72D297353CC}">
              <c16:uniqueId val="{00000000-AF50-4EBB-AF01-8EBCB3F82481}"/>
            </c:ext>
          </c:extLst>
        </c:ser>
        <c:ser>
          <c:idx val="1"/>
          <c:order val="1"/>
          <c:tx>
            <c:strRef>
              <c:f>公表用!$AG$1086</c:f>
              <c:strCache>
                <c:ptCount val="1"/>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公表用!$AH$1084:$AL$1084</c:f>
              <c:numCache>
                <c:formatCode>General</c:formatCode>
                <c:ptCount val="5"/>
              </c:numCache>
            </c:numRef>
          </c:cat>
          <c:val>
            <c:numRef>
              <c:f>公表用!$AH$1086:$AL$1086</c:f>
              <c:numCache>
                <c:formatCode>0.0%</c:formatCode>
                <c:ptCount val="5"/>
              </c:numCache>
            </c:numRef>
          </c:val>
          <c:extLst>
            <c:ext xmlns:c16="http://schemas.microsoft.com/office/drawing/2014/chart" uri="{C3380CC4-5D6E-409C-BE32-E72D297353CC}">
              <c16:uniqueId val="{00000001-AF50-4EBB-AF01-8EBCB3F82481}"/>
            </c:ext>
          </c:extLst>
        </c:ser>
        <c:ser>
          <c:idx val="2"/>
          <c:order val="2"/>
          <c:tx>
            <c:strRef>
              <c:f>公表用!$AG$1087</c:f>
              <c:strCache>
                <c:ptCount val="1"/>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公表用!$AH$1084:$AL$1084</c:f>
              <c:numCache>
                <c:formatCode>General</c:formatCode>
                <c:ptCount val="5"/>
              </c:numCache>
            </c:numRef>
          </c:cat>
          <c:val>
            <c:numRef>
              <c:f>公表用!$AH$1087:$AL$1087</c:f>
              <c:numCache>
                <c:formatCode>0.0%</c:formatCode>
                <c:ptCount val="5"/>
              </c:numCache>
            </c:numRef>
          </c:val>
          <c:extLst>
            <c:ext xmlns:c16="http://schemas.microsoft.com/office/drawing/2014/chart" uri="{C3380CC4-5D6E-409C-BE32-E72D297353CC}">
              <c16:uniqueId val="{00000002-AF50-4EBB-AF01-8EBCB3F82481}"/>
            </c:ext>
          </c:extLst>
        </c:ser>
        <c:ser>
          <c:idx val="3"/>
          <c:order val="3"/>
          <c:tx>
            <c:strRef>
              <c:f>公表用!$AG$1088</c:f>
              <c:strCache>
                <c:ptCount val="1"/>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公表用!$AH$1084:$AL$1084</c:f>
              <c:numCache>
                <c:formatCode>General</c:formatCode>
                <c:ptCount val="5"/>
              </c:numCache>
            </c:numRef>
          </c:cat>
          <c:val>
            <c:numRef>
              <c:f>公表用!$AH$1088:$AL$1088</c:f>
              <c:numCache>
                <c:formatCode>0.0%</c:formatCode>
                <c:ptCount val="5"/>
              </c:numCache>
            </c:numRef>
          </c:val>
          <c:extLst>
            <c:ext xmlns:c16="http://schemas.microsoft.com/office/drawing/2014/chart" uri="{C3380CC4-5D6E-409C-BE32-E72D297353CC}">
              <c16:uniqueId val="{00000003-AF50-4EBB-AF01-8EBCB3F82481}"/>
            </c:ext>
          </c:extLst>
        </c:ser>
        <c:ser>
          <c:idx val="4"/>
          <c:order val="4"/>
          <c:tx>
            <c:strRef>
              <c:f>公表用!$AG$1089</c:f>
              <c:strCache>
                <c:ptCount val="1"/>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公表用!$AH$1084:$AL$1084</c:f>
              <c:numCache>
                <c:formatCode>General</c:formatCode>
                <c:ptCount val="5"/>
              </c:numCache>
            </c:numRef>
          </c:cat>
          <c:val>
            <c:numRef>
              <c:f>公表用!$AH$1089:$AL$1089</c:f>
              <c:numCache>
                <c:formatCode>0.0%</c:formatCode>
                <c:ptCount val="5"/>
              </c:numCache>
            </c:numRef>
          </c:val>
          <c:extLst>
            <c:ext xmlns:c16="http://schemas.microsoft.com/office/drawing/2014/chart" uri="{C3380CC4-5D6E-409C-BE32-E72D297353CC}">
              <c16:uniqueId val="{00000004-AF50-4EBB-AF01-8EBCB3F82481}"/>
            </c:ext>
          </c:extLst>
        </c:ser>
        <c:dLbls>
          <c:dLblPos val="ctr"/>
          <c:showLegendKey val="0"/>
          <c:showVal val="1"/>
          <c:showCatName val="0"/>
          <c:showSerName val="0"/>
          <c:showPercent val="0"/>
          <c:showBubbleSize val="0"/>
        </c:dLbls>
        <c:gapWidth val="150"/>
        <c:overlap val="100"/>
        <c:axId val="348065864"/>
        <c:axId val="348065080"/>
      </c:barChart>
      <c:catAx>
        <c:axId val="34806586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65080"/>
        <c:crosses val="autoZero"/>
        <c:auto val="1"/>
        <c:lblAlgn val="ctr"/>
        <c:lblOffset val="100"/>
        <c:noMultiLvlLbl val="0"/>
      </c:catAx>
      <c:valAx>
        <c:axId val="3480650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8065864"/>
        <c:crosses val="autoZero"/>
        <c:crossBetween val="between"/>
        <c:majorUnit val="0.2"/>
      </c:valAx>
      <c:spPr>
        <a:noFill/>
        <a:ln>
          <a:noFill/>
        </a:ln>
        <a:effectLst/>
      </c:spPr>
    </c:plotArea>
    <c:legend>
      <c:legendPos val="b"/>
      <c:layout>
        <c:manualLayout>
          <c:xMode val="edge"/>
          <c:yMode val="edge"/>
          <c:x val="9.3157287377912696E-3"/>
          <c:y val="0.90996998007658847"/>
          <c:w val="0.98321768031423273"/>
          <c:h val="6.6415710395595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b="1">
                <a:solidFill>
                  <a:sysClr val="windowText" lastClr="000000"/>
                </a:solidFill>
              </a:rPr>
              <a:t>新型コロナウィルス感染症拡大の影響により運動習慣に変化はありましたか</a:t>
            </a:r>
            <a:r>
              <a:rPr lang="ja-JP" altLang="en-US" b="1">
                <a:solidFill>
                  <a:sysClr val="windowText" lastClr="000000"/>
                </a:solidFill>
              </a:rPr>
              <a:t>。</a:t>
            </a:r>
          </a:p>
        </c:rich>
      </c:tx>
      <c:layout>
        <c:manualLayout>
          <c:xMode val="edge"/>
          <c:yMode val="edge"/>
          <c:x val="0.11551024448183705"/>
          <c:y val="7.53259065913133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3675060642402918E-2"/>
          <c:y val="0.31143361488158866"/>
          <c:w val="0.88578773279697187"/>
          <c:h val="0.15495362434080592"/>
        </c:manualLayout>
      </c:layout>
      <c:barChart>
        <c:barDir val="bar"/>
        <c:grouping val="percentStacked"/>
        <c:varyColors val="0"/>
        <c:ser>
          <c:idx val="0"/>
          <c:order val="0"/>
          <c:tx>
            <c:strRef>
              <c:f>公表用!$AG$1123</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公表用!$AH$1122</c:f>
              <c:numCache>
                <c:formatCode>General</c:formatCode>
                <c:ptCount val="1"/>
              </c:numCache>
            </c:numRef>
          </c:cat>
          <c:val>
            <c:numRef>
              <c:f>公表用!$AH$1123</c:f>
              <c:numCache>
                <c:formatCode>0.0%</c:formatCode>
                <c:ptCount val="1"/>
              </c:numCache>
            </c:numRef>
          </c:val>
          <c:extLst>
            <c:ext xmlns:c16="http://schemas.microsoft.com/office/drawing/2014/chart" uri="{C3380CC4-5D6E-409C-BE32-E72D297353CC}">
              <c16:uniqueId val="{00000000-C7D1-4313-874F-177AAFB71E04}"/>
            </c:ext>
          </c:extLst>
        </c:ser>
        <c:ser>
          <c:idx val="1"/>
          <c:order val="1"/>
          <c:tx>
            <c:strRef>
              <c:f>公表用!$AG$1124</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公表用!$AH$1122</c:f>
              <c:numCache>
                <c:formatCode>General</c:formatCode>
                <c:ptCount val="1"/>
              </c:numCache>
            </c:numRef>
          </c:cat>
          <c:val>
            <c:numRef>
              <c:f>公表用!$AH$1124</c:f>
              <c:numCache>
                <c:formatCode>0.0%</c:formatCode>
                <c:ptCount val="1"/>
              </c:numCache>
            </c:numRef>
          </c:val>
          <c:extLst>
            <c:ext xmlns:c16="http://schemas.microsoft.com/office/drawing/2014/chart" uri="{C3380CC4-5D6E-409C-BE32-E72D297353CC}">
              <c16:uniqueId val="{00000001-C7D1-4313-874F-177AAFB71E04}"/>
            </c:ext>
          </c:extLst>
        </c:ser>
        <c:ser>
          <c:idx val="2"/>
          <c:order val="2"/>
          <c:tx>
            <c:strRef>
              <c:f>公表用!$AG$1125</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公表用!$AH$1122</c:f>
              <c:numCache>
                <c:formatCode>General</c:formatCode>
                <c:ptCount val="1"/>
              </c:numCache>
            </c:numRef>
          </c:cat>
          <c:val>
            <c:numRef>
              <c:f>公表用!$AH$1125</c:f>
              <c:numCache>
                <c:formatCode>0.0%</c:formatCode>
                <c:ptCount val="1"/>
              </c:numCache>
            </c:numRef>
          </c:val>
          <c:extLst>
            <c:ext xmlns:c16="http://schemas.microsoft.com/office/drawing/2014/chart" uri="{C3380CC4-5D6E-409C-BE32-E72D297353CC}">
              <c16:uniqueId val="{00000002-C7D1-4313-874F-177AAFB71E04}"/>
            </c:ext>
          </c:extLst>
        </c:ser>
        <c:ser>
          <c:idx val="3"/>
          <c:order val="3"/>
          <c:tx>
            <c:strRef>
              <c:f>公表用!$AG$1126</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公表用!$AH$1122</c:f>
              <c:numCache>
                <c:formatCode>General</c:formatCode>
                <c:ptCount val="1"/>
              </c:numCache>
            </c:numRef>
          </c:cat>
          <c:val>
            <c:numRef>
              <c:f>公表用!$AH$1126</c:f>
              <c:numCache>
                <c:formatCode>0.0%</c:formatCode>
                <c:ptCount val="1"/>
              </c:numCache>
            </c:numRef>
          </c:val>
          <c:extLst>
            <c:ext xmlns:c16="http://schemas.microsoft.com/office/drawing/2014/chart" uri="{C3380CC4-5D6E-409C-BE32-E72D297353CC}">
              <c16:uniqueId val="{00000003-C7D1-4313-874F-177AAFB71E04}"/>
            </c:ext>
          </c:extLst>
        </c:ser>
        <c:dLbls>
          <c:dLblPos val="ctr"/>
          <c:showLegendKey val="0"/>
          <c:showVal val="1"/>
          <c:showCatName val="0"/>
          <c:showSerName val="0"/>
          <c:showPercent val="0"/>
          <c:showBubbleSize val="0"/>
        </c:dLbls>
        <c:gapWidth val="150"/>
        <c:overlap val="100"/>
        <c:axId val="1158372415"/>
        <c:axId val="1158363263"/>
      </c:barChart>
      <c:catAx>
        <c:axId val="11583724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158363263"/>
        <c:crosses val="autoZero"/>
        <c:auto val="1"/>
        <c:lblAlgn val="ctr"/>
        <c:lblOffset val="100"/>
        <c:noMultiLvlLbl val="0"/>
      </c:catAx>
      <c:valAx>
        <c:axId val="115836326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8372415"/>
        <c:crosses val="autoZero"/>
        <c:crossBetween val="between"/>
      </c:valAx>
      <c:spPr>
        <a:noFill/>
        <a:ln>
          <a:noFill/>
        </a:ln>
        <a:effectLst/>
      </c:spPr>
    </c:plotArea>
    <c:legend>
      <c:legendPos val="b"/>
      <c:layout>
        <c:manualLayout>
          <c:xMode val="edge"/>
          <c:yMode val="edge"/>
          <c:x val="9.7551647680928805E-2"/>
          <c:y val="0.84427748950752557"/>
          <c:w val="0.84293157182982004"/>
          <c:h val="9.77795054222334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244476</xdr:colOff>
      <xdr:row>40</xdr:row>
      <xdr:rowOff>165350</xdr:rowOff>
    </xdr:from>
    <xdr:to>
      <xdr:col>12</xdr:col>
      <xdr:colOff>381000</xdr:colOff>
      <xdr:row>54</xdr:row>
      <xdr:rowOff>112620</xdr:rowOff>
    </xdr:to>
    <xdr:graphicFrame macro="">
      <xdr:nvGraphicFramePr>
        <xdr:cNvPr id="2" name="グラフ 1">
          <a:extLst>
            <a:ext uri="{FF2B5EF4-FFF2-40B4-BE49-F238E27FC236}">
              <a16:creationId xmlns:a16="http://schemas.microsoft.com/office/drawing/2014/main" id="{68ADC655-A74A-417A-BE12-C4B6DA801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278</xdr:row>
      <xdr:rowOff>47625</xdr:rowOff>
    </xdr:from>
    <xdr:to>
      <xdr:col>27</xdr:col>
      <xdr:colOff>219075</xdr:colOff>
      <xdr:row>296</xdr:row>
      <xdr:rowOff>104775</xdr:rowOff>
    </xdr:to>
    <xdr:graphicFrame macro="">
      <xdr:nvGraphicFramePr>
        <xdr:cNvPr id="3" name="グラフ 2" title="１年間に運動やスポーツしている人の推移（スポーツ実施率）">
          <a:extLst>
            <a:ext uri="{FF2B5EF4-FFF2-40B4-BE49-F238E27FC236}">
              <a16:creationId xmlns:a16="http://schemas.microsoft.com/office/drawing/2014/main" id="{1DF6517C-2C3C-47B9-A930-E01044ED2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518</xdr:row>
      <xdr:rowOff>9525</xdr:rowOff>
    </xdr:from>
    <xdr:to>
      <xdr:col>27</xdr:col>
      <xdr:colOff>219075</xdr:colOff>
      <xdr:row>536</xdr:row>
      <xdr:rowOff>38100</xdr:rowOff>
    </xdr:to>
    <xdr:graphicFrame macro="">
      <xdr:nvGraphicFramePr>
        <xdr:cNvPr id="4" name="グラフ 3" title="１年間に運動やスポーツしている人の推移（スポーツ実施率）">
          <a:extLst>
            <a:ext uri="{FF2B5EF4-FFF2-40B4-BE49-F238E27FC236}">
              <a16:creationId xmlns:a16="http://schemas.microsoft.com/office/drawing/2014/main" id="{2B2A21EC-CABE-4EDD-99B7-D69AB4FD5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714</xdr:row>
      <xdr:rowOff>74083</xdr:rowOff>
    </xdr:from>
    <xdr:to>
      <xdr:col>27</xdr:col>
      <xdr:colOff>225425</xdr:colOff>
      <xdr:row>732</xdr:row>
      <xdr:rowOff>74083</xdr:rowOff>
    </xdr:to>
    <xdr:graphicFrame macro="">
      <xdr:nvGraphicFramePr>
        <xdr:cNvPr id="5" name="グラフ 4">
          <a:extLst>
            <a:ext uri="{FF2B5EF4-FFF2-40B4-BE49-F238E27FC236}">
              <a16:creationId xmlns:a16="http://schemas.microsoft.com/office/drawing/2014/main" id="{6FC14543-689A-4F67-AD17-D5A6BBD7E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69850</xdr:colOff>
      <xdr:row>948</xdr:row>
      <xdr:rowOff>91017</xdr:rowOff>
    </xdr:from>
    <xdr:to>
      <xdr:col>27</xdr:col>
      <xdr:colOff>232833</xdr:colOff>
      <xdr:row>967</xdr:row>
      <xdr:rowOff>62441</xdr:rowOff>
    </xdr:to>
    <xdr:graphicFrame macro="">
      <xdr:nvGraphicFramePr>
        <xdr:cNvPr id="6" name="グラフ 5">
          <a:extLst>
            <a:ext uri="{FF2B5EF4-FFF2-40B4-BE49-F238E27FC236}">
              <a16:creationId xmlns:a16="http://schemas.microsoft.com/office/drawing/2014/main" id="{32A325D0-0436-44CC-B06C-346656130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37042</xdr:colOff>
      <xdr:row>1034</xdr:row>
      <xdr:rowOff>64557</xdr:rowOff>
    </xdr:from>
    <xdr:to>
      <xdr:col>27</xdr:col>
      <xdr:colOff>200025</xdr:colOff>
      <xdr:row>1053</xdr:row>
      <xdr:rowOff>102656</xdr:rowOff>
    </xdr:to>
    <xdr:graphicFrame macro="">
      <xdr:nvGraphicFramePr>
        <xdr:cNvPr id="7" name="グラフ 6">
          <a:extLst>
            <a:ext uri="{FF2B5EF4-FFF2-40B4-BE49-F238E27FC236}">
              <a16:creationId xmlns:a16="http://schemas.microsoft.com/office/drawing/2014/main" id="{8422CDAC-EA76-4BB0-A1B2-1A250F296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68791</xdr:colOff>
      <xdr:row>41</xdr:row>
      <xdr:rowOff>21167</xdr:rowOff>
    </xdr:from>
    <xdr:to>
      <xdr:col>25</xdr:col>
      <xdr:colOff>163756</xdr:colOff>
      <xdr:row>55</xdr:row>
      <xdr:rowOff>66674</xdr:rowOff>
    </xdr:to>
    <xdr:graphicFrame macro="">
      <xdr:nvGraphicFramePr>
        <xdr:cNvPr id="8" name="グラフ 7">
          <a:extLst>
            <a:ext uri="{FF2B5EF4-FFF2-40B4-BE49-F238E27FC236}">
              <a16:creationId xmlns:a16="http://schemas.microsoft.com/office/drawing/2014/main" id="{E037523F-E5E5-4DEB-B9AD-3299232066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76201</xdr:colOff>
      <xdr:row>1081</xdr:row>
      <xdr:rowOff>0</xdr:rowOff>
    </xdr:from>
    <xdr:to>
      <xdr:col>28</xdr:col>
      <xdr:colOff>57151</xdr:colOff>
      <xdr:row>1101</xdr:row>
      <xdr:rowOff>57150</xdr:rowOff>
    </xdr:to>
    <xdr:graphicFrame macro="">
      <xdr:nvGraphicFramePr>
        <xdr:cNvPr id="9" name="グラフ 8">
          <a:extLst>
            <a:ext uri="{FF2B5EF4-FFF2-40B4-BE49-F238E27FC236}">
              <a16:creationId xmlns:a16="http://schemas.microsoft.com/office/drawing/2014/main" id="{7AD56C21-FFE0-4990-981F-5329BAC97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9524</xdr:colOff>
      <xdr:row>57</xdr:row>
      <xdr:rowOff>47625</xdr:rowOff>
    </xdr:from>
    <xdr:to>
      <xdr:col>28</xdr:col>
      <xdr:colOff>219075</xdr:colOff>
      <xdr:row>58</xdr:row>
      <xdr:rowOff>142875</xdr:rowOff>
    </xdr:to>
    <xdr:sp macro="" textlink="">
      <xdr:nvSpPr>
        <xdr:cNvPr id="10" name="角丸四角形 10">
          <a:extLst>
            <a:ext uri="{FF2B5EF4-FFF2-40B4-BE49-F238E27FC236}">
              <a16:creationId xmlns:a16="http://schemas.microsoft.com/office/drawing/2014/main" id="{4FA0908F-72A7-4930-A405-04A6CDEBE2ED}"/>
            </a:ext>
          </a:extLst>
        </xdr:cNvPr>
        <xdr:cNvSpPr/>
      </xdr:nvSpPr>
      <xdr:spPr>
        <a:xfrm>
          <a:off x="9524" y="10877550"/>
          <a:ext cx="9334501" cy="26670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問１　この１年間にしたことのある運動やスポーツを教えてください。</a:t>
          </a:r>
          <a:r>
            <a:rPr kumimoji="1" lang="en-US" altLang="ja-JP" sz="1100" b="1">
              <a:latin typeface="+mn-ea"/>
              <a:ea typeface="+mn-ea"/>
              <a:cs typeface="メイリオ" panose="020B0604030504040204" pitchFamily="50" charset="-128"/>
            </a:rPr>
            <a:t>(</a:t>
          </a:r>
          <a:r>
            <a:rPr kumimoji="1" lang="ja-JP" altLang="en-US" sz="1100" b="1">
              <a:latin typeface="+mn-ea"/>
              <a:ea typeface="+mn-ea"/>
              <a:cs typeface="メイリオ" panose="020B0604030504040204" pitchFamily="50" charset="-128"/>
            </a:rPr>
            <a:t>複数回答可）</a:t>
          </a:r>
        </a:p>
      </xdr:txBody>
    </xdr:sp>
    <xdr:clientData/>
  </xdr:twoCellAnchor>
  <xdr:twoCellAnchor>
    <xdr:from>
      <xdr:col>0</xdr:col>
      <xdr:colOff>19049</xdr:colOff>
      <xdr:row>175</xdr:row>
      <xdr:rowOff>62865</xdr:rowOff>
    </xdr:from>
    <xdr:to>
      <xdr:col>28</xdr:col>
      <xdr:colOff>201705</xdr:colOff>
      <xdr:row>177</xdr:row>
      <xdr:rowOff>18602</xdr:rowOff>
    </xdr:to>
    <xdr:sp macro="" textlink="">
      <xdr:nvSpPr>
        <xdr:cNvPr id="11" name="角丸四角形 11">
          <a:extLst>
            <a:ext uri="{FF2B5EF4-FFF2-40B4-BE49-F238E27FC236}">
              <a16:creationId xmlns:a16="http://schemas.microsoft.com/office/drawing/2014/main" id="{6E91CC18-984A-48C8-B921-BBE144747CE3}"/>
            </a:ext>
          </a:extLst>
        </xdr:cNvPr>
        <xdr:cNvSpPr/>
      </xdr:nvSpPr>
      <xdr:spPr>
        <a:xfrm>
          <a:off x="19049" y="39642041"/>
          <a:ext cx="7522509" cy="29191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問２　あなたが運動やスポーツをしたのはどのような理由からですか。</a:t>
          </a:r>
          <a:r>
            <a:rPr kumimoji="1" lang="en-US" altLang="ja-JP" sz="1100" b="1">
              <a:latin typeface="+mn-ea"/>
              <a:ea typeface="+mn-ea"/>
              <a:cs typeface="メイリオ" panose="020B0604030504040204" pitchFamily="50" charset="-128"/>
            </a:rPr>
            <a:t>(</a:t>
          </a:r>
          <a:r>
            <a:rPr kumimoji="1" lang="ja-JP" altLang="en-US" sz="1100" b="1">
              <a:latin typeface="+mn-ea"/>
              <a:ea typeface="+mn-ea"/>
              <a:cs typeface="メイリオ" panose="020B0604030504040204" pitchFamily="50" charset="-128"/>
            </a:rPr>
            <a:t>複数回答可）</a:t>
          </a:r>
        </a:p>
      </xdr:txBody>
    </xdr:sp>
    <xdr:clientData/>
  </xdr:twoCellAnchor>
  <xdr:twoCellAnchor>
    <xdr:from>
      <xdr:col>0</xdr:col>
      <xdr:colOff>38099</xdr:colOff>
      <xdr:row>229</xdr:row>
      <xdr:rowOff>76200</xdr:rowOff>
    </xdr:from>
    <xdr:to>
      <xdr:col>28</xdr:col>
      <xdr:colOff>228600</xdr:colOff>
      <xdr:row>231</xdr:row>
      <xdr:rowOff>0</xdr:rowOff>
    </xdr:to>
    <xdr:sp macro="" textlink="">
      <xdr:nvSpPr>
        <xdr:cNvPr id="12" name="角丸四角形 12">
          <a:extLst>
            <a:ext uri="{FF2B5EF4-FFF2-40B4-BE49-F238E27FC236}">
              <a16:creationId xmlns:a16="http://schemas.microsoft.com/office/drawing/2014/main" id="{D0AA867F-3411-4062-BBD6-0096FD62743F}"/>
            </a:ext>
          </a:extLst>
        </xdr:cNvPr>
        <xdr:cNvSpPr/>
      </xdr:nvSpPr>
      <xdr:spPr>
        <a:xfrm>
          <a:off x="38099" y="40138350"/>
          <a:ext cx="9315451" cy="26670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問３　この</a:t>
          </a:r>
          <a:r>
            <a:rPr kumimoji="1" lang="en-US" altLang="ja-JP" sz="1100" b="1">
              <a:latin typeface="+mn-ea"/>
              <a:ea typeface="+mn-ea"/>
              <a:cs typeface="メイリオ" panose="020B0604030504040204" pitchFamily="50" charset="-128"/>
            </a:rPr>
            <a:t>1</a:t>
          </a:r>
          <a:r>
            <a:rPr kumimoji="1" lang="ja-JP" altLang="en-US" sz="1100" b="1">
              <a:latin typeface="+mn-ea"/>
              <a:ea typeface="+mn-ea"/>
              <a:cs typeface="メイリオ" panose="020B0604030504040204" pitchFamily="50" charset="-128"/>
            </a:rPr>
            <a:t>年間に運動やスポーツをどの程度しましたか。</a:t>
          </a:r>
        </a:p>
      </xdr:txBody>
    </xdr:sp>
    <xdr:clientData/>
  </xdr:twoCellAnchor>
  <xdr:twoCellAnchor>
    <xdr:from>
      <xdr:col>0</xdr:col>
      <xdr:colOff>28575</xdr:colOff>
      <xdr:row>298</xdr:row>
      <xdr:rowOff>66675</xdr:rowOff>
    </xdr:from>
    <xdr:to>
      <xdr:col>28</xdr:col>
      <xdr:colOff>219075</xdr:colOff>
      <xdr:row>299</xdr:row>
      <xdr:rowOff>161925</xdr:rowOff>
    </xdr:to>
    <xdr:sp macro="" textlink="">
      <xdr:nvSpPr>
        <xdr:cNvPr id="13" name="角丸四角形 13">
          <a:extLst>
            <a:ext uri="{FF2B5EF4-FFF2-40B4-BE49-F238E27FC236}">
              <a16:creationId xmlns:a16="http://schemas.microsoft.com/office/drawing/2014/main" id="{DEBC9CA2-C2BF-4DCB-BE5F-5B1BCE1B70A4}"/>
            </a:ext>
          </a:extLst>
        </xdr:cNvPr>
        <xdr:cNvSpPr/>
      </xdr:nvSpPr>
      <xdr:spPr>
        <a:xfrm>
          <a:off x="28575" y="53320950"/>
          <a:ext cx="9315450" cy="26670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問４　運動やスポーツを週に１～２日以上しているのはなぜですか。（複数回答可）</a:t>
          </a:r>
        </a:p>
      </xdr:txBody>
    </xdr:sp>
    <xdr:clientData/>
  </xdr:twoCellAnchor>
  <xdr:twoCellAnchor>
    <xdr:from>
      <xdr:col>0</xdr:col>
      <xdr:colOff>49529</xdr:colOff>
      <xdr:row>347</xdr:row>
      <xdr:rowOff>89647</xdr:rowOff>
    </xdr:from>
    <xdr:to>
      <xdr:col>27</xdr:col>
      <xdr:colOff>145677</xdr:colOff>
      <xdr:row>349</xdr:row>
      <xdr:rowOff>91440</xdr:rowOff>
    </xdr:to>
    <xdr:sp macro="" textlink="">
      <xdr:nvSpPr>
        <xdr:cNvPr id="14" name="角丸四角形 14">
          <a:extLst>
            <a:ext uri="{FF2B5EF4-FFF2-40B4-BE49-F238E27FC236}">
              <a16:creationId xmlns:a16="http://schemas.microsoft.com/office/drawing/2014/main" id="{3541ACB4-3ED3-45B2-ADEA-3826E4BF0A0B}"/>
            </a:ext>
          </a:extLst>
        </xdr:cNvPr>
        <xdr:cNvSpPr/>
      </xdr:nvSpPr>
      <xdr:spPr>
        <a:xfrm>
          <a:off x="49529" y="71560765"/>
          <a:ext cx="7592883" cy="33796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問５　運動やスポーツをしなかったのはどのような理由からですか。（複数回答可）</a:t>
          </a:r>
        </a:p>
      </xdr:txBody>
    </xdr:sp>
    <xdr:clientData/>
  </xdr:twoCellAnchor>
  <xdr:twoCellAnchor>
    <xdr:from>
      <xdr:col>0</xdr:col>
      <xdr:colOff>49530</xdr:colOff>
      <xdr:row>379</xdr:row>
      <xdr:rowOff>67235</xdr:rowOff>
    </xdr:from>
    <xdr:to>
      <xdr:col>27</xdr:col>
      <xdr:colOff>100853</xdr:colOff>
      <xdr:row>381</xdr:row>
      <xdr:rowOff>129540</xdr:rowOff>
    </xdr:to>
    <xdr:sp macro="" textlink="">
      <xdr:nvSpPr>
        <xdr:cNvPr id="15" name="角丸四角形 16">
          <a:extLst>
            <a:ext uri="{FF2B5EF4-FFF2-40B4-BE49-F238E27FC236}">
              <a16:creationId xmlns:a16="http://schemas.microsoft.com/office/drawing/2014/main" id="{071843C3-99CA-436B-8C2A-517FB47B22F9}"/>
            </a:ext>
          </a:extLst>
        </xdr:cNvPr>
        <xdr:cNvSpPr/>
      </xdr:nvSpPr>
      <xdr:spPr>
        <a:xfrm>
          <a:off x="49530" y="76962000"/>
          <a:ext cx="7155852" cy="39848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問６　スポーツ推進委員について知っていますか。</a:t>
          </a:r>
        </a:p>
      </xdr:txBody>
    </xdr:sp>
    <xdr:clientData/>
  </xdr:twoCellAnchor>
  <xdr:twoCellAnchor>
    <xdr:from>
      <xdr:col>1</xdr:col>
      <xdr:colOff>40228</xdr:colOff>
      <xdr:row>399</xdr:row>
      <xdr:rowOff>91440</xdr:rowOff>
    </xdr:from>
    <xdr:to>
      <xdr:col>26</xdr:col>
      <xdr:colOff>199801</xdr:colOff>
      <xdr:row>402</xdr:row>
      <xdr:rowOff>133350</xdr:rowOff>
    </xdr:to>
    <xdr:sp macro="" textlink="">
      <xdr:nvSpPr>
        <xdr:cNvPr id="16" name="角丸四角形 17">
          <a:extLst>
            <a:ext uri="{FF2B5EF4-FFF2-40B4-BE49-F238E27FC236}">
              <a16:creationId xmlns:a16="http://schemas.microsoft.com/office/drawing/2014/main" id="{774909CF-5639-47B5-BD82-534C884AAB1B}"/>
            </a:ext>
          </a:extLst>
        </xdr:cNvPr>
        <xdr:cNvSpPr/>
      </xdr:nvSpPr>
      <xdr:spPr>
        <a:xfrm>
          <a:off x="286757" y="81984028"/>
          <a:ext cx="6804662" cy="5461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問７　あなたはスポーツ推進委員にどのような役割・活動を期待しますか？</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一番期待するものを選んでください。</a:t>
          </a:r>
        </a:p>
      </xdr:txBody>
    </xdr:sp>
    <xdr:clientData/>
  </xdr:twoCellAnchor>
  <xdr:twoCellAnchor>
    <xdr:from>
      <xdr:col>0</xdr:col>
      <xdr:colOff>90870</xdr:colOff>
      <xdr:row>426</xdr:row>
      <xdr:rowOff>117887</xdr:rowOff>
    </xdr:from>
    <xdr:to>
      <xdr:col>28</xdr:col>
      <xdr:colOff>77086</xdr:colOff>
      <xdr:row>429</xdr:row>
      <xdr:rowOff>17359</xdr:rowOff>
    </xdr:to>
    <xdr:sp macro="" textlink="">
      <xdr:nvSpPr>
        <xdr:cNvPr id="17" name="角丸四角形 18">
          <a:extLst>
            <a:ext uri="{FF2B5EF4-FFF2-40B4-BE49-F238E27FC236}">
              <a16:creationId xmlns:a16="http://schemas.microsoft.com/office/drawing/2014/main" id="{4B7A78BE-F567-4EC1-9A15-7D3BBDDB237F}"/>
            </a:ext>
          </a:extLst>
        </xdr:cNvPr>
        <xdr:cNvSpPr/>
      </xdr:nvSpPr>
      <xdr:spPr>
        <a:xfrm>
          <a:off x="90870" y="141447720"/>
          <a:ext cx="9013799" cy="40747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問８　あなたのお勤め先では、ウォーキングの啓発など運動や体を動かすことへの取組を何かしていますか。</a:t>
          </a:r>
        </a:p>
      </xdr:txBody>
    </xdr:sp>
    <xdr:clientData/>
  </xdr:twoCellAnchor>
  <xdr:twoCellAnchor>
    <xdr:from>
      <xdr:col>0</xdr:col>
      <xdr:colOff>150157</xdr:colOff>
      <xdr:row>447</xdr:row>
      <xdr:rowOff>102758</xdr:rowOff>
    </xdr:from>
    <xdr:to>
      <xdr:col>28</xdr:col>
      <xdr:colOff>224117</xdr:colOff>
      <xdr:row>449</xdr:row>
      <xdr:rowOff>60737</xdr:rowOff>
    </xdr:to>
    <xdr:sp macro="" textlink="">
      <xdr:nvSpPr>
        <xdr:cNvPr id="18" name="角丸四角形 19">
          <a:extLst>
            <a:ext uri="{FF2B5EF4-FFF2-40B4-BE49-F238E27FC236}">
              <a16:creationId xmlns:a16="http://schemas.microsoft.com/office/drawing/2014/main" id="{DC34221E-EBB8-432D-9B2F-5FF996AE428F}"/>
            </a:ext>
          </a:extLst>
        </xdr:cNvPr>
        <xdr:cNvSpPr/>
      </xdr:nvSpPr>
      <xdr:spPr>
        <a:xfrm>
          <a:off x="150157" y="91329846"/>
          <a:ext cx="7413813" cy="29415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問９　それはどのような取組みですか。（複数回答可）</a:t>
          </a:r>
        </a:p>
      </xdr:txBody>
    </xdr:sp>
    <xdr:clientData/>
  </xdr:twoCellAnchor>
  <xdr:twoCellAnchor>
    <xdr:from>
      <xdr:col>0</xdr:col>
      <xdr:colOff>97789</xdr:colOff>
      <xdr:row>479</xdr:row>
      <xdr:rowOff>129963</xdr:rowOff>
    </xdr:from>
    <xdr:to>
      <xdr:col>28</xdr:col>
      <xdr:colOff>59690</xdr:colOff>
      <xdr:row>481</xdr:row>
      <xdr:rowOff>86571</xdr:rowOff>
    </xdr:to>
    <xdr:sp macro="" textlink="">
      <xdr:nvSpPr>
        <xdr:cNvPr id="19" name="角丸四角形 20">
          <a:extLst>
            <a:ext uri="{FF2B5EF4-FFF2-40B4-BE49-F238E27FC236}">
              <a16:creationId xmlns:a16="http://schemas.microsoft.com/office/drawing/2014/main" id="{9B205C4A-4D38-46D5-A169-5F61979A8F0C}"/>
            </a:ext>
          </a:extLst>
        </xdr:cNvPr>
        <xdr:cNvSpPr/>
      </xdr:nvSpPr>
      <xdr:spPr>
        <a:xfrm>
          <a:off x="97789" y="157863963"/>
          <a:ext cx="8989484" cy="29527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10</a:t>
          </a:r>
          <a:r>
            <a:rPr kumimoji="1" lang="ja-JP" altLang="en-US" sz="1100" b="1">
              <a:latin typeface="+mn-ea"/>
              <a:ea typeface="+mn-ea"/>
              <a:cs typeface="メイリオ" panose="020B0604030504040204" pitchFamily="50" charset="-128"/>
            </a:rPr>
            <a:t>　勤務先の取組みにより、運動やスポーツを始めましたか。</a:t>
          </a:r>
        </a:p>
      </xdr:txBody>
    </xdr:sp>
    <xdr:clientData/>
  </xdr:twoCellAnchor>
  <xdr:twoCellAnchor>
    <xdr:from>
      <xdr:col>0</xdr:col>
      <xdr:colOff>53340</xdr:colOff>
      <xdr:row>502</xdr:row>
      <xdr:rowOff>77682</xdr:rowOff>
    </xdr:from>
    <xdr:to>
      <xdr:col>28</xdr:col>
      <xdr:colOff>205740</xdr:colOff>
      <xdr:row>504</xdr:row>
      <xdr:rowOff>65406</xdr:rowOff>
    </xdr:to>
    <xdr:sp macro="" textlink="">
      <xdr:nvSpPr>
        <xdr:cNvPr id="20" name="角丸四角形 21">
          <a:extLst>
            <a:ext uri="{FF2B5EF4-FFF2-40B4-BE49-F238E27FC236}">
              <a16:creationId xmlns:a16="http://schemas.microsoft.com/office/drawing/2014/main" id="{8996FEF9-0C6F-4855-9E97-FA408C64F609}"/>
            </a:ext>
          </a:extLst>
        </xdr:cNvPr>
        <xdr:cNvSpPr/>
      </xdr:nvSpPr>
      <xdr:spPr>
        <a:xfrm>
          <a:off x="53340" y="164690849"/>
          <a:ext cx="9179983" cy="32639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11</a:t>
          </a:r>
          <a:r>
            <a:rPr kumimoji="1" lang="ja-JP" altLang="en-US" sz="1100" b="1">
              <a:latin typeface="+mn-ea"/>
              <a:ea typeface="+mn-ea"/>
              <a:cs typeface="メイリオ" panose="020B0604030504040204" pitchFamily="50" charset="-128"/>
            </a:rPr>
            <a:t>　この１年間にスポーツに関するボランティア活動を行いましたか。</a:t>
          </a:r>
        </a:p>
      </xdr:txBody>
    </xdr:sp>
    <xdr:clientData/>
  </xdr:twoCellAnchor>
  <xdr:twoCellAnchor>
    <xdr:from>
      <xdr:col>0</xdr:col>
      <xdr:colOff>41909</xdr:colOff>
      <xdr:row>545</xdr:row>
      <xdr:rowOff>59653</xdr:rowOff>
    </xdr:from>
    <xdr:to>
      <xdr:col>28</xdr:col>
      <xdr:colOff>196215</xdr:colOff>
      <xdr:row>547</xdr:row>
      <xdr:rowOff>52030</xdr:rowOff>
    </xdr:to>
    <xdr:sp macro="" textlink="">
      <xdr:nvSpPr>
        <xdr:cNvPr id="21" name="角丸四角形 22">
          <a:extLst>
            <a:ext uri="{FF2B5EF4-FFF2-40B4-BE49-F238E27FC236}">
              <a16:creationId xmlns:a16="http://schemas.microsoft.com/office/drawing/2014/main" id="{C841134D-31AB-4732-8536-CDAE0696442B}"/>
            </a:ext>
          </a:extLst>
        </xdr:cNvPr>
        <xdr:cNvSpPr/>
      </xdr:nvSpPr>
      <xdr:spPr>
        <a:xfrm>
          <a:off x="41909" y="167382153"/>
          <a:ext cx="9181889" cy="33104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12</a:t>
          </a:r>
          <a:r>
            <a:rPr kumimoji="1" lang="ja-JP" altLang="en-US" sz="1100" b="1">
              <a:latin typeface="+mn-ea"/>
              <a:ea typeface="+mn-ea"/>
              <a:cs typeface="メイリオ" panose="020B0604030504040204" pitchFamily="50" charset="-128"/>
            </a:rPr>
            <a:t>　それはどのようなボランティア活動ですか。（複数回答可）</a:t>
          </a:r>
        </a:p>
      </xdr:txBody>
    </xdr:sp>
    <xdr:clientData/>
  </xdr:twoCellAnchor>
  <xdr:twoCellAnchor>
    <xdr:from>
      <xdr:col>0</xdr:col>
      <xdr:colOff>58171</xdr:colOff>
      <xdr:row>570</xdr:row>
      <xdr:rowOff>124099</xdr:rowOff>
    </xdr:from>
    <xdr:to>
      <xdr:col>28</xdr:col>
      <xdr:colOff>178012</xdr:colOff>
      <xdr:row>572</xdr:row>
      <xdr:rowOff>88476</xdr:rowOff>
    </xdr:to>
    <xdr:sp macro="" textlink="">
      <xdr:nvSpPr>
        <xdr:cNvPr id="22" name="角丸四角形 23">
          <a:extLst>
            <a:ext uri="{FF2B5EF4-FFF2-40B4-BE49-F238E27FC236}">
              <a16:creationId xmlns:a16="http://schemas.microsoft.com/office/drawing/2014/main" id="{D65F6D59-2B46-46F7-ABC2-C72B00DA84A4}"/>
            </a:ext>
          </a:extLst>
        </xdr:cNvPr>
        <xdr:cNvSpPr/>
      </xdr:nvSpPr>
      <xdr:spPr>
        <a:xfrm>
          <a:off x="58171" y="171679932"/>
          <a:ext cx="9147424" cy="303044"/>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13</a:t>
          </a:r>
          <a:r>
            <a:rPr kumimoji="1" lang="ja-JP" altLang="en-US" sz="1100" b="1">
              <a:latin typeface="+mn-ea"/>
              <a:ea typeface="+mn-ea"/>
              <a:cs typeface="メイリオ" panose="020B0604030504040204" pitchFamily="50" charset="-128"/>
            </a:rPr>
            <a:t>　スポーツに関するボランティア活動を行ったのはどのような理由からですか。（複数回答可）</a:t>
          </a:r>
        </a:p>
      </xdr:txBody>
    </xdr:sp>
    <xdr:clientData/>
  </xdr:twoCellAnchor>
  <xdr:twoCellAnchor>
    <xdr:from>
      <xdr:col>0</xdr:col>
      <xdr:colOff>160693</xdr:colOff>
      <xdr:row>600</xdr:row>
      <xdr:rowOff>53564</xdr:rowOff>
    </xdr:from>
    <xdr:to>
      <xdr:col>28</xdr:col>
      <xdr:colOff>95250</xdr:colOff>
      <xdr:row>601</xdr:row>
      <xdr:rowOff>160692</xdr:rowOff>
    </xdr:to>
    <xdr:sp macro="" textlink="">
      <xdr:nvSpPr>
        <xdr:cNvPr id="23" name="角丸四角形 24">
          <a:extLst>
            <a:ext uri="{FF2B5EF4-FFF2-40B4-BE49-F238E27FC236}">
              <a16:creationId xmlns:a16="http://schemas.microsoft.com/office/drawing/2014/main" id="{4557904E-BD1B-4014-AE6C-4FB33F656059}"/>
            </a:ext>
          </a:extLst>
        </xdr:cNvPr>
        <xdr:cNvSpPr/>
      </xdr:nvSpPr>
      <xdr:spPr>
        <a:xfrm>
          <a:off x="160693" y="177197397"/>
          <a:ext cx="8962140" cy="27646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14</a:t>
          </a:r>
          <a:r>
            <a:rPr kumimoji="1" lang="ja-JP" altLang="en-US" sz="1100" b="1">
              <a:latin typeface="+mn-ea"/>
              <a:ea typeface="+mn-ea"/>
              <a:cs typeface="メイリオ" panose="020B0604030504040204" pitchFamily="50" charset="-128"/>
            </a:rPr>
            <a:t>　今後、スポーツに関するボランティア活動を行いたいと思いますか。</a:t>
          </a:r>
        </a:p>
      </xdr:txBody>
    </xdr:sp>
    <xdr:clientData/>
  </xdr:twoCellAnchor>
  <xdr:twoCellAnchor>
    <xdr:from>
      <xdr:col>0</xdr:col>
      <xdr:colOff>38099</xdr:colOff>
      <xdr:row>643</xdr:row>
      <xdr:rowOff>9101</xdr:rowOff>
    </xdr:from>
    <xdr:to>
      <xdr:col>28</xdr:col>
      <xdr:colOff>213359</xdr:colOff>
      <xdr:row>645</xdr:row>
      <xdr:rowOff>31751</xdr:rowOff>
    </xdr:to>
    <xdr:sp macro="" textlink="">
      <xdr:nvSpPr>
        <xdr:cNvPr id="24" name="角丸四角形 25">
          <a:extLst>
            <a:ext uri="{FF2B5EF4-FFF2-40B4-BE49-F238E27FC236}">
              <a16:creationId xmlns:a16="http://schemas.microsoft.com/office/drawing/2014/main" id="{C88A53CD-42CA-483C-8544-B94AC8133802}"/>
            </a:ext>
          </a:extLst>
        </xdr:cNvPr>
        <xdr:cNvSpPr/>
      </xdr:nvSpPr>
      <xdr:spPr>
        <a:xfrm>
          <a:off x="38099" y="184074434"/>
          <a:ext cx="9202843" cy="34015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15</a:t>
          </a:r>
          <a:r>
            <a:rPr kumimoji="1" lang="ja-JP" altLang="en-US" sz="1100" b="1">
              <a:latin typeface="+mn-ea"/>
              <a:ea typeface="+mn-ea"/>
              <a:cs typeface="メイリオ" panose="020B0604030504040204" pitchFamily="50" charset="-128"/>
            </a:rPr>
            <a:t>　スポーツに関するボランティア活動を行いたいと思わないのはどのような理由からですか。（複数回答可）</a:t>
          </a:r>
        </a:p>
      </xdr:txBody>
    </xdr:sp>
    <xdr:clientData/>
  </xdr:twoCellAnchor>
  <xdr:twoCellAnchor>
    <xdr:from>
      <xdr:col>0</xdr:col>
      <xdr:colOff>48682</xdr:colOff>
      <xdr:row>695</xdr:row>
      <xdr:rowOff>127424</xdr:rowOff>
    </xdr:from>
    <xdr:to>
      <xdr:col>28</xdr:col>
      <xdr:colOff>189652</xdr:colOff>
      <xdr:row>697</xdr:row>
      <xdr:rowOff>74085</xdr:rowOff>
    </xdr:to>
    <xdr:sp macro="" textlink="">
      <xdr:nvSpPr>
        <xdr:cNvPr id="25" name="角丸四角形 26">
          <a:extLst>
            <a:ext uri="{FF2B5EF4-FFF2-40B4-BE49-F238E27FC236}">
              <a16:creationId xmlns:a16="http://schemas.microsoft.com/office/drawing/2014/main" id="{DC0939CC-2D8E-455D-BF1D-82E8A5D191FF}"/>
            </a:ext>
          </a:extLst>
        </xdr:cNvPr>
        <xdr:cNvSpPr/>
      </xdr:nvSpPr>
      <xdr:spPr>
        <a:xfrm>
          <a:off x="48682" y="209190591"/>
          <a:ext cx="8776970" cy="285327"/>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16</a:t>
          </a:r>
          <a:r>
            <a:rPr kumimoji="1" lang="ja-JP" altLang="en-US" sz="1100" b="1">
              <a:latin typeface="+mn-ea"/>
              <a:ea typeface="+mn-ea"/>
              <a:cs typeface="メイリオ" panose="020B0604030504040204" pitchFamily="50" charset="-128"/>
            </a:rPr>
            <a:t>　１年間にスポーツの試合や大会（プロスポーツを含む。）を会場まで見に行ったことがありますか。</a:t>
          </a:r>
        </a:p>
      </xdr:txBody>
    </xdr:sp>
    <xdr:clientData/>
  </xdr:twoCellAnchor>
  <xdr:twoCellAnchor>
    <xdr:from>
      <xdr:col>0</xdr:col>
      <xdr:colOff>42757</xdr:colOff>
      <xdr:row>733</xdr:row>
      <xdr:rowOff>113030</xdr:rowOff>
    </xdr:from>
    <xdr:to>
      <xdr:col>28</xdr:col>
      <xdr:colOff>218017</xdr:colOff>
      <xdr:row>735</xdr:row>
      <xdr:rowOff>57997</xdr:rowOff>
    </xdr:to>
    <xdr:sp macro="" textlink="">
      <xdr:nvSpPr>
        <xdr:cNvPr id="26" name="角丸四角形 27">
          <a:extLst>
            <a:ext uri="{FF2B5EF4-FFF2-40B4-BE49-F238E27FC236}">
              <a16:creationId xmlns:a16="http://schemas.microsoft.com/office/drawing/2014/main" id="{C4639F55-8CE5-4E10-AC4E-40702CB782F3}"/>
            </a:ext>
          </a:extLst>
        </xdr:cNvPr>
        <xdr:cNvSpPr/>
      </xdr:nvSpPr>
      <xdr:spPr>
        <a:xfrm>
          <a:off x="42757" y="215272197"/>
          <a:ext cx="8811260" cy="283633"/>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17</a:t>
          </a:r>
          <a:r>
            <a:rPr kumimoji="1" lang="ja-JP" altLang="en-US" sz="1100" b="1">
              <a:latin typeface="+mn-ea"/>
              <a:ea typeface="+mn-ea"/>
              <a:cs typeface="メイリオ" panose="020B0604030504040204" pitchFamily="50" charset="-128"/>
            </a:rPr>
            <a:t>　観戦に行った理由は何ですか。（複数回答可）</a:t>
          </a:r>
        </a:p>
      </xdr:txBody>
    </xdr:sp>
    <xdr:clientData/>
  </xdr:twoCellAnchor>
  <xdr:twoCellAnchor>
    <xdr:from>
      <xdr:col>0</xdr:col>
      <xdr:colOff>19100</xdr:colOff>
      <xdr:row>764</xdr:row>
      <xdr:rowOff>11231</xdr:rowOff>
    </xdr:from>
    <xdr:to>
      <xdr:col>28</xdr:col>
      <xdr:colOff>182930</xdr:colOff>
      <xdr:row>766</xdr:row>
      <xdr:rowOff>1905</xdr:rowOff>
    </xdr:to>
    <xdr:sp macro="" textlink="">
      <xdr:nvSpPr>
        <xdr:cNvPr id="27" name="角丸四角形 28">
          <a:extLst>
            <a:ext uri="{FF2B5EF4-FFF2-40B4-BE49-F238E27FC236}">
              <a16:creationId xmlns:a16="http://schemas.microsoft.com/office/drawing/2014/main" id="{BB131DB0-D9D2-4A21-B206-7C0D7D2D5EBC}"/>
            </a:ext>
          </a:extLst>
        </xdr:cNvPr>
        <xdr:cNvSpPr/>
      </xdr:nvSpPr>
      <xdr:spPr>
        <a:xfrm>
          <a:off x="19100" y="226198231"/>
          <a:ext cx="8799830" cy="329341"/>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18</a:t>
          </a:r>
          <a:r>
            <a:rPr kumimoji="1" lang="ja-JP" altLang="en-US" sz="1100" b="1">
              <a:latin typeface="+mn-ea"/>
              <a:ea typeface="+mn-ea"/>
              <a:cs typeface="メイリオ" panose="020B0604030504040204" pitchFamily="50" charset="-128"/>
            </a:rPr>
            <a:t>　観戦に行かなかったのはなぜですか。（複数回答可）</a:t>
          </a:r>
        </a:p>
      </xdr:txBody>
    </xdr:sp>
    <xdr:clientData/>
  </xdr:twoCellAnchor>
  <xdr:twoCellAnchor>
    <xdr:from>
      <xdr:col>1</xdr:col>
      <xdr:colOff>28078</xdr:colOff>
      <xdr:row>791</xdr:row>
      <xdr:rowOff>89696</xdr:rowOff>
    </xdr:from>
    <xdr:to>
      <xdr:col>27</xdr:col>
      <xdr:colOff>28677</xdr:colOff>
      <xdr:row>794</xdr:row>
      <xdr:rowOff>27939</xdr:rowOff>
    </xdr:to>
    <xdr:sp macro="" textlink="">
      <xdr:nvSpPr>
        <xdr:cNvPr id="28" name="角丸四角形 29">
          <a:extLst>
            <a:ext uri="{FF2B5EF4-FFF2-40B4-BE49-F238E27FC236}">
              <a16:creationId xmlns:a16="http://schemas.microsoft.com/office/drawing/2014/main" id="{0448094C-7AA3-4238-8DE4-BDF33456F5D5}"/>
            </a:ext>
          </a:extLst>
        </xdr:cNvPr>
        <xdr:cNvSpPr/>
      </xdr:nvSpPr>
      <xdr:spPr>
        <a:xfrm>
          <a:off x="271495" y="236479029"/>
          <a:ext cx="8096849" cy="615577"/>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19</a:t>
          </a:r>
          <a:r>
            <a:rPr kumimoji="1" lang="ja-JP" altLang="en-US" sz="1100" b="1">
              <a:latin typeface="+mn-ea"/>
              <a:ea typeface="+mn-ea"/>
              <a:cs typeface="メイリオ" panose="020B0604030504040204" pitchFamily="50" charset="-128"/>
            </a:rPr>
            <a:t>　主にどのような方法でスポーツに関する情報（イベントや行事の開催情報、スポーツ施設の有無・</a:t>
          </a:r>
          <a:endParaRPr kumimoji="1" lang="en-US" altLang="ja-JP" sz="1100" b="1">
            <a:latin typeface="+mn-ea"/>
            <a:ea typeface="+mn-ea"/>
            <a:cs typeface="メイリオ" panose="020B0604030504040204" pitchFamily="50" charset="-128"/>
          </a:endParaRPr>
        </a:p>
        <a:p>
          <a:pPr algn="l"/>
          <a:r>
            <a:rPr kumimoji="1" lang="ja-JP" altLang="en-US" sz="1100" b="1">
              <a:latin typeface="+mn-ea"/>
              <a:ea typeface="+mn-ea"/>
              <a:cs typeface="メイリオ" panose="020B0604030504040204" pitchFamily="50" charset="-128"/>
            </a:rPr>
            <a:t>　　　　空き情報、スポーツ教室情報など）を入手していますか。（複数回答可）</a:t>
          </a:r>
        </a:p>
      </xdr:txBody>
    </xdr:sp>
    <xdr:clientData/>
  </xdr:twoCellAnchor>
  <xdr:twoCellAnchor>
    <xdr:from>
      <xdr:col>0</xdr:col>
      <xdr:colOff>38100</xdr:colOff>
      <xdr:row>862</xdr:row>
      <xdr:rowOff>47625</xdr:rowOff>
    </xdr:from>
    <xdr:to>
      <xdr:col>28</xdr:col>
      <xdr:colOff>209550</xdr:colOff>
      <xdr:row>863</xdr:row>
      <xdr:rowOff>161925</xdr:rowOff>
    </xdr:to>
    <xdr:sp macro="" textlink="">
      <xdr:nvSpPr>
        <xdr:cNvPr id="29" name="角丸四角形 30">
          <a:extLst>
            <a:ext uri="{FF2B5EF4-FFF2-40B4-BE49-F238E27FC236}">
              <a16:creationId xmlns:a16="http://schemas.microsoft.com/office/drawing/2014/main" id="{B3ECC954-6B15-42F6-B1F3-A4D6BF136D98}"/>
            </a:ext>
          </a:extLst>
        </xdr:cNvPr>
        <xdr:cNvSpPr/>
      </xdr:nvSpPr>
      <xdr:spPr>
        <a:xfrm>
          <a:off x="38100" y="142998825"/>
          <a:ext cx="9296400" cy="28575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20</a:t>
          </a:r>
          <a:r>
            <a:rPr kumimoji="1" lang="ja-JP" altLang="en-US" sz="1100" b="1">
              <a:latin typeface="+mn-ea"/>
              <a:ea typeface="+mn-ea"/>
              <a:cs typeface="メイリオ" panose="020B0604030504040204" pitchFamily="50" charset="-128"/>
            </a:rPr>
            <a:t>　スポーツに関する情報について、より充実してほしい広報手段はどれですか。（複数回答可）</a:t>
          </a:r>
        </a:p>
      </xdr:txBody>
    </xdr:sp>
    <xdr:clientData/>
  </xdr:twoCellAnchor>
  <xdr:twoCellAnchor>
    <xdr:from>
      <xdr:col>0</xdr:col>
      <xdr:colOff>65793</xdr:colOff>
      <xdr:row>929</xdr:row>
      <xdr:rowOff>92710</xdr:rowOff>
    </xdr:from>
    <xdr:to>
      <xdr:col>28</xdr:col>
      <xdr:colOff>179916</xdr:colOff>
      <xdr:row>931</xdr:row>
      <xdr:rowOff>31962</xdr:rowOff>
    </xdr:to>
    <xdr:sp macro="" textlink="">
      <xdr:nvSpPr>
        <xdr:cNvPr id="30" name="角丸四角形 31">
          <a:extLst>
            <a:ext uri="{FF2B5EF4-FFF2-40B4-BE49-F238E27FC236}">
              <a16:creationId xmlns:a16="http://schemas.microsoft.com/office/drawing/2014/main" id="{FF0A1C57-E221-4624-BFCC-143DBCA09C7D}"/>
            </a:ext>
          </a:extLst>
        </xdr:cNvPr>
        <xdr:cNvSpPr/>
      </xdr:nvSpPr>
      <xdr:spPr>
        <a:xfrm>
          <a:off x="65793" y="289441043"/>
          <a:ext cx="8136290" cy="277919"/>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21</a:t>
          </a:r>
          <a:r>
            <a:rPr kumimoji="1" lang="ja-JP" altLang="en-US" sz="1100" b="1">
              <a:latin typeface="+mn-ea"/>
              <a:ea typeface="+mn-ea"/>
              <a:cs typeface="メイリオ" panose="020B0604030504040204" pitchFamily="50" charset="-128"/>
            </a:rPr>
            <a:t>　大阪市はスポーツが盛んであると思いますか。</a:t>
          </a:r>
        </a:p>
      </xdr:txBody>
    </xdr:sp>
    <xdr:clientData/>
  </xdr:twoCellAnchor>
  <xdr:twoCellAnchor>
    <xdr:from>
      <xdr:col>0</xdr:col>
      <xdr:colOff>28575</xdr:colOff>
      <xdr:row>968</xdr:row>
      <xdr:rowOff>152400</xdr:rowOff>
    </xdr:from>
    <xdr:to>
      <xdr:col>28</xdr:col>
      <xdr:colOff>161925</xdr:colOff>
      <xdr:row>970</xdr:row>
      <xdr:rowOff>95250</xdr:rowOff>
    </xdr:to>
    <xdr:sp macro="" textlink="">
      <xdr:nvSpPr>
        <xdr:cNvPr id="31" name="角丸四角形 32">
          <a:extLst>
            <a:ext uri="{FF2B5EF4-FFF2-40B4-BE49-F238E27FC236}">
              <a16:creationId xmlns:a16="http://schemas.microsoft.com/office/drawing/2014/main" id="{17ED8117-769A-4A3D-99A7-7E9E13F9C36E}"/>
            </a:ext>
          </a:extLst>
        </xdr:cNvPr>
        <xdr:cNvSpPr/>
      </xdr:nvSpPr>
      <xdr:spPr>
        <a:xfrm>
          <a:off x="28575" y="163115625"/>
          <a:ext cx="9258300" cy="285750"/>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22</a:t>
          </a:r>
          <a:r>
            <a:rPr kumimoji="1" lang="ja-JP" altLang="en-US" sz="1100" b="1">
              <a:latin typeface="+mn-ea"/>
              <a:ea typeface="+mn-ea"/>
              <a:cs typeface="メイリオ" panose="020B0604030504040204" pitchFamily="50" charset="-128"/>
            </a:rPr>
            <a:t>　大阪市はスポーツが盛んであると思ったのはなぜですか。（複数回答可）</a:t>
          </a:r>
        </a:p>
      </xdr:txBody>
    </xdr:sp>
    <xdr:clientData/>
  </xdr:twoCellAnchor>
  <xdr:twoCellAnchor>
    <xdr:from>
      <xdr:col>0</xdr:col>
      <xdr:colOff>202827</xdr:colOff>
      <xdr:row>990</xdr:row>
      <xdr:rowOff>141307</xdr:rowOff>
    </xdr:from>
    <xdr:to>
      <xdr:col>27</xdr:col>
      <xdr:colOff>145677</xdr:colOff>
      <xdr:row>992</xdr:row>
      <xdr:rowOff>78442</xdr:rowOff>
    </xdr:to>
    <xdr:sp macro="" textlink="">
      <xdr:nvSpPr>
        <xdr:cNvPr id="32" name="角丸四角形 33">
          <a:extLst>
            <a:ext uri="{FF2B5EF4-FFF2-40B4-BE49-F238E27FC236}">
              <a16:creationId xmlns:a16="http://schemas.microsoft.com/office/drawing/2014/main" id="{4DE338B3-DBB5-424D-B8D1-AA3A311A1CC9}"/>
            </a:ext>
          </a:extLst>
        </xdr:cNvPr>
        <xdr:cNvSpPr/>
      </xdr:nvSpPr>
      <xdr:spPr>
        <a:xfrm>
          <a:off x="202827" y="194910748"/>
          <a:ext cx="6991350" cy="273312"/>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23</a:t>
          </a:r>
          <a:r>
            <a:rPr kumimoji="1" lang="ja-JP" altLang="en-US" sz="1100" b="1">
              <a:latin typeface="+mn-ea"/>
              <a:ea typeface="+mn-ea"/>
              <a:cs typeface="メイリオ" panose="020B0604030504040204" pitchFamily="50" charset="-128"/>
            </a:rPr>
            <a:t>　大阪市はスポーツが盛んであると思わなかったのはなぜですか。（複数回答可）</a:t>
          </a:r>
        </a:p>
      </xdr:txBody>
    </xdr:sp>
    <xdr:clientData/>
  </xdr:twoCellAnchor>
  <xdr:twoCellAnchor>
    <xdr:from>
      <xdr:col>0</xdr:col>
      <xdr:colOff>60612</xdr:colOff>
      <xdr:row>1012</xdr:row>
      <xdr:rowOff>112718</xdr:rowOff>
    </xdr:from>
    <xdr:to>
      <xdr:col>28</xdr:col>
      <xdr:colOff>158750</xdr:colOff>
      <xdr:row>1014</xdr:row>
      <xdr:rowOff>112606</xdr:rowOff>
    </xdr:to>
    <xdr:sp macro="" textlink="">
      <xdr:nvSpPr>
        <xdr:cNvPr id="33" name="角丸四角形 34">
          <a:extLst>
            <a:ext uri="{FF2B5EF4-FFF2-40B4-BE49-F238E27FC236}">
              <a16:creationId xmlns:a16="http://schemas.microsoft.com/office/drawing/2014/main" id="{7C1923D9-B7B5-4679-BC0D-6593D5A30EB3}"/>
            </a:ext>
          </a:extLst>
        </xdr:cNvPr>
        <xdr:cNvSpPr/>
      </xdr:nvSpPr>
      <xdr:spPr>
        <a:xfrm>
          <a:off x="60612" y="304753968"/>
          <a:ext cx="8120305" cy="338555"/>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24</a:t>
          </a:r>
          <a:r>
            <a:rPr kumimoji="1" lang="ja-JP" altLang="en-US" sz="1100" b="1">
              <a:latin typeface="+mn-ea"/>
              <a:ea typeface="+mn-ea"/>
              <a:cs typeface="メイリオ" panose="020B0604030504040204" pitchFamily="50" charset="-128"/>
            </a:rPr>
            <a:t>　あなたが住んでいる地域では、スポーツで人との交流やつながりが深まっていると思いますか。</a:t>
          </a:r>
        </a:p>
      </xdr:txBody>
    </xdr:sp>
    <xdr:clientData/>
  </xdr:twoCellAnchor>
  <xdr:twoCellAnchor>
    <xdr:from>
      <xdr:col>0</xdr:col>
      <xdr:colOff>38099</xdr:colOff>
      <xdr:row>1055</xdr:row>
      <xdr:rowOff>2116</xdr:rowOff>
    </xdr:from>
    <xdr:to>
      <xdr:col>28</xdr:col>
      <xdr:colOff>203834</xdr:colOff>
      <xdr:row>1057</xdr:row>
      <xdr:rowOff>21167</xdr:rowOff>
    </xdr:to>
    <xdr:sp macro="" textlink="">
      <xdr:nvSpPr>
        <xdr:cNvPr id="34" name="角丸四角形 35">
          <a:extLst>
            <a:ext uri="{FF2B5EF4-FFF2-40B4-BE49-F238E27FC236}">
              <a16:creationId xmlns:a16="http://schemas.microsoft.com/office/drawing/2014/main" id="{78FCCFF2-17F4-4475-B59A-5E4A35295674}"/>
            </a:ext>
          </a:extLst>
        </xdr:cNvPr>
        <xdr:cNvSpPr/>
      </xdr:nvSpPr>
      <xdr:spPr>
        <a:xfrm>
          <a:off x="38099" y="311586033"/>
          <a:ext cx="8187902" cy="357717"/>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25</a:t>
          </a:r>
          <a:r>
            <a:rPr kumimoji="1" lang="ja-JP" altLang="en-US" sz="1100" b="1">
              <a:latin typeface="+mn-ea"/>
              <a:ea typeface="+mn-ea"/>
              <a:cs typeface="メイリオ" panose="020B0604030504040204" pitchFamily="50" charset="-128"/>
            </a:rPr>
            <a:t>　あなたは東京オリンピック・パラリンピックに興味・関心がありますか。</a:t>
          </a:r>
        </a:p>
      </xdr:txBody>
    </xdr:sp>
    <xdr:clientData/>
  </xdr:twoCellAnchor>
  <xdr:twoCellAnchor>
    <xdr:from>
      <xdr:col>0</xdr:col>
      <xdr:colOff>57786</xdr:colOff>
      <xdr:row>1103</xdr:row>
      <xdr:rowOff>57786</xdr:rowOff>
    </xdr:from>
    <xdr:to>
      <xdr:col>28</xdr:col>
      <xdr:colOff>236856</xdr:colOff>
      <xdr:row>1105</xdr:row>
      <xdr:rowOff>33656</xdr:rowOff>
    </xdr:to>
    <xdr:sp macro="" textlink="">
      <xdr:nvSpPr>
        <xdr:cNvPr id="35" name="角丸四角形 34">
          <a:extLst>
            <a:ext uri="{FF2B5EF4-FFF2-40B4-BE49-F238E27FC236}">
              <a16:creationId xmlns:a16="http://schemas.microsoft.com/office/drawing/2014/main" id="{55EF2963-A761-433D-997C-164F310D0C4E}"/>
            </a:ext>
          </a:extLst>
        </xdr:cNvPr>
        <xdr:cNvSpPr/>
      </xdr:nvSpPr>
      <xdr:spPr>
        <a:xfrm>
          <a:off x="57786" y="319261703"/>
          <a:ext cx="8201237" cy="314536"/>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26</a:t>
          </a:r>
          <a:r>
            <a:rPr kumimoji="1" lang="ja-JP" altLang="en-US" sz="1100" b="1">
              <a:latin typeface="+mn-ea"/>
              <a:ea typeface="+mn-ea"/>
              <a:cs typeface="メイリオ" panose="020B0604030504040204" pitchFamily="50" charset="-128"/>
            </a:rPr>
            <a:t>　新型コロナウイルス感染症拡大の影響により、運動習慣に変化はありましたか。</a:t>
          </a:r>
        </a:p>
      </xdr:txBody>
    </xdr:sp>
    <xdr:clientData/>
  </xdr:twoCellAnchor>
  <xdr:twoCellAnchor>
    <xdr:from>
      <xdr:col>0</xdr:col>
      <xdr:colOff>165524</xdr:colOff>
      <xdr:row>1137</xdr:row>
      <xdr:rowOff>112607</xdr:rowOff>
    </xdr:from>
    <xdr:to>
      <xdr:col>29</xdr:col>
      <xdr:colOff>110702</xdr:colOff>
      <xdr:row>1139</xdr:row>
      <xdr:rowOff>51648</xdr:rowOff>
    </xdr:to>
    <xdr:sp macro="" textlink="">
      <xdr:nvSpPr>
        <xdr:cNvPr id="36" name="角丸四角形 34">
          <a:extLst>
            <a:ext uri="{FF2B5EF4-FFF2-40B4-BE49-F238E27FC236}">
              <a16:creationId xmlns:a16="http://schemas.microsoft.com/office/drawing/2014/main" id="{A41E147D-7A86-4DCA-B41B-125E43877F2C}"/>
            </a:ext>
          </a:extLst>
        </xdr:cNvPr>
        <xdr:cNvSpPr/>
      </xdr:nvSpPr>
      <xdr:spPr>
        <a:xfrm>
          <a:off x="165524" y="325073857"/>
          <a:ext cx="8157845" cy="277708"/>
        </a:xfrm>
        <a:prstGeom prst="roundRect">
          <a:avLst/>
        </a:prstGeom>
        <a:ln w="38100">
          <a:solidFill>
            <a:srgbClr val="00206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b="1">
              <a:latin typeface="+mn-ea"/>
              <a:ea typeface="+mn-ea"/>
              <a:cs typeface="メイリオ" panose="020B0604030504040204" pitchFamily="50" charset="-128"/>
            </a:rPr>
            <a:t>問</a:t>
          </a:r>
          <a:r>
            <a:rPr kumimoji="1" lang="en-US" altLang="ja-JP" sz="1100" b="1">
              <a:latin typeface="+mn-ea"/>
              <a:ea typeface="+mn-ea"/>
              <a:cs typeface="メイリオ" panose="020B0604030504040204" pitchFamily="50" charset="-128"/>
            </a:rPr>
            <a:t>27</a:t>
          </a:r>
          <a:r>
            <a:rPr kumimoji="1" lang="ja-JP" altLang="en-US" sz="1100" b="1">
              <a:latin typeface="+mn-ea"/>
              <a:ea typeface="+mn-ea"/>
              <a:cs typeface="メイリオ" panose="020B0604030504040204" pitchFamily="50" charset="-128"/>
            </a:rPr>
            <a:t>　どのような運動をしましたか、またはするようになりましたか。</a:t>
          </a:r>
        </a:p>
      </xdr:txBody>
    </xdr:sp>
    <xdr:clientData/>
  </xdr:twoCellAnchor>
  <xdr:twoCellAnchor>
    <xdr:from>
      <xdr:col>0</xdr:col>
      <xdr:colOff>95251</xdr:colOff>
      <xdr:row>1120</xdr:row>
      <xdr:rowOff>136524</xdr:rowOff>
    </xdr:from>
    <xdr:to>
      <xdr:col>28</xdr:col>
      <xdr:colOff>74084</xdr:colOff>
      <xdr:row>1133</xdr:row>
      <xdr:rowOff>105834</xdr:rowOff>
    </xdr:to>
    <xdr:graphicFrame macro="">
      <xdr:nvGraphicFramePr>
        <xdr:cNvPr id="37" name="グラフ 36">
          <a:extLst>
            <a:ext uri="{FF2B5EF4-FFF2-40B4-BE49-F238E27FC236}">
              <a16:creationId xmlns:a16="http://schemas.microsoft.com/office/drawing/2014/main" id="{47365304-486F-485D-9E4B-EC710F6EF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saka.lg.jp/kaikei/cmsfiles/contents/0000495/495839/Zaimusyohyo_enq.results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結果"/>
      <sheetName val="問１"/>
      <sheetName val="問２"/>
      <sheetName val="問３"/>
      <sheetName val="問４"/>
      <sheetName val="問５"/>
      <sheetName val="問６"/>
      <sheetName val="問７"/>
      <sheetName val="問８"/>
      <sheetName val="理解度の比較"/>
      <sheetName val="クロス集計 (問１と問３・５・７)"/>
      <sheetName val="クロス集計 (問２と問３・５・７)"/>
      <sheetName val="問９・１０・総評"/>
      <sheetName val="グラフ用データ"/>
    </sheetNames>
    <sheetDataSet>
      <sheetData sheetId="0">
        <row r="29">
          <cell r="J29" t="str">
            <v>29歳
以下</v>
          </cell>
          <cell r="M29" t="str">
            <v>30歳代</v>
          </cell>
          <cell r="P29" t="str">
            <v>40歳代</v>
          </cell>
          <cell r="S29" t="str">
            <v>50歳代</v>
          </cell>
          <cell r="V29" t="str">
            <v>60歳
以上</v>
          </cell>
        </row>
        <row r="30">
          <cell r="J30"/>
          <cell r="M30"/>
          <cell r="P30"/>
          <cell r="S30"/>
          <cell r="V30"/>
        </row>
        <row r="31">
          <cell r="J31"/>
          <cell r="M31"/>
          <cell r="P31"/>
          <cell r="S31"/>
          <cell r="V31"/>
        </row>
        <row r="32">
          <cell r="J32">
            <v>49</v>
          </cell>
          <cell r="M32">
            <v>50</v>
          </cell>
          <cell r="P32">
            <v>50</v>
          </cell>
          <cell r="S32">
            <v>48</v>
          </cell>
          <cell r="V32">
            <v>50</v>
          </cell>
        </row>
        <row r="33">
          <cell r="J33">
            <v>0.19838056680161945</v>
          </cell>
          <cell r="M33">
            <v>0.20242914979757085</v>
          </cell>
          <cell r="P33">
            <v>0.20242914979757085</v>
          </cell>
          <cell r="S33">
            <v>0.19433198380566802</v>
          </cell>
          <cell r="V33">
            <v>0.20242914979757085</v>
          </cell>
        </row>
        <row r="34">
          <cell r="J34">
            <v>0.49</v>
          </cell>
          <cell r="M34">
            <v>0.5</v>
          </cell>
          <cell r="P34">
            <v>0.5</v>
          </cell>
          <cell r="S34">
            <v>0.48</v>
          </cell>
          <cell r="V34">
            <v>0.5</v>
          </cell>
        </row>
        <row r="35">
          <cell r="J35">
            <v>49</v>
          </cell>
          <cell r="M35">
            <v>50</v>
          </cell>
          <cell r="P35">
            <v>50</v>
          </cell>
          <cell r="S35">
            <v>49</v>
          </cell>
          <cell r="V35">
            <v>50</v>
          </cell>
        </row>
        <row r="36">
          <cell r="J36">
            <v>0.19758064516129031</v>
          </cell>
          <cell r="M36">
            <v>0.20161290322580644</v>
          </cell>
          <cell r="P36">
            <v>0.20161290322580644</v>
          </cell>
          <cell r="S36">
            <v>0.19758064516129031</v>
          </cell>
          <cell r="V36">
            <v>0.20161290322580644</v>
          </cell>
        </row>
        <row r="37">
          <cell r="J37">
            <v>0.49</v>
          </cell>
          <cell r="M37">
            <v>0.5</v>
          </cell>
          <cell r="P37">
            <v>0.5</v>
          </cell>
          <cell r="S37">
            <v>0.49</v>
          </cell>
          <cell r="V37">
            <v>0.5</v>
          </cell>
        </row>
        <row r="41">
          <cell r="J41">
            <v>100</v>
          </cell>
          <cell r="M41">
            <v>100</v>
          </cell>
          <cell r="P41">
            <v>100</v>
          </cell>
          <cell r="S41">
            <v>100</v>
          </cell>
          <cell r="V41">
            <v>100</v>
          </cell>
        </row>
        <row r="42">
          <cell r="J42">
            <v>0.2</v>
          </cell>
          <cell r="M42">
            <v>0.2</v>
          </cell>
          <cell r="P42">
            <v>0.2</v>
          </cell>
          <cell r="S42">
            <v>0.2</v>
          </cell>
          <cell r="V42">
            <v>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T1194"/>
  <sheetViews>
    <sheetView tabSelected="1" view="pageBreakPreview" topLeftCell="R1" zoomScale="90" zoomScaleNormal="90" zoomScaleSheetLayoutView="90" workbookViewId="0">
      <selection activeCell="AJ9" sqref="AJ9"/>
    </sheetView>
  </sheetViews>
  <sheetFormatPr defaultColWidth="9" defaultRowHeight="13.5" outlineLevelRow="1" x14ac:dyDescent="0.15"/>
  <cols>
    <col min="1" max="2" width="3.625" style="21" customWidth="1"/>
    <col min="3" max="6" width="3.125" style="21" customWidth="1"/>
    <col min="7" max="7" width="8.625" style="21" customWidth="1"/>
    <col min="8" max="8" width="3.125" style="21" customWidth="1"/>
    <col min="9" max="9" width="8.25" style="21" customWidth="1"/>
    <col min="10" max="10" width="2.5" style="21" customWidth="1"/>
    <col min="11" max="11" width="6" style="21" customWidth="1"/>
    <col min="12" max="12" width="6.625" style="21" customWidth="1"/>
    <col min="13" max="14" width="7" style="21" customWidth="1"/>
    <col min="15" max="15" width="7.625" style="21" customWidth="1"/>
    <col min="16" max="16" width="7.25" style="21" customWidth="1"/>
    <col min="17" max="17" width="6.625" style="21" customWidth="1"/>
    <col min="18" max="18" width="3.125" style="21" customWidth="1"/>
    <col min="19" max="19" width="6.5" style="21" customWidth="1"/>
    <col min="20" max="20" width="3.5" style="21" customWidth="1"/>
    <col min="21" max="21" width="3.125" style="21" customWidth="1"/>
    <col min="22" max="22" width="4.125" style="21" customWidth="1"/>
    <col min="23" max="23" width="3.125" style="21" customWidth="1"/>
    <col min="24" max="24" width="3.625" style="21" customWidth="1"/>
    <col min="25" max="25" width="4.375" style="21" customWidth="1"/>
    <col min="26" max="26" width="4.75" style="21" customWidth="1"/>
    <col min="27" max="27" width="3.125" style="21" customWidth="1"/>
    <col min="28" max="28" width="4.375" style="21" customWidth="1"/>
    <col min="29" max="30" width="3.625" style="21" customWidth="1"/>
    <col min="31" max="31" width="3.625" style="318" customWidth="1"/>
    <col min="32" max="32" width="3.125" style="318" customWidth="1"/>
    <col min="33" max="33" width="20.25" style="318" bestFit="1" customWidth="1"/>
    <col min="34" max="34" width="7.875" style="318" bestFit="1" customWidth="1"/>
    <col min="35" max="35" width="7.875" style="318" customWidth="1"/>
    <col min="36" max="38" width="7.125" style="318" customWidth="1"/>
    <col min="39" max="65" width="3.125" style="318" customWidth="1"/>
    <col min="66" max="72" width="9" style="318"/>
    <col min="73" max="16384" width="9" style="21"/>
  </cols>
  <sheetData>
    <row r="2" spans="1:29" ht="13.5" customHeight="1" x14ac:dyDescent="0.15">
      <c r="A2" s="370" t="s">
        <v>270</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row>
    <row r="3" spans="1:29" ht="13.5" customHeight="1" x14ac:dyDescent="0.15">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row>
    <row r="4" spans="1:29" ht="13.5" customHeight="1" x14ac:dyDescent="0.15">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row>
    <row r="5" spans="1:29" ht="13.5" customHeight="1" x14ac:dyDescent="0.15">
      <c r="A5" s="1" t="s">
        <v>9</v>
      </c>
      <c r="B5" s="1"/>
      <c r="C5" s="1"/>
      <c r="D5" s="1"/>
      <c r="E5" s="372" t="s">
        <v>209</v>
      </c>
      <c r="F5" s="372"/>
      <c r="G5" s="372"/>
      <c r="H5" s="372"/>
      <c r="I5" s="372"/>
      <c r="J5" s="372"/>
      <c r="K5" s="372"/>
      <c r="L5" s="372"/>
      <c r="M5" s="372"/>
      <c r="N5" s="372"/>
      <c r="O5" s="372"/>
      <c r="P5" s="372"/>
      <c r="Q5" s="372"/>
      <c r="R5" s="372"/>
      <c r="S5" s="372"/>
      <c r="T5" s="372"/>
      <c r="U5" s="372"/>
      <c r="V5" s="372"/>
      <c r="W5" s="372"/>
      <c r="X5" s="372"/>
      <c r="Y5" s="372"/>
      <c r="Z5" s="372"/>
      <c r="AA5" s="372"/>
      <c r="AB5" s="372"/>
      <c r="AC5" s="372"/>
    </row>
    <row r="6" spans="1:29" ht="13.5" customHeight="1" x14ac:dyDescent="0.15">
      <c r="A6" s="1"/>
      <c r="B6" s="1"/>
      <c r="C6" s="1"/>
      <c r="D6" s="1"/>
      <c r="E6" s="372"/>
      <c r="F6" s="372"/>
      <c r="G6" s="372"/>
      <c r="H6" s="372"/>
      <c r="I6" s="372"/>
      <c r="J6" s="372"/>
      <c r="K6" s="372"/>
      <c r="L6" s="372"/>
      <c r="M6" s="372"/>
      <c r="N6" s="372"/>
      <c r="O6" s="372"/>
      <c r="P6" s="372"/>
      <c r="Q6" s="372"/>
      <c r="R6" s="372"/>
      <c r="S6" s="372"/>
      <c r="T6" s="372"/>
      <c r="U6" s="372"/>
      <c r="V6" s="372"/>
      <c r="W6" s="372"/>
      <c r="X6" s="372"/>
      <c r="Y6" s="372"/>
      <c r="Z6" s="372"/>
      <c r="AA6" s="372"/>
      <c r="AB6" s="372"/>
      <c r="AC6" s="372"/>
    </row>
    <row r="7" spans="1:29" ht="13.5" customHeight="1" x14ac:dyDescent="0.15">
      <c r="A7" s="1"/>
      <c r="B7" s="1"/>
      <c r="C7" s="1"/>
      <c r="D7" s="1"/>
      <c r="E7" s="372"/>
      <c r="F7" s="372"/>
      <c r="G7" s="372"/>
      <c r="H7" s="372"/>
      <c r="I7" s="372"/>
      <c r="J7" s="372"/>
      <c r="K7" s="372"/>
      <c r="L7" s="372"/>
      <c r="M7" s="372"/>
      <c r="N7" s="372"/>
      <c r="O7" s="372"/>
      <c r="P7" s="372"/>
      <c r="Q7" s="372"/>
      <c r="R7" s="372"/>
      <c r="S7" s="372"/>
      <c r="T7" s="372"/>
      <c r="U7" s="372"/>
      <c r="V7" s="372"/>
      <c r="W7" s="372"/>
      <c r="X7" s="372"/>
      <c r="Y7" s="372"/>
      <c r="Z7" s="372"/>
      <c r="AA7" s="372"/>
      <c r="AB7" s="372"/>
      <c r="AC7" s="372"/>
    </row>
    <row r="8" spans="1:29" ht="13.5" customHeight="1" x14ac:dyDescent="0.15">
      <c r="A8" s="1"/>
      <c r="B8" s="1"/>
      <c r="C8" s="1"/>
      <c r="D8" s="1"/>
      <c r="E8" s="372"/>
      <c r="F8" s="372"/>
      <c r="G8" s="372"/>
      <c r="H8" s="372"/>
      <c r="I8" s="372"/>
      <c r="J8" s="372"/>
      <c r="K8" s="372"/>
      <c r="L8" s="372"/>
      <c r="M8" s="372"/>
      <c r="N8" s="372"/>
      <c r="O8" s="372"/>
      <c r="P8" s="372"/>
      <c r="Q8" s="372"/>
      <c r="R8" s="372"/>
      <c r="S8" s="372"/>
      <c r="T8" s="372"/>
      <c r="U8" s="372"/>
      <c r="V8" s="372"/>
      <c r="W8" s="372"/>
      <c r="X8" s="372"/>
      <c r="Y8" s="372"/>
      <c r="Z8" s="372"/>
      <c r="AA8" s="372"/>
      <c r="AB8" s="372"/>
      <c r="AC8" s="372"/>
    </row>
    <row r="9" spans="1:29" ht="13.5" customHeight="1" x14ac:dyDescent="0.15">
      <c r="A9" s="1"/>
      <c r="B9" s="1"/>
      <c r="C9" s="1"/>
      <c r="D9" s="1"/>
      <c r="E9" s="372"/>
      <c r="F9" s="372"/>
      <c r="G9" s="372"/>
      <c r="H9" s="372"/>
      <c r="I9" s="372"/>
      <c r="J9" s="372"/>
      <c r="K9" s="372"/>
      <c r="L9" s="372"/>
      <c r="M9" s="372"/>
      <c r="N9" s="372"/>
      <c r="O9" s="372"/>
      <c r="P9" s="372"/>
      <c r="Q9" s="372"/>
      <c r="R9" s="372"/>
      <c r="S9" s="372"/>
      <c r="T9" s="372"/>
      <c r="U9" s="372"/>
      <c r="V9" s="372"/>
      <c r="W9" s="372"/>
      <c r="X9" s="372"/>
      <c r="Y9" s="372"/>
      <c r="Z9" s="372"/>
      <c r="AA9" s="372"/>
      <c r="AB9" s="372"/>
      <c r="AC9" s="372"/>
    </row>
    <row r="10" spans="1:29" ht="13.5" customHeight="1" x14ac:dyDescent="0.15">
      <c r="A10" s="1"/>
      <c r="B10" s="1"/>
      <c r="C10" s="1"/>
      <c r="D10" s="1"/>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row>
    <row r="11" spans="1:29" ht="13.5" customHeight="1" x14ac:dyDescent="0.15">
      <c r="A11" s="21" t="s">
        <v>176</v>
      </c>
      <c r="E11" s="109" t="s">
        <v>177</v>
      </c>
      <c r="F11" s="110"/>
      <c r="G11" s="110"/>
      <c r="H11" s="110"/>
      <c r="I11" s="110"/>
      <c r="J11" s="110"/>
      <c r="K11" s="110"/>
      <c r="L11" s="110"/>
      <c r="M11" s="110"/>
      <c r="N11" s="110"/>
      <c r="O11" s="110"/>
      <c r="P11" s="110"/>
      <c r="Q11" s="110"/>
      <c r="R11" s="110"/>
      <c r="S11" s="110"/>
      <c r="T11" s="110"/>
      <c r="U11" s="110"/>
      <c r="V11" s="110"/>
      <c r="W11" s="110"/>
      <c r="X11" s="110"/>
      <c r="Y11" s="110"/>
    </row>
    <row r="12" spans="1:29" ht="13.5" customHeight="1" x14ac:dyDescent="0.15">
      <c r="E12" s="82"/>
    </row>
    <row r="13" spans="1:29" ht="13.5" customHeight="1" x14ac:dyDescent="0.15">
      <c r="A13" s="21" t="s">
        <v>10</v>
      </c>
      <c r="E13" s="82" t="s">
        <v>271</v>
      </c>
      <c r="F13" s="105"/>
      <c r="G13" s="105"/>
      <c r="H13" s="105"/>
      <c r="I13" s="105"/>
      <c r="J13" s="105"/>
      <c r="K13" s="105"/>
      <c r="L13" s="105"/>
      <c r="M13" s="105"/>
      <c r="N13" s="105"/>
      <c r="O13" s="105"/>
      <c r="P13" s="105"/>
    </row>
    <row r="14" spans="1:29" ht="13.5" customHeight="1" x14ac:dyDescent="0.15">
      <c r="E14" s="82"/>
    </row>
    <row r="15" spans="1:29" ht="13.5" customHeight="1" x14ac:dyDescent="0.15">
      <c r="A15" s="21" t="s">
        <v>178</v>
      </c>
      <c r="E15" s="109" t="s">
        <v>179</v>
      </c>
      <c r="F15" s="110"/>
      <c r="G15" s="110"/>
      <c r="H15" s="110"/>
      <c r="I15" s="110"/>
      <c r="J15" s="110"/>
      <c r="K15" s="110"/>
      <c r="L15" s="110"/>
      <c r="M15" s="110"/>
      <c r="N15" s="110"/>
      <c r="O15" s="110"/>
      <c r="P15" s="110"/>
    </row>
    <row r="16" spans="1:29" ht="13.5" customHeight="1" x14ac:dyDescent="0.15">
      <c r="E16" s="82"/>
    </row>
    <row r="17" spans="1:33" ht="13.5" customHeight="1" x14ac:dyDescent="0.15">
      <c r="A17" s="21" t="s">
        <v>16</v>
      </c>
      <c r="E17" s="110" t="s">
        <v>210</v>
      </c>
      <c r="F17" s="110"/>
      <c r="G17" s="110"/>
      <c r="H17" s="110"/>
      <c r="I17" s="110"/>
      <c r="J17" s="110"/>
    </row>
    <row r="18" spans="1:33" ht="13.5" customHeight="1" x14ac:dyDescent="0.15"/>
    <row r="19" spans="1:33" ht="13.5" customHeight="1" x14ac:dyDescent="0.15">
      <c r="A19" s="36" t="s">
        <v>8</v>
      </c>
      <c r="B19" s="36"/>
      <c r="C19" s="36"/>
      <c r="D19" s="36"/>
      <c r="E19" s="111" t="s">
        <v>11</v>
      </c>
      <c r="F19" s="112"/>
      <c r="G19" s="112"/>
      <c r="H19" s="112"/>
      <c r="I19" s="112"/>
      <c r="J19" s="112"/>
      <c r="K19" s="112"/>
      <c r="L19" s="112"/>
      <c r="M19" s="112"/>
      <c r="N19" s="112"/>
      <c r="O19" s="112"/>
      <c r="P19" s="112"/>
      <c r="Q19" s="112"/>
      <c r="R19" s="112"/>
      <c r="S19" s="112"/>
      <c r="T19" s="112"/>
      <c r="U19" s="112"/>
      <c r="V19" s="112"/>
      <c r="W19" s="112"/>
      <c r="X19" s="112"/>
      <c r="Y19" s="112"/>
      <c r="Z19" s="112"/>
      <c r="AA19" s="107"/>
      <c r="AB19" s="36"/>
      <c r="AC19" s="36"/>
    </row>
    <row r="20" spans="1:33" ht="13.5" customHeight="1" x14ac:dyDescent="0.15">
      <c r="B20" s="37"/>
      <c r="C20" s="37"/>
      <c r="D20" s="37"/>
      <c r="E20" s="111" t="s">
        <v>18</v>
      </c>
      <c r="F20" s="111"/>
      <c r="G20" s="111"/>
      <c r="H20" s="111"/>
      <c r="I20" s="111"/>
      <c r="J20" s="111"/>
      <c r="K20" s="111"/>
      <c r="L20" s="111"/>
      <c r="M20" s="111"/>
      <c r="N20" s="111"/>
      <c r="O20" s="111"/>
      <c r="P20" s="111"/>
      <c r="Q20" s="111"/>
      <c r="R20" s="111"/>
      <c r="S20" s="111"/>
      <c r="T20" s="111"/>
      <c r="U20" s="111"/>
      <c r="V20" s="111"/>
      <c r="W20" s="111"/>
      <c r="X20" s="111"/>
      <c r="Y20" s="111"/>
      <c r="Z20" s="111"/>
      <c r="AA20" s="106"/>
      <c r="AB20" s="37"/>
      <c r="AC20" s="37"/>
    </row>
    <row r="21" spans="1:33" ht="13.5" customHeight="1" x14ac:dyDescent="0.15">
      <c r="A21" s="152"/>
      <c r="B21" s="152"/>
      <c r="C21" s="152"/>
      <c r="D21" s="152"/>
      <c r="E21" s="111" t="s">
        <v>12</v>
      </c>
      <c r="F21" s="113"/>
      <c r="G21" s="113"/>
      <c r="H21" s="113"/>
      <c r="I21" s="113"/>
      <c r="J21" s="113"/>
      <c r="K21" s="113"/>
      <c r="L21" s="113"/>
      <c r="M21" s="113"/>
      <c r="N21" s="113"/>
      <c r="O21" s="113"/>
      <c r="P21" s="113"/>
      <c r="Q21" s="113"/>
      <c r="R21" s="113"/>
      <c r="S21" s="113"/>
      <c r="T21" s="113"/>
      <c r="U21" s="113"/>
      <c r="V21" s="113"/>
      <c r="W21" s="113"/>
      <c r="X21" s="113"/>
      <c r="Y21" s="113"/>
      <c r="Z21" s="113"/>
      <c r="AA21" s="108"/>
      <c r="AB21" s="152"/>
      <c r="AC21" s="152"/>
    </row>
    <row r="22" spans="1:33" ht="13.5" customHeight="1" x14ac:dyDescent="0.15">
      <c r="A22" s="152"/>
      <c r="B22" s="152"/>
      <c r="C22" s="152"/>
      <c r="D22" s="152"/>
      <c r="E22" s="111" t="s">
        <v>13</v>
      </c>
      <c r="F22" s="113"/>
      <c r="G22" s="113"/>
      <c r="H22" s="113"/>
      <c r="I22" s="113"/>
      <c r="J22" s="113"/>
      <c r="K22" s="113"/>
      <c r="L22" s="113"/>
      <c r="M22" s="113"/>
      <c r="N22" s="113"/>
      <c r="O22" s="113"/>
      <c r="P22" s="113"/>
      <c r="Q22" s="113"/>
      <c r="R22" s="113"/>
      <c r="S22" s="113"/>
      <c r="T22" s="113"/>
      <c r="U22" s="113"/>
      <c r="V22" s="113"/>
      <c r="W22" s="113"/>
      <c r="X22" s="113"/>
      <c r="Y22" s="113"/>
      <c r="Z22" s="113"/>
      <c r="AA22" s="108"/>
      <c r="AB22" s="152"/>
      <c r="AC22" s="152"/>
    </row>
    <row r="23" spans="1:33" ht="13.5" customHeight="1" x14ac:dyDescent="0.15">
      <c r="A23" s="152"/>
      <c r="B23" s="152"/>
      <c r="C23" s="152"/>
      <c r="D23" s="152"/>
      <c r="E23" s="111" t="s">
        <v>205</v>
      </c>
      <c r="F23" s="113"/>
      <c r="G23" s="113"/>
      <c r="H23" s="113"/>
      <c r="I23" s="113"/>
      <c r="J23" s="113"/>
      <c r="K23" s="113"/>
      <c r="L23" s="113"/>
      <c r="M23" s="113"/>
      <c r="N23" s="113"/>
      <c r="O23" s="113"/>
      <c r="P23" s="113"/>
      <c r="Q23" s="113"/>
      <c r="R23" s="113"/>
      <c r="S23" s="113"/>
      <c r="T23" s="113"/>
      <c r="U23" s="113"/>
      <c r="V23" s="113"/>
      <c r="W23" s="113"/>
      <c r="X23" s="113"/>
      <c r="Y23" s="113"/>
      <c r="Z23" s="113"/>
      <c r="AA23" s="108"/>
      <c r="AB23" s="152"/>
      <c r="AC23" s="152"/>
    </row>
    <row r="24" spans="1:33" ht="13.5" customHeight="1" x14ac:dyDescent="0.15">
      <c r="A24" s="152"/>
      <c r="B24" s="152"/>
      <c r="C24" s="152"/>
      <c r="D24" s="152"/>
      <c r="E24" s="111" t="s">
        <v>206</v>
      </c>
      <c r="F24" s="113"/>
      <c r="G24" s="113"/>
      <c r="H24" s="113"/>
      <c r="I24" s="113"/>
      <c r="J24" s="113"/>
      <c r="K24" s="113"/>
      <c r="L24" s="113"/>
      <c r="M24" s="113"/>
      <c r="N24" s="113"/>
      <c r="O24" s="113"/>
      <c r="P24" s="113"/>
      <c r="Q24" s="113"/>
      <c r="R24" s="113"/>
      <c r="S24" s="113"/>
      <c r="T24" s="113"/>
      <c r="U24" s="113"/>
      <c r="V24" s="113"/>
      <c r="W24" s="113"/>
      <c r="X24" s="113"/>
      <c r="Y24" s="113"/>
      <c r="Z24" s="113"/>
      <c r="AA24" s="108"/>
      <c r="AB24" s="152"/>
      <c r="AC24" s="152"/>
    </row>
    <row r="25" spans="1:33" ht="13.5" customHeight="1" x14ac:dyDescent="0.15">
      <c r="A25" s="152"/>
      <c r="B25" s="152"/>
      <c r="C25" s="152"/>
      <c r="D25" s="152"/>
      <c r="E25" s="111" t="s">
        <v>207</v>
      </c>
      <c r="F25" s="113"/>
      <c r="G25" s="113"/>
      <c r="H25" s="113"/>
      <c r="I25" s="113"/>
      <c r="J25" s="113"/>
      <c r="K25" s="113"/>
      <c r="L25" s="113"/>
      <c r="M25" s="113"/>
      <c r="N25" s="113"/>
      <c r="O25" s="113"/>
      <c r="P25" s="113"/>
      <c r="Q25" s="113"/>
      <c r="R25" s="113"/>
      <c r="S25" s="113"/>
      <c r="T25" s="113"/>
      <c r="U25" s="113"/>
      <c r="V25" s="113"/>
      <c r="W25" s="113"/>
      <c r="X25" s="113"/>
      <c r="Y25" s="113"/>
      <c r="Z25" s="113"/>
      <c r="AA25" s="108"/>
      <c r="AB25" s="152"/>
      <c r="AC25" s="152"/>
    </row>
    <row r="26" spans="1:33" ht="13.5" customHeight="1" x14ac:dyDescent="0.15">
      <c r="A26" s="152"/>
      <c r="B26" s="152"/>
      <c r="C26" s="152"/>
      <c r="D26" s="152"/>
      <c r="E26" s="111" t="s">
        <v>208</v>
      </c>
      <c r="F26" s="113"/>
      <c r="G26" s="113"/>
      <c r="H26" s="113"/>
      <c r="I26" s="113"/>
      <c r="J26" s="113"/>
      <c r="K26" s="113"/>
      <c r="L26" s="113"/>
      <c r="M26" s="113"/>
      <c r="N26" s="113"/>
      <c r="O26" s="113"/>
      <c r="P26" s="113"/>
      <c r="Q26" s="113"/>
      <c r="R26" s="113"/>
      <c r="S26" s="113"/>
      <c r="T26" s="113"/>
      <c r="U26" s="113"/>
      <c r="V26" s="113"/>
      <c r="W26" s="113"/>
      <c r="X26" s="113"/>
      <c r="Y26" s="113"/>
      <c r="Z26" s="113"/>
      <c r="AA26" s="108"/>
      <c r="AB26" s="152"/>
      <c r="AC26" s="152"/>
    </row>
    <row r="27" spans="1:33" ht="13.5" customHeight="1" x14ac:dyDescent="0.15">
      <c r="A27" s="152"/>
      <c r="B27" s="152"/>
      <c r="C27" s="152"/>
      <c r="D27" s="152"/>
      <c r="E27" s="37"/>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row>
    <row r="28" spans="1:33" x14ac:dyDescent="0.15">
      <c r="A28" s="21" t="s">
        <v>14</v>
      </c>
    </row>
    <row r="29" spans="1:33" x14ac:dyDescent="0.15">
      <c r="C29" s="21" t="s">
        <v>180</v>
      </c>
    </row>
    <row r="30" spans="1:33" ht="27" customHeight="1" thickBot="1" x14ac:dyDescent="0.2">
      <c r="C30" s="373" t="s">
        <v>7</v>
      </c>
      <c r="D30" s="373"/>
      <c r="E30" s="374"/>
      <c r="F30" s="375" t="s">
        <v>63</v>
      </c>
      <c r="G30" s="376"/>
      <c r="H30" s="376" t="s">
        <v>4</v>
      </c>
      <c r="I30" s="376"/>
      <c r="J30" s="376" t="s">
        <v>5</v>
      </c>
      <c r="K30" s="376"/>
      <c r="L30" s="376" t="s">
        <v>6</v>
      </c>
      <c r="M30" s="376"/>
      <c r="N30" s="376" t="s">
        <v>17</v>
      </c>
      <c r="O30" s="377"/>
      <c r="P30" s="378" t="s">
        <v>1</v>
      </c>
      <c r="Q30" s="366"/>
    </row>
    <row r="31" spans="1:33" ht="19.899999999999999" customHeight="1" thickTop="1" x14ac:dyDescent="0.15">
      <c r="C31" s="673" t="s">
        <v>0</v>
      </c>
      <c r="D31" s="394" t="s">
        <v>2</v>
      </c>
      <c r="E31" s="395"/>
      <c r="F31" s="396">
        <v>50</v>
      </c>
      <c r="G31" s="387"/>
      <c r="H31" s="387">
        <v>50</v>
      </c>
      <c r="I31" s="387"/>
      <c r="J31" s="387">
        <v>50</v>
      </c>
      <c r="K31" s="387"/>
      <c r="L31" s="387">
        <v>50</v>
      </c>
      <c r="M31" s="387"/>
      <c r="N31" s="387">
        <v>50</v>
      </c>
      <c r="O31" s="388"/>
      <c r="P31" s="389">
        <f>SUM(F31:O31)</f>
        <v>250</v>
      </c>
      <c r="Q31" s="390"/>
    </row>
    <row r="32" spans="1:33" x14ac:dyDescent="0.15">
      <c r="C32" s="674"/>
      <c r="D32" s="364"/>
      <c r="E32" s="365"/>
      <c r="F32" s="391">
        <f>F31/$P$31</f>
        <v>0.2</v>
      </c>
      <c r="G32" s="392"/>
      <c r="H32" s="392">
        <f t="shared" ref="H32" si="0">H31/$P$31</f>
        <v>0.2</v>
      </c>
      <c r="I32" s="392"/>
      <c r="J32" s="392">
        <f t="shared" ref="J32" si="1">J31/$P$31</f>
        <v>0.2</v>
      </c>
      <c r="K32" s="392"/>
      <c r="L32" s="392">
        <f t="shared" ref="L32" si="2">L31/$P$31</f>
        <v>0.2</v>
      </c>
      <c r="M32" s="392"/>
      <c r="N32" s="392">
        <f t="shared" ref="N32" si="3">N31/$P$31</f>
        <v>0.2</v>
      </c>
      <c r="O32" s="393"/>
      <c r="P32" s="391">
        <f>SUM(F32:O32)</f>
        <v>1</v>
      </c>
      <c r="Q32" s="392"/>
      <c r="T32" s="379"/>
      <c r="U32" s="380"/>
      <c r="AC32" s="2"/>
      <c r="AD32" s="2"/>
      <c r="AE32" s="2"/>
      <c r="AF32" s="2"/>
      <c r="AG32" s="2"/>
    </row>
    <row r="33" spans="3:38" x14ac:dyDescent="0.15">
      <c r="C33" s="674"/>
      <c r="D33" s="364"/>
      <c r="E33" s="365"/>
      <c r="F33" s="381">
        <f>F31/F$37</f>
        <v>0.5</v>
      </c>
      <c r="G33" s="382"/>
      <c r="H33" s="382">
        <f>H31/H$37</f>
        <v>0.5</v>
      </c>
      <c r="I33" s="382"/>
      <c r="J33" s="382">
        <f>J31/J$37</f>
        <v>0.5</v>
      </c>
      <c r="K33" s="382"/>
      <c r="L33" s="382">
        <f>L31/L$37</f>
        <v>0.5</v>
      </c>
      <c r="M33" s="382"/>
      <c r="N33" s="382">
        <f>N31/N$37</f>
        <v>0.5</v>
      </c>
      <c r="O33" s="383"/>
      <c r="P33" s="384">
        <f>P31/P37</f>
        <v>0.5</v>
      </c>
      <c r="Q33" s="385"/>
      <c r="T33" s="386"/>
      <c r="U33" s="386"/>
      <c r="AC33" s="2"/>
      <c r="AD33" s="2"/>
      <c r="AE33" s="2"/>
      <c r="AF33" s="2"/>
      <c r="AG33" s="2"/>
    </row>
    <row r="34" spans="3:38" x14ac:dyDescent="0.15">
      <c r="C34" s="674"/>
      <c r="D34" s="364" t="s">
        <v>3</v>
      </c>
      <c r="E34" s="365"/>
      <c r="F34" s="368">
        <v>50</v>
      </c>
      <c r="G34" s="369"/>
      <c r="H34" s="369">
        <v>50</v>
      </c>
      <c r="I34" s="369"/>
      <c r="J34" s="369">
        <v>50</v>
      </c>
      <c r="K34" s="369"/>
      <c r="L34" s="369">
        <v>50</v>
      </c>
      <c r="M34" s="369"/>
      <c r="N34" s="369">
        <v>50</v>
      </c>
      <c r="O34" s="402"/>
      <c r="P34" s="368">
        <f>SUM(F34:O34)</f>
        <v>250</v>
      </c>
      <c r="Q34" s="369"/>
      <c r="T34" s="380"/>
      <c r="U34" s="380"/>
    </row>
    <row r="35" spans="3:38" x14ac:dyDescent="0.15">
      <c r="C35" s="674"/>
      <c r="D35" s="364"/>
      <c r="E35" s="365"/>
      <c r="F35" s="391">
        <f>F34/$P$34</f>
        <v>0.2</v>
      </c>
      <c r="G35" s="392"/>
      <c r="H35" s="392">
        <f t="shared" ref="H35" si="4">H34/$P$34</f>
        <v>0.2</v>
      </c>
      <c r="I35" s="392"/>
      <c r="J35" s="392">
        <f t="shared" ref="J35" si="5">J34/$P$34</f>
        <v>0.2</v>
      </c>
      <c r="K35" s="392"/>
      <c r="L35" s="392">
        <f>L34/$P$34</f>
        <v>0.2</v>
      </c>
      <c r="M35" s="392"/>
      <c r="N35" s="392">
        <f t="shared" ref="N35" si="6">N34/$P$34</f>
        <v>0.2</v>
      </c>
      <c r="O35" s="393"/>
      <c r="P35" s="391">
        <f>SUM(F35:O35)</f>
        <v>1</v>
      </c>
      <c r="Q35" s="392"/>
      <c r="T35" s="379"/>
      <c r="U35" s="380"/>
      <c r="AC35" s="2"/>
      <c r="AD35" s="2"/>
      <c r="AE35" s="2"/>
      <c r="AF35" s="2"/>
      <c r="AG35" s="2"/>
    </row>
    <row r="36" spans="3:38" ht="14.25" thickBot="1" x14ac:dyDescent="0.2">
      <c r="C36" s="675"/>
      <c r="D36" s="366"/>
      <c r="E36" s="367"/>
      <c r="F36" s="397">
        <f>F34/F$37</f>
        <v>0.5</v>
      </c>
      <c r="G36" s="398"/>
      <c r="H36" s="398">
        <f>H34/H$37</f>
        <v>0.5</v>
      </c>
      <c r="I36" s="398"/>
      <c r="J36" s="398">
        <f>J34/J$37</f>
        <v>0.5</v>
      </c>
      <c r="K36" s="398"/>
      <c r="L36" s="398">
        <f>L34/L$37</f>
        <v>0.5</v>
      </c>
      <c r="M36" s="398"/>
      <c r="N36" s="398">
        <f>N34/N$37</f>
        <v>0.5</v>
      </c>
      <c r="O36" s="399"/>
      <c r="P36" s="400">
        <f>P34/P37</f>
        <v>0.5</v>
      </c>
      <c r="Q36" s="401"/>
      <c r="T36" s="386"/>
      <c r="U36" s="386"/>
      <c r="AC36" s="2"/>
      <c r="AD36" s="2"/>
      <c r="AE36" s="2"/>
      <c r="AF36" s="2"/>
      <c r="AG36" s="2"/>
    </row>
    <row r="37" spans="3:38" ht="14.25" thickTop="1" x14ac:dyDescent="0.15">
      <c r="C37" s="409" t="s">
        <v>1</v>
      </c>
      <c r="D37" s="409"/>
      <c r="E37" s="410"/>
      <c r="F37" s="412">
        <f>SUM(F31,F34)</f>
        <v>100</v>
      </c>
      <c r="G37" s="413"/>
      <c r="H37" s="413">
        <f>SUM(H31,H34)</f>
        <v>100</v>
      </c>
      <c r="I37" s="413"/>
      <c r="J37" s="413">
        <f>SUM(J31,J34)</f>
        <v>100</v>
      </c>
      <c r="K37" s="413"/>
      <c r="L37" s="413">
        <f>SUM(L31,L34)</f>
        <v>100</v>
      </c>
      <c r="M37" s="413"/>
      <c r="N37" s="413">
        <f>SUM(N31,N34)</f>
        <v>100</v>
      </c>
      <c r="O37" s="414"/>
      <c r="P37" s="412">
        <f>SUM(P31,P34)</f>
        <v>500</v>
      </c>
      <c r="Q37" s="413"/>
      <c r="T37" s="380"/>
      <c r="U37" s="380"/>
    </row>
    <row r="38" spans="3:38" x14ac:dyDescent="0.15">
      <c r="C38" s="364"/>
      <c r="D38" s="364"/>
      <c r="E38" s="411"/>
      <c r="F38" s="391">
        <f>F37/$P$37</f>
        <v>0.2</v>
      </c>
      <c r="G38" s="392"/>
      <c r="H38" s="392">
        <f t="shared" ref="H38" si="7">H37/$P$37</f>
        <v>0.2</v>
      </c>
      <c r="I38" s="392"/>
      <c r="J38" s="392">
        <f t="shared" ref="J38" si="8">J37/$P$37</f>
        <v>0.2</v>
      </c>
      <c r="K38" s="392"/>
      <c r="L38" s="392">
        <f t="shared" ref="L38" si="9">L37/$P$37</f>
        <v>0.2</v>
      </c>
      <c r="M38" s="392"/>
      <c r="N38" s="392">
        <f>N37/$P$37</f>
        <v>0.2</v>
      </c>
      <c r="O38" s="393"/>
      <c r="P38" s="391">
        <f>SUM(F38:O38)</f>
        <v>1</v>
      </c>
      <c r="Q38" s="392"/>
      <c r="T38" s="379"/>
      <c r="U38" s="380"/>
      <c r="AC38" s="2"/>
      <c r="AD38" s="2"/>
      <c r="AE38" s="2"/>
      <c r="AF38" s="2"/>
      <c r="AG38" s="2"/>
    </row>
    <row r="39" spans="3:38" x14ac:dyDescent="0.15">
      <c r="C39" s="364"/>
      <c r="D39" s="364"/>
      <c r="E39" s="365"/>
      <c r="F39" s="406">
        <f>SUM(F33,F36)</f>
        <v>1</v>
      </c>
      <c r="G39" s="407"/>
      <c r="H39" s="407">
        <f>SUM(H33,H36)</f>
        <v>1</v>
      </c>
      <c r="I39" s="407"/>
      <c r="J39" s="407">
        <f>SUM(J33,J36)</f>
        <v>1</v>
      </c>
      <c r="K39" s="407"/>
      <c r="L39" s="407">
        <f>SUM(L33,L36)</f>
        <v>1</v>
      </c>
      <c r="M39" s="407"/>
      <c r="N39" s="407">
        <f>SUM(N33,N36)</f>
        <v>1</v>
      </c>
      <c r="O39" s="408"/>
      <c r="P39" s="384">
        <v>1</v>
      </c>
      <c r="Q39" s="385"/>
      <c r="T39" s="379"/>
      <c r="U39" s="380"/>
      <c r="AC39" s="2"/>
      <c r="AD39" s="2"/>
      <c r="AE39" s="2"/>
      <c r="AF39" s="2"/>
      <c r="AG39" s="2"/>
    </row>
    <row r="40" spans="3:38" x14ac:dyDescent="0.15">
      <c r="C40" s="151"/>
      <c r="D40" s="151"/>
      <c r="E40" s="151"/>
      <c r="F40" s="99"/>
      <c r="G40" s="99"/>
      <c r="H40" s="99"/>
      <c r="I40" s="99"/>
      <c r="J40" s="99"/>
      <c r="K40" s="99"/>
      <c r="L40" s="99"/>
      <c r="M40" s="99"/>
      <c r="N40" s="99"/>
      <c r="O40" s="99"/>
      <c r="P40" s="99"/>
      <c r="Q40" s="99"/>
      <c r="T40" s="167"/>
      <c r="U40" s="151"/>
      <c r="AC40" s="2"/>
      <c r="AD40" s="2"/>
      <c r="AE40" s="2"/>
      <c r="AF40" s="2"/>
      <c r="AG40" s="20"/>
      <c r="AH40" s="286"/>
      <c r="AI40" s="286"/>
      <c r="AJ40" s="286"/>
      <c r="AK40" s="286"/>
      <c r="AL40" s="286"/>
    </row>
    <row r="41" spans="3:38" x14ac:dyDescent="0.15">
      <c r="AG41" s="286"/>
      <c r="AH41" s="286"/>
      <c r="AI41" s="286"/>
      <c r="AJ41" s="286"/>
      <c r="AK41" s="286"/>
      <c r="AL41" s="286"/>
    </row>
    <row r="42" spans="3:38" x14ac:dyDescent="0.15">
      <c r="AG42" s="286"/>
      <c r="AH42" s="286"/>
      <c r="AI42" s="286"/>
      <c r="AJ42" s="286"/>
      <c r="AK42" s="286"/>
      <c r="AL42" s="286"/>
    </row>
    <row r="43" spans="3:38" x14ac:dyDescent="0.15">
      <c r="AG43" s="286"/>
      <c r="AH43" s="743"/>
      <c r="AI43" s="744"/>
      <c r="AJ43" s="286"/>
      <c r="AK43" s="286"/>
      <c r="AL43" s="286"/>
    </row>
    <row r="44" spans="3:38" x14ac:dyDescent="0.15">
      <c r="AG44" s="286"/>
      <c r="AH44" s="743"/>
      <c r="AI44" s="744"/>
      <c r="AJ44" s="286"/>
      <c r="AK44" s="286"/>
      <c r="AL44" s="286"/>
    </row>
    <row r="45" spans="3:38" x14ac:dyDescent="0.15">
      <c r="AG45" s="286"/>
      <c r="AH45" s="286"/>
      <c r="AI45" s="286"/>
      <c r="AJ45" s="286"/>
      <c r="AK45" s="286"/>
      <c r="AL45" s="286"/>
    </row>
    <row r="46" spans="3:38" x14ac:dyDescent="0.15">
      <c r="AG46" s="286"/>
      <c r="AH46" s="286"/>
      <c r="AI46" s="286"/>
      <c r="AJ46" s="286"/>
      <c r="AK46" s="286"/>
      <c r="AL46" s="286"/>
    </row>
    <row r="47" spans="3:38" x14ac:dyDescent="0.15">
      <c r="AG47" s="286"/>
      <c r="AH47" s="286"/>
      <c r="AI47" s="286"/>
      <c r="AJ47" s="286"/>
      <c r="AK47" s="286"/>
      <c r="AL47" s="286"/>
    </row>
    <row r="48" spans="3:38" x14ac:dyDescent="0.15">
      <c r="AG48" s="286"/>
      <c r="AH48" s="286"/>
      <c r="AI48" s="286"/>
      <c r="AJ48" s="286"/>
      <c r="AK48" s="286"/>
      <c r="AL48" s="286"/>
    </row>
    <row r="57" spans="1:28" x14ac:dyDescent="0.15">
      <c r="A57" s="11" t="s">
        <v>15</v>
      </c>
      <c r="B57" s="11"/>
      <c r="C57" s="11"/>
      <c r="D57" s="11"/>
    </row>
    <row r="58" spans="1:28"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60" spans="1:28" ht="13.5" customHeight="1" x14ac:dyDescent="0.15">
      <c r="B60" t="s">
        <v>225</v>
      </c>
      <c r="C60"/>
      <c r="D60"/>
      <c r="E60"/>
      <c r="F60"/>
      <c r="G60"/>
      <c r="H60"/>
      <c r="I60"/>
      <c r="J60"/>
      <c r="K60"/>
      <c r="L60"/>
      <c r="M60"/>
      <c r="N60"/>
      <c r="O60"/>
      <c r="P60"/>
      <c r="Q60"/>
      <c r="R60"/>
      <c r="S60"/>
      <c r="T60"/>
      <c r="U60"/>
      <c r="V60"/>
      <c r="W60"/>
      <c r="X60"/>
      <c r="Y60"/>
      <c r="Z60"/>
      <c r="AA60"/>
      <c r="AB60"/>
    </row>
    <row r="61" spans="1:28" x14ac:dyDescent="0.15">
      <c r="B61" t="s">
        <v>226</v>
      </c>
      <c r="C61"/>
      <c r="D61"/>
      <c r="E61"/>
      <c r="F61"/>
      <c r="G61"/>
      <c r="H61"/>
      <c r="I61"/>
      <c r="J61"/>
      <c r="K61"/>
      <c r="L61"/>
      <c r="M61"/>
      <c r="N61"/>
      <c r="O61"/>
      <c r="P61"/>
      <c r="Q61"/>
      <c r="R61"/>
      <c r="S61"/>
      <c r="T61"/>
      <c r="U61"/>
      <c r="V61"/>
      <c r="W61"/>
      <c r="X61"/>
      <c r="Y61"/>
      <c r="Z61"/>
      <c r="AA61"/>
      <c r="AB61"/>
    </row>
    <row r="62" spans="1:28" x14ac:dyDescent="0.15">
      <c r="B62" t="s">
        <v>227</v>
      </c>
      <c r="C62"/>
      <c r="D62"/>
      <c r="E62"/>
      <c r="F62"/>
      <c r="G62"/>
      <c r="H62"/>
      <c r="I62"/>
      <c r="J62"/>
      <c r="K62"/>
      <c r="L62"/>
      <c r="M62"/>
      <c r="N62"/>
      <c r="O62"/>
      <c r="P62"/>
      <c r="Q62"/>
      <c r="R62"/>
      <c r="S62"/>
      <c r="T62"/>
      <c r="U62"/>
      <c r="V62"/>
      <c r="W62"/>
      <c r="X62"/>
      <c r="Y62"/>
      <c r="Z62"/>
      <c r="AA62"/>
      <c r="AB62"/>
    </row>
    <row r="63" spans="1:28" x14ac:dyDescent="0.15">
      <c r="B63" t="s">
        <v>228</v>
      </c>
      <c r="C63"/>
      <c r="D63"/>
      <c r="E63"/>
      <c r="F63"/>
      <c r="G63"/>
      <c r="H63"/>
      <c r="I63"/>
      <c r="J63"/>
      <c r="K63"/>
      <c r="L63"/>
      <c r="M63"/>
      <c r="N63"/>
      <c r="O63"/>
      <c r="P63"/>
      <c r="Q63"/>
      <c r="R63"/>
      <c r="S63"/>
      <c r="T63"/>
      <c r="U63"/>
      <c r="V63"/>
      <c r="W63"/>
      <c r="X63"/>
      <c r="Y63"/>
      <c r="Z63"/>
      <c r="AA63"/>
      <c r="AB63"/>
    </row>
    <row r="64" spans="1:28" x14ac:dyDescent="0.15">
      <c r="B64" t="s">
        <v>229</v>
      </c>
      <c r="C64"/>
      <c r="D64"/>
      <c r="E64"/>
      <c r="F64"/>
      <c r="G64"/>
      <c r="H64"/>
      <c r="I64"/>
      <c r="J64"/>
      <c r="K64"/>
      <c r="L64"/>
      <c r="M64"/>
      <c r="N64"/>
      <c r="O64"/>
      <c r="P64"/>
      <c r="Q64"/>
      <c r="R64"/>
      <c r="S64"/>
      <c r="T64"/>
      <c r="U64"/>
      <c r="V64"/>
      <c r="W64"/>
      <c r="X64"/>
      <c r="Y64"/>
      <c r="Z64"/>
      <c r="AA64"/>
      <c r="AB64"/>
    </row>
    <row r="65" spans="2:41" x14ac:dyDescent="0.15">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row>
    <row r="66" spans="2:41" x14ac:dyDescent="0.15">
      <c r="B66" s="24"/>
      <c r="C66" s="403" t="s">
        <v>24</v>
      </c>
      <c r="D66" s="403"/>
      <c r="E66" s="404">
        <v>500</v>
      </c>
      <c r="F66" s="404"/>
      <c r="G66" s="163" t="s">
        <v>23</v>
      </c>
      <c r="H66" s="163"/>
      <c r="I66" s="163"/>
      <c r="J66" s="163"/>
      <c r="K66" s="163"/>
      <c r="L66" s="405"/>
      <c r="M66" s="405"/>
      <c r="N66" s="405"/>
      <c r="O66" s="405"/>
      <c r="P66" s="15"/>
      <c r="Q66" s="16"/>
      <c r="R66" s="17"/>
      <c r="S66" s="18"/>
      <c r="T66" s="18"/>
      <c r="U66" s="18"/>
      <c r="V66" s="18"/>
      <c r="W66" s="18"/>
      <c r="X66" s="18"/>
      <c r="Y66" s="18"/>
      <c r="Z66" s="18"/>
      <c r="AA66" s="18"/>
      <c r="AB66" s="24"/>
      <c r="AC66" s="24"/>
      <c r="AD66" s="24"/>
      <c r="AF66" s="380"/>
      <c r="AG66" s="380"/>
      <c r="AH66" s="380"/>
      <c r="AI66" s="380"/>
      <c r="AJ66" s="380"/>
      <c r="AK66" s="380"/>
      <c r="AL66" s="380"/>
      <c r="AM66" s="380"/>
      <c r="AN66" s="380"/>
      <c r="AO66" s="380"/>
    </row>
    <row r="67" spans="2:41" ht="42.6" customHeight="1" x14ac:dyDescent="0.15">
      <c r="B67" s="24"/>
      <c r="C67" s="29">
        <v>1</v>
      </c>
      <c r="D67" s="425" t="s">
        <v>190</v>
      </c>
      <c r="E67" s="426"/>
      <c r="F67" s="426"/>
      <c r="G67" s="426"/>
      <c r="H67" s="426"/>
      <c r="I67" s="426"/>
      <c r="J67" s="427"/>
      <c r="K67" s="418">
        <v>298</v>
      </c>
      <c r="L67" s="419"/>
      <c r="M67" s="420">
        <f>K67/$E$66</f>
        <v>0.59599999999999997</v>
      </c>
      <c r="N67" s="421"/>
      <c r="O67" s="13"/>
      <c r="P67" s="24"/>
      <c r="Q67" s="24"/>
      <c r="R67" s="39"/>
      <c r="S67" s="39"/>
      <c r="T67" s="39"/>
      <c r="U67" s="39"/>
      <c r="V67" s="39"/>
      <c r="W67" s="39"/>
      <c r="X67" s="39"/>
      <c r="Y67" s="39"/>
      <c r="Z67" s="39"/>
      <c r="AA67" s="39"/>
      <c r="AB67" s="24"/>
      <c r="AC67" s="24"/>
      <c r="AD67" s="24"/>
      <c r="AE67" s="361"/>
      <c r="AF67" s="422"/>
      <c r="AG67" s="422"/>
      <c r="AH67" s="422"/>
      <c r="AI67" s="422"/>
      <c r="AJ67" s="422"/>
      <c r="AK67" s="422"/>
      <c r="AL67" s="423"/>
      <c r="AM67" s="423"/>
      <c r="AN67" s="745"/>
      <c r="AO67" s="745"/>
    </row>
    <row r="68" spans="2:41" ht="42.6" customHeight="1" x14ac:dyDescent="0.15">
      <c r="B68" s="24"/>
      <c r="C68" s="29">
        <v>2</v>
      </c>
      <c r="D68" s="169" t="s">
        <v>19</v>
      </c>
      <c r="E68" s="31"/>
      <c r="F68" s="31"/>
      <c r="G68" s="31"/>
      <c r="H68" s="31"/>
      <c r="I68" s="31"/>
      <c r="J68" s="32"/>
      <c r="K68" s="418">
        <v>86</v>
      </c>
      <c r="L68" s="419"/>
      <c r="M68" s="420">
        <f>K68/$E$66</f>
        <v>0.17199999999999999</v>
      </c>
      <c r="N68" s="421"/>
      <c r="O68" s="13"/>
      <c r="P68" s="24"/>
      <c r="Q68" s="24"/>
      <c r="R68" s="39"/>
      <c r="S68" s="39"/>
      <c r="T68" s="39"/>
      <c r="U68" s="39"/>
      <c r="V68" s="39"/>
      <c r="W68" s="39"/>
      <c r="X68" s="39"/>
      <c r="Y68" s="39"/>
      <c r="Z68" s="39"/>
      <c r="AA68" s="39"/>
      <c r="AB68" s="24"/>
      <c r="AC68" s="24"/>
      <c r="AD68" s="24"/>
      <c r="AE68" s="361"/>
      <c r="AF68" s="38"/>
      <c r="AG68" s="38"/>
      <c r="AH68" s="38"/>
      <c r="AI68" s="38"/>
      <c r="AJ68" s="38"/>
      <c r="AK68" s="38"/>
      <c r="AL68" s="423"/>
      <c r="AM68" s="423"/>
      <c r="AN68" s="745"/>
      <c r="AO68" s="745"/>
    </row>
    <row r="69" spans="2:41" ht="42.6" customHeight="1" x14ac:dyDescent="0.15">
      <c r="B69" s="24"/>
      <c r="C69" s="29">
        <v>3</v>
      </c>
      <c r="D69" s="425" t="s">
        <v>103</v>
      </c>
      <c r="E69" s="426"/>
      <c r="F69" s="426"/>
      <c r="G69" s="426"/>
      <c r="H69" s="426"/>
      <c r="I69" s="426"/>
      <c r="J69" s="427"/>
      <c r="K69" s="418">
        <v>87</v>
      </c>
      <c r="L69" s="419"/>
      <c r="M69" s="420">
        <f>K69/$E$66</f>
        <v>0.17399999999999999</v>
      </c>
      <c r="N69" s="421"/>
      <c r="O69" s="13"/>
      <c r="P69" s="24"/>
      <c r="Q69" s="24"/>
      <c r="R69" s="39"/>
      <c r="S69" s="39"/>
      <c r="T69" s="39"/>
      <c r="U69" s="39"/>
      <c r="V69" s="39"/>
      <c r="W69" s="39"/>
      <c r="X69" s="39"/>
      <c r="Y69" s="39"/>
      <c r="Z69" s="39"/>
      <c r="AA69" s="39"/>
      <c r="AB69" s="24"/>
      <c r="AC69" s="24"/>
      <c r="AD69" s="24"/>
      <c r="AE69" s="361"/>
      <c r="AF69" s="428"/>
      <c r="AG69" s="428"/>
      <c r="AH69" s="428"/>
      <c r="AI69" s="428"/>
      <c r="AJ69" s="428"/>
      <c r="AK69" s="428"/>
      <c r="AL69" s="423"/>
      <c r="AM69" s="423"/>
      <c r="AN69" s="745"/>
      <c r="AO69" s="745"/>
    </row>
    <row r="70" spans="2:41" ht="42.6" customHeight="1" x14ac:dyDescent="0.15">
      <c r="B70" s="24"/>
      <c r="C70" s="29">
        <v>4</v>
      </c>
      <c r="D70" s="415" t="s">
        <v>185</v>
      </c>
      <c r="E70" s="416"/>
      <c r="F70" s="416"/>
      <c r="G70" s="416"/>
      <c r="H70" s="416"/>
      <c r="I70" s="416"/>
      <c r="J70" s="417"/>
      <c r="K70" s="418">
        <v>55</v>
      </c>
      <c r="L70" s="419"/>
      <c r="M70" s="420">
        <f t="shared" ref="M70:M84" si="10">K70/$E$66</f>
        <v>0.11</v>
      </c>
      <c r="N70" s="421"/>
      <c r="O70" s="13"/>
      <c r="P70" s="24"/>
      <c r="Q70" s="24"/>
      <c r="R70" s="39"/>
      <c r="S70" s="39"/>
      <c r="T70" s="39"/>
      <c r="U70" s="39"/>
      <c r="V70" s="39"/>
      <c r="W70" s="39"/>
      <c r="X70" s="39"/>
      <c r="Y70" s="39"/>
      <c r="Z70" s="39"/>
      <c r="AA70" s="39"/>
      <c r="AB70" s="24"/>
      <c r="AC70" s="24"/>
      <c r="AD70" s="24"/>
      <c r="AE70" s="361"/>
      <c r="AF70" s="422"/>
      <c r="AG70" s="422"/>
      <c r="AH70" s="422"/>
      <c r="AI70" s="422"/>
      <c r="AJ70" s="422"/>
      <c r="AK70" s="422"/>
      <c r="AL70" s="423"/>
      <c r="AM70" s="423"/>
      <c r="AN70" s="745"/>
      <c r="AO70" s="745"/>
    </row>
    <row r="71" spans="2:41" ht="42.6" customHeight="1" x14ac:dyDescent="0.15">
      <c r="B71" s="24"/>
      <c r="C71" s="29">
        <v>5</v>
      </c>
      <c r="D71" s="169" t="s">
        <v>20</v>
      </c>
      <c r="E71" s="31"/>
      <c r="F71" s="31"/>
      <c r="G71" s="31"/>
      <c r="H71" s="31"/>
      <c r="I71" s="31"/>
      <c r="J71" s="32"/>
      <c r="K71" s="418">
        <v>27</v>
      </c>
      <c r="L71" s="419"/>
      <c r="M71" s="420">
        <f t="shared" si="10"/>
        <v>5.3999999999999999E-2</v>
      </c>
      <c r="N71" s="421"/>
      <c r="O71" s="57"/>
      <c r="P71" s="24"/>
      <c r="Q71" s="24"/>
      <c r="R71" s="39"/>
      <c r="S71" s="39"/>
      <c r="T71" s="39"/>
      <c r="U71" s="39"/>
      <c r="V71" s="39"/>
      <c r="W71" s="39"/>
      <c r="X71" s="39"/>
      <c r="Y71" s="39"/>
      <c r="Z71" s="39"/>
      <c r="AA71" s="39"/>
      <c r="AB71" s="24"/>
      <c r="AC71" s="24"/>
      <c r="AD71" s="24"/>
      <c r="AE71" s="361"/>
      <c r="AF71" s="428"/>
      <c r="AG71" s="428"/>
      <c r="AH71" s="428"/>
      <c r="AI71" s="428"/>
      <c r="AJ71" s="428"/>
      <c r="AK71" s="428"/>
      <c r="AL71" s="423"/>
      <c r="AM71" s="423"/>
      <c r="AN71" s="745"/>
      <c r="AO71" s="745"/>
    </row>
    <row r="72" spans="2:41" ht="42.6" customHeight="1" x14ac:dyDescent="0.15">
      <c r="B72" s="24"/>
      <c r="C72" s="29">
        <v>6</v>
      </c>
      <c r="D72" s="415" t="s">
        <v>201</v>
      </c>
      <c r="E72" s="416"/>
      <c r="F72" s="416"/>
      <c r="G72" s="416"/>
      <c r="H72" s="416"/>
      <c r="I72" s="416"/>
      <c r="J72" s="417"/>
      <c r="K72" s="418">
        <v>35</v>
      </c>
      <c r="L72" s="419"/>
      <c r="M72" s="420">
        <f>K72/$E$66</f>
        <v>7.0000000000000007E-2</v>
      </c>
      <c r="N72" s="421"/>
      <c r="O72" s="13"/>
      <c r="P72" s="24"/>
      <c r="Q72" s="24"/>
      <c r="R72" s="39"/>
      <c r="S72" s="39"/>
      <c r="T72" s="39"/>
      <c r="U72" s="39"/>
      <c r="V72" s="39"/>
      <c r="W72" s="39"/>
      <c r="X72" s="39"/>
      <c r="Y72" s="39"/>
      <c r="Z72" s="39"/>
      <c r="AA72" s="39"/>
      <c r="AB72" s="24"/>
      <c r="AC72" s="24"/>
      <c r="AD72" s="24"/>
      <c r="AE72" s="361"/>
      <c r="AF72" s="428"/>
      <c r="AG72" s="428"/>
      <c r="AH72" s="428"/>
      <c r="AI72" s="428"/>
      <c r="AJ72" s="428"/>
      <c r="AK72" s="428"/>
      <c r="AL72" s="423"/>
      <c r="AM72" s="423"/>
      <c r="AN72" s="745"/>
      <c r="AO72" s="745"/>
    </row>
    <row r="73" spans="2:41" ht="42.6" customHeight="1" x14ac:dyDescent="0.15">
      <c r="B73" s="24"/>
      <c r="C73" s="29">
        <v>7</v>
      </c>
      <c r="D73" s="429" t="s">
        <v>181</v>
      </c>
      <c r="E73" s="430"/>
      <c r="F73" s="430"/>
      <c r="G73" s="430"/>
      <c r="H73" s="430"/>
      <c r="I73" s="430"/>
      <c r="J73" s="431"/>
      <c r="K73" s="418">
        <v>45</v>
      </c>
      <c r="L73" s="419"/>
      <c r="M73" s="420">
        <f t="shared" si="10"/>
        <v>0.09</v>
      </c>
      <c r="N73" s="421"/>
      <c r="O73" s="13"/>
      <c r="P73" s="24"/>
      <c r="Q73" s="24"/>
      <c r="R73" s="39"/>
      <c r="S73" s="39"/>
      <c r="T73" s="39"/>
      <c r="U73" s="39"/>
      <c r="V73" s="39"/>
      <c r="W73" s="39"/>
      <c r="X73" s="39"/>
      <c r="Y73" s="39"/>
      <c r="Z73" s="39"/>
      <c r="AA73" s="39"/>
      <c r="AB73" s="24"/>
      <c r="AC73" s="24"/>
      <c r="AD73" s="24"/>
      <c r="AE73" s="361"/>
      <c r="AF73" s="38"/>
      <c r="AG73" s="38"/>
      <c r="AH73" s="38"/>
      <c r="AI73" s="38"/>
      <c r="AJ73" s="38"/>
      <c r="AK73" s="38"/>
      <c r="AL73" s="432"/>
      <c r="AM73" s="432"/>
      <c r="AN73" s="379"/>
      <c r="AO73" s="379"/>
    </row>
    <row r="74" spans="2:41" ht="42.6" customHeight="1" x14ac:dyDescent="0.15">
      <c r="B74" s="24"/>
      <c r="C74" s="29">
        <v>8</v>
      </c>
      <c r="D74" s="415" t="s">
        <v>182</v>
      </c>
      <c r="E74" s="416"/>
      <c r="F74" s="416"/>
      <c r="G74" s="416"/>
      <c r="H74" s="416"/>
      <c r="I74" s="416"/>
      <c r="J74" s="417"/>
      <c r="K74" s="418">
        <v>35</v>
      </c>
      <c r="L74" s="419"/>
      <c r="M74" s="420">
        <f t="shared" si="10"/>
        <v>7.0000000000000007E-2</v>
      </c>
      <c r="N74" s="421"/>
      <c r="O74" s="13"/>
      <c r="P74" s="24"/>
      <c r="Q74" s="24"/>
      <c r="R74" s="39"/>
      <c r="S74" s="39"/>
      <c r="T74" s="39"/>
      <c r="U74" s="39"/>
      <c r="V74" s="39"/>
      <c r="W74" s="39"/>
      <c r="X74" s="39"/>
      <c r="Y74" s="39"/>
      <c r="Z74" s="39"/>
      <c r="AA74" s="39"/>
      <c r="AB74" s="24"/>
      <c r="AC74" s="24"/>
      <c r="AD74" s="24"/>
      <c r="AE74" s="361"/>
      <c r="AF74" s="38"/>
      <c r="AG74" s="38"/>
      <c r="AH74" s="38"/>
      <c r="AI74" s="38"/>
      <c r="AJ74" s="38"/>
      <c r="AK74" s="38"/>
      <c r="AL74" s="423"/>
      <c r="AM74" s="423"/>
      <c r="AN74" s="745"/>
      <c r="AO74" s="745"/>
    </row>
    <row r="75" spans="2:41" ht="42.6" customHeight="1" x14ac:dyDescent="0.15">
      <c r="B75" s="24"/>
      <c r="C75" s="29">
        <v>9</v>
      </c>
      <c r="D75" s="415" t="s">
        <v>184</v>
      </c>
      <c r="E75" s="416"/>
      <c r="F75" s="416"/>
      <c r="G75" s="416"/>
      <c r="H75" s="416"/>
      <c r="I75" s="416"/>
      <c r="J75" s="417"/>
      <c r="K75" s="418">
        <v>39</v>
      </c>
      <c r="L75" s="419"/>
      <c r="M75" s="420">
        <f t="shared" si="10"/>
        <v>7.8E-2</v>
      </c>
      <c r="N75" s="421"/>
      <c r="O75" s="58"/>
      <c r="P75" s="24"/>
      <c r="Q75" s="24"/>
      <c r="R75" s="39"/>
      <c r="S75" s="39"/>
      <c r="T75" s="39"/>
      <c r="U75" s="39"/>
      <c r="V75" s="39"/>
      <c r="W75" s="39"/>
      <c r="X75" s="39"/>
      <c r="Y75" s="39"/>
      <c r="Z75" s="39"/>
      <c r="AA75" s="39"/>
      <c r="AB75" s="24"/>
      <c r="AC75" s="24"/>
      <c r="AD75" s="24"/>
      <c r="AE75" s="361"/>
      <c r="AF75" s="38"/>
      <c r="AG75" s="38"/>
      <c r="AH75" s="38"/>
      <c r="AI75" s="38"/>
      <c r="AJ75" s="38"/>
      <c r="AK75" s="38"/>
      <c r="AL75" s="423"/>
      <c r="AM75" s="423"/>
      <c r="AN75" s="745"/>
      <c r="AO75" s="745"/>
    </row>
    <row r="76" spans="2:41" ht="42.6" customHeight="1" x14ac:dyDescent="0.15">
      <c r="B76" s="24"/>
      <c r="C76" s="29">
        <v>10</v>
      </c>
      <c r="D76" s="415" t="s">
        <v>183</v>
      </c>
      <c r="E76" s="416"/>
      <c r="F76" s="416"/>
      <c r="G76" s="416"/>
      <c r="H76" s="416"/>
      <c r="I76" s="416"/>
      <c r="J76" s="417"/>
      <c r="K76" s="418">
        <v>18</v>
      </c>
      <c r="L76" s="419"/>
      <c r="M76" s="420">
        <f t="shared" si="10"/>
        <v>3.5999999999999997E-2</v>
      </c>
      <c r="N76" s="421"/>
      <c r="O76" s="13"/>
      <c r="P76" s="24"/>
      <c r="Q76" s="24"/>
      <c r="R76" s="39"/>
      <c r="S76" s="39"/>
      <c r="T76" s="39"/>
      <c r="U76" s="39"/>
      <c r="V76" s="39"/>
      <c r="W76" s="39"/>
      <c r="X76" s="39"/>
      <c r="Y76" s="39"/>
      <c r="Z76" s="39"/>
      <c r="AA76" s="39"/>
      <c r="AB76" s="24"/>
      <c r="AC76" s="24"/>
      <c r="AD76" s="24"/>
      <c r="AE76" s="361"/>
      <c r="AF76" s="428"/>
      <c r="AG76" s="428"/>
      <c r="AH76" s="428"/>
      <c r="AI76" s="428"/>
      <c r="AJ76" s="428"/>
      <c r="AK76" s="428"/>
      <c r="AL76" s="423"/>
      <c r="AM76" s="423"/>
      <c r="AN76" s="745"/>
      <c r="AO76" s="745"/>
    </row>
    <row r="77" spans="2:41" ht="42.6" customHeight="1" x14ac:dyDescent="0.15">
      <c r="B77" s="24"/>
      <c r="C77" s="29">
        <v>11</v>
      </c>
      <c r="D77" s="169" t="s">
        <v>69</v>
      </c>
      <c r="E77" s="31"/>
      <c r="F77" s="31"/>
      <c r="G77" s="31"/>
      <c r="H77" s="31"/>
      <c r="I77" s="31"/>
      <c r="J77" s="32"/>
      <c r="K77" s="418">
        <v>18</v>
      </c>
      <c r="L77" s="419"/>
      <c r="M77" s="420">
        <f t="shared" si="10"/>
        <v>3.5999999999999997E-2</v>
      </c>
      <c r="N77" s="421"/>
      <c r="O77" s="13"/>
      <c r="P77" s="24"/>
      <c r="Q77" s="24"/>
      <c r="R77" s="39"/>
      <c r="S77" s="39"/>
      <c r="T77" s="39"/>
      <c r="U77" s="39"/>
      <c r="V77" s="39"/>
      <c r="W77" s="39"/>
      <c r="X77" s="39"/>
      <c r="Y77" s="39"/>
      <c r="Z77" s="39"/>
      <c r="AA77" s="39"/>
      <c r="AB77" s="24"/>
      <c r="AC77" s="24"/>
      <c r="AD77" s="24"/>
      <c r="AE77" s="361"/>
      <c r="AF77" s="38"/>
      <c r="AG77" s="38"/>
      <c r="AH77" s="38"/>
      <c r="AI77" s="38"/>
      <c r="AJ77" s="38"/>
      <c r="AK77" s="38"/>
      <c r="AL77" s="423"/>
      <c r="AM77" s="423"/>
      <c r="AN77" s="745"/>
      <c r="AO77" s="745"/>
    </row>
    <row r="78" spans="2:41" ht="42.6" customHeight="1" x14ac:dyDescent="0.15">
      <c r="B78" s="24"/>
      <c r="C78" s="29">
        <v>12</v>
      </c>
      <c r="D78" s="169" t="s">
        <v>98</v>
      </c>
      <c r="E78" s="31"/>
      <c r="F78" s="31"/>
      <c r="G78" s="31"/>
      <c r="H78" s="31"/>
      <c r="I78" s="31"/>
      <c r="J78" s="32"/>
      <c r="K78" s="418">
        <v>24</v>
      </c>
      <c r="L78" s="419"/>
      <c r="M78" s="420">
        <f t="shared" si="10"/>
        <v>4.8000000000000001E-2</v>
      </c>
      <c r="N78" s="421"/>
      <c r="O78" s="170"/>
      <c r="P78" s="24"/>
      <c r="Q78" s="24"/>
      <c r="R78" s="39"/>
      <c r="S78" s="39"/>
      <c r="T78" s="39"/>
      <c r="U78" s="39"/>
      <c r="V78" s="39"/>
      <c r="W78" s="39"/>
      <c r="X78" s="39"/>
      <c r="Y78" s="39"/>
      <c r="Z78" s="39"/>
      <c r="AA78" s="39"/>
      <c r="AB78" s="24"/>
      <c r="AC78" s="24"/>
      <c r="AD78" s="24"/>
      <c r="AE78" s="361"/>
      <c r="AF78" s="38"/>
      <c r="AG78" s="38"/>
      <c r="AH78" s="38"/>
      <c r="AI78" s="38"/>
      <c r="AJ78" s="38"/>
      <c r="AK78" s="38"/>
      <c r="AL78" s="423"/>
      <c r="AM78" s="423"/>
      <c r="AN78" s="745"/>
      <c r="AO78" s="745"/>
    </row>
    <row r="79" spans="2:41" ht="42.6" customHeight="1" x14ac:dyDescent="0.15">
      <c r="B79" s="24"/>
      <c r="C79" s="29">
        <v>13</v>
      </c>
      <c r="D79" s="169" t="s">
        <v>101</v>
      </c>
      <c r="E79" s="31"/>
      <c r="F79" s="31"/>
      <c r="G79" s="31"/>
      <c r="H79" s="31"/>
      <c r="I79" s="31"/>
      <c r="J79" s="32"/>
      <c r="K79" s="418">
        <v>23</v>
      </c>
      <c r="L79" s="419"/>
      <c r="M79" s="420">
        <f t="shared" si="10"/>
        <v>4.5999999999999999E-2</v>
      </c>
      <c r="N79" s="421"/>
      <c r="O79" s="58"/>
      <c r="P79" s="24"/>
      <c r="Q79" s="24"/>
      <c r="R79" s="39"/>
      <c r="S79" s="39"/>
      <c r="T79" s="39"/>
      <c r="U79" s="39"/>
      <c r="V79" s="39"/>
      <c r="W79" s="39"/>
      <c r="X79" s="39"/>
      <c r="Y79" s="39"/>
      <c r="Z79" s="39"/>
      <c r="AA79" s="39"/>
      <c r="AB79" s="24"/>
      <c r="AC79" s="24"/>
      <c r="AD79" s="24"/>
      <c r="AE79" s="361"/>
      <c r="AF79" s="38"/>
      <c r="AG79" s="38"/>
      <c r="AH79" s="38"/>
      <c r="AI79" s="38"/>
      <c r="AJ79" s="38"/>
      <c r="AK79" s="38"/>
      <c r="AL79" s="423"/>
      <c r="AM79" s="423"/>
      <c r="AN79" s="745"/>
      <c r="AO79" s="745"/>
    </row>
    <row r="80" spans="2:41" ht="42.6" customHeight="1" x14ac:dyDescent="0.15">
      <c r="B80" s="24"/>
      <c r="C80" s="29">
        <v>14</v>
      </c>
      <c r="D80" s="169" t="s">
        <v>187</v>
      </c>
      <c r="E80" s="31"/>
      <c r="F80" s="31"/>
      <c r="G80" s="31"/>
      <c r="H80" s="31"/>
      <c r="I80" s="31"/>
      <c r="J80" s="32"/>
      <c r="K80" s="418">
        <v>17</v>
      </c>
      <c r="L80" s="419"/>
      <c r="M80" s="420">
        <f t="shared" si="10"/>
        <v>3.4000000000000002E-2</v>
      </c>
      <c r="N80" s="421"/>
      <c r="O80" s="58"/>
      <c r="P80" s="24"/>
      <c r="Q80" s="24"/>
      <c r="R80" s="39"/>
      <c r="S80" s="39"/>
      <c r="T80" s="39"/>
      <c r="U80" s="39"/>
      <c r="V80" s="39"/>
      <c r="W80" s="39"/>
      <c r="X80" s="39"/>
      <c r="Y80" s="39"/>
      <c r="Z80" s="39"/>
      <c r="AA80" s="39"/>
      <c r="AB80" s="24"/>
      <c r="AC80" s="24"/>
      <c r="AD80" s="24"/>
      <c r="AE80" s="361"/>
      <c r="AF80" s="38"/>
      <c r="AG80" s="38"/>
      <c r="AH80" s="38"/>
      <c r="AI80" s="38"/>
      <c r="AJ80" s="38"/>
      <c r="AK80" s="38"/>
      <c r="AL80" s="423"/>
      <c r="AM80" s="423"/>
      <c r="AN80" s="745"/>
      <c r="AO80" s="745"/>
    </row>
    <row r="81" spans="2:41" ht="42.6" customHeight="1" x14ac:dyDescent="0.15">
      <c r="B81" s="24"/>
      <c r="C81" s="29">
        <v>15</v>
      </c>
      <c r="D81" s="169" t="s">
        <v>21</v>
      </c>
      <c r="E81" s="31"/>
      <c r="F81" s="31"/>
      <c r="G81" s="31"/>
      <c r="H81" s="31"/>
      <c r="I81" s="31"/>
      <c r="J81" s="32"/>
      <c r="K81" s="418">
        <v>13</v>
      </c>
      <c r="L81" s="419"/>
      <c r="M81" s="420">
        <f t="shared" si="10"/>
        <v>2.5999999999999999E-2</v>
      </c>
      <c r="N81" s="421"/>
      <c r="O81" s="170"/>
      <c r="P81" s="24"/>
      <c r="Q81" s="24"/>
      <c r="R81" s="39"/>
      <c r="S81" s="39"/>
      <c r="T81" s="39"/>
      <c r="U81" s="39"/>
      <c r="V81" s="39"/>
      <c r="W81" s="39"/>
      <c r="X81" s="39"/>
      <c r="Y81" s="39"/>
      <c r="Z81" s="39"/>
      <c r="AA81" s="39"/>
      <c r="AB81" s="24"/>
      <c r="AC81" s="24"/>
      <c r="AD81" s="24"/>
      <c r="AE81" s="361"/>
      <c r="AF81" s="428"/>
      <c r="AG81" s="428"/>
      <c r="AH81" s="428"/>
      <c r="AI81" s="428"/>
      <c r="AJ81" s="428"/>
      <c r="AK81" s="428"/>
      <c r="AL81" s="423"/>
      <c r="AM81" s="423"/>
      <c r="AN81" s="745"/>
      <c r="AO81" s="745"/>
    </row>
    <row r="82" spans="2:41" ht="42.6" customHeight="1" x14ac:dyDescent="0.15">
      <c r="B82" s="24"/>
      <c r="C82" s="29">
        <v>16</v>
      </c>
      <c r="D82" s="169" t="s">
        <v>54</v>
      </c>
      <c r="E82" s="31"/>
      <c r="F82" s="31"/>
      <c r="G82" s="31"/>
      <c r="H82" s="31"/>
      <c r="I82" s="31"/>
      <c r="J82" s="32"/>
      <c r="K82" s="418">
        <v>17</v>
      </c>
      <c r="L82" s="419"/>
      <c r="M82" s="434">
        <f t="shared" si="10"/>
        <v>3.4000000000000002E-2</v>
      </c>
      <c r="N82" s="435"/>
      <c r="O82" s="13"/>
      <c r="P82" s="24"/>
      <c r="Q82" s="24"/>
      <c r="R82" s="39"/>
      <c r="S82" s="39"/>
      <c r="T82" s="39"/>
      <c r="U82" s="39"/>
      <c r="V82" s="39"/>
      <c r="W82" s="39"/>
      <c r="X82" s="39"/>
      <c r="Y82" s="39"/>
      <c r="Z82" s="39"/>
      <c r="AA82" s="39"/>
      <c r="AB82" s="24"/>
      <c r="AC82" s="24"/>
      <c r="AD82" s="24"/>
      <c r="AE82" s="361"/>
      <c r="AF82" s="428"/>
      <c r="AG82" s="428"/>
      <c r="AH82" s="428"/>
      <c r="AI82" s="428"/>
      <c r="AJ82" s="428"/>
      <c r="AK82" s="428"/>
      <c r="AL82" s="423"/>
      <c r="AM82" s="423"/>
      <c r="AN82" s="745"/>
      <c r="AO82" s="745"/>
    </row>
    <row r="83" spans="2:41" ht="42.6" customHeight="1" x14ac:dyDescent="0.15">
      <c r="B83" s="24"/>
      <c r="C83" s="29">
        <v>17</v>
      </c>
      <c r="D83" s="169" t="s">
        <v>97</v>
      </c>
      <c r="E83" s="31"/>
      <c r="F83" s="31"/>
      <c r="G83" s="31"/>
      <c r="H83" s="31"/>
      <c r="I83" s="31"/>
      <c r="J83" s="32"/>
      <c r="K83" s="418">
        <v>14</v>
      </c>
      <c r="L83" s="419"/>
      <c r="M83" s="420">
        <f t="shared" si="10"/>
        <v>2.8000000000000001E-2</v>
      </c>
      <c r="N83" s="421"/>
      <c r="O83" s="13"/>
      <c r="P83" s="24"/>
      <c r="Q83" s="24"/>
      <c r="R83" s="39"/>
      <c r="S83" s="39"/>
      <c r="T83" s="39"/>
      <c r="U83" s="39"/>
      <c r="V83" s="39"/>
      <c r="W83" s="39"/>
      <c r="X83" s="39"/>
      <c r="Y83" s="39"/>
      <c r="Z83" s="39"/>
      <c r="AA83" s="39"/>
      <c r="AB83" s="24"/>
      <c r="AC83" s="24"/>
      <c r="AD83" s="24"/>
      <c r="AE83" s="361"/>
      <c r="AF83" s="428"/>
      <c r="AG83" s="428"/>
      <c r="AH83" s="428"/>
      <c r="AI83" s="428"/>
      <c r="AJ83" s="428"/>
      <c r="AK83" s="428"/>
      <c r="AL83" s="423"/>
      <c r="AM83" s="423"/>
      <c r="AN83" s="745"/>
      <c r="AO83" s="745"/>
    </row>
    <row r="84" spans="2:41" ht="42.6" customHeight="1" x14ac:dyDescent="0.15">
      <c r="B84" s="24"/>
      <c r="C84" s="29">
        <v>18</v>
      </c>
      <c r="D84" s="169" t="s">
        <v>100</v>
      </c>
      <c r="E84" s="31"/>
      <c r="F84" s="31"/>
      <c r="G84" s="31"/>
      <c r="H84" s="31"/>
      <c r="I84" s="31"/>
      <c r="J84" s="32"/>
      <c r="K84" s="418">
        <v>13</v>
      </c>
      <c r="L84" s="419"/>
      <c r="M84" s="420">
        <f t="shared" si="10"/>
        <v>2.5999999999999999E-2</v>
      </c>
      <c r="N84" s="421"/>
      <c r="O84" s="13"/>
      <c r="P84" s="24"/>
      <c r="Q84" s="24"/>
      <c r="R84" s="39"/>
      <c r="S84" s="39"/>
      <c r="T84" s="39"/>
      <c r="U84" s="39"/>
      <c r="V84" s="39"/>
      <c r="W84" s="39"/>
      <c r="X84" s="39"/>
      <c r="Y84" s="39"/>
      <c r="Z84" s="39"/>
      <c r="AA84" s="39"/>
      <c r="AB84" s="24"/>
      <c r="AC84" s="24"/>
      <c r="AD84" s="24"/>
      <c r="AE84" s="361"/>
      <c r="AF84" s="428"/>
      <c r="AG84" s="428"/>
      <c r="AH84" s="428"/>
      <c r="AI84" s="428"/>
      <c r="AJ84" s="428"/>
      <c r="AK84" s="428"/>
      <c r="AL84" s="423"/>
      <c r="AM84" s="423"/>
      <c r="AN84" s="745"/>
      <c r="AO84" s="745"/>
    </row>
    <row r="85" spans="2:41" ht="42.6" customHeight="1" x14ac:dyDescent="0.15">
      <c r="B85" s="24"/>
      <c r="C85" s="29">
        <v>19</v>
      </c>
      <c r="D85" s="169" t="s">
        <v>22</v>
      </c>
      <c r="E85" s="31"/>
      <c r="F85" s="31"/>
      <c r="G85" s="31"/>
      <c r="H85" s="31"/>
      <c r="I85" s="31"/>
      <c r="J85" s="32"/>
      <c r="K85" s="418">
        <v>8</v>
      </c>
      <c r="L85" s="419"/>
      <c r="M85" s="420">
        <f>K85/$E$66</f>
        <v>1.6E-2</v>
      </c>
      <c r="N85" s="421"/>
      <c r="O85" s="57"/>
      <c r="P85" s="24"/>
      <c r="Q85" s="24"/>
      <c r="R85" s="39"/>
      <c r="S85" s="39"/>
      <c r="T85" s="39"/>
      <c r="U85" s="39"/>
      <c r="V85" s="39"/>
      <c r="W85" s="39"/>
      <c r="X85" s="39"/>
      <c r="Y85" s="39"/>
      <c r="Z85" s="39"/>
      <c r="AA85" s="39"/>
      <c r="AB85" s="24"/>
      <c r="AC85" s="24"/>
      <c r="AD85" s="24"/>
      <c r="AE85" s="361"/>
      <c r="AF85" s="38"/>
      <c r="AG85" s="38"/>
      <c r="AH85" s="38"/>
      <c r="AI85" s="38"/>
      <c r="AJ85" s="38"/>
      <c r="AK85" s="38"/>
      <c r="AL85" s="423"/>
      <c r="AM85" s="423"/>
      <c r="AN85" s="745"/>
      <c r="AO85" s="745"/>
    </row>
    <row r="86" spans="2:41" ht="42.6" customHeight="1" x14ac:dyDescent="0.15">
      <c r="B86" s="24"/>
      <c r="C86" s="29">
        <v>20</v>
      </c>
      <c r="D86" s="415" t="s">
        <v>186</v>
      </c>
      <c r="E86" s="426"/>
      <c r="F86" s="426"/>
      <c r="G86" s="426"/>
      <c r="H86" s="426"/>
      <c r="I86" s="426"/>
      <c r="J86" s="427"/>
      <c r="K86" s="418">
        <v>6</v>
      </c>
      <c r="L86" s="419"/>
      <c r="M86" s="420">
        <f>K86/$E$66</f>
        <v>1.2E-2</v>
      </c>
      <c r="N86" s="421"/>
      <c r="O86" s="170"/>
      <c r="P86" s="24"/>
      <c r="Q86" s="24"/>
      <c r="R86" s="39"/>
      <c r="S86" s="39"/>
      <c r="T86" s="39"/>
      <c r="U86" s="39"/>
      <c r="V86" s="39"/>
      <c r="W86" s="39"/>
      <c r="X86" s="39"/>
      <c r="Y86" s="39"/>
      <c r="Z86" s="39"/>
      <c r="AA86" s="39"/>
      <c r="AB86" s="24"/>
      <c r="AC86" s="24"/>
      <c r="AD86" s="24"/>
      <c r="AE86" s="361"/>
      <c r="AF86" s="38"/>
      <c r="AG86" s="38"/>
      <c r="AH86" s="38"/>
      <c r="AI86" s="38"/>
      <c r="AJ86" s="38"/>
      <c r="AK86" s="38"/>
      <c r="AL86" s="423"/>
      <c r="AM86" s="423"/>
      <c r="AN86" s="745"/>
      <c r="AO86" s="745"/>
    </row>
    <row r="87" spans="2:41" ht="42.6" customHeight="1" x14ac:dyDescent="0.15">
      <c r="B87" s="24"/>
      <c r="C87" s="29">
        <v>21</v>
      </c>
      <c r="D87" s="429" t="s">
        <v>99</v>
      </c>
      <c r="E87" s="436"/>
      <c r="F87" s="436"/>
      <c r="G87" s="436"/>
      <c r="H87" s="436"/>
      <c r="I87" s="436"/>
      <c r="J87" s="437"/>
      <c r="K87" s="438">
        <v>6</v>
      </c>
      <c r="L87" s="439"/>
      <c r="M87" s="420">
        <f>K87/$E$66</f>
        <v>1.2E-2</v>
      </c>
      <c r="N87" s="421"/>
      <c r="O87" s="170"/>
      <c r="P87" s="24"/>
      <c r="Q87" s="24"/>
      <c r="R87" s="39"/>
      <c r="S87" s="39"/>
      <c r="T87" s="39"/>
      <c r="U87" s="39"/>
      <c r="V87" s="39"/>
      <c r="W87" s="39"/>
      <c r="X87" s="39"/>
      <c r="Y87" s="39"/>
      <c r="Z87" s="39"/>
      <c r="AA87" s="39"/>
      <c r="AB87" s="24"/>
      <c r="AC87" s="24"/>
      <c r="AD87" s="24"/>
      <c r="AE87" s="361"/>
      <c r="AF87" s="38"/>
      <c r="AG87" s="38"/>
      <c r="AH87" s="38"/>
      <c r="AI87" s="38"/>
      <c r="AJ87" s="38"/>
      <c r="AK87" s="38"/>
      <c r="AL87" s="423"/>
      <c r="AM87" s="423"/>
      <c r="AN87" s="745"/>
      <c r="AO87" s="745"/>
    </row>
    <row r="88" spans="2:41" ht="42.6" customHeight="1" x14ac:dyDescent="0.15">
      <c r="B88" s="24"/>
      <c r="C88" s="29">
        <v>22</v>
      </c>
      <c r="D88" s="19" t="s">
        <v>81</v>
      </c>
      <c r="E88" s="33"/>
      <c r="F88" s="34"/>
      <c r="G88" s="34"/>
      <c r="H88" s="34"/>
      <c r="I88" s="34"/>
      <c r="J88" s="35"/>
      <c r="K88" s="438">
        <v>6</v>
      </c>
      <c r="L88" s="439"/>
      <c r="M88" s="420">
        <f t="shared" ref="M88:M89" si="11">K88/$E$66</f>
        <v>1.2E-2</v>
      </c>
      <c r="N88" s="421"/>
      <c r="O88" s="40"/>
      <c r="P88" s="24"/>
      <c r="Q88" s="24"/>
      <c r="R88" s="39"/>
      <c r="S88" s="39"/>
      <c r="T88" s="39"/>
      <c r="U88" s="39"/>
      <c r="V88" s="39"/>
      <c r="W88" s="39"/>
      <c r="X88" s="39"/>
      <c r="Y88" s="39"/>
      <c r="Z88" s="39"/>
      <c r="AA88" s="39"/>
      <c r="AB88" s="24"/>
      <c r="AC88" s="24"/>
      <c r="AD88" s="24"/>
      <c r="AE88" s="361"/>
      <c r="AF88" s="38"/>
      <c r="AG88" s="198"/>
      <c r="AH88" s="746"/>
      <c r="AI88" s="746"/>
      <c r="AJ88" s="746"/>
      <c r="AK88" s="746"/>
      <c r="AL88" s="423"/>
      <c r="AM88" s="423"/>
      <c r="AN88" s="745"/>
      <c r="AO88" s="745"/>
    </row>
    <row r="89" spans="2:41" ht="42.6" customHeight="1" x14ac:dyDescent="0.15">
      <c r="B89" s="24"/>
      <c r="C89" s="29">
        <v>23</v>
      </c>
      <c r="D89" s="19" t="s">
        <v>93</v>
      </c>
      <c r="E89" s="33"/>
      <c r="F89" s="34"/>
      <c r="G89" s="34"/>
      <c r="H89" s="34"/>
      <c r="I89" s="34"/>
      <c r="J89" s="35"/>
      <c r="K89" s="438">
        <v>143</v>
      </c>
      <c r="L89" s="439"/>
      <c r="M89" s="420">
        <f t="shared" si="11"/>
        <v>0.28599999999999998</v>
      </c>
      <c r="N89" s="421"/>
      <c r="O89" s="40"/>
      <c r="P89" s="24"/>
      <c r="Q89" s="24"/>
      <c r="R89" s="39"/>
      <c r="S89" s="39"/>
      <c r="T89" s="39"/>
      <c r="U89" s="39"/>
      <c r="V89" s="39"/>
      <c r="W89" s="39"/>
      <c r="X89" s="39"/>
      <c r="Y89" s="39"/>
      <c r="Z89" s="39"/>
      <c r="AA89" s="39"/>
      <c r="AB89" s="24"/>
      <c r="AC89" s="24"/>
      <c r="AD89" s="24"/>
      <c r="AE89" s="361"/>
      <c r="AF89" s="38"/>
      <c r="AG89" s="198"/>
      <c r="AH89" s="746"/>
      <c r="AI89" s="746"/>
      <c r="AJ89" s="746"/>
      <c r="AK89" s="746"/>
      <c r="AL89" s="423"/>
      <c r="AM89" s="423"/>
      <c r="AN89" s="745"/>
      <c r="AO89" s="745"/>
    </row>
    <row r="90" spans="2:41" ht="13.5" customHeight="1" x14ac:dyDescent="0.15">
      <c r="B90" s="24"/>
      <c r="C90" s="157"/>
      <c r="D90" s="27"/>
      <c r="E90" s="98"/>
      <c r="F90" s="60"/>
      <c r="G90" s="60"/>
      <c r="H90" s="60"/>
      <c r="I90" s="60"/>
      <c r="J90" s="60"/>
      <c r="K90" s="145"/>
      <c r="L90" s="158"/>
      <c r="M90" s="146"/>
      <c r="N90" s="146"/>
      <c r="O90" s="41"/>
      <c r="P90" s="24"/>
      <c r="Q90" s="24"/>
      <c r="R90" s="39"/>
      <c r="S90" s="39"/>
      <c r="T90" s="39"/>
      <c r="U90" s="39"/>
      <c r="V90" s="39"/>
      <c r="W90" s="39"/>
      <c r="X90" s="39"/>
      <c r="Y90" s="39"/>
      <c r="Z90" s="39"/>
      <c r="AA90" s="39"/>
      <c r="AB90" s="24"/>
      <c r="AC90" s="24"/>
      <c r="AD90" s="24"/>
      <c r="AE90" s="361"/>
      <c r="AF90" s="38"/>
      <c r="AG90" s="198"/>
      <c r="AH90" s="746"/>
      <c r="AI90" s="746"/>
      <c r="AJ90" s="746"/>
      <c r="AK90" s="746"/>
      <c r="AL90" s="356"/>
      <c r="AM90" s="356"/>
      <c r="AN90" s="77"/>
      <c r="AO90" s="77"/>
    </row>
    <row r="91" spans="2:41" x14ac:dyDescent="0.15">
      <c r="B91" s="24"/>
      <c r="C91" s="403" t="s">
        <v>2</v>
      </c>
      <c r="D91" s="403"/>
      <c r="E91" s="404">
        <v>250</v>
      </c>
      <c r="F91" s="404"/>
      <c r="G91" s="163" t="s">
        <v>23</v>
      </c>
      <c r="H91" s="163"/>
      <c r="I91" s="163"/>
      <c r="J91" s="163"/>
      <c r="K91" s="163"/>
      <c r="L91" s="7"/>
      <c r="M91" s="7"/>
      <c r="N91" s="7"/>
      <c r="O91" s="7"/>
      <c r="P91" s="403" t="s">
        <v>3</v>
      </c>
      <c r="Q91" s="403"/>
      <c r="R91" s="404">
        <v>250</v>
      </c>
      <c r="S91" s="404"/>
      <c r="T91" s="163" t="s">
        <v>23</v>
      </c>
      <c r="U91" s="163"/>
      <c r="V91" s="163"/>
      <c r="W91" s="163"/>
      <c r="X91" s="163"/>
      <c r="Y91" s="405"/>
      <c r="Z91" s="405"/>
      <c r="AA91" s="24"/>
      <c r="AB91" s="24"/>
      <c r="AC91" s="24"/>
      <c r="AD91" s="24"/>
    </row>
    <row r="92" spans="2:41" ht="42.6" customHeight="1" x14ac:dyDescent="0.15">
      <c r="B92" s="24"/>
      <c r="C92" s="29">
        <v>1</v>
      </c>
      <c r="D92" s="425" t="s">
        <v>190</v>
      </c>
      <c r="E92" s="448"/>
      <c r="F92" s="448"/>
      <c r="G92" s="448"/>
      <c r="H92" s="448"/>
      <c r="I92" s="448"/>
      <c r="J92" s="449"/>
      <c r="K92" s="418">
        <v>145</v>
      </c>
      <c r="L92" s="419"/>
      <c r="M92" s="434">
        <f>K92/$E$91</f>
        <v>0.57999999999999996</v>
      </c>
      <c r="N92" s="435"/>
      <c r="O92" s="4"/>
      <c r="P92" s="29">
        <v>1</v>
      </c>
      <c r="Q92" s="443" t="s">
        <v>190</v>
      </c>
      <c r="R92" s="444"/>
      <c r="S92" s="444"/>
      <c r="T92" s="444"/>
      <c r="U92" s="444"/>
      <c r="V92" s="444"/>
      <c r="W92" s="445"/>
      <c r="X92" s="446">
        <v>153</v>
      </c>
      <c r="Y92" s="447"/>
      <c r="Z92" s="434">
        <f t="shared" ref="Z92:Z114" si="12">X92/$R$91</f>
        <v>0.61199999999999999</v>
      </c>
      <c r="AA92" s="435"/>
      <c r="AB92" s="24"/>
      <c r="AC92" s="24"/>
      <c r="AD92" s="24"/>
    </row>
    <row r="93" spans="2:41" ht="42.6" customHeight="1" x14ac:dyDescent="0.15">
      <c r="B93" s="24"/>
      <c r="C93" s="29">
        <v>2</v>
      </c>
      <c r="D93" s="440" t="s">
        <v>19</v>
      </c>
      <c r="E93" s="441"/>
      <c r="F93" s="441"/>
      <c r="G93" s="441"/>
      <c r="H93" s="441"/>
      <c r="I93" s="441"/>
      <c r="J93" s="442"/>
      <c r="K93" s="418">
        <v>59</v>
      </c>
      <c r="L93" s="419"/>
      <c r="M93" s="434">
        <f t="shared" ref="M93:M114" si="13">K93/$E$91</f>
        <v>0.23599999999999999</v>
      </c>
      <c r="N93" s="435"/>
      <c r="O93" s="4"/>
      <c r="P93" s="29">
        <v>2</v>
      </c>
      <c r="Q93" s="443" t="s">
        <v>188</v>
      </c>
      <c r="R93" s="444"/>
      <c r="S93" s="444"/>
      <c r="T93" s="444"/>
      <c r="U93" s="444"/>
      <c r="V93" s="444"/>
      <c r="W93" s="445"/>
      <c r="X93" s="446">
        <v>37</v>
      </c>
      <c r="Y93" s="447"/>
      <c r="Z93" s="434">
        <f t="shared" si="12"/>
        <v>0.14799999999999999</v>
      </c>
      <c r="AA93" s="435"/>
      <c r="AB93" s="24"/>
      <c r="AC93" s="24"/>
      <c r="AD93" s="24"/>
    </row>
    <row r="94" spans="2:41" ht="42.6" customHeight="1" x14ac:dyDescent="0.15">
      <c r="B94" s="24"/>
      <c r="C94" s="29">
        <v>3</v>
      </c>
      <c r="D94" s="425" t="s">
        <v>103</v>
      </c>
      <c r="E94" s="448"/>
      <c r="F94" s="448"/>
      <c r="G94" s="448"/>
      <c r="H94" s="448"/>
      <c r="I94" s="448"/>
      <c r="J94" s="449"/>
      <c r="K94" s="418">
        <v>50</v>
      </c>
      <c r="L94" s="419"/>
      <c r="M94" s="434">
        <f>K94/$E$91</f>
        <v>0.2</v>
      </c>
      <c r="N94" s="435"/>
      <c r="O94" s="13"/>
      <c r="P94" s="29">
        <v>3</v>
      </c>
      <c r="Q94" s="443" t="s">
        <v>201</v>
      </c>
      <c r="R94" s="444"/>
      <c r="S94" s="444"/>
      <c r="T94" s="444"/>
      <c r="U94" s="444"/>
      <c r="V94" s="444"/>
      <c r="W94" s="445"/>
      <c r="X94" s="446">
        <v>30</v>
      </c>
      <c r="Y94" s="447"/>
      <c r="Z94" s="434">
        <f t="shared" si="12"/>
        <v>0.12</v>
      </c>
      <c r="AA94" s="435"/>
      <c r="AB94" s="24"/>
      <c r="AC94" s="24"/>
      <c r="AD94" s="24"/>
    </row>
    <row r="95" spans="2:41" ht="42.6" customHeight="1" x14ac:dyDescent="0.15">
      <c r="B95" s="24"/>
      <c r="C95" s="29">
        <v>4</v>
      </c>
      <c r="D95" s="415" t="s">
        <v>185</v>
      </c>
      <c r="E95" s="426"/>
      <c r="F95" s="426"/>
      <c r="G95" s="426"/>
      <c r="H95" s="426"/>
      <c r="I95" s="426"/>
      <c r="J95" s="427"/>
      <c r="K95" s="418">
        <v>22</v>
      </c>
      <c r="L95" s="419"/>
      <c r="M95" s="434">
        <f t="shared" si="13"/>
        <v>8.7999999999999995E-2</v>
      </c>
      <c r="N95" s="435"/>
      <c r="O95" s="4"/>
      <c r="P95" s="29">
        <v>4</v>
      </c>
      <c r="Q95" s="443" t="s">
        <v>19</v>
      </c>
      <c r="R95" s="444"/>
      <c r="S95" s="444"/>
      <c r="T95" s="444"/>
      <c r="U95" s="444"/>
      <c r="V95" s="444"/>
      <c r="W95" s="445"/>
      <c r="X95" s="446">
        <v>27</v>
      </c>
      <c r="Y95" s="447"/>
      <c r="Z95" s="434">
        <f t="shared" si="12"/>
        <v>0.108</v>
      </c>
      <c r="AA95" s="435"/>
      <c r="AB95" s="24"/>
      <c r="AC95" s="24"/>
      <c r="AD95" s="24"/>
    </row>
    <row r="96" spans="2:41" ht="42.6" customHeight="1" x14ac:dyDescent="0.15">
      <c r="B96" s="24"/>
      <c r="C96" s="29">
        <v>5</v>
      </c>
      <c r="D96" s="440" t="s">
        <v>20</v>
      </c>
      <c r="E96" s="441"/>
      <c r="F96" s="441"/>
      <c r="G96" s="441"/>
      <c r="H96" s="441"/>
      <c r="I96" s="441"/>
      <c r="J96" s="442"/>
      <c r="K96" s="418">
        <v>14</v>
      </c>
      <c r="L96" s="419"/>
      <c r="M96" s="434">
        <f t="shared" si="13"/>
        <v>5.6000000000000001E-2</v>
      </c>
      <c r="N96" s="435"/>
      <c r="O96" s="13"/>
      <c r="P96" s="29">
        <v>5</v>
      </c>
      <c r="Q96" s="443" t="s">
        <v>20</v>
      </c>
      <c r="R96" s="444"/>
      <c r="S96" s="444"/>
      <c r="T96" s="444"/>
      <c r="U96" s="444"/>
      <c r="V96" s="444"/>
      <c r="W96" s="445"/>
      <c r="X96" s="446">
        <v>13</v>
      </c>
      <c r="Y96" s="447"/>
      <c r="Z96" s="434">
        <f t="shared" si="12"/>
        <v>5.1999999999999998E-2</v>
      </c>
      <c r="AA96" s="435"/>
      <c r="AB96" s="24"/>
      <c r="AC96" s="24"/>
      <c r="AD96" s="24"/>
    </row>
    <row r="97" spans="2:30" ht="42.6" customHeight="1" x14ac:dyDescent="0.15">
      <c r="B97" s="24"/>
      <c r="C97" s="29">
        <v>6</v>
      </c>
      <c r="D97" s="440" t="s">
        <v>69</v>
      </c>
      <c r="E97" s="441"/>
      <c r="F97" s="441"/>
      <c r="G97" s="441"/>
      <c r="H97" s="441"/>
      <c r="I97" s="441"/>
      <c r="J97" s="442"/>
      <c r="K97" s="418">
        <v>15</v>
      </c>
      <c r="L97" s="419"/>
      <c r="M97" s="434">
        <f t="shared" si="13"/>
        <v>0.06</v>
      </c>
      <c r="N97" s="435"/>
      <c r="O97" s="158"/>
      <c r="P97" s="29">
        <v>6</v>
      </c>
      <c r="Q97" s="443" t="s">
        <v>105</v>
      </c>
      <c r="R97" s="444"/>
      <c r="S97" s="444"/>
      <c r="T97" s="444"/>
      <c r="U97" s="444"/>
      <c r="V97" s="444"/>
      <c r="W97" s="445"/>
      <c r="X97" s="446">
        <v>30</v>
      </c>
      <c r="Y97" s="447"/>
      <c r="Z97" s="434">
        <f t="shared" si="12"/>
        <v>0.12</v>
      </c>
      <c r="AA97" s="435"/>
      <c r="AB97" s="24"/>
      <c r="AC97" s="24"/>
      <c r="AD97" s="24"/>
    </row>
    <row r="98" spans="2:30" ht="42.6" customHeight="1" x14ac:dyDescent="0.15">
      <c r="B98" s="24"/>
      <c r="C98" s="29">
        <v>7</v>
      </c>
      <c r="D98" s="415" t="s">
        <v>203</v>
      </c>
      <c r="E98" s="426"/>
      <c r="F98" s="426"/>
      <c r="G98" s="426"/>
      <c r="H98" s="426"/>
      <c r="I98" s="426"/>
      <c r="J98" s="427"/>
      <c r="K98" s="418">
        <v>27</v>
      </c>
      <c r="L98" s="419"/>
      <c r="M98" s="434">
        <f t="shared" si="13"/>
        <v>0.108</v>
      </c>
      <c r="N98" s="435"/>
      <c r="O98" s="13"/>
      <c r="P98" s="29">
        <v>7</v>
      </c>
      <c r="Q98" s="443" t="s">
        <v>202</v>
      </c>
      <c r="R98" s="444"/>
      <c r="S98" s="444"/>
      <c r="T98" s="444"/>
      <c r="U98" s="444"/>
      <c r="V98" s="444"/>
      <c r="W98" s="445"/>
      <c r="X98" s="446">
        <v>33</v>
      </c>
      <c r="Y98" s="447"/>
      <c r="Z98" s="434">
        <f t="shared" si="12"/>
        <v>0.13200000000000001</v>
      </c>
      <c r="AA98" s="435"/>
      <c r="AB98" s="24"/>
      <c r="AC98" s="24"/>
      <c r="AD98" s="24"/>
    </row>
    <row r="99" spans="2:30" ht="42.6" customHeight="1" x14ac:dyDescent="0.15">
      <c r="B99" s="24"/>
      <c r="C99" s="29">
        <v>8</v>
      </c>
      <c r="D99" s="415" t="s">
        <v>204</v>
      </c>
      <c r="E99" s="426"/>
      <c r="F99" s="426"/>
      <c r="G99" s="426"/>
      <c r="H99" s="426"/>
      <c r="I99" s="426"/>
      <c r="J99" s="427"/>
      <c r="K99" s="418">
        <v>21</v>
      </c>
      <c r="L99" s="419"/>
      <c r="M99" s="434">
        <f t="shared" si="13"/>
        <v>8.4000000000000005E-2</v>
      </c>
      <c r="N99" s="435"/>
      <c r="O99" s="5"/>
      <c r="P99" s="29">
        <v>8</v>
      </c>
      <c r="Q99" s="443" t="s">
        <v>183</v>
      </c>
      <c r="R99" s="444"/>
      <c r="S99" s="444"/>
      <c r="T99" s="444"/>
      <c r="U99" s="444"/>
      <c r="V99" s="444"/>
      <c r="W99" s="445"/>
      <c r="X99" s="446">
        <v>7</v>
      </c>
      <c r="Y99" s="447"/>
      <c r="Z99" s="434">
        <f t="shared" si="12"/>
        <v>2.8000000000000001E-2</v>
      </c>
      <c r="AA99" s="435"/>
      <c r="AB99" s="24"/>
      <c r="AC99" s="24"/>
      <c r="AD99" s="24"/>
    </row>
    <row r="100" spans="2:30" ht="42.6" customHeight="1" x14ac:dyDescent="0.15">
      <c r="B100" s="24"/>
      <c r="C100" s="29">
        <v>9</v>
      </c>
      <c r="D100" s="429" t="s">
        <v>105</v>
      </c>
      <c r="E100" s="430"/>
      <c r="F100" s="430"/>
      <c r="G100" s="430"/>
      <c r="H100" s="430"/>
      <c r="I100" s="430"/>
      <c r="J100" s="431"/>
      <c r="K100" s="418">
        <v>15</v>
      </c>
      <c r="L100" s="419"/>
      <c r="M100" s="434">
        <f t="shared" si="13"/>
        <v>0.06</v>
      </c>
      <c r="N100" s="435"/>
      <c r="O100" s="4"/>
      <c r="P100" s="29">
        <v>9</v>
      </c>
      <c r="Q100" s="443" t="s">
        <v>204</v>
      </c>
      <c r="R100" s="444"/>
      <c r="S100" s="444"/>
      <c r="T100" s="444"/>
      <c r="U100" s="444"/>
      <c r="V100" s="444"/>
      <c r="W100" s="445"/>
      <c r="X100" s="446">
        <v>14</v>
      </c>
      <c r="Y100" s="447"/>
      <c r="Z100" s="434">
        <f t="shared" si="12"/>
        <v>5.6000000000000001E-2</v>
      </c>
      <c r="AA100" s="435"/>
      <c r="AB100" s="24"/>
      <c r="AC100" s="24"/>
      <c r="AD100" s="24"/>
    </row>
    <row r="101" spans="2:30" ht="42.6" customHeight="1" x14ac:dyDescent="0.15">
      <c r="B101" s="24"/>
      <c r="C101" s="29">
        <v>10</v>
      </c>
      <c r="D101" s="440" t="s">
        <v>98</v>
      </c>
      <c r="E101" s="441"/>
      <c r="F101" s="441"/>
      <c r="G101" s="441"/>
      <c r="H101" s="441"/>
      <c r="I101" s="441"/>
      <c r="J101" s="442"/>
      <c r="K101" s="418">
        <v>13</v>
      </c>
      <c r="L101" s="419"/>
      <c r="M101" s="434">
        <f t="shared" si="13"/>
        <v>5.1999999999999998E-2</v>
      </c>
      <c r="N101" s="435"/>
      <c r="O101" s="58"/>
      <c r="P101" s="29">
        <v>10</v>
      </c>
      <c r="Q101" s="443" t="s">
        <v>21</v>
      </c>
      <c r="R101" s="444"/>
      <c r="S101" s="444"/>
      <c r="T101" s="444"/>
      <c r="U101" s="444"/>
      <c r="V101" s="444"/>
      <c r="W101" s="445"/>
      <c r="X101" s="446">
        <v>6</v>
      </c>
      <c r="Y101" s="447"/>
      <c r="Z101" s="434">
        <f t="shared" si="12"/>
        <v>2.4E-2</v>
      </c>
      <c r="AA101" s="435"/>
      <c r="AB101" s="24"/>
      <c r="AC101" s="24"/>
      <c r="AD101" s="24"/>
    </row>
    <row r="102" spans="2:30" ht="42.6" customHeight="1" x14ac:dyDescent="0.15">
      <c r="B102" s="24"/>
      <c r="C102" s="29">
        <v>11</v>
      </c>
      <c r="D102" s="415" t="s">
        <v>101</v>
      </c>
      <c r="E102" s="426"/>
      <c r="F102" s="426"/>
      <c r="G102" s="426"/>
      <c r="H102" s="426"/>
      <c r="I102" s="426"/>
      <c r="J102" s="427"/>
      <c r="K102" s="418">
        <v>14</v>
      </c>
      <c r="L102" s="419"/>
      <c r="M102" s="434">
        <f t="shared" si="13"/>
        <v>5.6000000000000001E-2</v>
      </c>
      <c r="N102" s="435"/>
      <c r="O102" s="4"/>
      <c r="P102" s="29">
        <v>11</v>
      </c>
      <c r="Q102" s="443" t="s">
        <v>97</v>
      </c>
      <c r="R102" s="444"/>
      <c r="S102" s="444"/>
      <c r="T102" s="444"/>
      <c r="U102" s="444"/>
      <c r="V102" s="444"/>
      <c r="W102" s="445"/>
      <c r="X102" s="446">
        <v>10</v>
      </c>
      <c r="Y102" s="447"/>
      <c r="Z102" s="434">
        <f t="shared" si="12"/>
        <v>0.04</v>
      </c>
      <c r="AA102" s="435"/>
      <c r="AB102" s="24"/>
      <c r="AC102" s="24"/>
      <c r="AD102" s="24"/>
    </row>
    <row r="103" spans="2:30" ht="42.6" customHeight="1" x14ac:dyDescent="0.15">
      <c r="B103" s="24"/>
      <c r="C103" s="29">
        <v>12</v>
      </c>
      <c r="D103" s="415" t="s">
        <v>54</v>
      </c>
      <c r="E103" s="426"/>
      <c r="F103" s="426"/>
      <c r="G103" s="426"/>
      <c r="H103" s="426"/>
      <c r="I103" s="426"/>
      <c r="J103" s="427"/>
      <c r="K103" s="418">
        <v>15</v>
      </c>
      <c r="L103" s="419"/>
      <c r="M103" s="434">
        <f t="shared" si="13"/>
        <v>0.06</v>
      </c>
      <c r="N103" s="435"/>
      <c r="O103" s="13"/>
      <c r="P103" s="29">
        <v>12</v>
      </c>
      <c r="Q103" s="443" t="s">
        <v>203</v>
      </c>
      <c r="R103" s="444"/>
      <c r="S103" s="444"/>
      <c r="T103" s="444"/>
      <c r="U103" s="444"/>
      <c r="V103" s="444"/>
      <c r="W103" s="445"/>
      <c r="X103" s="446">
        <v>12</v>
      </c>
      <c r="Y103" s="447"/>
      <c r="Z103" s="434">
        <f t="shared" si="12"/>
        <v>4.8000000000000001E-2</v>
      </c>
      <c r="AA103" s="435"/>
      <c r="AB103" s="24"/>
      <c r="AC103" s="24"/>
      <c r="AD103" s="24"/>
    </row>
    <row r="104" spans="2:30" ht="42.6" customHeight="1" x14ac:dyDescent="0.15">
      <c r="B104" s="24"/>
      <c r="C104" s="29">
        <v>13</v>
      </c>
      <c r="D104" s="415" t="s">
        <v>187</v>
      </c>
      <c r="E104" s="426"/>
      <c r="F104" s="426"/>
      <c r="G104" s="426"/>
      <c r="H104" s="426"/>
      <c r="I104" s="426"/>
      <c r="J104" s="427"/>
      <c r="K104" s="418">
        <v>11</v>
      </c>
      <c r="L104" s="419"/>
      <c r="M104" s="434">
        <f t="shared" si="13"/>
        <v>4.3999999999999997E-2</v>
      </c>
      <c r="N104" s="435"/>
      <c r="O104" s="4"/>
      <c r="P104" s="29">
        <v>13</v>
      </c>
      <c r="Q104" s="443" t="s">
        <v>187</v>
      </c>
      <c r="R104" s="444"/>
      <c r="S104" s="444"/>
      <c r="T104" s="444"/>
      <c r="U104" s="444"/>
      <c r="V104" s="444"/>
      <c r="W104" s="445"/>
      <c r="X104" s="446">
        <v>6</v>
      </c>
      <c r="Y104" s="447"/>
      <c r="Z104" s="434">
        <f t="shared" si="12"/>
        <v>2.4E-2</v>
      </c>
      <c r="AA104" s="435"/>
      <c r="AB104" s="24"/>
      <c r="AC104" s="24"/>
      <c r="AD104" s="24"/>
    </row>
    <row r="105" spans="2:30" ht="42.6" customHeight="1" x14ac:dyDescent="0.15">
      <c r="B105" s="24"/>
      <c r="C105" s="29">
        <v>14</v>
      </c>
      <c r="D105" s="415" t="s">
        <v>191</v>
      </c>
      <c r="E105" s="426"/>
      <c r="F105" s="426"/>
      <c r="G105" s="426"/>
      <c r="H105" s="426"/>
      <c r="I105" s="426"/>
      <c r="J105" s="427"/>
      <c r="K105" s="418">
        <v>11</v>
      </c>
      <c r="L105" s="419"/>
      <c r="M105" s="434">
        <f t="shared" si="13"/>
        <v>4.3999999999999997E-2</v>
      </c>
      <c r="N105" s="435"/>
      <c r="O105" s="5"/>
      <c r="P105" s="29">
        <v>14</v>
      </c>
      <c r="Q105" s="443" t="s">
        <v>98</v>
      </c>
      <c r="R105" s="444"/>
      <c r="S105" s="444"/>
      <c r="T105" s="444"/>
      <c r="U105" s="444"/>
      <c r="V105" s="444"/>
      <c r="W105" s="445"/>
      <c r="X105" s="446">
        <v>11</v>
      </c>
      <c r="Y105" s="447"/>
      <c r="Z105" s="434">
        <f t="shared" si="12"/>
        <v>4.3999999999999997E-2</v>
      </c>
      <c r="AA105" s="435"/>
      <c r="AB105" s="24"/>
      <c r="AC105" s="42"/>
      <c r="AD105" s="24"/>
    </row>
    <row r="106" spans="2:30" ht="42.6" customHeight="1" x14ac:dyDescent="0.15">
      <c r="B106" s="24"/>
      <c r="C106" s="29">
        <v>15</v>
      </c>
      <c r="D106" s="415" t="s">
        <v>201</v>
      </c>
      <c r="E106" s="426"/>
      <c r="F106" s="426"/>
      <c r="G106" s="426"/>
      <c r="H106" s="426"/>
      <c r="I106" s="426"/>
      <c r="J106" s="427"/>
      <c r="K106" s="418">
        <v>5</v>
      </c>
      <c r="L106" s="419"/>
      <c r="M106" s="434">
        <f t="shared" si="13"/>
        <v>0.02</v>
      </c>
      <c r="N106" s="435"/>
      <c r="O106" s="4"/>
      <c r="P106" s="29">
        <v>15</v>
      </c>
      <c r="Q106" s="450" t="s">
        <v>186</v>
      </c>
      <c r="R106" s="451"/>
      <c r="S106" s="451"/>
      <c r="T106" s="451"/>
      <c r="U106" s="451"/>
      <c r="V106" s="451"/>
      <c r="W106" s="452"/>
      <c r="X106" s="446">
        <v>2</v>
      </c>
      <c r="Y106" s="447"/>
      <c r="Z106" s="434">
        <f t="shared" si="12"/>
        <v>8.0000000000000002E-3</v>
      </c>
      <c r="AA106" s="435"/>
      <c r="AB106" s="24"/>
      <c r="AC106" s="42"/>
      <c r="AD106" s="24"/>
    </row>
    <row r="107" spans="2:30" ht="42.6" customHeight="1" x14ac:dyDescent="0.15">
      <c r="B107" s="24"/>
      <c r="C107" s="29">
        <v>16</v>
      </c>
      <c r="D107" s="440" t="s">
        <v>21</v>
      </c>
      <c r="E107" s="441"/>
      <c r="F107" s="441"/>
      <c r="G107" s="441"/>
      <c r="H107" s="441"/>
      <c r="I107" s="441"/>
      <c r="J107" s="442"/>
      <c r="K107" s="418">
        <v>7</v>
      </c>
      <c r="L107" s="419"/>
      <c r="M107" s="434">
        <f>K107/$E$91</f>
        <v>2.8000000000000001E-2</v>
      </c>
      <c r="N107" s="435"/>
      <c r="O107" s="4"/>
      <c r="P107" s="29">
        <v>16</v>
      </c>
      <c r="Q107" s="443" t="s">
        <v>100</v>
      </c>
      <c r="R107" s="444"/>
      <c r="S107" s="444"/>
      <c r="T107" s="444"/>
      <c r="U107" s="444"/>
      <c r="V107" s="444"/>
      <c r="W107" s="445"/>
      <c r="X107" s="446">
        <v>5</v>
      </c>
      <c r="Y107" s="447"/>
      <c r="Z107" s="434">
        <f t="shared" si="12"/>
        <v>0.02</v>
      </c>
      <c r="AA107" s="435"/>
      <c r="AB107" s="24"/>
      <c r="AC107" s="42"/>
      <c r="AD107" s="24"/>
    </row>
    <row r="108" spans="2:30" ht="42.6" customHeight="1" x14ac:dyDescent="0.15">
      <c r="B108" s="24"/>
      <c r="C108" s="29">
        <v>17</v>
      </c>
      <c r="D108" s="415" t="s">
        <v>100</v>
      </c>
      <c r="E108" s="426"/>
      <c r="F108" s="426"/>
      <c r="G108" s="426"/>
      <c r="H108" s="426"/>
      <c r="I108" s="426"/>
      <c r="J108" s="427"/>
      <c r="K108" s="418">
        <v>8</v>
      </c>
      <c r="L108" s="419"/>
      <c r="M108" s="434">
        <f>K108/$E$91</f>
        <v>3.2000000000000001E-2</v>
      </c>
      <c r="N108" s="435"/>
      <c r="O108" s="13"/>
      <c r="P108" s="29">
        <v>17</v>
      </c>
      <c r="Q108" s="443" t="s">
        <v>101</v>
      </c>
      <c r="R108" s="444"/>
      <c r="S108" s="444"/>
      <c r="T108" s="444"/>
      <c r="U108" s="444"/>
      <c r="V108" s="444"/>
      <c r="W108" s="445"/>
      <c r="X108" s="446">
        <v>9</v>
      </c>
      <c r="Y108" s="447"/>
      <c r="Z108" s="434">
        <f t="shared" si="12"/>
        <v>3.5999999999999997E-2</v>
      </c>
      <c r="AA108" s="435"/>
      <c r="AB108" s="24"/>
      <c r="AC108" s="24"/>
      <c r="AD108" s="24"/>
    </row>
    <row r="109" spans="2:30" ht="42.6" customHeight="1" x14ac:dyDescent="0.15">
      <c r="B109" s="24"/>
      <c r="C109" s="29">
        <v>18</v>
      </c>
      <c r="D109" s="415" t="s">
        <v>22</v>
      </c>
      <c r="E109" s="426"/>
      <c r="F109" s="426"/>
      <c r="G109" s="426"/>
      <c r="H109" s="426"/>
      <c r="I109" s="426"/>
      <c r="J109" s="427"/>
      <c r="K109" s="418">
        <v>3</v>
      </c>
      <c r="L109" s="419"/>
      <c r="M109" s="434">
        <f>K109/$E$91</f>
        <v>1.2E-2</v>
      </c>
      <c r="N109" s="435"/>
      <c r="O109" s="25"/>
      <c r="P109" s="29">
        <v>18</v>
      </c>
      <c r="Q109" s="443" t="s">
        <v>22</v>
      </c>
      <c r="R109" s="444"/>
      <c r="S109" s="444"/>
      <c r="T109" s="444"/>
      <c r="U109" s="444"/>
      <c r="V109" s="444"/>
      <c r="W109" s="445"/>
      <c r="X109" s="446">
        <v>5</v>
      </c>
      <c r="Y109" s="447"/>
      <c r="Z109" s="434">
        <f t="shared" si="12"/>
        <v>0.02</v>
      </c>
      <c r="AA109" s="435"/>
      <c r="AB109" s="24"/>
      <c r="AC109" s="42"/>
      <c r="AD109" s="24"/>
    </row>
    <row r="110" spans="2:30" ht="42.6" customHeight="1" x14ac:dyDescent="0.15">
      <c r="B110" s="24"/>
      <c r="C110" s="29">
        <v>19</v>
      </c>
      <c r="D110" s="453" t="s">
        <v>186</v>
      </c>
      <c r="E110" s="454"/>
      <c r="F110" s="454"/>
      <c r="G110" s="454"/>
      <c r="H110" s="454"/>
      <c r="I110" s="454"/>
      <c r="J110" s="455"/>
      <c r="K110" s="418">
        <v>4</v>
      </c>
      <c r="L110" s="419"/>
      <c r="M110" s="434">
        <f t="shared" si="13"/>
        <v>1.6E-2</v>
      </c>
      <c r="N110" s="435"/>
      <c r="O110" s="22"/>
      <c r="P110" s="29">
        <v>19</v>
      </c>
      <c r="Q110" s="443" t="s">
        <v>54</v>
      </c>
      <c r="R110" s="444"/>
      <c r="S110" s="444"/>
      <c r="T110" s="444"/>
      <c r="U110" s="444"/>
      <c r="V110" s="444"/>
      <c r="W110" s="445"/>
      <c r="X110" s="446">
        <v>2</v>
      </c>
      <c r="Y110" s="447"/>
      <c r="Z110" s="434">
        <f t="shared" si="12"/>
        <v>8.0000000000000002E-3</v>
      </c>
      <c r="AA110" s="435"/>
      <c r="AB110" s="24"/>
      <c r="AC110" s="41"/>
      <c r="AD110" s="24"/>
    </row>
    <row r="111" spans="2:30" ht="42.6" customHeight="1" x14ac:dyDescent="0.15">
      <c r="B111" s="24"/>
      <c r="C111" s="29">
        <v>20</v>
      </c>
      <c r="D111" s="415" t="s">
        <v>97</v>
      </c>
      <c r="E111" s="426"/>
      <c r="F111" s="426"/>
      <c r="G111" s="426"/>
      <c r="H111" s="426"/>
      <c r="I111" s="426"/>
      <c r="J111" s="427"/>
      <c r="K111" s="418">
        <v>4</v>
      </c>
      <c r="L111" s="419"/>
      <c r="M111" s="434">
        <f t="shared" si="13"/>
        <v>1.6E-2</v>
      </c>
      <c r="N111" s="435"/>
      <c r="O111" s="22"/>
      <c r="P111" s="29">
        <v>20</v>
      </c>
      <c r="Q111" s="443" t="s">
        <v>99</v>
      </c>
      <c r="R111" s="444"/>
      <c r="S111" s="444"/>
      <c r="T111" s="444"/>
      <c r="U111" s="444"/>
      <c r="V111" s="444"/>
      <c r="W111" s="445"/>
      <c r="X111" s="446">
        <v>3</v>
      </c>
      <c r="Y111" s="447"/>
      <c r="Z111" s="434">
        <f t="shared" si="12"/>
        <v>1.2E-2</v>
      </c>
      <c r="AA111" s="435"/>
      <c r="AB111" s="24"/>
      <c r="AC111" s="41"/>
      <c r="AD111" s="24"/>
    </row>
    <row r="112" spans="2:30" ht="42.6" customHeight="1" x14ac:dyDescent="0.15">
      <c r="B112" s="24"/>
      <c r="C112" s="29">
        <v>21</v>
      </c>
      <c r="D112" s="429" t="s">
        <v>99</v>
      </c>
      <c r="E112" s="430"/>
      <c r="F112" s="430"/>
      <c r="G112" s="430"/>
      <c r="H112" s="430"/>
      <c r="I112" s="430"/>
      <c r="J112" s="431"/>
      <c r="K112" s="438">
        <v>3</v>
      </c>
      <c r="L112" s="439"/>
      <c r="M112" s="434">
        <f t="shared" si="13"/>
        <v>1.2E-2</v>
      </c>
      <c r="N112" s="435"/>
      <c r="O112" s="22"/>
      <c r="P112" s="29">
        <v>21</v>
      </c>
      <c r="Q112" s="443" t="s">
        <v>69</v>
      </c>
      <c r="R112" s="444"/>
      <c r="S112" s="444"/>
      <c r="T112" s="444"/>
      <c r="U112" s="444"/>
      <c r="V112" s="444"/>
      <c r="W112" s="445"/>
      <c r="X112" s="446">
        <v>3</v>
      </c>
      <c r="Y112" s="447"/>
      <c r="Z112" s="434">
        <f t="shared" si="12"/>
        <v>1.2E-2</v>
      </c>
      <c r="AA112" s="435"/>
      <c r="AB112" s="24"/>
      <c r="AC112" s="41"/>
      <c r="AD112" s="24"/>
    </row>
    <row r="113" spans="1:33" ht="42.6" customHeight="1" x14ac:dyDescent="0.15">
      <c r="B113" s="24"/>
      <c r="C113" s="29">
        <v>22</v>
      </c>
      <c r="D113" s="429" t="s">
        <v>81</v>
      </c>
      <c r="E113" s="430"/>
      <c r="F113" s="430"/>
      <c r="G113" s="430"/>
      <c r="H113" s="430"/>
      <c r="I113" s="430"/>
      <c r="J113" s="431"/>
      <c r="K113" s="438">
        <v>1</v>
      </c>
      <c r="L113" s="439"/>
      <c r="M113" s="434">
        <f t="shared" si="13"/>
        <v>4.0000000000000001E-3</v>
      </c>
      <c r="N113" s="435"/>
      <c r="O113" s="22"/>
      <c r="P113" s="29">
        <v>22</v>
      </c>
      <c r="Q113" s="443" t="s">
        <v>81</v>
      </c>
      <c r="R113" s="444"/>
      <c r="S113" s="444"/>
      <c r="T113" s="444"/>
      <c r="U113" s="444"/>
      <c r="V113" s="444"/>
      <c r="W113" s="445"/>
      <c r="X113" s="446">
        <v>5</v>
      </c>
      <c r="Y113" s="447"/>
      <c r="Z113" s="434">
        <f t="shared" si="12"/>
        <v>0.02</v>
      </c>
      <c r="AA113" s="435"/>
      <c r="AB113" s="24"/>
      <c r="AC113" s="41"/>
      <c r="AD113" s="24"/>
    </row>
    <row r="114" spans="1:33" ht="42.6" customHeight="1" x14ac:dyDescent="0.15">
      <c r="B114" s="24"/>
      <c r="C114" s="29">
        <v>23</v>
      </c>
      <c r="D114" s="429" t="s">
        <v>93</v>
      </c>
      <c r="E114" s="430"/>
      <c r="F114" s="430"/>
      <c r="G114" s="430"/>
      <c r="H114" s="430"/>
      <c r="I114" s="430"/>
      <c r="J114" s="431"/>
      <c r="K114" s="438">
        <v>71</v>
      </c>
      <c r="L114" s="439"/>
      <c r="M114" s="434">
        <f t="shared" si="13"/>
        <v>0.28399999999999997</v>
      </c>
      <c r="N114" s="435"/>
      <c r="O114" s="24"/>
      <c r="P114" s="29">
        <v>23</v>
      </c>
      <c r="Q114" s="443" t="s">
        <v>93</v>
      </c>
      <c r="R114" s="444"/>
      <c r="S114" s="444"/>
      <c r="T114" s="444"/>
      <c r="U114" s="444"/>
      <c r="V114" s="444"/>
      <c r="W114" s="445"/>
      <c r="X114" s="446">
        <v>72</v>
      </c>
      <c r="Y114" s="447"/>
      <c r="Z114" s="434">
        <f t="shared" si="12"/>
        <v>0.28799999999999998</v>
      </c>
      <c r="AA114" s="435"/>
      <c r="AB114" s="24"/>
      <c r="AC114" s="41"/>
      <c r="AD114" s="24"/>
    </row>
    <row r="115" spans="1:33" ht="13.5" customHeight="1" x14ac:dyDescent="0.15">
      <c r="B115" s="24"/>
      <c r="C115" s="87"/>
      <c r="D115" s="88"/>
      <c r="E115" s="88"/>
      <c r="F115" s="89"/>
      <c r="G115" s="89"/>
      <c r="H115" s="89"/>
      <c r="I115" s="89"/>
      <c r="J115" s="89"/>
      <c r="K115" s="86"/>
      <c r="L115" s="86"/>
      <c r="M115" s="85"/>
      <c r="N115" s="85"/>
      <c r="O115" s="24"/>
      <c r="P115" s="157"/>
      <c r="Q115" s="67"/>
      <c r="R115" s="67"/>
      <c r="S115" s="67"/>
      <c r="T115" s="67"/>
      <c r="U115" s="67"/>
      <c r="V115" s="67"/>
      <c r="W115" s="67"/>
      <c r="X115" s="147"/>
      <c r="Y115" s="147"/>
      <c r="Z115" s="146"/>
      <c r="AA115" s="146"/>
      <c r="AB115" s="24"/>
      <c r="AC115" s="41"/>
      <c r="AD115" s="24"/>
    </row>
    <row r="116" spans="1:33" ht="13.5" customHeight="1" x14ac:dyDescent="0.15">
      <c r="B116" s="24"/>
      <c r="C116" s="157"/>
      <c r="D116" s="27"/>
      <c r="E116" s="27"/>
      <c r="F116" s="60"/>
      <c r="G116" s="60"/>
      <c r="H116" s="60"/>
      <c r="I116" s="60"/>
      <c r="J116" s="60"/>
      <c r="K116" s="145"/>
      <c r="L116" s="145"/>
      <c r="M116" s="146"/>
      <c r="N116" s="146"/>
      <c r="O116" s="24"/>
      <c r="P116" s="157"/>
      <c r="Q116" s="67"/>
      <c r="R116" s="67"/>
      <c r="S116" s="67"/>
      <c r="T116" s="67"/>
      <c r="U116" s="67"/>
      <c r="V116" s="67"/>
      <c r="W116" s="67"/>
      <c r="X116" s="147"/>
      <c r="Y116" s="147"/>
      <c r="Z116" s="146"/>
      <c r="AA116" s="146"/>
      <c r="AB116" s="24"/>
      <c r="AC116" s="41"/>
      <c r="AD116" s="24"/>
    </row>
    <row r="117" spans="1:33" x14ac:dyDescent="0.15">
      <c r="B117" s="24"/>
      <c r="C117" s="157"/>
      <c r="D117" s="27"/>
      <c r="E117" s="27"/>
      <c r="F117" s="60"/>
      <c r="G117" s="60"/>
      <c r="H117" s="60"/>
      <c r="I117" s="60"/>
      <c r="J117" s="60"/>
      <c r="K117" s="145"/>
      <c r="L117" s="145"/>
      <c r="M117" s="146"/>
      <c r="N117" s="146"/>
      <c r="O117" s="24"/>
      <c r="P117" s="24"/>
      <c r="Q117" s="24"/>
      <c r="R117" s="24"/>
      <c r="S117" s="24"/>
      <c r="T117" s="24"/>
      <c r="U117" s="24"/>
      <c r="V117" s="24"/>
      <c r="W117" s="24"/>
      <c r="X117" s="24"/>
      <c r="Y117" s="24"/>
      <c r="Z117" s="24"/>
      <c r="AA117" s="24"/>
      <c r="AB117" s="24"/>
      <c r="AC117" s="41"/>
      <c r="AD117" s="24"/>
    </row>
    <row r="118" spans="1:33" x14ac:dyDescent="0.15">
      <c r="A118" s="36"/>
      <c r="B118" s="41"/>
      <c r="C118" s="469"/>
      <c r="D118" s="470"/>
      <c r="E118" s="470"/>
      <c r="F118" s="470"/>
      <c r="G118" s="470"/>
      <c r="H118" s="471"/>
      <c r="I118" s="472" t="s">
        <v>64</v>
      </c>
      <c r="J118" s="464"/>
      <c r="K118" s="461">
        <f>F37</f>
        <v>100</v>
      </c>
      <c r="L118" s="462"/>
      <c r="M118" s="463" t="s">
        <v>65</v>
      </c>
      <c r="N118" s="464"/>
      <c r="O118" s="461">
        <f>H37</f>
        <v>100</v>
      </c>
      <c r="P118" s="462"/>
      <c r="Q118" s="463" t="s">
        <v>66</v>
      </c>
      <c r="R118" s="464"/>
      <c r="S118" s="461">
        <f>J37</f>
        <v>100</v>
      </c>
      <c r="T118" s="462"/>
      <c r="U118" s="463" t="s">
        <v>67</v>
      </c>
      <c r="V118" s="464"/>
      <c r="W118" s="461">
        <f>L37</f>
        <v>100</v>
      </c>
      <c r="X118" s="462"/>
      <c r="Y118" s="465" t="s">
        <v>68</v>
      </c>
      <c r="Z118" s="466"/>
      <c r="AA118" s="461">
        <f>N37</f>
        <v>100</v>
      </c>
      <c r="AB118" s="462"/>
      <c r="AC118" s="467"/>
      <c r="AD118" s="468"/>
      <c r="AE118" s="456"/>
      <c r="AF118" s="456"/>
      <c r="AG118" s="357"/>
    </row>
    <row r="119" spans="1:33" ht="66" customHeight="1" x14ac:dyDescent="0.15">
      <c r="A119" s="36"/>
      <c r="B119" s="41"/>
      <c r="C119" s="425" t="s">
        <v>189</v>
      </c>
      <c r="D119" s="426"/>
      <c r="E119" s="426"/>
      <c r="F119" s="426"/>
      <c r="G119" s="426"/>
      <c r="H119" s="427"/>
      <c r="I119" s="457">
        <v>63</v>
      </c>
      <c r="J119" s="458"/>
      <c r="K119" s="459">
        <f>I119/K$118</f>
        <v>0.63</v>
      </c>
      <c r="L119" s="460"/>
      <c r="M119" s="457">
        <v>63</v>
      </c>
      <c r="N119" s="458"/>
      <c r="O119" s="459">
        <f>M119/O$118</f>
        <v>0.63</v>
      </c>
      <c r="P119" s="460"/>
      <c r="Q119" s="457">
        <v>60</v>
      </c>
      <c r="R119" s="458"/>
      <c r="S119" s="459">
        <f>Q119/S$118</f>
        <v>0.6</v>
      </c>
      <c r="T119" s="460"/>
      <c r="U119" s="457">
        <v>52</v>
      </c>
      <c r="V119" s="458"/>
      <c r="W119" s="459">
        <f>U119/W$118</f>
        <v>0.52</v>
      </c>
      <c r="X119" s="460"/>
      <c r="Y119" s="457">
        <v>60</v>
      </c>
      <c r="Z119" s="458"/>
      <c r="AA119" s="459">
        <f>Y119/AA$118</f>
        <v>0.6</v>
      </c>
      <c r="AB119" s="460"/>
      <c r="AC119" s="473"/>
      <c r="AD119" s="474"/>
      <c r="AE119" s="358"/>
      <c r="AF119" s="358"/>
      <c r="AG119" s="358"/>
    </row>
    <row r="120" spans="1:33" ht="66" customHeight="1" x14ac:dyDescent="0.15">
      <c r="A120" s="36"/>
      <c r="B120" s="41"/>
      <c r="C120" s="446" t="s">
        <v>19</v>
      </c>
      <c r="D120" s="475"/>
      <c r="E120" s="475"/>
      <c r="F120" s="475"/>
      <c r="G120" s="475"/>
      <c r="H120" s="476"/>
      <c r="I120" s="457">
        <v>26</v>
      </c>
      <c r="J120" s="458"/>
      <c r="K120" s="459">
        <f>I120/K$118</f>
        <v>0.26</v>
      </c>
      <c r="L120" s="460"/>
      <c r="M120" s="457">
        <v>17</v>
      </c>
      <c r="N120" s="458"/>
      <c r="O120" s="459">
        <f>M120/O$118</f>
        <v>0.17</v>
      </c>
      <c r="P120" s="460"/>
      <c r="Q120" s="457">
        <v>23</v>
      </c>
      <c r="R120" s="458"/>
      <c r="S120" s="459">
        <f>Q120/S$118</f>
        <v>0.23</v>
      </c>
      <c r="T120" s="460"/>
      <c r="U120" s="457">
        <v>10</v>
      </c>
      <c r="V120" s="458"/>
      <c r="W120" s="459">
        <f>U120/W$118</f>
        <v>0.1</v>
      </c>
      <c r="X120" s="460"/>
      <c r="Y120" s="457">
        <v>10</v>
      </c>
      <c r="Z120" s="458"/>
      <c r="AA120" s="459">
        <f>Y120/AA$118</f>
        <v>0.1</v>
      </c>
      <c r="AB120" s="460"/>
      <c r="AC120" s="149"/>
      <c r="AD120" s="149"/>
      <c r="AE120" s="358"/>
      <c r="AF120" s="358"/>
      <c r="AG120" s="358"/>
    </row>
    <row r="121" spans="1:33" ht="66" customHeight="1" x14ac:dyDescent="0.15">
      <c r="A121" s="36"/>
      <c r="B121" s="41"/>
      <c r="C121" s="415" t="s">
        <v>103</v>
      </c>
      <c r="D121" s="426"/>
      <c r="E121" s="426"/>
      <c r="F121" s="426"/>
      <c r="G121" s="426"/>
      <c r="H121" s="427"/>
      <c r="I121" s="457">
        <v>17</v>
      </c>
      <c r="J121" s="458"/>
      <c r="K121" s="459">
        <f>I121/K$118</f>
        <v>0.17</v>
      </c>
      <c r="L121" s="460"/>
      <c r="M121" s="457">
        <v>27</v>
      </c>
      <c r="N121" s="458"/>
      <c r="O121" s="459">
        <f>M121/O$118</f>
        <v>0.27</v>
      </c>
      <c r="P121" s="460"/>
      <c r="Q121" s="457">
        <v>14</v>
      </c>
      <c r="R121" s="458"/>
      <c r="S121" s="459">
        <f>Q121/S$118</f>
        <v>0.14000000000000001</v>
      </c>
      <c r="T121" s="460"/>
      <c r="U121" s="457">
        <v>14</v>
      </c>
      <c r="V121" s="458"/>
      <c r="W121" s="459">
        <f>U121/W$118</f>
        <v>0.14000000000000001</v>
      </c>
      <c r="X121" s="460"/>
      <c r="Y121" s="457">
        <v>15</v>
      </c>
      <c r="Z121" s="458"/>
      <c r="AA121" s="459">
        <f>Y121/AA$118</f>
        <v>0.15</v>
      </c>
      <c r="AB121" s="460"/>
      <c r="AC121" s="473"/>
      <c r="AD121" s="474"/>
      <c r="AE121" s="358"/>
      <c r="AF121" s="358"/>
      <c r="AG121" s="358"/>
    </row>
    <row r="122" spans="1:33" ht="66" customHeight="1" x14ac:dyDescent="0.15">
      <c r="A122" s="36"/>
      <c r="B122" s="41"/>
      <c r="C122" s="440" t="s">
        <v>202</v>
      </c>
      <c r="D122" s="441"/>
      <c r="E122" s="441"/>
      <c r="F122" s="441"/>
      <c r="G122" s="441"/>
      <c r="H122" s="442"/>
      <c r="I122" s="457">
        <v>16</v>
      </c>
      <c r="J122" s="458"/>
      <c r="K122" s="459">
        <f t="shared" ref="K122:K141" si="14">I122/K$118</f>
        <v>0.16</v>
      </c>
      <c r="L122" s="460"/>
      <c r="M122" s="477">
        <v>13</v>
      </c>
      <c r="N122" s="478"/>
      <c r="O122" s="459">
        <f t="shared" ref="O122:O141" si="15">M122/O$118</f>
        <v>0.13</v>
      </c>
      <c r="P122" s="460"/>
      <c r="Q122" s="477">
        <v>11</v>
      </c>
      <c r="R122" s="478"/>
      <c r="S122" s="459">
        <f t="shared" ref="S122" si="16">Q122/S$118</f>
        <v>0.11</v>
      </c>
      <c r="T122" s="460"/>
      <c r="U122" s="477">
        <v>6</v>
      </c>
      <c r="V122" s="478"/>
      <c r="W122" s="459">
        <f t="shared" ref="W122" si="17">U122/W$118</f>
        <v>0.06</v>
      </c>
      <c r="X122" s="460"/>
      <c r="Y122" s="477">
        <v>9</v>
      </c>
      <c r="Z122" s="478"/>
      <c r="AA122" s="459">
        <f t="shared" ref="AA122" si="18">Y122/AA$118</f>
        <v>0.09</v>
      </c>
      <c r="AB122" s="460"/>
      <c r="AC122" s="149"/>
      <c r="AD122" s="149"/>
      <c r="AE122" s="358"/>
      <c r="AF122" s="358"/>
      <c r="AG122" s="358"/>
    </row>
    <row r="123" spans="1:33" ht="66" customHeight="1" x14ac:dyDescent="0.15">
      <c r="A123" s="36"/>
      <c r="B123" s="41"/>
      <c r="C123" s="446" t="s">
        <v>20</v>
      </c>
      <c r="D123" s="475"/>
      <c r="E123" s="475"/>
      <c r="F123" s="475"/>
      <c r="G123" s="475"/>
      <c r="H123" s="476"/>
      <c r="I123" s="457">
        <v>4</v>
      </c>
      <c r="J123" s="458"/>
      <c r="K123" s="459">
        <f>I123/K$118</f>
        <v>0.04</v>
      </c>
      <c r="L123" s="460"/>
      <c r="M123" s="457">
        <v>4</v>
      </c>
      <c r="N123" s="458"/>
      <c r="O123" s="459">
        <f>M123/O$118</f>
        <v>0.04</v>
      </c>
      <c r="P123" s="460"/>
      <c r="Q123" s="457">
        <v>5</v>
      </c>
      <c r="R123" s="458"/>
      <c r="S123" s="459">
        <f>Q123/S$118</f>
        <v>0.05</v>
      </c>
      <c r="T123" s="460"/>
      <c r="U123" s="457">
        <v>6</v>
      </c>
      <c r="V123" s="458"/>
      <c r="W123" s="459">
        <f>U123/W$118</f>
        <v>0.06</v>
      </c>
      <c r="X123" s="460"/>
      <c r="Y123" s="457">
        <v>8</v>
      </c>
      <c r="Z123" s="458"/>
      <c r="AA123" s="459">
        <f>Y123/AA$118</f>
        <v>0.08</v>
      </c>
      <c r="AB123" s="460"/>
      <c r="AC123" s="149"/>
      <c r="AD123" s="149"/>
      <c r="AE123" s="358"/>
      <c r="AF123" s="358"/>
      <c r="AG123" s="358"/>
    </row>
    <row r="124" spans="1:33" ht="66" customHeight="1" x14ac:dyDescent="0.15">
      <c r="A124" s="36"/>
      <c r="B124" s="41"/>
      <c r="C124" s="440" t="s">
        <v>104</v>
      </c>
      <c r="D124" s="441"/>
      <c r="E124" s="441"/>
      <c r="F124" s="441"/>
      <c r="G124" s="441"/>
      <c r="H124" s="442"/>
      <c r="I124" s="457">
        <v>8</v>
      </c>
      <c r="J124" s="458"/>
      <c r="K124" s="459">
        <f t="shared" ref="K124:K140" si="19">I124/K$118</f>
        <v>0.08</v>
      </c>
      <c r="L124" s="460"/>
      <c r="M124" s="457">
        <v>7</v>
      </c>
      <c r="N124" s="458"/>
      <c r="O124" s="459">
        <f t="shared" si="15"/>
        <v>7.0000000000000007E-2</v>
      </c>
      <c r="P124" s="460"/>
      <c r="Q124" s="457">
        <v>10</v>
      </c>
      <c r="R124" s="458"/>
      <c r="S124" s="459">
        <f t="shared" ref="S124:S141" si="20">Q124/S$118</f>
        <v>0.1</v>
      </c>
      <c r="T124" s="460"/>
      <c r="U124" s="457">
        <v>8</v>
      </c>
      <c r="V124" s="458"/>
      <c r="W124" s="459">
        <f t="shared" ref="W124:W141" si="21">U124/W$118</f>
        <v>0.08</v>
      </c>
      <c r="X124" s="460"/>
      <c r="Y124" s="457">
        <v>2</v>
      </c>
      <c r="Z124" s="458"/>
      <c r="AA124" s="459">
        <f t="shared" ref="AA124:AA141" si="22">Y124/AA$118</f>
        <v>0.02</v>
      </c>
      <c r="AB124" s="460"/>
      <c r="AC124" s="473"/>
      <c r="AD124" s="474"/>
      <c r="AE124" s="358"/>
      <c r="AF124" s="358"/>
      <c r="AG124" s="358"/>
    </row>
    <row r="125" spans="1:33" ht="66" customHeight="1" x14ac:dyDescent="0.15">
      <c r="A125" s="36"/>
      <c r="B125" s="41"/>
      <c r="C125" s="440" t="s">
        <v>105</v>
      </c>
      <c r="D125" s="441"/>
      <c r="E125" s="441"/>
      <c r="F125" s="441"/>
      <c r="G125" s="441"/>
      <c r="H125" s="442"/>
      <c r="I125" s="457">
        <v>7</v>
      </c>
      <c r="J125" s="458"/>
      <c r="K125" s="459">
        <f t="shared" si="19"/>
        <v>7.0000000000000007E-2</v>
      </c>
      <c r="L125" s="460"/>
      <c r="M125" s="457">
        <v>9</v>
      </c>
      <c r="N125" s="458"/>
      <c r="O125" s="459">
        <f t="shared" si="15"/>
        <v>0.09</v>
      </c>
      <c r="P125" s="460"/>
      <c r="Q125" s="457">
        <v>10</v>
      </c>
      <c r="R125" s="458"/>
      <c r="S125" s="459">
        <f t="shared" si="20"/>
        <v>0.1</v>
      </c>
      <c r="T125" s="460"/>
      <c r="U125" s="457">
        <v>8</v>
      </c>
      <c r="V125" s="458"/>
      <c r="W125" s="459">
        <f t="shared" si="21"/>
        <v>0.08</v>
      </c>
      <c r="X125" s="460"/>
      <c r="Y125" s="457">
        <v>11</v>
      </c>
      <c r="Z125" s="458"/>
      <c r="AA125" s="459">
        <f t="shared" si="22"/>
        <v>0.11</v>
      </c>
      <c r="AB125" s="460"/>
      <c r="AC125" s="473"/>
      <c r="AD125" s="474"/>
      <c r="AE125" s="358"/>
      <c r="AF125" s="358"/>
      <c r="AG125" s="358"/>
    </row>
    <row r="126" spans="1:33" ht="66" customHeight="1" x14ac:dyDescent="0.15">
      <c r="A126" s="36"/>
      <c r="B126" s="41"/>
      <c r="C126" s="440" t="s">
        <v>107</v>
      </c>
      <c r="D126" s="441"/>
      <c r="E126" s="441"/>
      <c r="F126" s="441"/>
      <c r="G126" s="441"/>
      <c r="H126" s="442"/>
      <c r="I126" s="479">
        <v>8</v>
      </c>
      <c r="J126" s="480"/>
      <c r="K126" s="481">
        <f t="shared" si="19"/>
        <v>0.08</v>
      </c>
      <c r="L126" s="482"/>
      <c r="M126" s="479">
        <v>5</v>
      </c>
      <c r="N126" s="480"/>
      <c r="O126" s="459">
        <f t="shared" si="15"/>
        <v>0.05</v>
      </c>
      <c r="P126" s="460"/>
      <c r="Q126" s="479">
        <v>7</v>
      </c>
      <c r="R126" s="480"/>
      <c r="S126" s="481">
        <f t="shared" si="20"/>
        <v>7.0000000000000007E-2</v>
      </c>
      <c r="T126" s="482"/>
      <c r="U126" s="479">
        <v>9</v>
      </c>
      <c r="V126" s="480"/>
      <c r="W126" s="481">
        <f t="shared" si="21"/>
        <v>0.09</v>
      </c>
      <c r="X126" s="482"/>
      <c r="Y126" s="479">
        <v>6</v>
      </c>
      <c r="Z126" s="480"/>
      <c r="AA126" s="459">
        <f t="shared" si="22"/>
        <v>0.06</v>
      </c>
      <c r="AB126" s="460"/>
      <c r="AC126" s="473"/>
      <c r="AD126" s="474"/>
      <c r="AE126" s="358"/>
      <c r="AF126" s="358"/>
      <c r="AG126" s="358"/>
    </row>
    <row r="127" spans="1:33" ht="66" customHeight="1" x14ac:dyDescent="0.15">
      <c r="A127" s="36"/>
      <c r="B127" s="41"/>
      <c r="C127" s="440" t="s">
        <v>203</v>
      </c>
      <c r="D127" s="475"/>
      <c r="E127" s="475"/>
      <c r="F127" s="475"/>
      <c r="G127" s="475"/>
      <c r="H127" s="476"/>
      <c r="I127" s="457">
        <v>5</v>
      </c>
      <c r="J127" s="458"/>
      <c r="K127" s="459">
        <f t="shared" si="19"/>
        <v>0.05</v>
      </c>
      <c r="L127" s="460"/>
      <c r="M127" s="457">
        <v>13</v>
      </c>
      <c r="N127" s="458"/>
      <c r="O127" s="459">
        <f t="shared" si="15"/>
        <v>0.13</v>
      </c>
      <c r="P127" s="460"/>
      <c r="Q127" s="457">
        <v>9</v>
      </c>
      <c r="R127" s="458"/>
      <c r="S127" s="459">
        <f t="shared" si="20"/>
        <v>0.09</v>
      </c>
      <c r="T127" s="460"/>
      <c r="U127" s="457">
        <v>4</v>
      </c>
      <c r="V127" s="458"/>
      <c r="W127" s="459">
        <f t="shared" si="21"/>
        <v>0.04</v>
      </c>
      <c r="X127" s="460"/>
      <c r="Y127" s="457">
        <v>8</v>
      </c>
      <c r="Z127" s="458"/>
      <c r="AA127" s="459">
        <f t="shared" si="22"/>
        <v>0.08</v>
      </c>
      <c r="AB127" s="460"/>
      <c r="AC127" s="149"/>
      <c r="AD127" s="149"/>
      <c r="AE127" s="358"/>
      <c r="AF127" s="358"/>
      <c r="AG127" s="358"/>
    </row>
    <row r="128" spans="1:33" ht="66" customHeight="1" x14ac:dyDescent="0.15">
      <c r="A128" s="36"/>
      <c r="B128" s="41"/>
      <c r="C128" s="440" t="s">
        <v>106</v>
      </c>
      <c r="D128" s="441"/>
      <c r="E128" s="441"/>
      <c r="F128" s="441"/>
      <c r="G128" s="441"/>
      <c r="H128" s="442"/>
      <c r="I128" s="457">
        <v>3</v>
      </c>
      <c r="J128" s="458"/>
      <c r="K128" s="459">
        <f t="shared" si="19"/>
        <v>0.03</v>
      </c>
      <c r="L128" s="460"/>
      <c r="M128" s="457">
        <v>2</v>
      </c>
      <c r="N128" s="458"/>
      <c r="O128" s="459">
        <f t="shared" si="15"/>
        <v>0.02</v>
      </c>
      <c r="P128" s="460"/>
      <c r="Q128" s="457">
        <v>5</v>
      </c>
      <c r="R128" s="458"/>
      <c r="S128" s="459">
        <f t="shared" si="20"/>
        <v>0.05</v>
      </c>
      <c r="T128" s="460"/>
      <c r="U128" s="457">
        <v>4</v>
      </c>
      <c r="V128" s="458"/>
      <c r="W128" s="459">
        <f t="shared" si="21"/>
        <v>0.04</v>
      </c>
      <c r="X128" s="460"/>
      <c r="Y128" s="457">
        <v>4</v>
      </c>
      <c r="Z128" s="458"/>
      <c r="AA128" s="459">
        <f t="shared" si="22"/>
        <v>0.04</v>
      </c>
      <c r="AB128" s="460"/>
      <c r="AC128" s="473"/>
      <c r="AD128" s="474"/>
      <c r="AE128" s="358"/>
      <c r="AF128" s="358"/>
      <c r="AG128" s="358"/>
    </row>
    <row r="129" spans="1:33" ht="66" customHeight="1" x14ac:dyDescent="0.15">
      <c r="A129" s="36"/>
      <c r="B129" s="41"/>
      <c r="C129" s="446" t="s">
        <v>69</v>
      </c>
      <c r="D129" s="475"/>
      <c r="E129" s="475"/>
      <c r="F129" s="475"/>
      <c r="G129" s="475"/>
      <c r="H129" s="476"/>
      <c r="I129" s="457">
        <v>10</v>
      </c>
      <c r="J129" s="458"/>
      <c r="K129" s="459">
        <f t="shared" si="19"/>
        <v>0.1</v>
      </c>
      <c r="L129" s="460"/>
      <c r="M129" s="457">
        <v>4</v>
      </c>
      <c r="N129" s="458"/>
      <c r="O129" s="459">
        <f t="shared" si="15"/>
        <v>0.04</v>
      </c>
      <c r="P129" s="460"/>
      <c r="Q129" s="457">
        <v>4</v>
      </c>
      <c r="R129" s="458"/>
      <c r="S129" s="459">
        <f t="shared" si="20"/>
        <v>0.04</v>
      </c>
      <c r="T129" s="460"/>
      <c r="U129" s="457">
        <v>0</v>
      </c>
      <c r="V129" s="458"/>
      <c r="W129" s="459">
        <f t="shared" si="21"/>
        <v>0</v>
      </c>
      <c r="X129" s="460"/>
      <c r="Y129" s="457">
        <v>0</v>
      </c>
      <c r="Z129" s="458"/>
      <c r="AA129" s="459">
        <f t="shared" si="22"/>
        <v>0</v>
      </c>
      <c r="AB129" s="460"/>
      <c r="AC129" s="149"/>
      <c r="AD129" s="149"/>
      <c r="AE129" s="358"/>
      <c r="AF129" s="358"/>
      <c r="AG129" s="358"/>
    </row>
    <row r="130" spans="1:33" ht="66" customHeight="1" x14ac:dyDescent="0.15">
      <c r="A130" s="36"/>
      <c r="B130" s="41"/>
      <c r="C130" s="446" t="s">
        <v>102</v>
      </c>
      <c r="D130" s="475"/>
      <c r="E130" s="475"/>
      <c r="F130" s="475"/>
      <c r="G130" s="475"/>
      <c r="H130" s="476"/>
      <c r="I130" s="457">
        <v>5</v>
      </c>
      <c r="J130" s="458"/>
      <c r="K130" s="459">
        <f t="shared" si="19"/>
        <v>0.05</v>
      </c>
      <c r="L130" s="460"/>
      <c r="M130" s="457">
        <v>2</v>
      </c>
      <c r="N130" s="458"/>
      <c r="O130" s="459">
        <f t="shared" si="15"/>
        <v>0.02</v>
      </c>
      <c r="P130" s="460"/>
      <c r="Q130" s="457">
        <v>6</v>
      </c>
      <c r="R130" s="458"/>
      <c r="S130" s="459">
        <f t="shared" si="20"/>
        <v>0.06</v>
      </c>
      <c r="T130" s="460"/>
      <c r="U130" s="457">
        <v>9</v>
      </c>
      <c r="V130" s="458"/>
      <c r="W130" s="459">
        <f t="shared" si="21"/>
        <v>0.09</v>
      </c>
      <c r="X130" s="460"/>
      <c r="Y130" s="457">
        <v>2</v>
      </c>
      <c r="Z130" s="458"/>
      <c r="AA130" s="459">
        <f t="shared" si="22"/>
        <v>0.02</v>
      </c>
      <c r="AB130" s="460"/>
      <c r="AC130" s="149"/>
      <c r="AD130" s="149"/>
      <c r="AE130" s="358"/>
      <c r="AF130" s="358"/>
      <c r="AG130" s="358"/>
    </row>
    <row r="131" spans="1:33" ht="66" customHeight="1" x14ac:dyDescent="0.15">
      <c r="A131" s="36"/>
      <c r="B131" s="41"/>
      <c r="C131" s="446" t="s">
        <v>101</v>
      </c>
      <c r="D131" s="475"/>
      <c r="E131" s="475"/>
      <c r="F131" s="475"/>
      <c r="G131" s="475"/>
      <c r="H131" s="476"/>
      <c r="I131" s="457">
        <v>6</v>
      </c>
      <c r="J131" s="458"/>
      <c r="K131" s="459">
        <f t="shared" si="19"/>
        <v>0.06</v>
      </c>
      <c r="L131" s="460"/>
      <c r="M131" s="457">
        <v>4</v>
      </c>
      <c r="N131" s="458"/>
      <c r="O131" s="459">
        <f t="shared" si="15"/>
        <v>0.04</v>
      </c>
      <c r="P131" s="460"/>
      <c r="Q131" s="457">
        <v>4</v>
      </c>
      <c r="R131" s="458"/>
      <c r="S131" s="459">
        <f t="shared" si="20"/>
        <v>0.04</v>
      </c>
      <c r="T131" s="460"/>
      <c r="U131" s="457">
        <v>3</v>
      </c>
      <c r="V131" s="458"/>
      <c r="W131" s="459">
        <f t="shared" si="21"/>
        <v>0.03</v>
      </c>
      <c r="X131" s="460"/>
      <c r="Y131" s="457">
        <v>6</v>
      </c>
      <c r="Z131" s="458"/>
      <c r="AA131" s="459">
        <f t="shared" si="22"/>
        <v>0.06</v>
      </c>
      <c r="AB131" s="460"/>
      <c r="AC131" s="149"/>
      <c r="AD131" s="149"/>
      <c r="AE131" s="358"/>
      <c r="AF131" s="358"/>
      <c r="AG131" s="358"/>
    </row>
    <row r="132" spans="1:33" ht="66" customHeight="1" x14ac:dyDescent="0.15">
      <c r="A132" s="36"/>
      <c r="B132" s="41"/>
      <c r="C132" s="440" t="s">
        <v>187</v>
      </c>
      <c r="D132" s="441"/>
      <c r="E132" s="441"/>
      <c r="F132" s="441"/>
      <c r="G132" s="441"/>
      <c r="H132" s="442"/>
      <c r="I132" s="457">
        <v>8</v>
      </c>
      <c r="J132" s="458"/>
      <c r="K132" s="459">
        <f t="shared" si="19"/>
        <v>0.08</v>
      </c>
      <c r="L132" s="460"/>
      <c r="M132" s="457">
        <v>3</v>
      </c>
      <c r="N132" s="458"/>
      <c r="O132" s="459">
        <f t="shared" si="15"/>
        <v>0.03</v>
      </c>
      <c r="P132" s="460"/>
      <c r="Q132" s="457">
        <v>2</v>
      </c>
      <c r="R132" s="458"/>
      <c r="S132" s="459">
        <f t="shared" si="20"/>
        <v>0.02</v>
      </c>
      <c r="T132" s="460"/>
      <c r="U132" s="457">
        <v>3</v>
      </c>
      <c r="V132" s="458"/>
      <c r="W132" s="459">
        <f t="shared" si="21"/>
        <v>0.03</v>
      </c>
      <c r="X132" s="460"/>
      <c r="Y132" s="457">
        <v>1</v>
      </c>
      <c r="Z132" s="458"/>
      <c r="AA132" s="459">
        <f t="shared" si="22"/>
        <v>0.01</v>
      </c>
      <c r="AB132" s="460"/>
      <c r="AC132" s="473"/>
      <c r="AD132" s="474"/>
      <c r="AE132" s="358"/>
      <c r="AF132" s="358"/>
      <c r="AG132" s="358"/>
    </row>
    <row r="133" spans="1:33" ht="66" customHeight="1" x14ac:dyDescent="0.15">
      <c r="A133" s="36"/>
      <c r="B133" s="41"/>
      <c r="C133" s="446" t="s">
        <v>21</v>
      </c>
      <c r="D133" s="475"/>
      <c r="E133" s="475"/>
      <c r="F133" s="475"/>
      <c r="G133" s="475"/>
      <c r="H133" s="476"/>
      <c r="I133" s="457">
        <v>4</v>
      </c>
      <c r="J133" s="458"/>
      <c r="K133" s="459">
        <f t="shared" si="19"/>
        <v>0.04</v>
      </c>
      <c r="L133" s="460"/>
      <c r="M133" s="457">
        <v>4</v>
      </c>
      <c r="N133" s="458"/>
      <c r="O133" s="459">
        <f t="shared" si="15"/>
        <v>0.04</v>
      </c>
      <c r="P133" s="460"/>
      <c r="Q133" s="457">
        <v>3</v>
      </c>
      <c r="R133" s="458"/>
      <c r="S133" s="459">
        <f t="shared" si="20"/>
        <v>0.03</v>
      </c>
      <c r="T133" s="460"/>
      <c r="U133" s="457">
        <v>1</v>
      </c>
      <c r="V133" s="458"/>
      <c r="W133" s="459">
        <f t="shared" si="21"/>
        <v>0.01</v>
      </c>
      <c r="X133" s="460"/>
      <c r="Y133" s="457">
        <v>1</v>
      </c>
      <c r="Z133" s="458"/>
      <c r="AA133" s="459">
        <f t="shared" si="22"/>
        <v>0.01</v>
      </c>
      <c r="AB133" s="460"/>
      <c r="AC133" s="149"/>
      <c r="AD133" s="149"/>
      <c r="AE133" s="358"/>
      <c r="AF133" s="358"/>
      <c r="AG133" s="358"/>
    </row>
    <row r="134" spans="1:33" ht="66" customHeight="1" x14ac:dyDescent="0.15">
      <c r="A134" s="36"/>
      <c r="B134" s="41"/>
      <c r="C134" s="446" t="s">
        <v>54</v>
      </c>
      <c r="D134" s="475"/>
      <c r="E134" s="475"/>
      <c r="F134" s="475"/>
      <c r="G134" s="475"/>
      <c r="H134" s="476"/>
      <c r="I134" s="457">
        <v>7</v>
      </c>
      <c r="J134" s="458"/>
      <c r="K134" s="459">
        <f t="shared" si="19"/>
        <v>7.0000000000000007E-2</v>
      </c>
      <c r="L134" s="460"/>
      <c r="M134" s="457">
        <v>8</v>
      </c>
      <c r="N134" s="458"/>
      <c r="O134" s="459">
        <f t="shared" si="15"/>
        <v>0.08</v>
      </c>
      <c r="P134" s="460"/>
      <c r="Q134" s="457">
        <v>2</v>
      </c>
      <c r="R134" s="458"/>
      <c r="S134" s="459">
        <f t="shared" si="20"/>
        <v>0.02</v>
      </c>
      <c r="T134" s="460"/>
      <c r="U134" s="457">
        <v>0</v>
      </c>
      <c r="V134" s="458"/>
      <c r="W134" s="459">
        <f t="shared" si="21"/>
        <v>0</v>
      </c>
      <c r="X134" s="460"/>
      <c r="Y134" s="457">
        <v>0</v>
      </c>
      <c r="Z134" s="458"/>
      <c r="AA134" s="459">
        <f t="shared" si="22"/>
        <v>0</v>
      </c>
      <c r="AB134" s="460"/>
      <c r="AC134" s="149"/>
      <c r="AD134" s="149"/>
      <c r="AE134" s="358"/>
      <c r="AF134" s="358"/>
      <c r="AG134" s="358"/>
    </row>
    <row r="135" spans="1:33" ht="66" customHeight="1" x14ac:dyDescent="0.15">
      <c r="A135" s="36"/>
      <c r="B135" s="41"/>
      <c r="C135" s="446" t="s">
        <v>97</v>
      </c>
      <c r="D135" s="475"/>
      <c r="E135" s="475"/>
      <c r="F135" s="475"/>
      <c r="G135" s="475"/>
      <c r="H135" s="476"/>
      <c r="I135" s="457">
        <v>8</v>
      </c>
      <c r="J135" s="458"/>
      <c r="K135" s="459">
        <f>I135/K$118</f>
        <v>0.08</v>
      </c>
      <c r="L135" s="460"/>
      <c r="M135" s="457">
        <v>2</v>
      </c>
      <c r="N135" s="458"/>
      <c r="O135" s="459">
        <f>M135/O$118</f>
        <v>0.02</v>
      </c>
      <c r="P135" s="460"/>
      <c r="Q135" s="457">
        <v>4</v>
      </c>
      <c r="R135" s="458"/>
      <c r="S135" s="459">
        <f>Q135/S$118</f>
        <v>0.04</v>
      </c>
      <c r="T135" s="460"/>
      <c r="U135" s="457">
        <v>0</v>
      </c>
      <c r="V135" s="458"/>
      <c r="W135" s="459">
        <f>U135/W$118</f>
        <v>0</v>
      </c>
      <c r="X135" s="460"/>
      <c r="Y135" s="457">
        <v>0</v>
      </c>
      <c r="Z135" s="458"/>
      <c r="AA135" s="459">
        <f>Y135/AA$118</f>
        <v>0</v>
      </c>
      <c r="AB135" s="460"/>
      <c r="AC135" s="149"/>
      <c r="AD135" s="149"/>
      <c r="AE135" s="358"/>
      <c r="AF135" s="358"/>
      <c r="AG135" s="358"/>
    </row>
    <row r="136" spans="1:33" ht="66" customHeight="1" x14ac:dyDescent="0.15">
      <c r="A136" s="36"/>
      <c r="B136" s="41"/>
      <c r="C136" s="446" t="s">
        <v>100</v>
      </c>
      <c r="D136" s="475"/>
      <c r="E136" s="475"/>
      <c r="F136" s="475"/>
      <c r="G136" s="475"/>
      <c r="H136" s="476"/>
      <c r="I136" s="457">
        <v>7</v>
      </c>
      <c r="J136" s="458"/>
      <c r="K136" s="459">
        <f>I136/K$118</f>
        <v>7.0000000000000007E-2</v>
      </c>
      <c r="L136" s="460"/>
      <c r="M136" s="457">
        <v>3</v>
      </c>
      <c r="N136" s="458"/>
      <c r="O136" s="459">
        <f>M136/O$118</f>
        <v>0.03</v>
      </c>
      <c r="P136" s="460"/>
      <c r="Q136" s="457">
        <v>3</v>
      </c>
      <c r="R136" s="458"/>
      <c r="S136" s="459">
        <f>Q136/S$118</f>
        <v>0.03</v>
      </c>
      <c r="T136" s="460"/>
      <c r="U136" s="457">
        <v>0</v>
      </c>
      <c r="V136" s="458"/>
      <c r="W136" s="459">
        <f>U136/W$118</f>
        <v>0</v>
      </c>
      <c r="X136" s="460"/>
      <c r="Y136" s="457">
        <v>0</v>
      </c>
      <c r="Z136" s="458"/>
      <c r="AA136" s="459">
        <f>Y136/AA$118</f>
        <v>0</v>
      </c>
      <c r="AB136" s="460"/>
      <c r="AC136" s="149"/>
      <c r="AD136" s="149"/>
      <c r="AE136" s="358"/>
      <c r="AF136" s="358"/>
      <c r="AG136" s="358"/>
    </row>
    <row r="137" spans="1:33" ht="66" customHeight="1" x14ac:dyDescent="0.15">
      <c r="A137" s="36"/>
      <c r="B137" s="41"/>
      <c r="C137" s="446" t="s">
        <v>22</v>
      </c>
      <c r="D137" s="475"/>
      <c r="E137" s="475"/>
      <c r="F137" s="475"/>
      <c r="G137" s="475"/>
      <c r="H137" s="476"/>
      <c r="I137" s="457">
        <v>4</v>
      </c>
      <c r="J137" s="458"/>
      <c r="K137" s="459">
        <f>I137/K$118</f>
        <v>0.04</v>
      </c>
      <c r="L137" s="460"/>
      <c r="M137" s="457">
        <v>1</v>
      </c>
      <c r="N137" s="458"/>
      <c r="O137" s="459">
        <f>M137/O$118</f>
        <v>0.01</v>
      </c>
      <c r="P137" s="460"/>
      <c r="Q137" s="457">
        <v>2</v>
      </c>
      <c r="R137" s="458"/>
      <c r="S137" s="459">
        <f>Q137/S$118</f>
        <v>0.02</v>
      </c>
      <c r="T137" s="460"/>
      <c r="U137" s="457">
        <v>0</v>
      </c>
      <c r="V137" s="458"/>
      <c r="W137" s="459">
        <f>U137/W$118</f>
        <v>0</v>
      </c>
      <c r="X137" s="460"/>
      <c r="Y137" s="457">
        <v>1</v>
      </c>
      <c r="Z137" s="458"/>
      <c r="AA137" s="459">
        <f>Y137/AA$118</f>
        <v>0.01</v>
      </c>
      <c r="AB137" s="460"/>
      <c r="AC137" s="149"/>
      <c r="AD137" s="149"/>
      <c r="AE137" s="358"/>
      <c r="AF137" s="358"/>
      <c r="AG137" s="358"/>
    </row>
    <row r="138" spans="1:33" ht="66" customHeight="1" x14ac:dyDescent="0.15">
      <c r="A138" s="36"/>
      <c r="B138" s="41"/>
      <c r="C138" s="440" t="s">
        <v>186</v>
      </c>
      <c r="D138" s="441"/>
      <c r="E138" s="441"/>
      <c r="F138" s="441"/>
      <c r="G138" s="441"/>
      <c r="H138" s="442"/>
      <c r="I138" s="457">
        <v>5</v>
      </c>
      <c r="J138" s="458"/>
      <c r="K138" s="459">
        <f t="shared" si="19"/>
        <v>0.05</v>
      </c>
      <c r="L138" s="460"/>
      <c r="M138" s="457">
        <v>0</v>
      </c>
      <c r="N138" s="458"/>
      <c r="O138" s="459">
        <f t="shared" si="15"/>
        <v>0</v>
      </c>
      <c r="P138" s="460"/>
      <c r="Q138" s="457">
        <v>0</v>
      </c>
      <c r="R138" s="458"/>
      <c r="S138" s="459">
        <f t="shared" si="20"/>
        <v>0</v>
      </c>
      <c r="T138" s="460"/>
      <c r="U138" s="457">
        <v>1</v>
      </c>
      <c r="V138" s="458"/>
      <c r="W138" s="459">
        <f t="shared" si="21"/>
        <v>0.01</v>
      </c>
      <c r="X138" s="460"/>
      <c r="Y138" s="457">
        <v>0</v>
      </c>
      <c r="Z138" s="458"/>
      <c r="AA138" s="459">
        <f t="shared" si="22"/>
        <v>0</v>
      </c>
      <c r="AB138" s="460"/>
      <c r="AC138" s="149"/>
      <c r="AD138" s="149"/>
      <c r="AE138" s="358"/>
      <c r="AF138" s="358"/>
      <c r="AG138" s="358"/>
    </row>
    <row r="139" spans="1:33" ht="66" customHeight="1" x14ac:dyDescent="0.15">
      <c r="A139" s="36"/>
      <c r="B139" s="41"/>
      <c r="C139" s="446" t="s">
        <v>99</v>
      </c>
      <c r="D139" s="475"/>
      <c r="E139" s="475"/>
      <c r="F139" s="475"/>
      <c r="G139" s="475"/>
      <c r="H139" s="476"/>
      <c r="I139" s="479">
        <v>5</v>
      </c>
      <c r="J139" s="480"/>
      <c r="K139" s="481">
        <f t="shared" si="19"/>
        <v>0.05</v>
      </c>
      <c r="L139" s="482"/>
      <c r="M139" s="479">
        <v>1</v>
      </c>
      <c r="N139" s="480"/>
      <c r="O139" s="459">
        <f t="shared" si="15"/>
        <v>0.01</v>
      </c>
      <c r="P139" s="460"/>
      <c r="Q139" s="479">
        <v>0</v>
      </c>
      <c r="R139" s="480"/>
      <c r="S139" s="481">
        <f t="shared" si="20"/>
        <v>0</v>
      </c>
      <c r="T139" s="482"/>
      <c r="U139" s="479">
        <v>0</v>
      </c>
      <c r="V139" s="480"/>
      <c r="W139" s="481">
        <f t="shared" si="21"/>
        <v>0</v>
      </c>
      <c r="X139" s="482"/>
      <c r="Y139" s="479">
        <v>0</v>
      </c>
      <c r="Z139" s="480"/>
      <c r="AA139" s="459">
        <f t="shared" si="22"/>
        <v>0</v>
      </c>
      <c r="AB139" s="460"/>
      <c r="AC139" s="473"/>
      <c r="AD139" s="474"/>
      <c r="AE139" s="358"/>
      <c r="AF139" s="358"/>
      <c r="AG139" s="358"/>
    </row>
    <row r="140" spans="1:33" ht="66" customHeight="1" x14ac:dyDescent="0.15">
      <c r="A140" s="36"/>
      <c r="B140" s="41"/>
      <c r="C140" s="446" t="s">
        <v>81</v>
      </c>
      <c r="D140" s="475"/>
      <c r="E140" s="475"/>
      <c r="F140" s="475"/>
      <c r="G140" s="475"/>
      <c r="H140" s="476"/>
      <c r="I140" s="457">
        <v>1</v>
      </c>
      <c r="J140" s="458"/>
      <c r="K140" s="459">
        <f t="shared" si="19"/>
        <v>0.01</v>
      </c>
      <c r="L140" s="460"/>
      <c r="M140" s="457">
        <v>0</v>
      </c>
      <c r="N140" s="458"/>
      <c r="O140" s="459">
        <f t="shared" si="15"/>
        <v>0</v>
      </c>
      <c r="P140" s="460"/>
      <c r="Q140" s="457">
        <v>1</v>
      </c>
      <c r="R140" s="458"/>
      <c r="S140" s="459">
        <f t="shared" si="20"/>
        <v>0.01</v>
      </c>
      <c r="T140" s="460"/>
      <c r="U140" s="457">
        <v>4</v>
      </c>
      <c r="V140" s="458"/>
      <c r="W140" s="459">
        <f t="shared" si="21"/>
        <v>0.04</v>
      </c>
      <c r="X140" s="460"/>
      <c r="Y140" s="457">
        <v>0</v>
      </c>
      <c r="Z140" s="458"/>
      <c r="AA140" s="459">
        <f t="shared" si="22"/>
        <v>0</v>
      </c>
      <c r="AB140" s="460"/>
      <c r="AC140" s="473"/>
      <c r="AD140" s="474"/>
      <c r="AE140" s="358"/>
      <c r="AF140" s="358"/>
      <c r="AG140" s="358"/>
    </row>
    <row r="141" spans="1:33" ht="66" customHeight="1" x14ac:dyDescent="0.15">
      <c r="A141" s="36"/>
      <c r="B141" s="41"/>
      <c r="C141" s="446" t="s">
        <v>93</v>
      </c>
      <c r="D141" s="475"/>
      <c r="E141" s="475"/>
      <c r="F141" s="475"/>
      <c r="G141" s="475"/>
      <c r="H141" s="476"/>
      <c r="I141" s="457">
        <v>26</v>
      </c>
      <c r="J141" s="458"/>
      <c r="K141" s="459">
        <f t="shared" si="14"/>
        <v>0.26</v>
      </c>
      <c r="L141" s="460"/>
      <c r="M141" s="457">
        <v>23</v>
      </c>
      <c r="N141" s="458"/>
      <c r="O141" s="459">
        <f t="shared" si="15"/>
        <v>0.23</v>
      </c>
      <c r="P141" s="460"/>
      <c r="Q141" s="457">
        <v>29</v>
      </c>
      <c r="R141" s="458"/>
      <c r="S141" s="459">
        <f t="shared" si="20"/>
        <v>0.28999999999999998</v>
      </c>
      <c r="T141" s="460"/>
      <c r="U141" s="457">
        <v>36</v>
      </c>
      <c r="V141" s="458"/>
      <c r="W141" s="459">
        <f t="shared" si="21"/>
        <v>0.36</v>
      </c>
      <c r="X141" s="460"/>
      <c r="Y141" s="457">
        <v>29</v>
      </c>
      <c r="Z141" s="458"/>
      <c r="AA141" s="459">
        <f t="shared" si="22"/>
        <v>0.28999999999999998</v>
      </c>
      <c r="AB141" s="460"/>
      <c r="AC141" s="473"/>
      <c r="AD141" s="474"/>
    </row>
    <row r="142" spans="1:33" ht="18.600000000000001" customHeight="1" x14ac:dyDescent="0.15">
      <c r="A142" s="36"/>
      <c r="B142" s="41"/>
      <c r="C142" s="38"/>
      <c r="D142" s="38"/>
      <c r="E142" s="38"/>
      <c r="F142" s="38"/>
      <c r="G142" s="38"/>
      <c r="H142" s="38"/>
      <c r="I142" s="186"/>
      <c r="J142" s="186"/>
      <c r="K142" s="44"/>
      <c r="L142" s="44"/>
      <c r="M142" s="186"/>
      <c r="N142" s="186"/>
      <c r="O142" s="44"/>
      <c r="P142" s="44"/>
      <c r="Q142" s="186"/>
      <c r="R142" s="186"/>
      <c r="S142" s="44"/>
      <c r="T142" s="44"/>
      <c r="U142" s="186"/>
      <c r="V142" s="186"/>
      <c r="W142" s="44"/>
      <c r="X142" s="44"/>
      <c r="Y142" s="186"/>
      <c r="Z142" s="186"/>
      <c r="AA142" s="44"/>
      <c r="AB142" s="44"/>
      <c r="AC142" s="186"/>
      <c r="AD142" s="186"/>
    </row>
    <row r="143" spans="1:33" s="318" customFormat="1" x14ac:dyDescent="0.15">
      <c r="B143" t="s">
        <v>316</v>
      </c>
      <c r="C143"/>
      <c r="D143"/>
      <c r="E143"/>
      <c r="F143"/>
      <c r="G143"/>
      <c r="H143"/>
      <c r="I143"/>
      <c r="J143"/>
      <c r="K143"/>
      <c r="L143"/>
      <c r="M143"/>
      <c r="N143"/>
      <c r="O143"/>
      <c r="P143"/>
      <c r="Q143"/>
      <c r="R143"/>
      <c r="S143"/>
      <c r="T143"/>
      <c r="U143"/>
      <c r="V143"/>
      <c r="W143"/>
      <c r="X143"/>
      <c r="Y143"/>
      <c r="Z143"/>
      <c r="AA143"/>
      <c r="AB143"/>
    </row>
    <row r="144" spans="1:33" s="318" customFormat="1" x14ac:dyDescent="0.15">
      <c r="B144" t="s">
        <v>275</v>
      </c>
      <c r="C144"/>
      <c r="D144"/>
      <c r="E144"/>
      <c r="F144"/>
      <c r="G144"/>
      <c r="H144"/>
      <c r="I144"/>
      <c r="J144"/>
      <c r="K144"/>
      <c r="L144"/>
      <c r="M144"/>
      <c r="N144"/>
      <c r="O144"/>
      <c r="P144"/>
      <c r="Q144"/>
      <c r="R144"/>
      <c r="S144"/>
      <c r="T144"/>
      <c r="U144"/>
      <c r="V144"/>
      <c r="W144"/>
      <c r="X144"/>
      <c r="Y144"/>
      <c r="Z144"/>
      <c r="AA144"/>
      <c r="AB144"/>
    </row>
    <row r="145" spans="1:28" s="318" customFormat="1" x14ac:dyDescent="0.15">
      <c r="B145" t="s">
        <v>273</v>
      </c>
      <c r="C145"/>
      <c r="D145"/>
      <c r="E145"/>
      <c r="F145"/>
      <c r="G145"/>
      <c r="H145"/>
      <c r="I145"/>
      <c r="J145"/>
      <c r="K145"/>
      <c r="L145"/>
      <c r="M145"/>
      <c r="N145"/>
      <c r="O145"/>
      <c r="P145"/>
      <c r="Q145"/>
      <c r="R145"/>
      <c r="S145"/>
      <c r="T145"/>
      <c r="U145"/>
      <c r="V145"/>
      <c r="W145"/>
      <c r="X145"/>
      <c r="Y145"/>
      <c r="Z145"/>
      <c r="AA145"/>
      <c r="AB145"/>
    </row>
    <row r="146" spans="1:28" s="318" customFormat="1" x14ac:dyDescent="0.15">
      <c r="B146" t="s">
        <v>274</v>
      </c>
      <c r="C146"/>
      <c r="D146"/>
      <c r="E146"/>
      <c r="F146"/>
      <c r="G146"/>
      <c r="H146"/>
      <c r="I146"/>
      <c r="J146"/>
      <c r="K146"/>
      <c r="L146"/>
      <c r="M146"/>
      <c r="N146"/>
      <c r="O146"/>
      <c r="P146"/>
      <c r="Q146"/>
      <c r="R146"/>
      <c r="S146"/>
      <c r="T146"/>
      <c r="U146"/>
      <c r="V146"/>
      <c r="W146"/>
      <c r="X146"/>
      <c r="Y146"/>
      <c r="Z146"/>
      <c r="AA146"/>
      <c r="AB146"/>
    </row>
    <row r="147" spans="1:28" s="318" customFormat="1" x14ac:dyDescent="0.15">
      <c r="B147" t="s">
        <v>317</v>
      </c>
      <c r="C147"/>
      <c r="D147"/>
      <c r="E147"/>
      <c r="F147"/>
      <c r="G147"/>
      <c r="H147"/>
      <c r="I147"/>
      <c r="J147"/>
      <c r="K147"/>
      <c r="L147"/>
      <c r="M147"/>
      <c r="N147"/>
      <c r="O147"/>
      <c r="P147"/>
      <c r="Q147"/>
      <c r="R147"/>
      <c r="S147"/>
      <c r="T147"/>
      <c r="U147"/>
      <c r="V147"/>
      <c r="W147"/>
      <c r="X147"/>
      <c r="Y147"/>
      <c r="Z147"/>
      <c r="AA147"/>
      <c r="AB147"/>
    </row>
    <row r="148" spans="1:28" s="318" customFormat="1" x14ac:dyDescent="0.15">
      <c r="B148"/>
      <c r="C148"/>
      <c r="D148"/>
      <c r="E148"/>
      <c r="F148"/>
      <c r="G148"/>
      <c r="H148"/>
      <c r="I148"/>
      <c r="J148"/>
      <c r="K148"/>
      <c r="L148"/>
      <c r="M148"/>
      <c r="N148"/>
      <c r="O148"/>
      <c r="P148"/>
      <c r="Q148"/>
      <c r="R148"/>
      <c r="S148"/>
      <c r="T148"/>
      <c r="U148"/>
      <c r="V148"/>
      <c r="W148"/>
      <c r="X148"/>
      <c r="Y148"/>
      <c r="Z148"/>
      <c r="AA148"/>
      <c r="AB148"/>
    </row>
    <row r="149" spans="1:28" ht="18" customHeight="1" x14ac:dyDescent="0.15">
      <c r="A149" s="36"/>
      <c r="B149" s="41"/>
      <c r="C149" s="38"/>
      <c r="D149" s="38"/>
      <c r="E149" s="38"/>
      <c r="F149" s="38"/>
      <c r="G149" s="693" t="s">
        <v>94</v>
      </c>
      <c r="H149" s="694"/>
      <c r="I149" s="694"/>
      <c r="J149" s="694"/>
      <c r="K149" s="694"/>
      <c r="L149" s="695"/>
      <c r="M149" s="329" t="s">
        <v>144</v>
      </c>
      <c r="N149" s="340" t="s">
        <v>264</v>
      </c>
      <c r="O149" s="343" t="s">
        <v>192</v>
      </c>
      <c r="P149" s="340" t="s">
        <v>264</v>
      </c>
      <c r="Q149" s="495" t="s">
        <v>211</v>
      </c>
      <c r="R149" s="496"/>
      <c r="S149" s="497" t="s">
        <v>264</v>
      </c>
      <c r="T149" s="498"/>
      <c r="U149" s="685"/>
      <c r="V149" s="685"/>
      <c r="W149" s="186"/>
      <c r="X149" s="186"/>
      <c r="Y149" s="44"/>
      <c r="Z149" s="44"/>
      <c r="AA149" s="186"/>
      <c r="AB149" s="186"/>
    </row>
    <row r="150" spans="1:28" ht="42.6" customHeight="1" x14ac:dyDescent="0.15">
      <c r="A150" s="36"/>
      <c r="B150" s="41"/>
      <c r="C150" s="38"/>
      <c r="D150" s="38"/>
      <c r="E150" s="38"/>
      <c r="F150" s="38"/>
      <c r="G150" s="693"/>
      <c r="H150" s="694"/>
      <c r="I150" s="694"/>
      <c r="J150" s="694"/>
      <c r="K150" s="694"/>
      <c r="L150" s="695"/>
      <c r="M150" s="329">
        <v>500</v>
      </c>
      <c r="N150" s="341">
        <v>1</v>
      </c>
      <c r="O150" s="323">
        <v>500</v>
      </c>
      <c r="P150" s="336">
        <v>1</v>
      </c>
      <c r="Q150" s="699">
        <v>500</v>
      </c>
      <c r="R150" s="699"/>
      <c r="S150" s="700">
        <v>1</v>
      </c>
      <c r="T150" s="701"/>
      <c r="U150" s="201"/>
      <c r="V150" s="186"/>
      <c r="W150" s="186"/>
      <c r="X150" s="44"/>
      <c r="Y150" s="44"/>
      <c r="Z150" s="186"/>
      <c r="AA150" s="186"/>
    </row>
    <row r="151" spans="1:28" ht="42.6" customHeight="1" x14ac:dyDescent="0.15">
      <c r="A151" s="36"/>
      <c r="B151" s="41"/>
      <c r="C151" s="38"/>
      <c r="D151" s="38"/>
      <c r="E151" s="38"/>
      <c r="F151" s="38"/>
      <c r="G151" s="692" t="s">
        <v>189</v>
      </c>
      <c r="H151" s="687"/>
      <c r="I151" s="687"/>
      <c r="J151" s="687"/>
      <c r="K151" s="687"/>
      <c r="L151" s="687"/>
      <c r="M151" s="329">
        <v>237</v>
      </c>
      <c r="N151" s="342">
        <f>M151/$M$150</f>
        <v>0.47399999999999998</v>
      </c>
      <c r="O151" s="324">
        <v>285</v>
      </c>
      <c r="P151" s="325">
        <f>O151/$O$150</f>
        <v>0.56999999999999995</v>
      </c>
      <c r="Q151" s="489">
        <v>298</v>
      </c>
      <c r="R151" s="490"/>
      <c r="S151" s="491">
        <f>Q151/$E$66</f>
        <v>0.59599999999999997</v>
      </c>
      <c r="T151" s="492"/>
      <c r="U151" s="44"/>
      <c r="V151" s="44"/>
      <c r="W151" s="186"/>
      <c r="X151" s="186"/>
      <c r="Y151" s="44"/>
      <c r="Z151" s="44"/>
      <c r="AA151" s="186"/>
      <c r="AB151" s="186"/>
    </row>
    <row r="152" spans="1:28" ht="42.6" customHeight="1" x14ac:dyDescent="0.15">
      <c r="A152" s="36"/>
      <c r="B152" s="41"/>
      <c r="C152" s="38"/>
      <c r="D152" s="38"/>
      <c r="E152" s="38"/>
      <c r="F152" s="38"/>
      <c r="G152" s="686" t="s">
        <v>19</v>
      </c>
      <c r="H152" s="686"/>
      <c r="I152" s="686"/>
      <c r="J152" s="686"/>
      <c r="K152" s="686"/>
      <c r="L152" s="686"/>
      <c r="M152" s="329">
        <v>47</v>
      </c>
      <c r="N152" s="342">
        <f>M152/$M$150</f>
        <v>9.4E-2</v>
      </c>
      <c r="O152" s="324">
        <v>88</v>
      </c>
      <c r="P152" s="325">
        <f>O152/$O$150</f>
        <v>0.17599999999999999</v>
      </c>
      <c r="Q152" s="489">
        <v>86</v>
      </c>
      <c r="R152" s="490"/>
      <c r="S152" s="491">
        <f>Q152/$E$66</f>
        <v>0.17199999999999999</v>
      </c>
      <c r="T152" s="492"/>
      <c r="U152" s="44"/>
      <c r="V152" s="44"/>
      <c r="W152" s="186"/>
      <c r="X152" s="186"/>
      <c r="Y152" s="44"/>
      <c r="Z152" s="44"/>
      <c r="AA152" s="186"/>
      <c r="AB152" s="186"/>
    </row>
    <row r="153" spans="1:28" ht="42.6" customHeight="1" x14ac:dyDescent="0.15">
      <c r="A153" s="36"/>
      <c r="B153" s="41"/>
      <c r="C153" s="38"/>
      <c r="D153" s="38"/>
      <c r="E153" s="38"/>
      <c r="F153" s="38"/>
      <c r="G153" s="687" t="s">
        <v>103</v>
      </c>
      <c r="H153" s="687"/>
      <c r="I153" s="687"/>
      <c r="J153" s="687"/>
      <c r="K153" s="687"/>
      <c r="L153" s="687"/>
      <c r="M153" s="329">
        <v>73</v>
      </c>
      <c r="N153" s="342">
        <f t="shared" ref="N153:N173" si="23">M153/$M$150</f>
        <v>0.14599999999999999</v>
      </c>
      <c r="O153" s="324">
        <v>87</v>
      </c>
      <c r="P153" s="325">
        <f t="shared" ref="P153:P173" si="24">O153/$O$150</f>
        <v>0.17399999999999999</v>
      </c>
      <c r="Q153" s="489">
        <v>87</v>
      </c>
      <c r="R153" s="490"/>
      <c r="S153" s="491">
        <f>Q153/$E$66</f>
        <v>0.17399999999999999</v>
      </c>
      <c r="T153" s="492"/>
      <c r="U153" s="44"/>
      <c r="V153" s="44"/>
      <c r="W153" s="186"/>
      <c r="X153" s="186"/>
      <c r="Y153" s="44"/>
      <c r="Z153" s="44"/>
      <c r="AA153" s="186"/>
      <c r="AB153" s="186"/>
    </row>
    <row r="154" spans="1:28" ht="42.6" customHeight="1" x14ac:dyDescent="0.15">
      <c r="A154" s="36"/>
      <c r="B154" s="41"/>
      <c r="C154" s="38"/>
      <c r="D154" s="38"/>
      <c r="E154" s="38"/>
      <c r="F154" s="38"/>
      <c r="G154" s="688" t="s">
        <v>202</v>
      </c>
      <c r="H154" s="688"/>
      <c r="I154" s="688"/>
      <c r="J154" s="688"/>
      <c r="K154" s="688"/>
      <c r="L154" s="688"/>
      <c r="M154" s="329">
        <v>70</v>
      </c>
      <c r="N154" s="342">
        <f t="shared" si="23"/>
        <v>0.14000000000000001</v>
      </c>
      <c r="O154" s="324">
        <v>65</v>
      </c>
      <c r="P154" s="325">
        <f t="shared" si="24"/>
        <v>0.13</v>
      </c>
      <c r="Q154" s="489">
        <v>55</v>
      </c>
      <c r="R154" s="490"/>
      <c r="S154" s="491">
        <f t="shared" ref="S154:S155" si="25">Q154/$E$66</f>
        <v>0.11</v>
      </c>
      <c r="T154" s="492"/>
      <c r="U154" s="44"/>
      <c r="V154" s="44"/>
      <c r="W154" s="186"/>
      <c r="X154" s="186"/>
      <c r="Y154" s="44"/>
      <c r="Z154" s="44"/>
      <c r="AA154" s="186"/>
      <c r="AB154" s="186"/>
    </row>
    <row r="155" spans="1:28" ht="42.6" customHeight="1" x14ac:dyDescent="0.15">
      <c r="A155" s="36"/>
      <c r="B155" s="41"/>
      <c r="C155" s="38"/>
      <c r="D155" s="38"/>
      <c r="E155" s="38"/>
      <c r="F155" s="38"/>
      <c r="G155" s="686" t="s">
        <v>20</v>
      </c>
      <c r="H155" s="686"/>
      <c r="I155" s="686"/>
      <c r="J155" s="686"/>
      <c r="K155" s="686"/>
      <c r="L155" s="686"/>
      <c r="M155" s="329">
        <v>27</v>
      </c>
      <c r="N155" s="342">
        <f t="shared" si="23"/>
        <v>5.3999999999999999E-2</v>
      </c>
      <c r="O155" s="324">
        <v>51</v>
      </c>
      <c r="P155" s="325">
        <f t="shared" si="24"/>
        <v>0.10199999999999999</v>
      </c>
      <c r="Q155" s="489">
        <v>27</v>
      </c>
      <c r="R155" s="490"/>
      <c r="S155" s="491">
        <f t="shared" si="25"/>
        <v>5.3999999999999999E-2</v>
      </c>
      <c r="T155" s="492"/>
      <c r="U155" s="44"/>
      <c r="V155" s="44"/>
      <c r="W155" s="186"/>
      <c r="X155" s="186"/>
      <c r="Y155" s="44"/>
      <c r="Z155" s="44"/>
      <c r="AA155" s="186"/>
      <c r="AB155" s="186"/>
    </row>
    <row r="156" spans="1:28" ht="42.6" customHeight="1" x14ac:dyDescent="0.15">
      <c r="A156" s="36"/>
      <c r="B156" s="41"/>
      <c r="C156" s="38"/>
      <c r="D156" s="38"/>
      <c r="E156" s="38"/>
      <c r="F156" s="38"/>
      <c r="G156" s="688" t="s">
        <v>104</v>
      </c>
      <c r="H156" s="688"/>
      <c r="I156" s="688"/>
      <c r="J156" s="688"/>
      <c r="K156" s="688"/>
      <c r="L156" s="688"/>
      <c r="M156" s="329">
        <v>37</v>
      </c>
      <c r="N156" s="342">
        <f t="shared" si="23"/>
        <v>7.3999999999999996E-2</v>
      </c>
      <c r="O156" s="324">
        <v>45</v>
      </c>
      <c r="P156" s="325">
        <f t="shared" si="24"/>
        <v>0.09</v>
      </c>
      <c r="Q156" s="489">
        <v>35</v>
      </c>
      <c r="R156" s="490"/>
      <c r="S156" s="491">
        <f>Q156/$E$66</f>
        <v>7.0000000000000007E-2</v>
      </c>
      <c r="T156" s="492"/>
      <c r="U156" s="44"/>
      <c r="V156" s="44"/>
      <c r="W156" s="186"/>
      <c r="X156" s="186"/>
      <c r="Y156" s="44"/>
      <c r="Z156" s="44"/>
      <c r="AA156" s="186"/>
      <c r="AB156" s="186"/>
    </row>
    <row r="157" spans="1:28" ht="42.6" customHeight="1" x14ac:dyDescent="0.15">
      <c r="A157" s="36"/>
      <c r="B157" s="41"/>
      <c r="C157" s="38"/>
      <c r="D157" s="38"/>
      <c r="E157" s="38"/>
      <c r="F157" s="38"/>
      <c r="G157" s="688" t="s">
        <v>105</v>
      </c>
      <c r="H157" s="688"/>
      <c r="I157" s="688"/>
      <c r="J157" s="688"/>
      <c r="K157" s="688"/>
      <c r="L157" s="688"/>
      <c r="M157" s="329">
        <v>28</v>
      </c>
      <c r="N157" s="342">
        <f t="shared" si="23"/>
        <v>5.6000000000000001E-2</v>
      </c>
      <c r="O157" s="324">
        <v>45</v>
      </c>
      <c r="P157" s="325">
        <f t="shared" si="24"/>
        <v>0.09</v>
      </c>
      <c r="Q157" s="489">
        <v>45</v>
      </c>
      <c r="R157" s="490"/>
      <c r="S157" s="491">
        <f t="shared" ref="S157:S168" si="26">Q157/$E$66</f>
        <v>0.09</v>
      </c>
      <c r="T157" s="492"/>
      <c r="U157" s="44"/>
      <c r="V157" s="44"/>
      <c r="W157" s="186"/>
      <c r="X157" s="186"/>
      <c r="Y157" s="44"/>
      <c r="Z157" s="44"/>
      <c r="AA157" s="186"/>
      <c r="AB157" s="186"/>
    </row>
    <row r="158" spans="1:28" ht="42.6" customHeight="1" x14ac:dyDescent="0.15">
      <c r="A158" s="36"/>
      <c r="B158" s="41"/>
      <c r="C158" s="38"/>
      <c r="D158" s="38"/>
      <c r="E158" s="38"/>
      <c r="F158" s="38"/>
      <c r="G158" s="688" t="s">
        <v>272</v>
      </c>
      <c r="H158" s="688"/>
      <c r="I158" s="688"/>
      <c r="J158" s="688"/>
      <c r="K158" s="688"/>
      <c r="L158" s="688"/>
      <c r="M158" s="329">
        <v>38</v>
      </c>
      <c r="N158" s="342">
        <f t="shared" si="23"/>
        <v>7.5999999999999998E-2</v>
      </c>
      <c r="O158" s="324">
        <v>40</v>
      </c>
      <c r="P158" s="325">
        <f t="shared" si="24"/>
        <v>0.08</v>
      </c>
      <c r="Q158" s="489">
        <v>35</v>
      </c>
      <c r="R158" s="490"/>
      <c r="S158" s="491">
        <f t="shared" si="26"/>
        <v>7.0000000000000007E-2</v>
      </c>
      <c r="T158" s="492"/>
      <c r="U158" s="44"/>
      <c r="V158" s="44"/>
      <c r="W158" s="186"/>
      <c r="X158" s="186"/>
      <c r="Y158" s="44"/>
      <c r="Z158" s="44"/>
      <c r="AA158" s="186"/>
      <c r="AB158" s="186"/>
    </row>
    <row r="159" spans="1:28" ht="42.6" customHeight="1" x14ac:dyDescent="0.15">
      <c r="A159" s="36"/>
      <c r="B159" s="41"/>
      <c r="C159" s="38"/>
      <c r="D159" s="38"/>
      <c r="E159" s="38"/>
      <c r="F159" s="38"/>
      <c r="G159" s="688" t="s">
        <v>203</v>
      </c>
      <c r="H159" s="686"/>
      <c r="I159" s="686"/>
      <c r="J159" s="686"/>
      <c r="K159" s="686"/>
      <c r="L159" s="686"/>
      <c r="M159" s="329">
        <v>15</v>
      </c>
      <c r="N159" s="342">
        <f t="shared" si="23"/>
        <v>0.03</v>
      </c>
      <c r="O159" s="324">
        <v>34</v>
      </c>
      <c r="P159" s="325">
        <f t="shared" si="24"/>
        <v>6.8000000000000005E-2</v>
      </c>
      <c r="Q159" s="489">
        <v>39</v>
      </c>
      <c r="R159" s="490"/>
      <c r="S159" s="491">
        <f t="shared" si="26"/>
        <v>7.8E-2</v>
      </c>
      <c r="T159" s="492"/>
      <c r="U159" s="44"/>
      <c r="V159" s="44"/>
      <c r="W159" s="186"/>
      <c r="X159" s="186"/>
      <c r="Y159" s="44"/>
      <c r="Z159" s="44"/>
      <c r="AA159" s="186"/>
      <c r="AB159" s="186"/>
    </row>
    <row r="160" spans="1:28" ht="42.6" customHeight="1" x14ac:dyDescent="0.15">
      <c r="A160" s="36"/>
      <c r="B160" s="41"/>
      <c r="C160" s="38"/>
      <c r="D160" s="38"/>
      <c r="E160" s="38"/>
      <c r="F160" s="38"/>
      <c r="G160" s="688" t="s">
        <v>106</v>
      </c>
      <c r="H160" s="688"/>
      <c r="I160" s="688"/>
      <c r="J160" s="688"/>
      <c r="K160" s="688"/>
      <c r="L160" s="688"/>
      <c r="M160" s="329">
        <v>20</v>
      </c>
      <c r="N160" s="342">
        <f t="shared" si="23"/>
        <v>0.04</v>
      </c>
      <c r="O160" s="324">
        <v>27</v>
      </c>
      <c r="P160" s="325">
        <f t="shared" si="24"/>
        <v>5.3999999999999999E-2</v>
      </c>
      <c r="Q160" s="489">
        <v>18</v>
      </c>
      <c r="R160" s="490"/>
      <c r="S160" s="491">
        <f t="shared" si="26"/>
        <v>3.5999999999999997E-2</v>
      </c>
      <c r="T160" s="492"/>
      <c r="U160" s="44"/>
      <c r="V160" s="44"/>
      <c r="W160" s="186"/>
      <c r="X160" s="186"/>
      <c r="Y160" s="44"/>
      <c r="Z160" s="44"/>
      <c r="AA160" s="186"/>
      <c r="AB160" s="186"/>
    </row>
    <row r="161" spans="1:33" ht="42.6" customHeight="1" x14ac:dyDescent="0.15">
      <c r="A161" s="36"/>
      <c r="B161" s="41"/>
      <c r="C161" s="38"/>
      <c r="D161" s="38"/>
      <c r="E161" s="38"/>
      <c r="F161" s="38"/>
      <c r="G161" s="686" t="s">
        <v>69</v>
      </c>
      <c r="H161" s="686"/>
      <c r="I161" s="686"/>
      <c r="J161" s="686"/>
      <c r="K161" s="686"/>
      <c r="L161" s="686"/>
      <c r="M161" s="329">
        <v>19</v>
      </c>
      <c r="N161" s="342">
        <f t="shared" si="23"/>
        <v>3.7999999999999999E-2</v>
      </c>
      <c r="O161" s="324">
        <v>26</v>
      </c>
      <c r="P161" s="325">
        <f t="shared" si="24"/>
        <v>5.1999999999999998E-2</v>
      </c>
      <c r="Q161" s="489">
        <v>18</v>
      </c>
      <c r="R161" s="490"/>
      <c r="S161" s="491">
        <f t="shared" si="26"/>
        <v>3.5999999999999997E-2</v>
      </c>
      <c r="T161" s="492"/>
      <c r="U161" s="44"/>
      <c r="V161" s="44"/>
      <c r="W161" s="186"/>
      <c r="X161" s="186"/>
      <c r="Y161" s="44"/>
      <c r="Z161" s="44"/>
      <c r="AA161" s="186"/>
      <c r="AB161" s="186"/>
    </row>
    <row r="162" spans="1:33" ht="42.6" customHeight="1" x14ac:dyDescent="0.15">
      <c r="A162" s="36"/>
      <c r="B162" s="41"/>
      <c r="C162" s="38"/>
      <c r="D162" s="38"/>
      <c r="E162" s="38"/>
      <c r="F162" s="38"/>
      <c r="G162" s="686" t="s">
        <v>102</v>
      </c>
      <c r="H162" s="686"/>
      <c r="I162" s="686"/>
      <c r="J162" s="686"/>
      <c r="K162" s="686"/>
      <c r="L162" s="686"/>
      <c r="M162" s="329">
        <v>26</v>
      </c>
      <c r="N162" s="342">
        <f t="shared" si="23"/>
        <v>5.1999999999999998E-2</v>
      </c>
      <c r="O162" s="324">
        <v>25</v>
      </c>
      <c r="P162" s="325">
        <f t="shared" si="24"/>
        <v>0.05</v>
      </c>
      <c r="Q162" s="489">
        <v>24</v>
      </c>
      <c r="R162" s="490"/>
      <c r="S162" s="491">
        <f t="shared" si="26"/>
        <v>4.8000000000000001E-2</v>
      </c>
      <c r="T162" s="492"/>
      <c r="U162" s="44"/>
      <c r="V162" s="44"/>
      <c r="W162" s="186"/>
      <c r="X162" s="186"/>
      <c r="Y162" s="44"/>
      <c r="Z162" s="44"/>
      <c r="AA162" s="186"/>
      <c r="AB162" s="186"/>
    </row>
    <row r="163" spans="1:33" ht="42.6" customHeight="1" x14ac:dyDescent="0.15">
      <c r="A163" s="36"/>
      <c r="B163" s="41"/>
      <c r="C163" s="38"/>
      <c r="D163" s="38"/>
      <c r="E163" s="38"/>
      <c r="F163" s="38"/>
      <c r="G163" s="686" t="s">
        <v>101</v>
      </c>
      <c r="H163" s="686"/>
      <c r="I163" s="686"/>
      <c r="J163" s="686"/>
      <c r="K163" s="686"/>
      <c r="L163" s="686"/>
      <c r="M163" s="329">
        <v>11</v>
      </c>
      <c r="N163" s="342">
        <f t="shared" si="23"/>
        <v>2.1999999999999999E-2</v>
      </c>
      <c r="O163" s="324">
        <v>21</v>
      </c>
      <c r="P163" s="325">
        <f t="shared" si="24"/>
        <v>4.2000000000000003E-2</v>
      </c>
      <c r="Q163" s="489">
        <v>23</v>
      </c>
      <c r="R163" s="490"/>
      <c r="S163" s="491">
        <f t="shared" si="26"/>
        <v>4.5999999999999999E-2</v>
      </c>
      <c r="T163" s="492"/>
      <c r="U163" s="44"/>
      <c r="V163" s="44"/>
      <c r="W163" s="186"/>
      <c r="X163" s="186"/>
      <c r="Y163" s="44"/>
      <c r="Z163" s="44"/>
      <c r="AA163" s="186"/>
      <c r="AB163" s="186"/>
    </row>
    <row r="164" spans="1:33" ht="42.6" customHeight="1" x14ac:dyDescent="0.15">
      <c r="A164" s="36"/>
      <c r="B164" s="41"/>
      <c r="C164" s="38"/>
      <c r="D164" s="38"/>
      <c r="E164" s="38"/>
      <c r="F164" s="38"/>
      <c r="G164" s="688" t="s">
        <v>187</v>
      </c>
      <c r="H164" s="688"/>
      <c r="I164" s="688"/>
      <c r="J164" s="688"/>
      <c r="K164" s="688"/>
      <c r="L164" s="688"/>
      <c r="M164" s="355"/>
      <c r="N164" s="342">
        <f t="shared" si="23"/>
        <v>0</v>
      </c>
      <c r="O164" s="324">
        <v>21</v>
      </c>
      <c r="P164" s="325">
        <f t="shared" si="24"/>
        <v>4.2000000000000003E-2</v>
      </c>
      <c r="Q164" s="489">
        <v>17</v>
      </c>
      <c r="R164" s="490"/>
      <c r="S164" s="491">
        <f t="shared" si="26"/>
        <v>3.4000000000000002E-2</v>
      </c>
      <c r="T164" s="492"/>
      <c r="U164" s="44"/>
      <c r="V164" s="44"/>
      <c r="W164" s="186"/>
      <c r="X164" s="186"/>
      <c r="Y164" s="44"/>
      <c r="Z164" s="44"/>
      <c r="AA164" s="186"/>
      <c r="AB164" s="186"/>
    </row>
    <row r="165" spans="1:33" ht="42.6" customHeight="1" x14ac:dyDescent="0.15">
      <c r="A165" s="36"/>
      <c r="B165" s="41"/>
      <c r="C165" s="38"/>
      <c r="D165" s="38"/>
      <c r="E165" s="38"/>
      <c r="F165" s="38"/>
      <c r="G165" s="686" t="s">
        <v>21</v>
      </c>
      <c r="H165" s="686"/>
      <c r="I165" s="686"/>
      <c r="J165" s="686"/>
      <c r="K165" s="686"/>
      <c r="L165" s="686"/>
      <c r="M165" s="329">
        <v>7</v>
      </c>
      <c r="N165" s="342">
        <f t="shared" si="23"/>
        <v>1.4E-2</v>
      </c>
      <c r="O165" s="324">
        <v>20</v>
      </c>
      <c r="P165" s="325">
        <f t="shared" si="24"/>
        <v>0.04</v>
      </c>
      <c r="Q165" s="489">
        <v>13</v>
      </c>
      <c r="R165" s="490"/>
      <c r="S165" s="491">
        <f t="shared" si="26"/>
        <v>2.5999999999999999E-2</v>
      </c>
      <c r="T165" s="492"/>
      <c r="U165" s="44"/>
      <c r="V165" s="44"/>
      <c r="W165" s="186"/>
      <c r="X165" s="186"/>
      <c r="Y165" s="44"/>
      <c r="Z165" s="44"/>
      <c r="AA165" s="186"/>
      <c r="AB165" s="186"/>
    </row>
    <row r="166" spans="1:33" s="26" customFormat="1" ht="42.6" customHeight="1" x14ac:dyDescent="0.15">
      <c r="A166" s="198"/>
      <c r="B166" s="98"/>
      <c r="C166" s="38"/>
      <c r="D166" s="38"/>
      <c r="E166" s="38"/>
      <c r="F166" s="38"/>
      <c r="G166" s="686" t="s">
        <v>54</v>
      </c>
      <c r="H166" s="686"/>
      <c r="I166" s="686"/>
      <c r="J166" s="686"/>
      <c r="K166" s="686"/>
      <c r="L166" s="686"/>
      <c r="M166" s="329">
        <v>13</v>
      </c>
      <c r="N166" s="342">
        <f t="shared" si="23"/>
        <v>2.5999999999999999E-2</v>
      </c>
      <c r="O166" s="324">
        <v>18</v>
      </c>
      <c r="P166" s="325">
        <f t="shared" si="24"/>
        <v>3.5999999999999997E-2</v>
      </c>
      <c r="Q166" s="489">
        <v>17</v>
      </c>
      <c r="R166" s="698"/>
      <c r="S166" s="491">
        <f t="shared" si="26"/>
        <v>3.4000000000000002E-2</v>
      </c>
      <c r="T166" s="492"/>
      <c r="U166" s="199"/>
      <c r="V166" s="199"/>
      <c r="W166" s="200"/>
      <c r="X166" s="200"/>
      <c r="Y166" s="199"/>
      <c r="Z166" s="199"/>
      <c r="AA166" s="200"/>
      <c r="AB166" s="200"/>
    </row>
    <row r="167" spans="1:33" ht="42.6" customHeight="1" x14ac:dyDescent="0.15">
      <c r="A167" s="36"/>
      <c r="B167" s="41"/>
      <c r="C167" s="38"/>
      <c r="D167" s="38"/>
      <c r="E167" s="38"/>
      <c r="F167" s="38"/>
      <c r="G167" s="686" t="s">
        <v>97</v>
      </c>
      <c r="H167" s="686"/>
      <c r="I167" s="686"/>
      <c r="J167" s="686"/>
      <c r="K167" s="686"/>
      <c r="L167" s="686"/>
      <c r="M167" s="329">
        <v>8</v>
      </c>
      <c r="N167" s="342">
        <f t="shared" si="23"/>
        <v>1.6E-2</v>
      </c>
      <c r="O167" s="324">
        <v>15</v>
      </c>
      <c r="P167" s="325">
        <f t="shared" si="24"/>
        <v>0.03</v>
      </c>
      <c r="Q167" s="489">
        <v>14</v>
      </c>
      <c r="R167" s="490"/>
      <c r="S167" s="491">
        <f t="shared" si="26"/>
        <v>2.8000000000000001E-2</v>
      </c>
      <c r="T167" s="492"/>
      <c r="U167" s="44"/>
      <c r="V167" s="44"/>
      <c r="W167" s="186"/>
      <c r="X167" s="186"/>
      <c r="Y167" s="44"/>
      <c r="Z167" s="44"/>
      <c r="AA167" s="186"/>
      <c r="AB167" s="186"/>
    </row>
    <row r="168" spans="1:33" ht="42.6" customHeight="1" x14ac:dyDescent="0.15">
      <c r="A168" s="36"/>
      <c r="B168" s="41"/>
      <c r="C168" s="38"/>
      <c r="D168" s="38"/>
      <c r="E168" s="38"/>
      <c r="F168" s="38"/>
      <c r="G168" s="686" t="s">
        <v>100</v>
      </c>
      <c r="H168" s="686"/>
      <c r="I168" s="686"/>
      <c r="J168" s="686"/>
      <c r="K168" s="686"/>
      <c r="L168" s="686"/>
      <c r="M168" s="329">
        <v>8</v>
      </c>
      <c r="N168" s="342">
        <f t="shared" si="23"/>
        <v>1.6E-2</v>
      </c>
      <c r="O168" s="324">
        <v>14</v>
      </c>
      <c r="P168" s="325">
        <f t="shared" si="24"/>
        <v>2.8000000000000001E-2</v>
      </c>
      <c r="Q168" s="489">
        <v>13</v>
      </c>
      <c r="R168" s="490"/>
      <c r="S168" s="491">
        <f t="shared" si="26"/>
        <v>2.5999999999999999E-2</v>
      </c>
      <c r="T168" s="492"/>
      <c r="U168" s="206"/>
      <c r="V168" s="207"/>
      <c r="W168" s="186"/>
      <c r="X168" s="186"/>
      <c r="Y168" s="44"/>
      <c r="Z168" s="44"/>
      <c r="AA168" s="186"/>
      <c r="AB168" s="186"/>
    </row>
    <row r="169" spans="1:33" ht="42.6" customHeight="1" x14ac:dyDescent="0.15">
      <c r="A169" s="36"/>
      <c r="B169" s="41"/>
      <c r="C169" s="38"/>
      <c r="D169" s="38"/>
      <c r="E169" s="38"/>
      <c r="F169" s="38"/>
      <c r="G169" s="686" t="s">
        <v>22</v>
      </c>
      <c r="H169" s="686"/>
      <c r="I169" s="686"/>
      <c r="J169" s="686"/>
      <c r="K169" s="686"/>
      <c r="L169" s="686"/>
      <c r="M169" s="329">
        <v>5</v>
      </c>
      <c r="N169" s="342">
        <f t="shared" si="23"/>
        <v>0.01</v>
      </c>
      <c r="O169" s="324">
        <v>11</v>
      </c>
      <c r="P169" s="325">
        <f t="shared" si="24"/>
        <v>2.1999999999999999E-2</v>
      </c>
      <c r="Q169" s="489">
        <v>8</v>
      </c>
      <c r="R169" s="490"/>
      <c r="S169" s="491">
        <f>Q169/$E$66</f>
        <v>1.6E-2</v>
      </c>
      <c r="T169" s="492"/>
      <c r="U169" s="208"/>
      <c r="V169" s="209"/>
      <c r="W169" s="186"/>
      <c r="X169" s="186"/>
      <c r="Y169" s="44"/>
      <c r="Z169" s="44"/>
      <c r="AA169" s="186"/>
      <c r="AB169" s="186"/>
    </row>
    <row r="170" spans="1:33" ht="42.6" customHeight="1" x14ac:dyDescent="0.15">
      <c r="A170" s="36"/>
      <c r="B170" s="41"/>
      <c r="C170" s="38"/>
      <c r="D170" s="38"/>
      <c r="E170" s="38"/>
      <c r="F170" s="38"/>
      <c r="G170" s="688" t="s">
        <v>186</v>
      </c>
      <c r="H170" s="688"/>
      <c r="I170" s="688"/>
      <c r="J170" s="688"/>
      <c r="K170" s="688"/>
      <c r="L170" s="688"/>
      <c r="M170" s="329">
        <v>5</v>
      </c>
      <c r="N170" s="342">
        <f t="shared" si="23"/>
        <v>0.01</v>
      </c>
      <c r="O170" s="324">
        <v>10</v>
      </c>
      <c r="P170" s="325">
        <f t="shared" si="24"/>
        <v>0.02</v>
      </c>
      <c r="Q170" s="489">
        <v>6</v>
      </c>
      <c r="R170" s="490"/>
      <c r="S170" s="491">
        <f>Q170/$E$66</f>
        <v>1.2E-2</v>
      </c>
      <c r="T170" s="492"/>
      <c r="U170" s="208"/>
      <c r="V170" s="209"/>
      <c r="W170" s="186"/>
      <c r="X170" s="186"/>
      <c r="Y170" s="44"/>
      <c r="Z170" s="44"/>
      <c r="AA170" s="186"/>
      <c r="AB170" s="186"/>
    </row>
    <row r="171" spans="1:33" ht="42.6" customHeight="1" x14ac:dyDescent="0.15">
      <c r="A171" s="36"/>
      <c r="B171" s="41"/>
      <c r="C171" s="38"/>
      <c r="D171" s="38"/>
      <c r="E171" s="38"/>
      <c r="F171" s="38"/>
      <c r="G171" s="686" t="s">
        <v>99</v>
      </c>
      <c r="H171" s="686"/>
      <c r="I171" s="686"/>
      <c r="J171" s="686"/>
      <c r="K171" s="686"/>
      <c r="L171" s="686"/>
      <c r="M171" s="329">
        <v>2</v>
      </c>
      <c r="N171" s="342">
        <f t="shared" si="23"/>
        <v>4.0000000000000001E-3</v>
      </c>
      <c r="O171" s="324">
        <v>6</v>
      </c>
      <c r="P171" s="325">
        <f t="shared" si="24"/>
        <v>1.2E-2</v>
      </c>
      <c r="Q171" s="493">
        <v>6</v>
      </c>
      <c r="R171" s="494"/>
      <c r="S171" s="491">
        <f>Q171/$E$66</f>
        <v>1.2E-2</v>
      </c>
      <c r="T171" s="492"/>
      <c r="U171" s="210"/>
      <c r="V171" s="37"/>
      <c r="W171" s="209"/>
      <c r="X171" s="209"/>
      <c r="Y171" s="186"/>
      <c r="Z171" s="186"/>
      <c r="AA171" s="44"/>
      <c r="AB171" s="44"/>
      <c r="AC171" s="186"/>
      <c r="AD171" s="186"/>
    </row>
    <row r="172" spans="1:33" ht="42.6" customHeight="1" x14ac:dyDescent="0.15">
      <c r="A172" s="36"/>
      <c r="B172" s="41"/>
      <c r="C172" s="38"/>
      <c r="D172" s="38"/>
      <c r="E172" s="38"/>
      <c r="F172" s="38"/>
      <c r="G172" s="686" t="s">
        <v>81</v>
      </c>
      <c r="H172" s="686"/>
      <c r="I172" s="686"/>
      <c r="J172" s="686"/>
      <c r="K172" s="686"/>
      <c r="L172" s="686"/>
      <c r="M172" s="329">
        <v>7</v>
      </c>
      <c r="N172" s="342">
        <f t="shared" si="23"/>
        <v>1.4E-2</v>
      </c>
      <c r="O172" s="324">
        <v>4</v>
      </c>
      <c r="P172" s="325">
        <f t="shared" si="24"/>
        <v>8.0000000000000002E-3</v>
      </c>
      <c r="Q172" s="493">
        <v>6</v>
      </c>
      <c r="R172" s="494"/>
      <c r="S172" s="491">
        <f t="shared" ref="S172:S173" si="27">Q172/$E$66</f>
        <v>1.2E-2</v>
      </c>
      <c r="T172" s="492"/>
      <c r="U172" s="210"/>
      <c r="V172" s="37"/>
      <c r="W172" s="209"/>
      <c r="X172" s="209"/>
      <c r="Y172" s="186"/>
      <c r="Z172" s="186"/>
      <c r="AA172" s="44"/>
      <c r="AB172" s="44"/>
      <c r="AC172" s="186"/>
      <c r="AD172" s="186"/>
    </row>
    <row r="173" spans="1:33" ht="42.6" customHeight="1" x14ac:dyDescent="0.15">
      <c r="A173" s="36"/>
      <c r="B173" s="41"/>
      <c r="C173" s="38"/>
      <c r="D173" s="38"/>
      <c r="E173" s="38"/>
      <c r="F173" s="38"/>
      <c r="G173" s="686" t="s">
        <v>93</v>
      </c>
      <c r="H173" s="686"/>
      <c r="I173" s="686"/>
      <c r="J173" s="686"/>
      <c r="K173" s="686"/>
      <c r="L173" s="686"/>
      <c r="M173" s="329">
        <v>172</v>
      </c>
      <c r="N173" s="342">
        <f t="shared" si="23"/>
        <v>0.34399999999999997</v>
      </c>
      <c r="O173" s="326">
        <v>136</v>
      </c>
      <c r="P173" s="325">
        <f t="shared" si="24"/>
        <v>0.27200000000000002</v>
      </c>
      <c r="Q173" s="493">
        <v>143</v>
      </c>
      <c r="R173" s="494"/>
      <c r="S173" s="491">
        <f t="shared" si="27"/>
        <v>0.28599999999999998</v>
      </c>
      <c r="T173" s="492"/>
      <c r="U173" s="210"/>
      <c r="V173" s="37"/>
      <c r="W173" s="209"/>
      <c r="X173" s="209"/>
      <c r="Y173" s="186"/>
      <c r="Z173" s="186"/>
      <c r="AA173" s="44"/>
      <c r="AB173" s="44"/>
      <c r="AC173" s="186"/>
      <c r="AD173" s="186"/>
    </row>
    <row r="174" spans="1:33" ht="15.6" customHeight="1" x14ac:dyDescent="0.15">
      <c r="A174" s="36"/>
      <c r="B174" s="41"/>
      <c r="C174" s="6"/>
      <c r="D174" s="47"/>
      <c r="E174" s="47"/>
      <c r="F174" s="47"/>
      <c r="G174" s="211"/>
      <c r="H174" s="212"/>
      <c r="I174" s="212"/>
      <c r="J174" s="212"/>
      <c r="K174" s="212"/>
      <c r="L174" s="212"/>
      <c r="M174" s="79"/>
      <c r="N174" s="79"/>
      <c r="O174" s="213"/>
      <c r="P174" s="213"/>
      <c r="Q174" s="79"/>
      <c r="R174" s="79"/>
      <c r="S174" s="213"/>
      <c r="T174" s="213"/>
      <c r="U174" s="37"/>
      <c r="V174" s="37"/>
      <c r="W174" s="209"/>
      <c r="X174" s="209"/>
      <c r="Y174" s="186"/>
      <c r="Z174" s="149"/>
      <c r="AA174" s="44"/>
      <c r="AB174" s="44"/>
      <c r="AC174" s="149"/>
      <c r="AD174" s="149"/>
    </row>
    <row r="175" spans="1:33" ht="13.15" customHeight="1" x14ac:dyDescent="0.15">
      <c r="B175" s="24"/>
      <c r="C175" s="24"/>
      <c r="D175" s="42"/>
      <c r="E175" s="24"/>
      <c r="F175" s="148"/>
      <c r="G175" s="148"/>
      <c r="H175" s="148"/>
      <c r="I175" s="148"/>
      <c r="J175" s="148"/>
      <c r="K175" s="157"/>
      <c r="L175" s="24"/>
      <c r="M175" s="148"/>
      <c r="N175" s="157"/>
      <c r="O175" s="24"/>
      <c r="P175" s="24"/>
      <c r="Q175" s="24"/>
      <c r="R175" s="24"/>
      <c r="S175" s="24"/>
      <c r="T175" s="24"/>
      <c r="U175" s="41"/>
      <c r="V175" s="41"/>
      <c r="W175" s="41"/>
      <c r="X175" s="41"/>
      <c r="Y175" s="41"/>
      <c r="Z175" s="24"/>
      <c r="AA175" s="24"/>
      <c r="AB175" s="24"/>
      <c r="AC175" s="41"/>
      <c r="AD175" s="24"/>
      <c r="AE175" s="358"/>
      <c r="AF175" s="358"/>
      <c r="AG175" s="358"/>
    </row>
    <row r="176" spans="1:33" ht="13.15" customHeight="1" x14ac:dyDescent="0.15">
      <c r="B176" s="24"/>
      <c r="C176" s="24"/>
      <c r="D176" s="24"/>
      <c r="E176" s="24"/>
      <c r="F176" s="148"/>
      <c r="G176" s="148"/>
      <c r="H176" s="148"/>
      <c r="I176" s="148"/>
      <c r="J176" s="148"/>
      <c r="K176" s="157"/>
      <c r="L176" s="24"/>
      <c r="M176" s="24"/>
      <c r="N176" s="24"/>
      <c r="O176" s="24"/>
      <c r="P176" s="24"/>
      <c r="Q176" s="24"/>
      <c r="R176" s="24"/>
      <c r="S176" s="24"/>
      <c r="T176" s="24"/>
      <c r="U176" s="24"/>
      <c r="V176" s="24"/>
      <c r="W176" s="24"/>
      <c r="X176" s="24"/>
      <c r="Y176" s="24"/>
      <c r="Z176" s="24"/>
      <c r="AA176" s="24"/>
      <c r="AB176" s="24"/>
      <c r="AC176" s="24"/>
      <c r="AD176" s="24"/>
      <c r="AE176" s="487"/>
      <c r="AF176" s="487"/>
      <c r="AG176" s="358"/>
    </row>
    <row r="177" spans="2:72" ht="13.15" customHeight="1" x14ac:dyDescent="0.15">
      <c r="B177" s="24"/>
      <c r="C177" s="24"/>
      <c r="D177" s="24"/>
      <c r="E177" s="24"/>
      <c r="F177" s="148"/>
      <c r="G177" s="148"/>
      <c r="H177" s="148"/>
      <c r="I177" s="148"/>
      <c r="J177" s="148"/>
      <c r="K177" s="157"/>
      <c r="L177" s="24"/>
      <c r="M177" s="24"/>
      <c r="N177" s="24"/>
      <c r="O177" s="24"/>
      <c r="P177" s="24"/>
      <c r="Q177" s="24"/>
      <c r="R177" s="24"/>
      <c r="S177" s="24"/>
      <c r="T177" s="24"/>
      <c r="U177" s="24"/>
      <c r="V177" s="24"/>
      <c r="W177" s="24"/>
      <c r="X177" s="24"/>
      <c r="Y177" s="24"/>
      <c r="Z177" s="24"/>
      <c r="AA177" s="24"/>
      <c r="AB177" s="24"/>
      <c r="AC177" s="24"/>
      <c r="AD177" s="24"/>
      <c r="AE177" s="358"/>
      <c r="AF177" s="358"/>
      <c r="AG177" s="358"/>
    </row>
    <row r="178" spans="2:72" ht="13.5" customHeight="1" x14ac:dyDescent="0.15">
      <c r="B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61"/>
      <c r="AD178" s="24"/>
      <c r="AE178" s="358"/>
      <c r="AF178" s="358"/>
      <c r="AG178" s="358"/>
    </row>
    <row r="179" spans="2:72" x14ac:dyDescent="0.15">
      <c r="B179" s="156"/>
      <c r="C179" t="s">
        <v>230</v>
      </c>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61"/>
      <c r="AD179" s="24"/>
    </row>
    <row r="180" spans="2:72" x14ac:dyDescent="0.15">
      <c r="B180" s="156"/>
      <c r="C180" t="s">
        <v>231</v>
      </c>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61"/>
      <c r="AD180" s="24"/>
    </row>
    <row r="181" spans="2:72" x14ac:dyDescent="0.15">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24"/>
    </row>
    <row r="182" spans="2:72" ht="13.15" customHeight="1" x14ac:dyDescent="0.15">
      <c r="B182" s="24"/>
      <c r="C182" s="403" t="s">
        <v>24</v>
      </c>
      <c r="D182" s="403"/>
      <c r="E182" s="404">
        <v>357</v>
      </c>
      <c r="F182" s="404"/>
      <c r="G182" s="163" t="s">
        <v>23</v>
      </c>
      <c r="H182" s="163"/>
      <c r="I182" s="163"/>
      <c r="J182" s="163"/>
      <c r="K182" s="163"/>
      <c r="L182" s="488"/>
      <c r="M182" s="488"/>
      <c r="N182" s="163"/>
      <c r="O182" s="163"/>
      <c r="P182" s="164" t="s">
        <v>2</v>
      </c>
      <c r="Q182" s="164"/>
      <c r="R182" s="404">
        <v>250</v>
      </c>
      <c r="S182" s="404"/>
      <c r="T182" s="163" t="s">
        <v>23</v>
      </c>
      <c r="U182" s="163"/>
      <c r="V182" s="163"/>
      <c r="W182" s="163"/>
      <c r="X182" s="163"/>
      <c r="Y182" s="405"/>
      <c r="Z182" s="405"/>
      <c r="AA182" s="163"/>
      <c r="AB182" s="24"/>
      <c r="AC182" s="24"/>
      <c r="AD182" s="24"/>
    </row>
    <row r="183" spans="2:72" ht="42.6" customHeight="1" x14ac:dyDescent="0.15">
      <c r="B183" s="24"/>
      <c r="C183" s="29">
        <v>1</v>
      </c>
      <c r="D183" s="165" t="s">
        <v>109</v>
      </c>
      <c r="E183" s="28"/>
      <c r="F183" s="28"/>
      <c r="G183" s="28"/>
      <c r="H183" s="28"/>
      <c r="I183" s="28"/>
      <c r="J183" s="30"/>
      <c r="K183" s="483">
        <v>265</v>
      </c>
      <c r="L183" s="484"/>
      <c r="M183" s="420">
        <f t="shared" ref="M183:M190" si="28">K183/$E$182</f>
        <v>0.74229691876750703</v>
      </c>
      <c r="N183" s="421"/>
      <c r="O183" s="13"/>
      <c r="P183" s="29">
        <v>1</v>
      </c>
      <c r="Q183" s="165" t="s">
        <v>109</v>
      </c>
      <c r="R183" s="28"/>
      <c r="S183" s="28"/>
      <c r="T183" s="28"/>
      <c r="U183" s="28"/>
      <c r="V183" s="28"/>
      <c r="W183" s="30"/>
      <c r="X183" s="485">
        <v>136</v>
      </c>
      <c r="Y183" s="486"/>
      <c r="Z183" s="434">
        <f t="shared" ref="Z183:Z190" si="29">X183/$E$193</f>
        <v>0.54400000000000004</v>
      </c>
      <c r="AA183" s="435"/>
      <c r="AB183" s="24"/>
      <c r="AC183" s="24"/>
      <c r="AD183" s="24"/>
    </row>
    <row r="184" spans="2:72" ht="42.6" customHeight="1" x14ac:dyDescent="0.15">
      <c r="B184" s="24"/>
      <c r="C184" s="29">
        <v>2</v>
      </c>
      <c r="D184" s="165" t="s">
        <v>173</v>
      </c>
      <c r="E184" s="28"/>
      <c r="F184" s="28"/>
      <c r="G184" s="28"/>
      <c r="H184" s="28"/>
      <c r="I184" s="28"/>
      <c r="J184" s="30"/>
      <c r="K184" s="483">
        <v>218</v>
      </c>
      <c r="L184" s="484"/>
      <c r="M184" s="420">
        <f t="shared" si="28"/>
        <v>0.61064425770308128</v>
      </c>
      <c r="N184" s="421"/>
      <c r="O184" s="14"/>
      <c r="P184" s="29">
        <v>2</v>
      </c>
      <c r="Q184" s="165" t="s">
        <v>112</v>
      </c>
      <c r="R184" s="28"/>
      <c r="S184" s="28"/>
      <c r="T184" s="28"/>
      <c r="U184" s="28"/>
      <c r="V184" s="28"/>
      <c r="W184" s="30"/>
      <c r="X184" s="485">
        <v>113</v>
      </c>
      <c r="Y184" s="486"/>
      <c r="Z184" s="434">
        <f t="shared" si="29"/>
        <v>0.45200000000000001</v>
      </c>
      <c r="AA184" s="435"/>
      <c r="AB184" s="24"/>
      <c r="AC184" s="24"/>
      <c r="AD184" s="24"/>
    </row>
    <row r="185" spans="2:72" ht="42.6" customHeight="1" x14ac:dyDescent="0.15">
      <c r="B185" s="24"/>
      <c r="C185" s="29">
        <v>3</v>
      </c>
      <c r="D185" s="165" t="s">
        <v>111</v>
      </c>
      <c r="E185" s="28"/>
      <c r="F185" s="28"/>
      <c r="G185" s="28"/>
      <c r="H185" s="28"/>
      <c r="I185" s="28"/>
      <c r="J185" s="30"/>
      <c r="K185" s="483">
        <v>145</v>
      </c>
      <c r="L185" s="484"/>
      <c r="M185" s="420">
        <f t="shared" si="28"/>
        <v>0.4061624649859944</v>
      </c>
      <c r="N185" s="421"/>
      <c r="O185" s="13"/>
      <c r="P185" s="29">
        <v>3</v>
      </c>
      <c r="Q185" s="165" t="s">
        <v>110</v>
      </c>
      <c r="R185" s="28"/>
      <c r="S185" s="28"/>
      <c r="T185" s="28"/>
      <c r="U185" s="28"/>
      <c r="V185" s="28"/>
      <c r="W185" s="30"/>
      <c r="X185" s="485">
        <v>81</v>
      </c>
      <c r="Y185" s="486"/>
      <c r="Z185" s="434">
        <f t="shared" si="29"/>
        <v>0.32400000000000001</v>
      </c>
      <c r="AA185" s="435"/>
      <c r="AB185" s="24"/>
      <c r="AC185" s="24"/>
      <c r="AD185" s="24"/>
    </row>
    <row r="186" spans="2:72" ht="42.6" customHeight="1" x14ac:dyDescent="0.15">
      <c r="B186" s="24"/>
      <c r="C186" s="29">
        <v>4</v>
      </c>
      <c r="D186" s="165" t="s">
        <v>115</v>
      </c>
      <c r="E186" s="28"/>
      <c r="F186" s="28"/>
      <c r="G186" s="28"/>
      <c r="H186" s="28"/>
      <c r="I186" s="28"/>
      <c r="J186" s="30"/>
      <c r="K186" s="483">
        <v>96</v>
      </c>
      <c r="L186" s="484"/>
      <c r="M186" s="420">
        <f t="shared" si="28"/>
        <v>0.26890756302521007</v>
      </c>
      <c r="N186" s="421"/>
      <c r="O186" s="13"/>
      <c r="P186" s="29">
        <v>4</v>
      </c>
      <c r="Q186" s="165" t="s">
        <v>121</v>
      </c>
      <c r="R186" s="28"/>
      <c r="S186" s="28"/>
      <c r="T186" s="28"/>
      <c r="U186" s="28"/>
      <c r="V186" s="28"/>
      <c r="W186" s="30"/>
      <c r="X186" s="485">
        <v>50</v>
      </c>
      <c r="Y186" s="486"/>
      <c r="Z186" s="434">
        <f t="shared" si="29"/>
        <v>0.2</v>
      </c>
      <c r="AA186" s="435"/>
      <c r="AB186" s="24"/>
      <c r="AC186" s="24"/>
      <c r="AD186" s="24"/>
    </row>
    <row r="187" spans="2:72" ht="42.6" customHeight="1" x14ac:dyDescent="0.15">
      <c r="B187" s="24"/>
      <c r="C187" s="29">
        <v>5</v>
      </c>
      <c r="D187" s="165" t="s">
        <v>117</v>
      </c>
      <c r="E187" s="28"/>
      <c r="F187" s="28"/>
      <c r="G187" s="28"/>
      <c r="H187" s="28"/>
      <c r="I187" s="28"/>
      <c r="J187" s="30"/>
      <c r="K187" s="483">
        <v>46</v>
      </c>
      <c r="L187" s="484"/>
      <c r="M187" s="420">
        <f t="shared" si="28"/>
        <v>0.12885154061624648</v>
      </c>
      <c r="N187" s="421"/>
      <c r="O187" s="13"/>
      <c r="P187" s="29">
        <v>5</v>
      </c>
      <c r="Q187" s="165" t="s">
        <v>117</v>
      </c>
      <c r="R187" s="28"/>
      <c r="S187" s="28"/>
      <c r="T187" s="28"/>
      <c r="U187" s="28"/>
      <c r="V187" s="28"/>
      <c r="W187" s="30"/>
      <c r="X187" s="485">
        <v>22</v>
      </c>
      <c r="Y187" s="486"/>
      <c r="Z187" s="434">
        <f t="shared" si="29"/>
        <v>8.7999999999999995E-2</v>
      </c>
      <c r="AA187" s="435"/>
      <c r="AB187" s="24"/>
      <c r="AC187" s="24"/>
      <c r="AD187" s="24"/>
    </row>
    <row r="188" spans="2:72" ht="42.6" customHeight="1" x14ac:dyDescent="0.15">
      <c r="B188" s="24"/>
      <c r="C188" s="29">
        <v>6</v>
      </c>
      <c r="D188" s="165" t="s">
        <v>114</v>
      </c>
      <c r="E188" s="28"/>
      <c r="F188" s="28"/>
      <c r="G188" s="28"/>
      <c r="H188" s="28"/>
      <c r="I188" s="28"/>
      <c r="J188" s="30"/>
      <c r="K188" s="483">
        <v>39</v>
      </c>
      <c r="L188" s="484"/>
      <c r="M188" s="420">
        <f t="shared" si="28"/>
        <v>0.1092436974789916</v>
      </c>
      <c r="N188" s="421"/>
      <c r="O188" s="170"/>
      <c r="P188" s="29">
        <v>6</v>
      </c>
      <c r="Q188" s="165" t="s">
        <v>172</v>
      </c>
      <c r="R188" s="28"/>
      <c r="S188" s="28"/>
      <c r="T188" s="28"/>
      <c r="U188" s="28"/>
      <c r="V188" s="28"/>
      <c r="W188" s="30"/>
      <c r="X188" s="485">
        <v>8</v>
      </c>
      <c r="Y188" s="486"/>
      <c r="Z188" s="434">
        <f t="shared" si="29"/>
        <v>3.2000000000000001E-2</v>
      </c>
      <c r="AA188" s="435"/>
      <c r="AB188" s="24"/>
      <c r="AC188" s="24"/>
      <c r="AD188" s="24"/>
    </row>
    <row r="189" spans="2:72" ht="42.6" customHeight="1" x14ac:dyDescent="0.15">
      <c r="B189" s="24"/>
      <c r="C189" s="29">
        <v>7</v>
      </c>
      <c r="D189" s="61" t="s">
        <v>119</v>
      </c>
      <c r="E189" s="28"/>
      <c r="F189" s="28"/>
      <c r="G189" s="28"/>
      <c r="H189" s="28"/>
      <c r="I189" s="28"/>
      <c r="J189" s="30"/>
      <c r="K189" s="483">
        <v>11</v>
      </c>
      <c r="L189" s="484"/>
      <c r="M189" s="420">
        <f t="shared" si="28"/>
        <v>3.081232492997199E-2</v>
      </c>
      <c r="N189" s="421"/>
      <c r="O189" s="13"/>
      <c r="P189" s="29">
        <v>7</v>
      </c>
      <c r="Q189" s="61" t="s">
        <v>119</v>
      </c>
      <c r="R189" s="92"/>
      <c r="S189" s="92"/>
      <c r="T189" s="92"/>
      <c r="U189" s="92"/>
      <c r="V189" s="92"/>
      <c r="W189" s="93"/>
      <c r="X189" s="485">
        <v>3</v>
      </c>
      <c r="Y189" s="486"/>
      <c r="Z189" s="434">
        <f t="shared" si="29"/>
        <v>1.2E-2</v>
      </c>
      <c r="AA189" s="435"/>
      <c r="AB189" s="24"/>
      <c r="AC189" s="24"/>
      <c r="AD189" s="24"/>
    </row>
    <row r="190" spans="2:72" ht="42.6" customHeight="1" x14ac:dyDescent="0.15">
      <c r="B190" s="24"/>
      <c r="C190" s="29">
        <v>8</v>
      </c>
      <c r="D190" s="165" t="s">
        <v>31</v>
      </c>
      <c r="E190" s="28"/>
      <c r="F190" s="28"/>
      <c r="G190" s="28"/>
      <c r="H190" s="28"/>
      <c r="I190" s="28"/>
      <c r="J190" s="30"/>
      <c r="K190" s="483">
        <v>1</v>
      </c>
      <c r="L190" s="484"/>
      <c r="M190" s="420">
        <f t="shared" si="28"/>
        <v>2.8011204481792717E-3</v>
      </c>
      <c r="N190" s="421"/>
      <c r="O190" s="13"/>
      <c r="P190" s="29">
        <v>8</v>
      </c>
      <c r="Q190" s="165" t="s">
        <v>31</v>
      </c>
      <c r="R190" s="28"/>
      <c r="S190" s="28"/>
      <c r="T190" s="28"/>
      <c r="U190" s="28"/>
      <c r="V190" s="28"/>
      <c r="W190" s="30"/>
      <c r="X190" s="485">
        <v>1</v>
      </c>
      <c r="Y190" s="486"/>
      <c r="Z190" s="434">
        <f t="shared" si="29"/>
        <v>4.0000000000000001E-3</v>
      </c>
      <c r="AA190" s="435"/>
      <c r="AB190" s="24"/>
      <c r="AC190" s="24"/>
      <c r="AD190" s="24"/>
    </row>
    <row r="191" spans="2:72" x14ac:dyDescent="0.15">
      <c r="B191" s="24"/>
      <c r="C191" s="157"/>
      <c r="D191" s="42"/>
      <c r="E191" s="42"/>
      <c r="F191" s="42"/>
      <c r="G191" s="42"/>
      <c r="H191" s="42"/>
      <c r="I191" s="42"/>
      <c r="J191" s="42"/>
      <c r="K191" s="145"/>
      <c r="L191" s="158"/>
      <c r="M191" s="146"/>
      <c r="N191" s="146"/>
      <c r="O191" s="7"/>
      <c r="P191" s="157"/>
      <c r="Q191" s="42"/>
      <c r="R191" s="42"/>
      <c r="S191" s="42"/>
      <c r="T191" s="42"/>
      <c r="U191" s="42"/>
      <c r="V191" s="42"/>
      <c r="W191" s="42"/>
      <c r="X191" s="7"/>
      <c r="Y191" s="7"/>
      <c r="Z191" s="146"/>
      <c r="AA191" s="146"/>
      <c r="AB191" s="24"/>
      <c r="AC191" s="24"/>
      <c r="AD191" s="24"/>
    </row>
    <row r="192" spans="2:72" s="36" customFormat="1" x14ac:dyDescent="0.15">
      <c r="B192" s="41"/>
      <c r="C192" s="41"/>
      <c r="D192" s="27"/>
      <c r="E192" s="41"/>
      <c r="F192" s="148"/>
      <c r="G192" s="148"/>
      <c r="H192" s="148"/>
      <c r="I192" s="148"/>
      <c r="J192" s="148"/>
      <c r="K192" s="145"/>
      <c r="L192" s="158"/>
      <c r="M192" s="146"/>
      <c r="N192" s="146"/>
      <c r="O192" s="41"/>
      <c r="P192" s="41"/>
      <c r="Q192" s="41"/>
      <c r="R192" s="41"/>
      <c r="S192" s="41"/>
      <c r="T192" s="41"/>
      <c r="U192" s="41"/>
      <c r="V192" s="41"/>
      <c r="W192" s="41"/>
      <c r="X192" s="41"/>
      <c r="Y192" s="41"/>
      <c r="Z192" s="41"/>
      <c r="AA192" s="41"/>
      <c r="AB192" s="41"/>
      <c r="AC192" s="41"/>
      <c r="AD192" s="41"/>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c r="BF192" s="286"/>
      <c r="BG192" s="286"/>
      <c r="BH192" s="286"/>
      <c r="BI192" s="286"/>
      <c r="BJ192" s="286"/>
      <c r="BK192" s="286"/>
      <c r="BL192" s="286"/>
      <c r="BM192" s="286"/>
      <c r="BN192" s="286"/>
      <c r="BO192" s="286"/>
      <c r="BP192" s="286"/>
      <c r="BQ192" s="286"/>
      <c r="BR192" s="286"/>
      <c r="BS192" s="286"/>
      <c r="BT192" s="286"/>
    </row>
    <row r="193" spans="1:33" x14ac:dyDescent="0.15">
      <c r="B193" s="24"/>
      <c r="C193" s="164" t="s">
        <v>3</v>
      </c>
      <c r="D193" s="164"/>
      <c r="E193" s="404">
        <v>250</v>
      </c>
      <c r="F193" s="404"/>
      <c r="G193" s="163" t="s">
        <v>23</v>
      </c>
      <c r="H193" s="163"/>
      <c r="I193" s="163"/>
      <c r="J193" s="163"/>
      <c r="K193" s="163"/>
      <c r="L193" s="488"/>
      <c r="M193" s="488"/>
      <c r="N193" s="24"/>
      <c r="O193" s="168"/>
      <c r="P193" s="194"/>
      <c r="Q193" s="194"/>
      <c r="R193" s="500"/>
      <c r="S193" s="500"/>
      <c r="T193" s="168"/>
      <c r="U193" s="168"/>
      <c r="V193" s="168"/>
      <c r="W193" s="168"/>
      <c r="X193" s="168"/>
      <c r="Y193" s="501"/>
      <c r="Z193" s="501"/>
      <c r="AA193" s="114"/>
      <c r="AB193" s="24"/>
      <c r="AC193" s="24"/>
      <c r="AD193" s="24"/>
    </row>
    <row r="194" spans="1:33" ht="42.6" customHeight="1" x14ac:dyDescent="0.15">
      <c r="B194" s="24"/>
      <c r="C194" s="29">
        <v>1</v>
      </c>
      <c r="D194" s="63" t="s">
        <v>108</v>
      </c>
      <c r="E194" s="28"/>
      <c r="F194" s="28"/>
      <c r="G194" s="28"/>
      <c r="H194" s="28"/>
      <c r="I194" s="28"/>
      <c r="J194" s="30"/>
      <c r="K194" s="485">
        <v>129</v>
      </c>
      <c r="L194" s="486"/>
      <c r="M194" s="434">
        <f t="shared" ref="M194:M201" si="30">K194/$E$193</f>
        <v>0.51600000000000001</v>
      </c>
      <c r="N194" s="435"/>
      <c r="O194" s="195"/>
      <c r="P194" s="194"/>
      <c r="Q194" s="196"/>
      <c r="R194" s="197"/>
      <c r="S194" s="197"/>
      <c r="T194" s="197"/>
      <c r="U194" s="197"/>
      <c r="V194" s="197"/>
      <c r="W194" s="197"/>
      <c r="X194" s="195"/>
      <c r="Y194" s="197"/>
      <c r="Z194" s="499"/>
      <c r="AA194" s="499"/>
      <c r="AB194" s="41"/>
      <c r="AC194" s="24"/>
      <c r="AD194" s="24"/>
    </row>
    <row r="195" spans="1:33" ht="42.6" customHeight="1" x14ac:dyDescent="0.15">
      <c r="B195" s="24"/>
      <c r="C195" s="29">
        <v>2</v>
      </c>
      <c r="D195" s="63" t="s">
        <v>112</v>
      </c>
      <c r="E195" s="28"/>
      <c r="F195" s="28"/>
      <c r="G195" s="28"/>
      <c r="H195" s="28"/>
      <c r="I195" s="28"/>
      <c r="J195" s="30"/>
      <c r="K195" s="485">
        <v>105</v>
      </c>
      <c r="L195" s="486"/>
      <c r="M195" s="434">
        <f t="shared" si="30"/>
        <v>0.42</v>
      </c>
      <c r="N195" s="435"/>
      <c r="O195" s="195"/>
      <c r="P195" s="194"/>
      <c r="Q195" s="196"/>
      <c r="R195" s="197"/>
      <c r="S195" s="197"/>
      <c r="T195" s="197"/>
      <c r="U195" s="197"/>
      <c r="V195" s="197"/>
      <c r="W195" s="197"/>
      <c r="X195" s="195"/>
      <c r="Y195" s="197"/>
      <c r="Z195" s="499"/>
      <c r="AA195" s="499"/>
      <c r="AB195" s="41"/>
      <c r="AC195" s="24"/>
      <c r="AD195" s="24"/>
    </row>
    <row r="196" spans="1:33" ht="42.6" customHeight="1" x14ac:dyDescent="0.15">
      <c r="B196" s="24"/>
      <c r="C196" s="29">
        <v>3</v>
      </c>
      <c r="D196" s="63" t="s">
        <v>110</v>
      </c>
      <c r="E196" s="28"/>
      <c r="F196" s="28"/>
      <c r="G196" s="28"/>
      <c r="H196" s="28"/>
      <c r="I196" s="28"/>
      <c r="J196" s="30"/>
      <c r="K196" s="485">
        <v>64</v>
      </c>
      <c r="L196" s="486"/>
      <c r="M196" s="434">
        <f t="shared" si="30"/>
        <v>0.25600000000000001</v>
      </c>
      <c r="N196" s="435"/>
      <c r="O196" s="7"/>
      <c r="P196" s="157"/>
      <c r="Q196" s="94"/>
      <c r="R196" s="42"/>
      <c r="S196" s="42"/>
      <c r="T196" s="42"/>
      <c r="U196" s="42"/>
      <c r="V196" s="42"/>
      <c r="W196" s="42"/>
      <c r="X196" s="7"/>
      <c r="Y196" s="42"/>
      <c r="Z196" s="433"/>
      <c r="AA196" s="433"/>
      <c r="AB196" s="24"/>
      <c r="AC196" s="24"/>
      <c r="AD196" s="24"/>
    </row>
    <row r="197" spans="1:33" ht="42.6" customHeight="1" x14ac:dyDescent="0.15">
      <c r="B197" s="24"/>
      <c r="C197" s="29">
        <v>4</v>
      </c>
      <c r="D197" s="63" t="s">
        <v>121</v>
      </c>
      <c r="E197" s="28"/>
      <c r="F197" s="28"/>
      <c r="G197" s="28"/>
      <c r="H197" s="28"/>
      <c r="I197" s="28"/>
      <c r="J197" s="30"/>
      <c r="K197" s="485">
        <v>46</v>
      </c>
      <c r="L197" s="486"/>
      <c r="M197" s="434">
        <f t="shared" si="30"/>
        <v>0.184</v>
      </c>
      <c r="N197" s="435"/>
      <c r="O197" s="158"/>
      <c r="P197" s="157"/>
      <c r="Q197" s="94"/>
      <c r="R197" s="42"/>
      <c r="S197" s="42"/>
      <c r="T197" s="42"/>
      <c r="U197" s="42"/>
      <c r="V197" s="42"/>
      <c r="W197" s="42"/>
      <c r="X197" s="7"/>
      <c r="Y197" s="42"/>
      <c r="Z197" s="433"/>
      <c r="AA197" s="433"/>
      <c r="AB197" s="24"/>
      <c r="AC197" s="24"/>
      <c r="AD197" s="24"/>
    </row>
    <row r="198" spans="1:33" ht="42.6" customHeight="1" x14ac:dyDescent="0.15">
      <c r="B198" s="24"/>
      <c r="C198" s="29">
        <v>5</v>
      </c>
      <c r="D198" s="63" t="s">
        <v>116</v>
      </c>
      <c r="E198" s="28"/>
      <c r="F198" s="28"/>
      <c r="G198" s="28"/>
      <c r="H198" s="28"/>
      <c r="I198" s="28"/>
      <c r="J198" s="30"/>
      <c r="K198" s="485">
        <v>24</v>
      </c>
      <c r="L198" s="486"/>
      <c r="M198" s="434">
        <f t="shared" si="30"/>
        <v>9.6000000000000002E-2</v>
      </c>
      <c r="N198" s="435"/>
      <c r="O198" s="5"/>
      <c r="P198" s="157"/>
      <c r="Q198" s="94"/>
      <c r="R198" s="42"/>
      <c r="S198" s="42"/>
      <c r="T198" s="42"/>
      <c r="U198" s="42"/>
      <c r="V198" s="42"/>
      <c r="W198" s="42"/>
      <c r="X198" s="7"/>
      <c r="Y198" s="42"/>
      <c r="Z198" s="433"/>
      <c r="AA198" s="433"/>
      <c r="AB198" s="24"/>
      <c r="AC198" s="24"/>
      <c r="AD198" s="24"/>
    </row>
    <row r="199" spans="1:33" ht="42.6" customHeight="1" x14ac:dyDescent="0.15">
      <c r="B199" s="24"/>
      <c r="C199" s="29">
        <v>6</v>
      </c>
      <c r="D199" s="63" t="s">
        <v>113</v>
      </c>
      <c r="E199" s="28"/>
      <c r="F199" s="28"/>
      <c r="G199" s="28"/>
      <c r="H199" s="28"/>
      <c r="I199" s="28"/>
      <c r="J199" s="30"/>
      <c r="K199" s="485">
        <v>31</v>
      </c>
      <c r="L199" s="486"/>
      <c r="M199" s="434">
        <f t="shared" si="30"/>
        <v>0.124</v>
      </c>
      <c r="N199" s="435"/>
      <c r="O199" s="7"/>
      <c r="P199" s="157"/>
      <c r="Q199" s="94"/>
      <c r="R199" s="42"/>
      <c r="S199" s="42"/>
      <c r="T199" s="42"/>
      <c r="U199" s="42"/>
      <c r="V199" s="42"/>
      <c r="W199" s="42"/>
      <c r="X199" s="7"/>
      <c r="Y199" s="42"/>
      <c r="Z199" s="433"/>
      <c r="AA199" s="433"/>
      <c r="AB199" s="24"/>
      <c r="AC199" s="24"/>
      <c r="AD199" s="24"/>
    </row>
    <row r="200" spans="1:33" ht="42.6" customHeight="1" x14ac:dyDescent="0.15">
      <c r="B200" s="24"/>
      <c r="C200" s="29">
        <v>7</v>
      </c>
      <c r="D200" s="61" t="s">
        <v>119</v>
      </c>
      <c r="E200" s="28"/>
      <c r="F200" s="28"/>
      <c r="G200" s="28"/>
      <c r="H200" s="28"/>
      <c r="I200" s="28"/>
      <c r="J200" s="30"/>
      <c r="K200" s="485">
        <v>8</v>
      </c>
      <c r="L200" s="486"/>
      <c r="M200" s="434">
        <f t="shared" si="30"/>
        <v>3.2000000000000001E-2</v>
      </c>
      <c r="N200" s="435"/>
      <c r="O200" s="7"/>
      <c r="P200" s="157"/>
      <c r="Q200" s="95"/>
      <c r="R200" s="42"/>
      <c r="S200" s="42"/>
      <c r="T200" s="42"/>
      <c r="U200" s="42"/>
      <c r="V200" s="42"/>
      <c r="W200" s="42"/>
      <c r="X200" s="7"/>
      <c r="Y200" s="42"/>
      <c r="Z200" s="433"/>
      <c r="AA200" s="433"/>
      <c r="AB200" s="24"/>
      <c r="AC200" s="24"/>
      <c r="AD200" s="24"/>
    </row>
    <row r="201" spans="1:33" ht="42.6" customHeight="1" x14ac:dyDescent="0.15">
      <c r="B201" s="24"/>
      <c r="C201" s="29">
        <v>8</v>
      </c>
      <c r="D201" s="63" t="s">
        <v>120</v>
      </c>
      <c r="E201" s="28"/>
      <c r="F201" s="28"/>
      <c r="G201" s="28"/>
      <c r="H201" s="28"/>
      <c r="I201" s="28"/>
      <c r="J201" s="30"/>
      <c r="K201" s="485">
        <v>0</v>
      </c>
      <c r="L201" s="486"/>
      <c r="M201" s="434">
        <f t="shared" si="30"/>
        <v>0</v>
      </c>
      <c r="N201" s="435"/>
      <c r="O201" s="7"/>
      <c r="P201" s="157"/>
      <c r="Q201" s="94"/>
      <c r="R201" s="42"/>
      <c r="S201" s="42"/>
      <c r="T201" s="42"/>
      <c r="U201" s="42"/>
      <c r="V201" s="42"/>
      <c r="W201" s="42"/>
      <c r="X201" s="7"/>
      <c r="Y201" s="42"/>
      <c r="Z201" s="433"/>
      <c r="AA201" s="433"/>
      <c r="AB201" s="24"/>
      <c r="AC201" s="24"/>
      <c r="AD201" s="24"/>
    </row>
    <row r="202" spans="1:33" ht="14.25" customHeight="1" x14ac:dyDescent="0.15">
      <c r="B202" s="24"/>
      <c r="C202" s="157"/>
      <c r="D202" s="94"/>
      <c r="E202" s="42"/>
      <c r="F202" s="42"/>
      <c r="G202" s="42"/>
      <c r="H202" s="42"/>
      <c r="I202" s="42"/>
      <c r="J202" s="42"/>
      <c r="K202" s="7"/>
      <c r="L202" s="7"/>
      <c r="M202" s="146"/>
      <c r="N202" s="146"/>
      <c r="O202" s="7"/>
      <c r="P202" s="157"/>
      <c r="Q202" s="94"/>
      <c r="R202" s="42"/>
      <c r="S202" s="42"/>
      <c r="T202" s="42"/>
      <c r="U202" s="42"/>
      <c r="V202" s="42"/>
      <c r="W202" s="42"/>
      <c r="X202" s="7"/>
      <c r="Y202" s="42"/>
      <c r="Z202" s="148"/>
      <c r="AA202" s="148"/>
      <c r="AB202" s="24"/>
      <c r="AC202" s="24"/>
      <c r="AD202" s="24"/>
    </row>
    <row r="203" spans="1:33" x14ac:dyDescent="0.15">
      <c r="B203" s="24"/>
      <c r="C203" s="157"/>
      <c r="D203" s="6"/>
      <c r="E203" s="42"/>
      <c r="F203" s="42"/>
      <c r="G203" s="42"/>
      <c r="H203" s="42"/>
      <c r="I203" s="42"/>
      <c r="J203" s="42"/>
      <c r="K203" s="7"/>
      <c r="L203" s="7"/>
      <c r="M203" s="146"/>
      <c r="N203" s="146"/>
      <c r="O203" s="158"/>
      <c r="P203" s="157"/>
      <c r="Q203" s="6"/>
      <c r="R203" s="42"/>
      <c r="S203" s="42"/>
      <c r="T203" s="42"/>
      <c r="U203" s="42"/>
      <c r="V203" s="42"/>
      <c r="W203" s="42"/>
      <c r="X203" s="7"/>
      <c r="Y203" s="7"/>
      <c r="Z203" s="146"/>
      <c r="AA203" s="146"/>
      <c r="AB203" s="24"/>
      <c r="AC203" s="24"/>
      <c r="AD203" s="24"/>
    </row>
    <row r="204" spans="1:33" x14ac:dyDescent="0.15">
      <c r="A204" s="36"/>
      <c r="B204" s="41"/>
      <c r="C204" s="469"/>
      <c r="D204" s="470"/>
      <c r="E204" s="470"/>
      <c r="F204" s="470"/>
      <c r="G204" s="470"/>
      <c r="H204" s="471"/>
      <c r="I204" s="472" t="s">
        <v>64</v>
      </c>
      <c r="J204" s="464"/>
      <c r="K204" s="461">
        <f>F37</f>
        <v>100</v>
      </c>
      <c r="L204" s="462"/>
      <c r="M204" s="463" t="s">
        <v>65</v>
      </c>
      <c r="N204" s="464"/>
      <c r="O204" s="461">
        <f>H37</f>
        <v>100</v>
      </c>
      <c r="P204" s="462"/>
      <c r="Q204" s="463" t="s">
        <v>66</v>
      </c>
      <c r="R204" s="464"/>
      <c r="S204" s="461">
        <f>J37</f>
        <v>100</v>
      </c>
      <c r="T204" s="462"/>
      <c r="U204" s="463" t="s">
        <v>67</v>
      </c>
      <c r="V204" s="464"/>
      <c r="W204" s="461">
        <f>L37</f>
        <v>100</v>
      </c>
      <c r="X204" s="462"/>
      <c r="Y204" s="465" t="s">
        <v>68</v>
      </c>
      <c r="Z204" s="466"/>
      <c r="AA204" s="461">
        <f>N37</f>
        <v>100</v>
      </c>
      <c r="AB204" s="462"/>
      <c r="AC204" s="467"/>
      <c r="AD204" s="468"/>
      <c r="AE204" s="456"/>
      <c r="AF204" s="456"/>
      <c r="AG204" s="357"/>
    </row>
    <row r="205" spans="1:33" ht="42.6" customHeight="1" x14ac:dyDescent="0.15">
      <c r="A205" s="36"/>
      <c r="B205" s="41"/>
      <c r="C205" s="165" t="s">
        <v>108</v>
      </c>
      <c r="D205" s="154"/>
      <c r="E205" s="154"/>
      <c r="F205" s="154"/>
      <c r="G205" s="154"/>
      <c r="H205" s="155"/>
      <c r="I205" s="477">
        <v>47</v>
      </c>
      <c r="J205" s="478"/>
      <c r="K205" s="502">
        <f>I205/$E$182</f>
        <v>0.13165266106442577</v>
      </c>
      <c r="L205" s="503"/>
      <c r="M205" s="477">
        <v>62</v>
      </c>
      <c r="N205" s="478"/>
      <c r="O205" s="502">
        <f>M205/$E$182</f>
        <v>0.17366946778711484</v>
      </c>
      <c r="P205" s="503"/>
      <c r="Q205" s="477">
        <v>48</v>
      </c>
      <c r="R205" s="478"/>
      <c r="S205" s="502">
        <f>Q205/$E$182</f>
        <v>0.13445378151260504</v>
      </c>
      <c r="T205" s="503"/>
      <c r="U205" s="477">
        <v>48</v>
      </c>
      <c r="V205" s="478"/>
      <c r="W205" s="502">
        <f>U205/$E$182</f>
        <v>0.13445378151260504</v>
      </c>
      <c r="X205" s="503"/>
      <c r="Y205" s="477">
        <v>60</v>
      </c>
      <c r="Z205" s="478"/>
      <c r="AA205" s="502">
        <f>Y205/$E$182</f>
        <v>0.16806722689075632</v>
      </c>
      <c r="AB205" s="503"/>
      <c r="AC205" s="473"/>
      <c r="AD205" s="474"/>
      <c r="AE205" s="358"/>
      <c r="AF205" s="358"/>
      <c r="AG205" s="358"/>
    </row>
    <row r="206" spans="1:33" ht="42.6" customHeight="1" x14ac:dyDescent="0.15">
      <c r="A206" s="36"/>
      <c r="B206" s="41"/>
      <c r="C206" s="165" t="s">
        <v>112</v>
      </c>
      <c r="D206" s="154"/>
      <c r="E206" s="154"/>
      <c r="F206" s="154"/>
      <c r="G206" s="154"/>
      <c r="H206" s="155"/>
      <c r="I206" s="477">
        <v>40</v>
      </c>
      <c r="J206" s="478"/>
      <c r="K206" s="502">
        <f t="shared" ref="K206:K210" si="31">I206/$E$182</f>
        <v>0.11204481792717087</v>
      </c>
      <c r="L206" s="503"/>
      <c r="M206" s="477">
        <v>47</v>
      </c>
      <c r="N206" s="478"/>
      <c r="O206" s="502">
        <f t="shared" ref="O206:O211" si="32">M206/$E$182</f>
        <v>0.13165266106442577</v>
      </c>
      <c r="P206" s="503"/>
      <c r="Q206" s="477">
        <v>51</v>
      </c>
      <c r="R206" s="478"/>
      <c r="S206" s="502">
        <f t="shared" ref="S206:S211" si="33">Q206/$E$182</f>
        <v>0.14285714285714285</v>
      </c>
      <c r="T206" s="503"/>
      <c r="U206" s="477">
        <v>42</v>
      </c>
      <c r="V206" s="478"/>
      <c r="W206" s="502">
        <f t="shared" ref="W206:W211" si="34">U206/$E$182</f>
        <v>0.11764705882352941</v>
      </c>
      <c r="X206" s="503"/>
      <c r="Y206" s="477">
        <v>38</v>
      </c>
      <c r="Z206" s="478"/>
      <c r="AA206" s="502">
        <f t="shared" ref="AA206:AA211" si="35">Y206/$E$182</f>
        <v>0.10644257703081232</v>
      </c>
      <c r="AB206" s="503"/>
      <c r="AC206" s="473"/>
      <c r="AD206" s="474"/>
      <c r="AE206" s="358"/>
      <c r="AF206" s="358"/>
      <c r="AG206" s="358"/>
    </row>
    <row r="207" spans="1:33" ht="42.6" customHeight="1" x14ac:dyDescent="0.15">
      <c r="A207" s="36"/>
      <c r="B207" s="41"/>
      <c r="C207" s="165" t="s">
        <v>110</v>
      </c>
      <c r="D207" s="154"/>
      <c r="E207" s="154"/>
      <c r="F207" s="154"/>
      <c r="G207" s="154"/>
      <c r="H207" s="155"/>
      <c r="I207" s="477">
        <v>41</v>
      </c>
      <c r="J207" s="478"/>
      <c r="K207" s="502">
        <f t="shared" si="31"/>
        <v>0.11484593837535013</v>
      </c>
      <c r="L207" s="503"/>
      <c r="M207" s="477">
        <v>28</v>
      </c>
      <c r="N207" s="478"/>
      <c r="O207" s="502">
        <f t="shared" si="32"/>
        <v>7.8431372549019607E-2</v>
      </c>
      <c r="P207" s="503"/>
      <c r="Q207" s="477">
        <v>29</v>
      </c>
      <c r="R207" s="478"/>
      <c r="S207" s="502">
        <f t="shared" si="33"/>
        <v>8.1232492997198882E-2</v>
      </c>
      <c r="T207" s="503"/>
      <c r="U207" s="477">
        <v>24</v>
      </c>
      <c r="V207" s="478"/>
      <c r="W207" s="502">
        <f t="shared" si="34"/>
        <v>6.7226890756302518E-2</v>
      </c>
      <c r="X207" s="503"/>
      <c r="Y207" s="477">
        <v>23</v>
      </c>
      <c r="Z207" s="478"/>
      <c r="AA207" s="502">
        <f t="shared" si="35"/>
        <v>6.4425770308123242E-2</v>
      </c>
      <c r="AB207" s="503"/>
      <c r="AC207" s="149"/>
      <c r="AD207" s="149"/>
      <c r="AE207" s="358"/>
      <c r="AF207" s="358"/>
      <c r="AG207" s="358"/>
    </row>
    <row r="208" spans="1:33" ht="42.6" customHeight="1" x14ac:dyDescent="0.15">
      <c r="A208" s="36"/>
      <c r="B208" s="41"/>
      <c r="C208" s="165" t="s">
        <v>121</v>
      </c>
      <c r="D208" s="154"/>
      <c r="E208" s="154"/>
      <c r="F208" s="154"/>
      <c r="G208" s="154"/>
      <c r="H208" s="155"/>
      <c r="I208" s="477">
        <v>15</v>
      </c>
      <c r="J208" s="478"/>
      <c r="K208" s="502">
        <f t="shared" si="31"/>
        <v>4.2016806722689079E-2</v>
      </c>
      <c r="L208" s="503"/>
      <c r="M208" s="477">
        <v>28</v>
      </c>
      <c r="N208" s="478"/>
      <c r="O208" s="502">
        <f t="shared" si="32"/>
        <v>7.8431372549019607E-2</v>
      </c>
      <c r="P208" s="503"/>
      <c r="Q208" s="477">
        <v>22</v>
      </c>
      <c r="R208" s="478"/>
      <c r="S208" s="502">
        <f t="shared" si="33"/>
        <v>6.1624649859943981E-2</v>
      </c>
      <c r="T208" s="503"/>
      <c r="U208" s="477">
        <v>20</v>
      </c>
      <c r="V208" s="478"/>
      <c r="W208" s="502">
        <f t="shared" si="34"/>
        <v>5.6022408963585436E-2</v>
      </c>
      <c r="X208" s="503"/>
      <c r="Y208" s="477">
        <v>11</v>
      </c>
      <c r="Z208" s="478"/>
      <c r="AA208" s="502">
        <f t="shared" si="35"/>
        <v>3.081232492997199E-2</v>
      </c>
      <c r="AB208" s="503"/>
      <c r="AC208" s="149"/>
      <c r="AD208" s="149"/>
      <c r="AE208" s="358"/>
      <c r="AF208" s="358"/>
      <c r="AG208" s="358"/>
    </row>
    <row r="209" spans="1:35" ht="42.6" customHeight="1" x14ac:dyDescent="0.15">
      <c r="A209" s="36"/>
      <c r="B209" s="41"/>
      <c r="C209" s="165" t="s">
        <v>116</v>
      </c>
      <c r="D209" s="154"/>
      <c r="E209" s="154"/>
      <c r="F209" s="154"/>
      <c r="G209" s="154"/>
      <c r="H209" s="155"/>
      <c r="I209" s="477">
        <v>16</v>
      </c>
      <c r="J209" s="478"/>
      <c r="K209" s="502">
        <f t="shared" si="31"/>
        <v>4.4817927170868348E-2</v>
      </c>
      <c r="L209" s="503"/>
      <c r="M209" s="477">
        <v>5</v>
      </c>
      <c r="N209" s="478"/>
      <c r="O209" s="502">
        <f t="shared" si="32"/>
        <v>1.4005602240896359E-2</v>
      </c>
      <c r="P209" s="503"/>
      <c r="Q209" s="477">
        <v>7</v>
      </c>
      <c r="R209" s="478"/>
      <c r="S209" s="502">
        <f t="shared" si="33"/>
        <v>1.9607843137254902E-2</v>
      </c>
      <c r="T209" s="503"/>
      <c r="U209" s="477">
        <v>9</v>
      </c>
      <c r="V209" s="478"/>
      <c r="W209" s="502">
        <f t="shared" si="34"/>
        <v>2.5210084033613446E-2</v>
      </c>
      <c r="X209" s="503"/>
      <c r="Y209" s="477">
        <v>9</v>
      </c>
      <c r="Z209" s="478"/>
      <c r="AA209" s="502">
        <f t="shared" si="35"/>
        <v>2.5210084033613446E-2</v>
      </c>
      <c r="AB209" s="503"/>
      <c r="AC209" s="149"/>
      <c r="AD209" s="149"/>
      <c r="AE209" s="358"/>
      <c r="AF209" s="358"/>
      <c r="AG209" s="358"/>
    </row>
    <row r="210" spans="1:35" ht="42.6" customHeight="1" x14ac:dyDescent="0.15">
      <c r="A210" s="36"/>
      <c r="B210" s="41"/>
      <c r="C210" s="165" t="s">
        <v>113</v>
      </c>
      <c r="D210" s="154"/>
      <c r="E210" s="154"/>
      <c r="F210" s="154"/>
      <c r="G210" s="154"/>
      <c r="H210" s="155"/>
      <c r="I210" s="477">
        <v>10</v>
      </c>
      <c r="J210" s="478"/>
      <c r="K210" s="502">
        <f t="shared" si="31"/>
        <v>2.8011204481792718E-2</v>
      </c>
      <c r="L210" s="503"/>
      <c r="M210" s="477">
        <v>15</v>
      </c>
      <c r="N210" s="478"/>
      <c r="O210" s="502">
        <f t="shared" si="32"/>
        <v>4.2016806722689079E-2</v>
      </c>
      <c r="P210" s="503"/>
      <c r="Q210" s="477">
        <v>8</v>
      </c>
      <c r="R210" s="478"/>
      <c r="S210" s="502">
        <f t="shared" si="33"/>
        <v>2.2408963585434174E-2</v>
      </c>
      <c r="T210" s="503"/>
      <c r="U210" s="477">
        <v>4</v>
      </c>
      <c r="V210" s="478"/>
      <c r="W210" s="502">
        <f t="shared" si="34"/>
        <v>1.1204481792717087E-2</v>
      </c>
      <c r="X210" s="503"/>
      <c r="Y210" s="477">
        <v>2</v>
      </c>
      <c r="Z210" s="478"/>
      <c r="AA210" s="502">
        <f t="shared" si="35"/>
        <v>5.6022408963585435E-3</v>
      </c>
      <c r="AB210" s="503"/>
      <c r="AC210" s="149"/>
      <c r="AD210" s="149"/>
      <c r="AE210" s="358"/>
      <c r="AF210" s="358"/>
      <c r="AG210" s="358"/>
    </row>
    <row r="211" spans="1:35" ht="42.6" customHeight="1" x14ac:dyDescent="0.15">
      <c r="A211" s="36"/>
      <c r="B211" s="41"/>
      <c r="C211" s="689" t="s">
        <v>118</v>
      </c>
      <c r="D211" s="690"/>
      <c r="E211" s="690"/>
      <c r="F211" s="690"/>
      <c r="G211" s="690"/>
      <c r="H211" s="691"/>
      <c r="I211" s="477">
        <v>3</v>
      </c>
      <c r="J211" s="478"/>
      <c r="K211" s="502">
        <f t="shared" ref="K211" si="36">I211/$E$182</f>
        <v>8.4033613445378148E-3</v>
      </c>
      <c r="L211" s="503"/>
      <c r="M211" s="477">
        <v>2</v>
      </c>
      <c r="N211" s="478"/>
      <c r="O211" s="502">
        <f t="shared" si="32"/>
        <v>5.6022408963585435E-3</v>
      </c>
      <c r="P211" s="503"/>
      <c r="Q211" s="477">
        <v>1</v>
      </c>
      <c r="R211" s="478"/>
      <c r="S211" s="502">
        <f t="shared" si="33"/>
        <v>2.8011204481792717E-3</v>
      </c>
      <c r="T211" s="503"/>
      <c r="U211" s="477">
        <v>4</v>
      </c>
      <c r="V211" s="478"/>
      <c r="W211" s="502">
        <f t="shared" si="34"/>
        <v>1.1204481792717087E-2</v>
      </c>
      <c r="X211" s="503"/>
      <c r="Y211" s="477">
        <v>1</v>
      </c>
      <c r="Z211" s="478"/>
      <c r="AA211" s="502">
        <f t="shared" si="35"/>
        <v>2.8011204481792717E-3</v>
      </c>
      <c r="AB211" s="503"/>
      <c r="AC211" s="149"/>
      <c r="AD211" s="149"/>
      <c r="AE211" s="358"/>
      <c r="AF211" s="358"/>
      <c r="AG211" s="358"/>
    </row>
    <row r="212" spans="1:35" ht="17.45" customHeight="1" x14ac:dyDescent="0.15">
      <c r="A212" s="36"/>
      <c r="B212" s="41"/>
      <c r="C212" s="43"/>
      <c r="D212" s="43"/>
      <c r="E212" s="43"/>
      <c r="F212" s="43"/>
      <c r="G212" s="43"/>
      <c r="H212" s="43"/>
      <c r="I212" s="334"/>
      <c r="J212" s="334"/>
      <c r="K212" s="335"/>
      <c r="L212" s="335"/>
      <c r="M212" s="334"/>
      <c r="N212" s="334"/>
      <c r="O212" s="335"/>
      <c r="P212" s="335"/>
      <c r="Q212" s="214"/>
      <c r="R212" s="214"/>
      <c r="S212" s="215"/>
      <c r="T212" s="215"/>
      <c r="U212" s="214"/>
      <c r="V212" s="214"/>
      <c r="W212" s="215"/>
      <c r="X212" s="215"/>
      <c r="Y212" s="214"/>
      <c r="Z212" s="214"/>
      <c r="AA212" s="215"/>
      <c r="AB212" s="81"/>
      <c r="AC212" s="330"/>
      <c r="AD212" s="186"/>
      <c r="AE212" s="358"/>
      <c r="AF212" s="358"/>
      <c r="AG212" s="358"/>
    </row>
    <row r="213" spans="1:35" s="318" customFormat="1" ht="17.45" customHeight="1" x14ac:dyDescent="0.15">
      <c r="A213" s="286"/>
      <c r="B213" s="287"/>
      <c r="C213" s="47"/>
      <c r="D213" s="47"/>
      <c r="E213" s="47"/>
      <c r="F213" s="47"/>
      <c r="G213" s="47"/>
      <c r="H213" s="47"/>
      <c r="I213" s="350"/>
      <c r="J213" s="350"/>
      <c r="K213" s="349"/>
      <c r="L213" s="349"/>
      <c r="M213" s="350"/>
      <c r="N213" s="350"/>
      <c r="O213" s="349"/>
      <c r="P213" s="349"/>
      <c r="Q213" s="350"/>
      <c r="R213" s="350"/>
      <c r="S213" s="349"/>
      <c r="T213" s="349"/>
      <c r="U213" s="350"/>
      <c r="V213" s="350"/>
      <c r="W213" s="349"/>
      <c r="X213" s="349"/>
      <c r="Y213" s="350"/>
      <c r="Z213" s="350"/>
      <c r="AA213" s="349"/>
      <c r="AB213" s="349"/>
      <c r="AC213" s="348"/>
      <c r="AD213" s="348"/>
      <c r="AE213" s="358"/>
      <c r="AF213" s="358"/>
      <c r="AG213" s="358"/>
    </row>
    <row r="214" spans="1:35" s="318" customFormat="1" x14ac:dyDescent="0.15">
      <c r="B214"/>
      <c r="C214" s="344" t="s">
        <v>301</v>
      </c>
      <c r="D214" s="344"/>
      <c r="E214" s="344"/>
      <c r="F214" s="344"/>
      <c r="G214" s="344"/>
      <c r="H214" s="344"/>
      <c r="I214" s="344"/>
      <c r="J214" s="344"/>
      <c r="K214" s="344"/>
      <c r="L214" s="344"/>
      <c r="M214" s="344"/>
      <c r="N214" s="344"/>
      <c r="O214" s="344"/>
      <c r="P214" s="344"/>
      <c r="Q214"/>
      <c r="R214"/>
      <c r="S214"/>
      <c r="T214"/>
      <c r="U214"/>
      <c r="V214"/>
      <c r="W214"/>
      <c r="X214"/>
      <c r="Y214"/>
      <c r="Z214"/>
      <c r="AA214"/>
      <c r="AB214"/>
    </row>
    <row r="215" spans="1:35" s="318" customFormat="1" x14ac:dyDescent="0.15">
      <c r="B215"/>
      <c r="C215" s="344" t="s">
        <v>302</v>
      </c>
      <c r="D215" s="344"/>
      <c r="E215" s="344"/>
      <c r="F215" s="344"/>
      <c r="G215" s="344"/>
      <c r="H215" s="344"/>
      <c r="I215" s="344"/>
      <c r="J215" s="344"/>
      <c r="K215" s="344"/>
      <c r="L215" s="344"/>
      <c r="M215" s="344"/>
      <c r="N215" s="344"/>
      <c r="O215" s="344"/>
      <c r="P215" s="344"/>
      <c r="Q215"/>
      <c r="R215"/>
      <c r="S215"/>
      <c r="T215"/>
      <c r="U215"/>
      <c r="V215"/>
      <c r="W215"/>
      <c r="X215"/>
      <c r="Y215"/>
      <c r="Z215"/>
      <c r="AA215"/>
      <c r="AB215"/>
    </row>
    <row r="216" spans="1:35" s="318" customFormat="1" x14ac:dyDescent="0.15">
      <c r="B216"/>
      <c r="C216" t="s">
        <v>276</v>
      </c>
      <c r="D216"/>
      <c r="E216"/>
      <c r="F216"/>
      <c r="G216"/>
      <c r="H216"/>
      <c r="I216"/>
      <c r="J216"/>
      <c r="K216"/>
      <c r="L216"/>
      <c r="M216"/>
      <c r="N216"/>
      <c r="O216"/>
      <c r="P216"/>
      <c r="Q216"/>
      <c r="R216"/>
      <c r="S216"/>
      <c r="T216"/>
      <c r="U216"/>
      <c r="V216"/>
      <c r="W216"/>
      <c r="X216"/>
      <c r="Y216"/>
      <c r="Z216"/>
      <c r="AA216"/>
      <c r="AB216"/>
    </row>
    <row r="217" spans="1:35" s="318" customFormat="1" x14ac:dyDescent="0.15">
      <c r="B217"/>
      <c r="C217"/>
      <c r="D217"/>
      <c r="E217"/>
      <c r="F217"/>
      <c r="G217"/>
      <c r="H217"/>
      <c r="I217"/>
      <c r="J217"/>
      <c r="K217"/>
      <c r="L217"/>
      <c r="M217"/>
      <c r="N217"/>
      <c r="O217"/>
      <c r="P217"/>
      <c r="Q217"/>
      <c r="R217"/>
      <c r="S217"/>
      <c r="T217"/>
      <c r="U217"/>
      <c r="V217"/>
      <c r="W217"/>
      <c r="X217"/>
      <c r="Y217"/>
      <c r="Z217"/>
      <c r="AA217"/>
      <c r="AB217"/>
    </row>
    <row r="218" spans="1:35" ht="27" customHeight="1" x14ac:dyDescent="0.15">
      <c r="A218" s="36"/>
      <c r="B218" s="41"/>
      <c r="C218" s="693" t="s">
        <v>94</v>
      </c>
      <c r="D218" s="694"/>
      <c r="E218" s="694"/>
      <c r="F218" s="694"/>
      <c r="G218" s="694"/>
      <c r="H218" s="694"/>
      <c r="I218" s="694"/>
      <c r="J218" s="695"/>
      <c r="K218" s="203" t="s">
        <v>144</v>
      </c>
      <c r="L218" s="204"/>
      <c r="M218" s="219" t="s">
        <v>192</v>
      </c>
      <c r="N218" s="218" t="s">
        <v>264</v>
      </c>
      <c r="O218" s="217" t="s">
        <v>211</v>
      </c>
      <c r="P218" s="220" t="s">
        <v>264</v>
      </c>
      <c r="Q218" s="696"/>
      <c r="R218" s="697"/>
      <c r="S218" s="216"/>
      <c r="T218" s="216"/>
      <c r="U218" s="81"/>
      <c r="V218" s="81"/>
      <c r="W218" s="216"/>
      <c r="X218" s="216"/>
      <c r="Y218" s="81"/>
      <c r="Z218" s="81"/>
      <c r="AA218" s="216"/>
      <c r="AB218" s="216"/>
      <c r="AC218" s="331"/>
      <c r="AD218" s="81"/>
      <c r="AE218" s="358"/>
      <c r="AF218" s="358"/>
      <c r="AG218" s="358"/>
      <c r="AH218" s="358"/>
      <c r="AI218" s="358"/>
    </row>
    <row r="219" spans="1:35" ht="42.6" customHeight="1" x14ac:dyDescent="0.15">
      <c r="A219" s="36"/>
      <c r="B219" s="41"/>
      <c r="C219" s="693" t="s">
        <v>24</v>
      </c>
      <c r="D219" s="694"/>
      <c r="E219" s="694"/>
      <c r="F219" s="694"/>
      <c r="G219" s="694"/>
      <c r="H219" s="694"/>
      <c r="I219" s="694"/>
      <c r="J219" s="694"/>
      <c r="K219" s="351"/>
      <c r="L219" s="352"/>
      <c r="M219" s="323">
        <v>364</v>
      </c>
      <c r="N219" s="338">
        <v>100</v>
      </c>
      <c r="O219" s="217">
        <v>500</v>
      </c>
      <c r="P219" s="223">
        <v>100</v>
      </c>
      <c r="Q219" s="222"/>
      <c r="R219" s="202"/>
      <c r="S219" s="216"/>
      <c r="T219" s="216"/>
      <c r="U219" s="81"/>
      <c r="V219" s="81"/>
      <c r="W219" s="216"/>
      <c r="X219" s="216"/>
      <c r="Y219" s="81"/>
      <c r="Z219" s="81"/>
      <c r="AA219" s="216"/>
      <c r="AB219" s="216"/>
      <c r="AC219" s="81"/>
      <c r="AD219" s="81"/>
      <c r="AE219" s="358"/>
      <c r="AF219" s="358"/>
      <c r="AG219" s="358"/>
      <c r="AH219" s="358"/>
      <c r="AI219" s="358"/>
    </row>
    <row r="220" spans="1:35" ht="42.6" customHeight="1" x14ac:dyDescent="0.15">
      <c r="B220" s="24"/>
      <c r="C220" s="29">
        <v>1</v>
      </c>
      <c r="D220" s="191" t="s">
        <v>109</v>
      </c>
      <c r="E220" s="28"/>
      <c r="F220" s="28"/>
      <c r="G220" s="28"/>
      <c r="H220" s="28"/>
      <c r="I220" s="28"/>
      <c r="J220" s="30"/>
      <c r="K220" s="353"/>
      <c r="L220" s="354"/>
      <c r="M220" s="324">
        <v>238</v>
      </c>
      <c r="N220" s="339">
        <f t="shared" ref="N220:N227" si="37">M220/$M$219</f>
        <v>0.65384615384615385</v>
      </c>
      <c r="O220" s="337">
        <v>265</v>
      </c>
      <c r="P220" s="221">
        <f>O220/O219</f>
        <v>0.53</v>
      </c>
      <c r="Q220" s="508"/>
      <c r="R220" s="424"/>
      <c r="S220" s="7"/>
      <c r="T220" s="187"/>
      <c r="U220" s="42"/>
      <c r="V220" s="42"/>
      <c r="W220" s="42"/>
      <c r="X220" s="42"/>
      <c r="Y220" s="42"/>
      <c r="Z220" s="42"/>
      <c r="AA220" s="42"/>
      <c r="AB220" s="509"/>
      <c r="AC220" s="509"/>
      <c r="AD220" s="424"/>
      <c r="AE220" s="424"/>
      <c r="AF220" s="286"/>
    </row>
    <row r="221" spans="1:35" ht="42.6" customHeight="1" x14ac:dyDescent="0.15">
      <c r="B221" s="24"/>
      <c r="C221" s="29">
        <v>2</v>
      </c>
      <c r="D221" s="191" t="s">
        <v>173</v>
      </c>
      <c r="E221" s="28"/>
      <c r="F221" s="28"/>
      <c r="G221" s="28"/>
      <c r="H221" s="28"/>
      <c r="I221" s="28"/>
      <c r="J221" s="30"/>
      <c r="K221" s="353"/>
      <c r="L221" s="354"/>
      <c r="M221" s="324">
        <v>135</v>
      </c>
      <c r="N221" s="339">
        <f t="shared" si="37"/>
        <v>0.37087912087912089</v>
      </c>
      <c r="O221" s="337">
        <v>218</v>
      </c>
      <c r="P221" s="221">
        <f>O221/O219</f>
        <v>0.436</v>
      </c>
      <c r="Q221" s="508"/>
      <c r="R221" s="424"/>
      <c r="S221" s="5"/>
      <c r="T221" s="187"/>
      <c r="U221" s="42"/>
      <c r="V221" s="42"/>
      <c r="W221" s="42"/>
      <c r="X221" s="42"/>
      <c r="Y221" s="42"/>
      <c r="Z221" s="42"/>
      <c r="AA221" s="42"/>
      <c r="AB221" s="509"/>
      <c r="AC221" s="509"/>
      <c r="AD221" s="424"/>
      <c r="AE221" s="424"/>
      <c r="AF221" s="286"/>
    </row>
    <row r="222" spans="1:35" ht="42.6" customHeight="1" x14ac:dyDescent="0.15">
      <c r="B222" s="24"/>
      <c r="C222" s="29">
        <v>3</v>
      </c>
      <c r="D222" s="191" t="s">
        <v>111</v>
      </c>
      <c r="E222" s="28"/>
      <c r="F222" s="28"/>
      <c r="G222" s="28"/>
      <c r="H222" s="28"/>
      <c r="I222" s="28"/>
      <c r="J222" s="30"/>
      <c r="K222" s="353"/>
      <c r="L222" s="354"/>
      <c r="M222" s="324">
        <v>201</v>
      </c>
      <c r="N222" s="339">
        <f t="shared" si="37"/>
        <v>0.55219780219780223</v>
      </c>
      <c r="O222" s="337">
        <v>145</v>
      </c>
      <c r="P222" s="221">
        <f>O222/O219</f>
        <v>0.28999999999999998</v>
      </c>
      <c r="Q222" s="508"/>
      <c r="R222" s="424"/>
      <c r="S222" s="7"/>
      <c r="T222" s="187"/>
      <c r="U222" s="42"/>
      <c r="V222" s="42"/>
      <c r="W222" s="42"/>
      <c r="X222" s="42"/>
      <c r="Y222" s="42"/>
      <c r="Z222" s="42"/>
      <c r="AA222" s="42"/>
      <c r="AB222" s="509"/>
      <c r="AC222" s="509"/>
      <c r="AD222" s="424"/>
      <c r="AE222" s="424"/>
      <c r="AF222" s="286"/>
    </row>
    <row r="223" spans="1:35" ht="42.6" customHeight="1" x14ac:dyDescent="0.15">
      <c r="B223" s="24"/>
      <c r="C223" s="29">
        <v>4</v>
      </c>
      <c r="D223" s="191" t="s">
        <v>115</v>
      </c>
      <c r="E223" s="28"/>
      <c r="F223" s="28"/>
      <c r="G223" s="28"/>
      <c r="H223" s="28"/>
      <c r="I223" s="28"/>
      <c r="J223" s="30"/>
      <c r="K223" s="353"/>
      <c r="L223" s="354"/>
      <c r="M223" s="324">
        <v>79</v>
      </c>
      <c r="N223" s="339">
        <f t="shared" si="37"/>
        <v>0.21703296703296704</v>
      </c>
      <c r="O223" s="337">
        <v>96</v>
      </c>
      <c r="P223" s="221">
        <f>O223/O219</f>
        <v>0.192</v>
      </c>
      <c r="Q223" s="508"/>
      <c r="R223" s="424"/>
      <c r="S223" s="7"/>
      <c r="T223" s="187"/>
      <c r="U223" s="42"/>
      <c r="V223" s="42"/>
      <c r="W223" s="42"/>
      <c r="X223" s="42"/>
      <c r="Y223" s="42"/>
      <c r="Z223" s="42"/>
      <c r="AA223" s="42"/>
      <c r="AB223" s="509"/>
      <c r="AC223" s="509"/>
      <c r="AD223" s="424"/>
      <c r="AE223" s="424"/>
      <c r="AF223" s="286"/>
    </row>
    <row r="224" spans="1:35" ht="42.6" customHeight="1" x14ac:dyDescent="0.15">
      <c r="B224" s="24"/>
      <c r="C224" s="29">
        <v>5</v>
      </c>
      <c r="D224" s="191" t="s">
        <v>117</v>
      </c>
      <c r="E224" s="28"/>
      <c r="F224" s="28"/>
      <c r="G224" s="28"/>
      <c r="H224" s="28"/>
      <c r="I224" s="28"/>
      <c r="J224" s="30"/>
      <c r="K224" s="353"/>
      <c r="L224" s="354"/>
      <c r="M224" s="324">
        <v>57</v>
      </c>
      <c r="N224" s="339">
        <f t="shared" si="37"/>
        <v>0.15659340659340659</v>
      </c>
      <c r="O224" s="337">
        <v>46</v>
      </c>
      <c r="P224" s="221">
        <f>O224/O219</f>
        <v>9.1999999999999998E-2</v>
      </c>
      <c r="Q224" s="508"/>
      <c r="R224" s="424"/>
      <c r="S224" s="7"/>
      <c r="T224" s="187"/>
      <c r="U224" s="42"/>
      <c r="V224" s="42"/>
      <c r="W224" s="42"/>
      <c r="X224" s="42"/>
      <c r="Y224" s="42"/>
      <c r="Z224" s="42"/>
      <c r="AA224" s="42"/>
      <c r="AB224" s="509"/>
      <c r="AC224" s="509"/>
      <c r="AD224" s="424"/>
      <c r="AE224" s="424"/>
      <c r="AF224" s="286"/>
    </row>
    <row r="225" spans="1:33" ht="42.6" customHeight="1" x14ac:dyDescent="0.15">
      <c r="B225" s="24"/>
      <c r="C225" s="29">
        <v>6</v>
      </c>
      <c r="D225" s="191" t="s">
        <v>114</v>
      </c>
      <c r="E225" s="28"/>
      <c r="F225" s="28"/>
      <c r="G225" s="28"/>
      <c r="H225" s="28"/>
      <c r="I225" s="28"/>
      <c r="J225" s="30"/>
      <c r="K225" s="353"/>
      <c r="L225" s="354"/>
      <c r="M225" s="324">
        <v>41</v>
      </c>
      <c r="N225" s="339">
        <f t="shared" si="37"/>
        <v>0.11263736263736264</v>
      </c>
      <c r="O225" s="337">
        <v>39</v>
      </c>
      <c r="P225" s="221">
        <f>O225/O219</f>
        <v>7.8E-2</v>
      </c>
      <c r="Q225" s="508"/>
      <c r="R225" s="424"/>
      <c r="S225" s="188"/>
      <c r="T225" s="187"/>
      <c r="U225" s="42"/>
      <c r="V225" s="42"/>
      <c r="W225" s="42"/>
      <c r="X225" s="42"/>
      <c r="Y225" s="42"/>
      <c r="Z225" s="42"/>
      <c r="AA225" s="42"/>
      <c r="AB225" s="509"/>
      <c r="AC225" s="509"/>
      <c r="AD225" s="424"/>
      <c r="AE225" s="424"/>
      <c r="AF225" s="286"/>
    </row>
    <row r="226" spans="1:33" ht="42.6" customHeight="1" x14ac:dyDescent="0.15">
      <c r="B226" s="24"/>
      <c r="C226" s="29">
        <v>7</v>
      </c>
      <c r="D226" s="61" t="s">
        <v>119</v>
      </c>
      <c r="E226" s="28"/>
      <c r="F226" s="28"/>
      <c r="G226" s="28"/>
      <c r="H226" s="28"/>
      <c r="I226" s="28"/>
      <c r="J226" s="30"/>
      <c r="K226" s="353"/>
      <c r="L226" s="354"/>
      <c r="M226" s="324">
        <v>9</v>
      </c>
      <c r="N226" s="339">
        <f t="shared" si="37"/>
        <v>2.4725274725274724E-2</v>
      </c>
      <c r="O226" s="337">
        <v>11</v>
      </c>
      <c r="P226" s="221">
        <f>O226/O219</f>
        <v>2.1999999999999999E-2</v>
      </c>
      <c r="Q226" s="508"/>
      <c r="R226" s="424"/>
      <c r="S226" s="7"/>
      <c r="T226" s="187"/>
      <c r="U226" s="95"/>
      <c r="V226" s="95"/>
      <c r="W226" s="95"/>
      <c r="X226" s="95"/>
      <c r="Y226" s="95"/>
      <c r="Z226" s="95"/>
      <c r="AA226" s="95"/>
      <c r="AB226" s="509"/>
      <c r="AC226" s="509"/>
      <c r="AD226" s="424"/>
      <c r="AE226" s="424"/>
      <c r="AF226" s="286"/>
    </row>
    <row r="227" spans="1:33" ht="42.6" customHeight="1" x14ac:dyDescent="0.15">
      <c r="B227" s="24"/>
      <c r="C227" s="29">
        <v>8</v>
      </c>
      <c r="D227" s="191" t="s">
        <v>31</v>
      </c>
      <c r="E227" s="28"/>
      <c r="F227" s="28"/>
      <c r="G227" s="28"/>
      <c r="H227" s="28"/>
      <c r="I227" s="28"/>
      <c r="J227" s="30"/>
      <c r="K227" s="353"/>
      <c r="L227" s="354"/>
      <c r="M227" s="324">
        <v>7</v>
      </c>
      <c r="N227" s="339">
        <f t="shared" si="37"/>
        <v>1.9230769230769232E-2</v>
      </c>
      <c r="O227" s="337">
        <v>1</v>
      </c>
      <c r="P227" s="221">
        <f>O227/O219</f>
        <v>2E-3</v>
      </c>
      <c r="Q227" s="508"/>
      <c r="R227" s="424"/>
      <c r="S227" s="7"/>
      <c r="T227" s="187"/>
      <c r="U227" s="42"/>
      <c r="V227" s="42"/>
      <c r="W227" s="42"/>
      <c r="X227" s="42"/>
      <c r="Y227" s="42"/>
      <c r="Z227" s="42"/>
      <c r="AA227" s="42"/>
      <c r="AB227" s="509"/>
      <c r="AC227" s="509"/>
      <c r="AD227" s="424"/>
      <c r="AE227" s="424"/>
      <c r="AF227" s="286"/>
    </row>
    <row r="228" spans="1:33" x14ac:dyDescent="0.15">
      <c r="A228" s="36"/>
      <c r="B228" s="41"/>
      <c r="C228" s="46"/>
      <c r="D228" s="43"/>
      <c r="E228" s="43"/>
      <c r="F228" s="43"/>
      <c r="G228" s="43"/>
      <c r="H228" s="43"/>
      <c r="I228" s="504"/>
      <c r="J228" s="504"/>
      <c r="K228" s="505"/>
      <c r="L228" s="505"/>
      <c r="M228" s="504"/>
      <c r="N228" s="504"/>
      <c r="O228" s="506"/>
      <c r="P228" s="506"/>
      <c r="Q228" s="507"/>
      <c r="R228" s="507"/>
      <c r="S228" s="506"/>
      <c r="T228" s="506"/>
      <c r="U228" s="507"/>
      <c r="V228" s="507"/>
      <c r="W228" s="506"/>
      <c r="X228" s="506"/>
      <c r="Y228" s="507"/>
      <c r="Z228" s="507"/>
      <c r="AA228" s="506"/>
      <c r="AB228" s="506"/>
      <c r="AC228" s="149"/>
      <c r="AD228" s="149"/>
      <c r="AE228" s="358"/>
      <c r="AF228" s="358"/>
      <c r="AG228" s="358"/>
    </row>
    <row r="229" spans="1:33" x14ac:dyDescent="0.15">
      <c r="A229" s="36"/>
      <c r="B229" s="41"/>
      <c r="C229" s="42"/>
      <c r="D229" s="47"/>
      <c r="E229" s="47"/>
      <c r="F229" s="47"/>
      <c r="G229" s="47"/>
      <c r="H229" s="47"/>
      <c r="I229" s="186"/>
      <c r="J229" s="186"/>
      <c r="K229" s="44"/>
      <c r="L229" s="44"/>
      <c r="M229" s="186"/>
      <c r="N229" s="186"/>
      <c r="O229" s="44"/>
      <c r="P229" s="44"/>
      <c r="Q229" s="149"/>
      <c r="R229" s="149"/>
      <c r="S229" s="44"/>
      <c r="T229" s="44"/>
      <c r="U229" s="149"/>
      <c r="V229" s="149"/>
      <c r="W229" s="44"/>
      <c r="X229" s="44"/>
      <c r="Y229" s="149"/>
      <c r="Z229" s="149"/>
      <c r="AA229" s="44"/>
      <c r="AB229" s="44"/>
      <c r="AC229" s="149"/>
      <c r="AD229" s="149"/>
      <c r="AE229" s="358"/>
      <c r="AF229" s="358"/>
      <c r="AG229" s="358"/>
    </row>
    <row r="230" spans="1:33" x14ac:dyDescent="0.15">
      <c r="B230" s="24"/>
      <c r="C230" s="41"/>
      <c r="D230" s="27"/>
      <c r="E230" s="41"/>
      <c r="F230" s="148"/>
      <c r="G230" s="148"/>
      <c r="H230" s="148"/>
      <c r="I230" s="148"/>
      <c r="J230" s="148"/>
      <c r="K230" s="145"/>
      <c r="L230" s="158"/>
      <c r="M230" s="146"/>
      <c r="N230" s="146"/>
      <c r="O230" s="41"/>
      <c r="P230" s="24"/>
      <c r="Q230" s="24"/>
      <c r="R230" s="39"/>
      <c r="S230" s="39"/>
      <c r="T230" s="39"/>
      <c r="U230" s="39"/>
      <c r="V230" s="39"/>
      <c r="W230" s="39"/>
      <c r="X230" s="39"/>
      <c r="Y230" s="39"/>
      <c r="Z230" s="39"/>
      <c r="AA230" s="39"/>
      <c r="AB230" s="24"/>
      <c r="AC230" s="24"/>
      <c r="AD230" s="24"/>
    </row>
    <row r="231" spans="1:33" x14ac:dyDescent="0.15">
      <c r="B231" s="24"/>
      <c r="C231" s="157"/>
      <c r="D231" s="8"/>
      <c r="E231" s="42"/>
      <c r="F231" s="42"/>
      <c r="G231" s="42"/>
      <c r="H231" s="42"/>
      <c r="I231" s="42"/>
      <c r="J231" s="42"/>
      <c r="K231" s="7"/>
      <c r="L231" s="7"/>
      <c r="M231" s="146"/>
      <c r="N231" s="146"/>
      <c r="O231" s="158"/>
      <c r="P231" s="157"/>
      <c r="Q231" s="42"/>
      <c r="R231" s="42"/>
      <c r="S231" s="42"/>
      <c r="T231" s="42"/>
      <c r="U231" s="42"/>
      <c r="V231" s="42"/>
      <c r="W231" s="42"/>
      <c r="X231" s="7"/>
      <c r="Y231" s="7"/>
      <c r="Z231" s="146"/>
      <c r="AA231" s="146"/>
      <c r="AB231" s="24"/>
      <c r="AC231" s="24"/>
      <c r="AD231" s="24"/>
    </row>
    <row r="232" spans="1:33" ht="9.75" customHeight="1" x14ac:dyDescent="0.15">
      <c r="B232" s="24"/>
      <c r="C232" s="157"/>
      <c r="D232" s="8"/>
      <c r="E232" s="42"/>
      <c r="F232" s="42"/>
      <c r="G232" s="42"/>
      <c r="H232" s="42"/>
      <c r="I232" s="42"/>
      <c r="J232" s="42"/>
      <c r="K232" s="7"/>
      <c r="L232" s="7"/>
      <c r="M232" s="146"/>
      <c r="N232" s="146"/>
      <c r="O232" s="158"/>
      <c r="P232" s="157"/>
      <c r="Q232" s="42"/>
      <c r="R232" s="42"/>
      <c r="S232" s="42"/>
      <c r="T232" s="42"/>
      <c r="U232" s="42"/>
      <c r="V232" s="42"/>
      <c r="W232" s="42"/>
      <c r="X232" s="7"/>
      <c r="Y232" s="7"/>
      <c r="Z232" s="146"/>
      <c r="AA232" s="146"/>
      <c r="AB232" s="24"/>
      <c r="AC232" s="24"/>
      <c r="AD232" s="24"/>
    </row>
    <row r="233" spans="1:33" ht="13.5" customHeight="1" x14ac:dyDescent="0.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61"/>
      <c r="AD233" s="24"/>
    </row>
    <row r="234" spans="1:33" ht="13.5" customHeight="1" x14ac:dyDescent="0.15">
      <c r="B234" s="115"/>
      <c r="C234" s="515" t="s">
        <v>232</v>
      </c>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171"/>
      <c r="AC234" s="161"/>
      <c r="AD234" s="24"/>
    </row>
    <row r="235" spans="1:33" x14ac:dyDescent="0.15">
      <c r="B235" s="115"/>
      <c r="C235" s="515" t="s">
        <v>233</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171"/>
      <c r="AB235" s="171"/>
      <c r="AC235" s="161"/>
      <c r="AD235" s="24"/>
    </row>
    <row r="236" spans="1:33" ht="15" customHeight="1" x14ac:dyDescent="0.15">
      <c r="B236" s="115"/>
      <c r="C236" s="515" t="s">
        <v>234</v>
      </c>
      <c r="D236" s="515"/>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172"/>
      <c r="AC236" s="161"/>
      <c r="AD236" s="24"/>
    </row>
    <row r="237" spans="1:33" ht="15" customHeight="1" x14ac:dyDescent="0.15">
      <c r="B237" s="115"/>
      <c r="C237" s="515" t="s">
        <v>235</v>
      </c>
      <c r="D237" s="515"/>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172"/>
      <c r="AC237" s="161"/>
      <c r="AD237" s="24"/>
    </row>
    <row r="238" spans="1:33" x14ac:dyDescent="0.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61"/>
      <c r="AD238" s="24"/>
    </row>
    <row r="239" spans="1:33" ht="13.5" customHeight="1" x14ac:dyDescent="0.15">
      <c r="A239" s="36"/>
      <c r="B239" s="41"/>
      <c r="C239" s="48"/>
      <c r="D239" s="45"/>
      <c r="E239" s="45"/>
      <c r="F239" s="45"/>
      <c r="G239" s="45"/>
      <c r="H239" s="49"/>
      <c r="I239" s="470" t="s">
        <v>24</v>
      </c>
      <c r="J239" s="470"/>
      <c r="K239" s="516">
        <f>SUM(O239,S239)</f>
        <v>500</v>
      </c>
      <c r="L239" s="517"/>
      <c r="M239" s="470" t="s">
        <v>2</v>
      </c>
      <c r="N239" s="470"/>
      <c r="O239" s="516">
        <f>SUM(M240:N245)</f>
        <v>250</v>
      </c>
      <c r="P239" s="517"/>
      <c r="Q239" s="470" t="s">
        <v>3</v>
      </c>
      <c r="R239" s="470"/>
      <c r="S239" s="516">
        <f>SUM(Q240:R245)</f>
        <v>250</v>
      </c>
      <c r="T239" s="517"/>
      <c r="U239" s="41"/>
      <c r="V239" s="41"/>
      <c r="W239" s="41"/>
      <c r="X239" s="41"/>
      <c r="Y239" s="41"/>
      <c r="Z239" s="24"/>
    </row>
    <row r="240" spans="1:33" ht="13.5" customHeight="1" x14ac:dyDescent="0.15">
      <c r="A240" s="36"/>
      <c r="B240" s="41"/>
      <c r="C240" s="165" t="s">
        <v>25</v>
      </c>
      <c r="D240" s="154"/>
      <c r="E240" s="154"/>
      <c r="F240" s="154"/>
      <c r="G240" s="154"/>
      <c r="H240" s="155"/>
      <c r="I240" s="510">
        <f>M240+Q240</f>
        <v>56</v>
      </c>
      <c r="J240" s="494"/>
      <c r="K240" s="511">
        <f t="shared" ref="K240:K245" si="38">I240/K$239</f>
        <v>0.112</v>
      </c>
      <c r="L240" s="512"/>
      <c r="M240" s="510">
        <v>25</v>
      </c>
      <c r="N240" s="494"/>
      <c r="O240" s="513">
        <f t="shared" ref="O240:O245" si="39">M240/O$239</f>
        <v>0.1</v>
      </c>
      <c r="P240" s="514"/>
      <c r="Q240" s="510">
        <v>31</v>
      </c>
      <c r="R240" s="494"/>
      <c r="S240" s="511">
        <f t="shared" ref="S240:S245" si="40">Q240/S$239</f>
        <v>0.124</v>
      </c>
      <c r="T240" s="512"/>
      <c r="U240" s="41"/>
      <c r="V240" s="41"/>
      <c r="W240" s="41"/>
      <c r="X240" s="41"/>
      <c r="Y240" s="41"/>
      <c r="Z240" s="24"/>
    </row>
    <row r="241" spans="1:49" ht="13.5" customHeight="1" x14ac:dyDescent="0.15">
      <c r="A241" s="36"/>
      <c r="B241" s="41"/>
      <c r="C241" s="3" t="s">
        <v>26</v>
      </c>
      <c r="D241" s="154"/>
      <c r="E241" s="154"/>
      <c r="F241" s="154"/>
      <c r="G241" s="154"/>
      <c r="H241" s="155"/>
      <c r="I241" s="510">
        <f t="shared" ref="I241:I245" si="41">M241+Q241</f>
        <v>87</v>
      </c>
      <c r="J241" s="494"/>
      <c r="K241" s="511">
        <f t="shared" si="38"/>
        <v>0.17399999999999999</v>
      </c>
      <c r="L241" s="512"/>
      <c r="M241" s="510">
        <v>45</v>
      </c>
      <c r="N241" s="494"/>
      <c r="O241" s="513">
        <f t="shared" si="39"/>
        <v>0.18</v>
      </c>
      <c r="P241" s="514"/>
      <c r="Q241" s="510">
        <v>42</v>
      </c>
      <c r="R241" s="494"/>
      <c r="S241" s="511">
        <f t="shared" si="40"/>
        <v>0.16800000000000001</v>
      </c>
      <c r="T241" s="512"/>
      <c r="U241" s="41"/>
      <c r="V241" s="41"/>
      <c r="W241" s="41"/>
      <c r="X241" s="41"/>
      <c r="Y241" s="41"/>
      <c r="Z241" s="24"/>
    </row>
    <row r="242" spans="1:49" x14ac:dyDescent="0.15">
      <c r="A242" s="36"/>
      <c r="B242" s="41"/>
      <c r="C242" s="3" t="s">
        <v>27</v>
      </c>
      <c r="D242" s="28"/>
      <c r="E242" s="28"/>
      <c r="F242" s="28"/>
      <c r="G242" s="28"/>
      <c r="H242" s="30"/>
      <c r="I242" s="510">
        <f t="shared" si="41"/>
        <v>120</v>
      </c>
      <c r="J242" s="494"/>
      <c r="K242" s="511">
        <f t="shared" si="38"/>
        <v>0.24</v>
      </c>
      <c r="L242" s="512"/>
      <c r="M242" s="510">
        <v>59</v>
      </c>
      <c r="N242" s="494"/>
      <c r="O242" s="513">
        <f t="shared" si="39"/>
        <v>0.23599999999999999</v>
      </c>
      <c r="P242" s="514"/>
      <c r="Q242" s="510">
        <v>61</v>
      </c>
      <c r="R242" s="494"/>
      <c r="S242" s="511">
        <f t="shared" si="40"/>
        <v>0.24399999999999999</v>
      </c>
      <c r="T242" s="512"/>
      <c r="U242" s="41"/>
      <c r="V242" s="41"/>
      <c r="W242" s="41"/>
      <c r="X242" s="41"/>
      <c r="Y242" s="41"/>
      <c r="Z242" s="24"/>
    </row>
    <row r="243" spans="1:49" ht="13.5" customHeight="1" x14ac:dyDescent="0.15">
      <c r="A243" s="36"/>
      <c r="B243" s="41"/>
      <c r="C243" s="3" t="s">
        <v>28</v>
      </c>
      <c r="D243" s="28"/>
      <c r="E243" s="28"/>
      <c r="F243" s="28"/>
      <c r="G243" s="28"/>
      <c r="H243" s="30"/>
      <c r="I243" s="510">
        <f t="shared" si="41"/>
        <v>64</v>
      </c>
      <c r="J243" s="494"/>
      <c r="K243" s="511">
        <f t="shared" si="38"/>
        <v>0.128</v>
      </c>
      <c r="L243" s="512"/>
      <c r="M243" s="510">
        <v>37</v>
      </c>
      <c r="N243" s="494"/>
      <c r="O243" s="513">
        <f t="shared" si="39"/>
        <v>0.14799999999999999</v>
      </c>
      <c r="P243" s="514"/>
      <c r="Q243" s="510">
        <v>27</v>
      </c>
      <c r="R243" s="494"/>
      <c r="S243" s="511">
        <f t="shared" si="40"/>
        <v>0.108</v>
      </c>
      <c r="T243" s="512"/>
      <c r="U243" s="41"/>
      <c r="V243" s="41"/>
      <c r="W243" s="41"/>
      <c r="X243" s="41"/>
      <c r="Y243" s="41"/>
      <c r="Z243" s="24"/>
    </row>
    <row r="244" spans="1:49" x14ac:dyDescent="0.15">
      <c r="A244" s="36"/>
      <c r="B244" s="41"/>
      <c r="C244" s="3" t="s">
        <v>29</v>
      </c>
      <c r="D244" s="28"/>
      <c r="E244" s="28"/>
      <c r="F244" s="28"/>
      <c r="G244" s="28"/>
      <c r="H244" s="30"/>
      <c r="I244" s="510">
        <f t="shared" si="41"/>
        <v>30</v>
      </c>
      <c r="J244" s="494"/>
      <c r="K244" s="511">
        <f t="shared" si="38"/>
        <v>0.06</v>
      </c>
      <c r="L244" s="512"/>
      <c r="M244" s="510">
        <v>13</v>
      </c>
      <c r="N244" s="494"/>
      <c r="O244" s="513">
        <f t="shared" si="39"/>
        <v>5.1999999999999998E-2</v>
      </c>
      <c r="P244" s="514"/>
      <c r="Q244" s="510">
        <v>17</v>
      </c>
      <c r="R244" s="494"/>
      <c r="S244" s="511">
        <f t="shared" si="40"/>
        <v>6.8000000000000005E-2</v>
      </c>
      <c r="T244" s="512"/>
      <c r="U244" s="41"/>
      <c r="V244" s="41"/>
      <c r="W244" s="41"/>
      <c r="X244" s="41"/>
      <c r="Y244" s="41"/>
      <c r="Z244" s="24"/>
    </row>
    <row r="245" spans="1:49" x14ac:dyDescent="0.15">
      <c r="A245" s="36"/>
      <c r="B245" s="41"/>
      <c r="C245" s="3" t="s">
        <v>263</v>
      </c>
      <c r="D245" s="154"/>
      <c r="E245" s="154"/>
      <c r="F245" s="154"/>
      <c r="G245" s="154"/>
      <c r="H245" s="155"/>
      <c r="I245" s="510">
        <f t="shared" si="41"/>
        <v>143</v>
      </c>
      <c r="J245" s="494"/>
      <c r="K245" s="511">
        <f t="shared" si="38"/>
        <v>0.28599999999999998</v>
      </c>
      <c r="L245" s="512"/>
      <c r="M245" s="510">
        <v>71</v>
      </c>
      <c r="N245" s="494"/>
      <c r="O245" s="513">
        <f t="shared" si="39"/>
        <v>0.28399999999999997</v>
      </c>
      <c r="P245" s="514"/>
      <c r="Q245" s="510">
        <v>72</v>
      </c>
      <c r="R245" s="494"/>
      <c r="S245" s="511">
        <f t="shared" si="40"/>
        <v>0.28799999999999998</v>
      </c>
      <c r="T245" s="512"/>
      <c r="U245" s="41"/>
      <c r="V245" s="41"/>
      <c r="W245" s="41"/>
      <c r="X245" s="41"/>
      <c r="Y245" s="41"/>
      <c r="Z245" s="24"/>
    </row>
    <row r="246" spans="1:49" x14ac:dyDescent="0.15">
      <c r="A246" s="36"/>
      <c r="B246" s="41"/>
      <c r="C246" s="6"/>
      <c r="D246" s="47"/>
      <c r="E246" s="47"/>
      <c r="F246" s="47"/>
      <c r="G246" s="47"/>
      <c r="H246" s="47"/>
      <c r="I246" s="158"/>
      <c r="J246" s="158"/>
      <c r="K246" s="153"/>
      <c r="L246" s="153"/>
      <c r="M246" s="158"/>
      <c r="N246" s="158"/>
      <c r="O246" s="9"/>
      <c r="P246" s="9"/>
      <c r="Q246" s="158"/>
      <c r="R246" s="158"/>
      <c r="S246" s="153"/>
      <c r="T246" s="153"/>
      <c r="U246" s="158"/>
      <c r="V246" s="158"/>
      <c r="W246" s="153"/>
      <c r="X246" s="153"/>
      <c r="Y246" s="41"/>
      <c r="Z246" s="41"/>
      <c r="AA246" s="41"/>
      <c r="AB246" s="41"/>
      <c r="AC246" s="41"/>
      <c r="AD246" s="24"/>
    </row>
    <row r="247" spans="1:49" x14ac:dyDescent="0.15">
      <c r="A247" s="36"/>
      <c r="B247" s="41"/>
      <c r="C247" s="6"/>
      <c r="D247" s="47"/>
      <c r="E247" s="47"/>
      <c r="F247" s="47"/>
      <c r="G247" s="47"/>
      <c r="H247" s="47"/>
      <c r="I247" s="157"/>
      <c r="J247" s="157"/>
      <c r="K247" s="9"/>
      <c r="L247" s="9"/>
      <c r="M247" s="157"/>
      <c r="N247" s="157"/>
      <c r="O247" s="9"/>
      <c r="P247" s="9"/>
      <c r="Q247" s="157"/>
      <c r="R247" s="157"/>
      <c r="S247" s="9"/>
      <c r="T247" s="9"/>
      <c r="U247" s="42"/>
      <c r="V247" s="42"/>
      <c r="W247" s="146"/>
      <c r="X247" s="146"/>
      <c r="Y247" s="41"/>
      <c r="Z247" s="41"/>
      <c r="AA247" s="41"/>
      <c r="AB247" s="41"/>
      <c r="AC247" s="41"/>
      <c r="AD247" s="24"/>
    </row>
    <row r="248" spans="1:49" x14ac:dyDescent="0.15">
      <c r="A248" s="36"/>
      <c r="B248" s="41"/>
      <c r="C248" s="518" t="s">
        <v>2</v>
      </c>
      <c r="D248" s="519"/>
      <c r="E248" s="520">
        <f>O239</f>
        <v>250</v>
      </c>
      <c r="F248" s="520"/>
      <c r="G248" s="129"/>
      <c r="H248" s="130"/>
      <c r="I248" s="521" t="s">
        <v>64</v>
      </c>
      <c r="J248" s="522"/>
      <c r="K248" s="523">
        <f>SUM(I249:J254)</f>
        <v>50</v>
      </c>
      <c r="L248" s="524"/>
      <c r="M248" s="521" t="s">
        <v>65</v>
      </c>
      <c r="N248" s="522"/>
      <c r="O248" s="523">
        <f>SUM(M249:N254)</f>
        <v>50</v>
      </c>
      <c r="P248" s="524"/>
      <c r="Q248" s="521" t="s">
        <v>66</v>
      </c>
      <c r="R248" s="522"/>
      <c r="S248" s="523">
        <f>SUM(Q249:R254)</f>
        <v>50</v>
      </c>
      <c r="T248" s="524"/>
      <c r="U248" s="521" t="s">
        <v>67</v>
      </c>
      <c r="V248" s="522"/>
      <c r="W248" s="523">
        <f>SUM(U249:V254)</f>
        <v>50</v>
      </c>
      <c r="X248" s="524"/>
      <c r="Y248" s="534" t="s">
        <v>68</v>
      </c>
      <c r="Z248" s="535"/>
      <c r="AA248" s="523">
        <f>SUM(Y249:Z254)</f>
        <v>50</v>
      </c>
      <c r="AB248" s="524"/>
      <c r="AC248" s="467"/>
      <c r="AD248" s="468"/>
      <c r="AE248" s="747"/>
      <c r="AF248" s="747"/>
      <c r="AG248" s="748"/>
      <c r="AH248" s="749"/>
      <c r="AI248" s="749"/>
      <c r="AJ248" s="750"/>
      <c r="AK248" s="750"/>
      <c r="AL248" s="751"/>
      <c r="AM248" s="751"/>
      <c r="AN248" s="750"/>
      <c r="AO248" s="750"/>
      <c r="AP248" s="751"/>
      <c r="AQ248" s="751"/>
      <c r="AR248" s="750"/>
      <c r="AS248" s="750"/>
      <c r="AT248" s="456"/>
      <c r="AU248" s="456"/>
      <c r="AV248" s="750"/>
      <c r="AW248" s="750"/>
    </row>
    <row r="249" spans="1:49" x14ac:dyDescent="0.15">
      <c r="A249" s="36"/>
      <c r="B249" s="41"/>
      <c r="C249" s="131" t="s">
        <v>25</v>
      </c>
      <c r="D249" s="132"/>
      <c r="E249" s="132"/>
      <c r="F249" s="132"/>
      <c r="G249" s="132"/>
      <c r="H249" s="133"/>
      <c r="I249" s="526">
        <v>2</v>
      </c>
      <c r="J249" s="527"/>
      <c r="K249" s="528">
        <f t="shared" ref="K249:K254" si="42">I249/K$248</f>
        <v>0.04</v>
      </c>
      <c r="L249" s="529"/>
      <c r="M249" s="530">
        <v>7</v>
      </c>
      <c r="N249" s="531"/>
      <c r="O249" s="532">
        <f t="shared" ref="O249" si="43">M249/O$248</f>
        <v>0.14000000000000001</v>
      </c>
      <c r="P249" s="533"/>
      <c r="Q249" s="526">
        <v>2</v>
      </c>
      <c r="R249" s="527"/>
      <c r="S249" s="528">
        <f t="shared" ref="S249:S254" si="44">Q249/S$248</f>
        <v>0.04</v>
      </c>
      <c r="T249" s="529"/>
      <c r="U249" s="526">
        <v>4</v>
      </c>
      <c r="V249" s="527"/>
      <c r="W249" s="528">
        <f t="shared" ref="W249:W254" si="45">U249/W$248</f>
        <v>0.08</v>
      </c>
      <c r="X249" s="529"/>
      <c r="Y249" s="526">
        <v>10</v>
      </c>
      <c r="Z249" s="527"/>
      <c r="AA249" s="532">
        <f>Y249/AA$248</f>
        <v>0.2</v>
      </c>
      <c r="AB249" s="533"/>
      <c r="AC249" s="473"/>
      <c r="AD249" s="474"/>
      <c r="AE249" s="536"/>
      <c r="AF249" s="536"/>
      <c r="AG249" s="358"/>
      <c r="AH249" s="358"/>
      <c r="AI249" s="358"/>
      <c r="AJ249" s="286"/>
      <c r="AK249" s="286"/>
      <c r="AL249" s="536"/>
      <c r="AM249" s="536"/>
      <c r="AN249" s="286"/>
      <c r="AO249" s="286"/>
      <c r="AP249" s="536"/>
      <c r="AQ249" s="536"/>
      <c r="AR249" s="286"/>
      <c r="AS249" s="286"/>
      <c r="AT249" s="536"/>
      <c r="AU249" s="536"/>
      <c r="AV249" s="286"/>
      <c r="AW249" s="286"/>
    </row>
    <row r="250" spans="1:49" x14ac:dyDescent="0.15">
      <c r="A250" s="36"/>
      <c r="B250" s="41"/>
      <c r="C250" s="134" t="s">
        <v>26</v>
      </c>
      <c r="D250" s="132"/>
      <c r="E250" s="132"/>
      <c r="F250" s="132"/>
      <c r="G250" s="132"/>
      <c r="H250" s="133"/>
      <c r="I250" s="526">
        <v>8</v>
      </c>
      <c r="J250" s="527"/>
      <c r="K250" s="528">
        <f t="shared" si="42"/>
        <v>0.16</v>
      </c>
      <c r="L250" s="529"/>
      <c r="M250" s="530">
        <v>9</v>
      </c>
      <c r="N250" s="531"/>
      <c r="O250" s="532">
        <f>M250/O$248</f>
        <v>0.18</v>
      </c>
      <c r="P250" s="533"/>
      <c r="Q250" s="526">
        <v>11</v>
      </c>
      <c r="R250" s="527"/>
      <c r="S250" s="528">
        <f t="shared" si="44"/>
        <v>0.22</v>
      </c>
      <c r="T250" s="529"/>
      <c r="U250" s="526">
        <v>8</v>
      </c>
      <c r="V250" s="527"/>
      <c r="W250" s="528">
        <f t="shared" si="45"/>
        <v>0.16</v>
      </c>
      <c r="X250" s="529"/>
      <c r="Y250" s="526">
        <v>9</v>
      </c>
      <c r="Z250" s="527"/>
      <c r="AA250" s="532">
        <f t="shared" ref="AA250:AA254" si="46">Y250/AA$248</f>
        <v>0.18</v>
      </c>
      <c r="AB250" s="533"/>
      <c r="AC250" s="473"/>
      <c r="AD250" s="474"/>
      <c r="AE250" s="487"/>
      <c r="AF250" s="487"/>
      <c r="AG250" s="358"/>
      <c r="AH250" s="286"/>
      <c r="AI250" s="286"/>
      <c r="AJ250" s="286"/>
      <c r="AK250" s="286"/>
      <c r="AL250" s="286"/>
      <c r="AM250" s="286"/>
      <c r="AN250" s="286"/>
      <c r="AO250" s="286"/>
      <c r="AP250" s="286"/>
      <c r="AQ250" s="286"/>
      <c r="AR250" s="286"/>
      <c r="AS250" s="286"/>
      <c r="AT250" s="286"/>
      <c r="AU250" s="286"/>
      <c r="AV250" s="286"/>
      <c r="AW250" s="286"/>
    </row>
    <row r="251" spans="1:49" x14ac:dyDescent="0.15">
      <c r="A251" s="36"/>
      <c r="B251" s="41"/>
      <c r="C251" s="134" t="s">
        <v>27</v>
      </c>
      <c r="D251" s="135"/>
      <c r="E251" s="135"/>
      <c r="F251" s="135"/>
      <c r="G251" s="135"/>
      <c r="H251" s="136"/>
      <c r="I251" s="526">
        <v>9</v>
      </c>
      <c r="J251" s="527"/>
      <c r="K251" s="528">
        <f t="shared" si="42"/>
        <v>0.18</v>
      </c>
      <c r="L251" s="529"/>
      <c r="M251" s="530">
        <v>15</v>
      </c>
      <c r="N251" s="531"/>
      <c r="O251" s="532">
        <f t="shared" ref="O251:O254" si="47">M251/O$248</f>
        <v>0.3</v>
      </c>
      <c r="P251" s="533"/>
      <c r="Q251" s="526">
        <v>13</v>
      </c>
      <c r="R251" s="527"/>
      <c r="S251" s="528">
        <f t="shared" si="44"/>
        <v>0.26</v>
      </c>
      <c r="T251" s="529"/>
      <c r="U251" s="526">
        <v>9</v>
      </c>
      <c r="V251" s="527"/>
      <c r="W251" s="528">
        <f t="shared" si="45"/>
        <v>0.18</v>
      </c>
      <c r="X251" s="529"/>
      <c r="Y251" s="526">
        <v>13</v>
      </c>
      <c r="Z251" s="527"/>
      <c r="AA251" s="532">
        <f t="shared" si="46"/>
        <v>0.26</v>
      </c>
      <c r="AB251" s="533"/>
      <c r="AC251" s="473"/>
      <c r="AD251" s="474"/>
      <c r="AE251" s="487"/>
      <c r="AF251" s="487"/>
      <c r="AG251" s="358"/>
      <c r="AH251" s="286"/>
      <c r="AI251" s="286"/>
      <c r="AJ251" s="286"/>
      <c r="AK251" s="286"/>
      <c r="AL251" s="286"/>
      <c r="AM251" s="286"/>
      <c r="AN251" s="286"/>
      <c r="AO251" s="286"/>
      <c r="AP251" s="286"/>
      <c r="AQ251" s="286"/>
      <c r="AR251" s="286"/>
      <c r="AS251" s="286"/>
      <c r="AT251" s="286"/>
      <c r="AU251" s="286"/>
      <c r="AV251" s="286"/>
      <c r="AW251" s="286"/>
    </row>
    <row r="252" spans="1:49" x14ac:dyDescent="0.15">
      <c r="A252" s="36"/>
      <c r="B252" s="41"/>
      <c r="C252" s="134" t="s">
        <v>28</v>
      </c>
      <c r="D252" s="135"/>
      <c r="E252" s="135"/>
      <c r="F252" s="135"/>
      <c r="G252" s="135"/>
      <c r="H252" s="136"/>
      <c r="I252" s="526">
        <v>10</v>
      </c>
      <c r="J252" s="527"/>
      <c r="K252" s="528">
        <f t="shared" si="42"/>
        <v>0.2</v>
      </c>
      <c r="L252" s="529"/>
      <c r="M252" s="530">
        <v>6</v>
      </c>
      <c r="N252" s="531"/>
      <c r="O252" s="532">
        <f t="shared" si="47"/>
        <v>0.12</v>
      </c>
      <c r="P252" s="533"/>
      <c r="Q252" s="526">
        <v>8</v>
      </c>
      <c r="R252" s="527"/>
      <c r="S252" s="528">
        <f t="shared" si="44"/>
        <v>0.16</v>
      </c>
      <c r="T252" s="529"/>
      <c r="U252" s="526">
        <v>9</v>
      </c>
      <c r="V252" s="527"/>
      <c r="W252" s="528">
        <f t="shared" si="45"/>
        <v>0.18</v>
      </c>
      <c r="X252" s="529"/>
      <c r="Y252" s="526">
        <v>4</v>
      </c>
      <c r="Z252" s="527"/>
      <c r="AA252" s="532">
        <f t="shared" si="46"/>
        <v>0.08</v>
      </c>
      <c r="AB252" s="533"/>
      <c r="AC252" s="473"/>
      <c r="AD252" s="474"/>
      <c r="AE252" s="487"/>
      <c r="AF252" s="487"/>
      <c r="AG252" s="358"/>
      <c r="AH252" s="286"/>
      <c r="AI252" s="286"/>
      <c r="AJ252" s="286"/>
      <c r="AK252" s="286"/>
      <c r="AL252" s="286"/>
      <c r="AM252" s="286"/>
      <c r="AN252" s="286"/>
      <c r="AO252" s="286"/>
      <c r="AP252" s="286"/>
      <c r="AQ252" s="286"/>
      <c r="AR252" s="286"/>
      <c r="AS252" s="286"/>
      <c r="AT252" s="286"/>
      <c r="AU252" s="286"/>
      <c r="AV252" s="286"/>
      <c r="AW252" s="286"/>
    </row>
    <row r="253" spans="1:49" x14ac:dyDescent="0.15">
      <c r="A253" s="36"/>
      <c r="B253" s="41"/>
      <c r="C253" s="134" t="s">
        <v>29</v>
      </c>
      <c r="D253" s="135"/>
      <c r="E253" s="135"/>
      <c r="F253" s="135"/>
      <c r="G253" s="135"/>
      <c r="H253" s="136"/>
      <c r="I253" s="526">
        <v>6</v>
      </c>
      <c r="J253" s="527"/>
      <c r="K253" s="528">
        <f t="shared" si="42"/>
        <v>0.12</v>
      </c>
      <c r="L253" s="529"/>
      <c r="M253" s="530">
        <v>3</v>
      </c>
      <c r="N253" s="531"/>
      <c r="O253" s="532">
        <f t="shared" si="47"/>
        <v>0.06</v>
      </c>
      <c r="P253" s="533"/>
      <c r="Q253" s="526">
        <v>0</v>
      </c>
      <c r="R253" s="527"/>
      <c r="S253" s="528">
        <f t="shared" si="44"/>
        <v>0</v>
      </c>
      <c r="T253" s="529"/>
      <c r="U253" s="526">
        <v>2</v>
      </c>
      <c r="V253" s="527"/>
      <c r="W253" s="528">
        <f t="shared" si="45"/>
        <v>0.04</v>
      </c>
      <c r="X253" s="529"/>
      <c r="Y253" s="526">
        <v>2</v>
      </c>
      <c r="Z253" s="527"/>
      <c r="AA253" s="532">
        <f t="shared" si="46"/>
        <v>0.04</v>
      </c>
      <c r="AB253" s="533"/>
      <c r="AC253" s="473"/>
      <c r="AD253" s="474"/>
      <c r="AE253" s="487"/>
      <c r="AF253" s="487"/>
      <c r="AG253" s="358"/>
      <c r="AH253" s="286"/>
      <c r="AI253" s="286"/>
      <c r="AJ253" s="286"/>
      <c r="AK253" s="286"/>
      <c r="AL253" s="286"/>
      <c r="AM253" s="286"/>
      <c r="AN253" s="286"/>
      <c r="AO253" s="286"/>
      <c r="AP253" s="286"/>
      <c r="AQ253" s="286"/>
      <c r="AR253" s="286"/>
      <c r="AS253" s="286"/>
      <c r="AT253" s="286"/>
      <c r="AU253" s="286"/>
      <c r="AV253" s="286"/>
      <c r="AW253" s="286"/>
    </row>
    <row r="254" spans="1:49" x14ac:dyDescent="0.15">
      <c r="A254" s="36"/>
      <c r="B254" s="41"/>
      <c r="C254" s="134" t="s">
        <v>30</v>
      </c>
      <c r="D254" s="132"/>
      <c r="E254" s="132"/>
      <c r="F254" s="132"/>
      <c r="G254" s="132"/>
      <c r="H254" s="133"/>
      <c r="I254" s="526">
        <v>15</v>
      </c>
      <c r="J254" s="527"/>
      <c r="K254" s="528">
        <f t="shared" si="42"/>
        <v>0.3</v>
      </c>
      <c r="L254" s="529"/>
      <c r="M254" s="526">
        <v>10</v>
      </c>
      <c r="N254" s="527"/>
      <c r="O254" s="532">
        <f t="shared" si="47"/>
        <v>0.2</v>
      </c>
      <c r="P254" s="533"/>
      <c r="Q254" s="526">
        <v>16</v>
      </c>
      <c r="R254" s="527"/>
      <c r="S254" s="528">
        <f t="shared" si="44"/>
        <v>0.32</v>
      </c>
      <c r="T254" s="529"/>
      <c r="U254" s="526">
        <v>18</v>
      </c>
      <c r="V254" s="527"/>
      <c r="W254" s="528">
        <f t="shared" si="45"/>
        <v>0.36</v>
      </c>
      <c r="X254" s="529"/>
      <c r="Y254" s="526">
        <v>12</v>
      </c>
      <c r="Z254" s="527"/>
      <c r="AA254" s="532">
        <f t="shared" si="46"/>
        <v>0.24</v>
      </c>
      <c r="AB254" s="533"/>
      <c r="AC254" s="473"/>
      <c r="AD254" s="474"/>
      <c r="AE254" s="487"/>
      <c r="AF254" s="487"/>
      <c r="AG254" s="358"/>
      <c r="AH254" s="286"/>
      <c r="AI254" s="286"/>
      <c r="AJ254" s="286"/>
      <c r="AK254" s="286"/>
      <c r="AL254" s="286"/>
      <c r="AM254" s="286"/>
      <c r="AN254" s="286"/>
      <c r="AO254" s="286"/>
      <c r="AP254" s="286"/>
      <c r="AQ254" s="286"/>
      <c r="AR254" s="286"/>
      <c r="AS254" s="286"/>
      <c r="AT254" s="286"/>
      <c r="AU254" s="286"/>
      <c r="AV254" s="286"/>
      <c r="AW254" s="286"/>
    </row>
    <row r="255" spans="1:49" x14ac:dyDescent="0.15">
      <c r="A255" s="36"/>
      <c r="B255" s="41"/>
      <c r="C255" s="137"/>
      <c r="D255" s="138"/>
      <c r="E255" s="138"/>
      <c r="F255" s="138"/>
      <c r="G255" s="138"/>
      <c r="H255" s="138"/>
      <c r="I255" s="149"/>
      <c r="J255" s="149"/>
      <c r="K255" s="44"/>
      <c r="L255" s="44"/>
      <c r="M255" s="149"/>
      <c r="N255" s="149"/>
      <c r="O255" s="81"/>
      <c r="P255" s="81"/>
      <c r="Q255" s="149"/>
      <c r="R255" s="149"/>
      <c r="S255" s="44"/>
      <c r="T255" s="44"/>
      <c r="U255" s="149"/>
      <c r="V255" s="149"/>
      <c r="W255" s="44"/>
      <c r="X255" s="44"/>
      <c r="Y255" s="149"/>
      <c r="Z255" s="149"/>
      <c r="AA255" s="81"/>
      <c r="AB255" s="81"/>
      <c r="AC255" s="149"/>
      <c r="AD255" s="149"/>
      <c r="AE255" s="358"/>
      <c r="AF255" s="358"/>
      <c r="AG255" s="358"/>
      <c r="AH255" s="286"/>
      <c r="AI255" s="286"/>
      <c r="AJ255" s="286"/>
      <c r="AK255" s="286"/>
      <c r="AL255" s="286"/>
      <c r="AM255" s="286"/>
      <c r="AN255" s="286"/>
      <c r="AO255" s="286"/>
      <c r="AP255" s="286"/>
      <c r="AQ255" s="286"/>
      <c r="AR255" s="286"/>
      <c r="AS255" s="286"/>
      <c r="AT255" s="286"/>
      <c r="AU255" s="286"/>
      <c r="AV255" s="286"/>
      <c r="AW255" s="286"/>
    </row>
    <row r="256" spans="1:49" x14ac:dyDescent="0.15">
      <c r="A256" s="36"/>
      <c r="B256" s="41"/>
      <c r="C256" s="137"/>
      <c r="D256" s="138"/>
      <c r="E256" s="138"/>
      <c r="F256" s="138"/>
      <c r="G256" s="138"/>
      <c r="H256" s="138"/>
      <c r="I256" s="173"/>
      <c r="J256" s="173"/>
      <c r="K256" s="173"/>
      <c r="L256" s="173"/>
      <c r="M256" s="174"/>
      <c r="N256" s="174"/>
      <c r="O256" s="174"/>
      <c r="P256" s="174"/>
      <c r="Q256" s="175"/>
      <c r="R256" s="175"/>
      <c r="S256" s="175"/>
      <c r="T256" s="175"/>
      <c r="U256" s="176"/>
      <c r="V256" s="176"/>
      <c r="W256" s="176"/>
      <c r="X256" s="176"/>
      <c r="Y256" s="177"/>
      <c r="Z256" s="177"/>
      <c r="AA256" s="177"/>
      <c r="AB256" s="177"/>
      <c r="AC256" s="41"/>
      <c r="AD256" s="24"/>
      <c r="AE256" s="286"/>
      <c r="AF256" s="286"/>
      <c r="AG256" s="286"/>
      <c r="AH256" s="286"/>
      <c r="AI256" s="286"/>
      <c r="AJ256" s="286"/>
      <c r="AK256" s="286"/>
      <c r="AL256" s="286"/>
      <c r="AM256" s="286"/>
      <c r="AN256" s="286"/>
      <c r="AO256" s="286"/>
      <c r="AP256" s="286"/>
      <c r="AQ256" s="286"/>
      <c r="AR256" s="286"/>
      <c r="AS256" s="286"/>
      <c r="AT256" s="286"/>
      <c r="AU256" s="286"/>
      <c r="AV256" s="286"/>
      <c r="AW256" s="286"/>
    </row>
    <row r="257" spans="1:49" x14ac:dyDescent="0.15">
      <c r="A257" s="36"/>
      <c r="B257" s="41"/>
      <c r="C257" s="518" t="s">
        <v>3</v>
      </c>
      <c r="D257" s="519"/>
      <c r="E257" s="537">
        <f>S239</f>
        <v>250</v>
      </c>
      <c r="F257" s="537"/>
      <c r="G257" s="129"/>
      <c r="H257" s="130"/>
      <c r="I257" s="538" t="s">
        <v>64</v>
      </c>
      <c r="J257" s="539"/>
      <c r="K257" s="523">
        <f>SUM(I258:J263)</f>
        <v>50</v>
      </c>
      <c r="L257" s="524"/>
      <c r="M257" s="538" t="s">
        <v>65</v>
      </c>
      <c r="N257" s="539"/>
      <c r="O257" s="523">
        <f>SUM(M258:N263)</f>
        <v>50</v>
      </c>
      <c r="P257" s="524"/>
      <c r="Q257" s="521" t="s">
        <v>66</v>
      </c>
      <c r="R257" s="522"/>
      <c r="S257" s="523">
        <f>SUM(Q258:R263)</f>
        <v>50</v>
      </c>
      <c r="T257" s="524"/>
      <c r="U257" s="521" t="s">
        <v>67</v>
      </c>
      <c r="V257" s="522"/>
      <c r="W257" s="523">
        <f>SUM(U258:V263)</f>
        <v>50</v>
      </c>
      <c r="X257" s="524"/>
      <c r="Y257" s="534" t="s">
        <v>68</v>
      </c>
      <c r="Z257" s="535"/>
      <c r="AA257" s="523">
        <f>SUM(Y258:Z263)</f>
        <v>50</v>
      </c>
      <c r="AB257" s="524"/>
      <c r="AC257" s="41"/>
      <c r="AD257" s="24"/>
      <c r="AE257" s="747"/>
      <c r="AF257" s="747"/>
      <c r="AG257" s="748"/>
      <c r="AH257" s="749"/>
      <c r="AI257" s="749"/>
      <c r="AJ257" s="750"/>
      <c r="AK257" s="750"/>
      <c r="AL257" s="751"/>
      <c r="AM257" s="751"/>
      <c r="AN257" s="750"/>
      <c r="AO257" s="750"/>
      <c r="AP257" s="751"/>
      <c r="AQ257" s="751"/>
      <c r="AR257" s="750"/>
      <c r="AS257" s="750"/>
      <c r="AT257" s="456"/>
      <c r="AU257" s="456"/>
      <c r="AV257" s="750"/>
      <c r="AW257" s="750"/>
    </row>
    <row r="258" spans="1:49" x14ac:dyDescent="0.15">
      <c r="A258" s="36"/>
      <c r="B258" s="41"/>
      <c r="C258" s="131" t="s">
        <v>25</v>
      </c>
      <c r="D258" s="132"/>
      <c r="E258" s="132"/>
      <c r="F258" s="132"/>
      <c r="G258" s="132"/>
      <c r="H258" s="133"/>
      <c r="I258" s="526">
        <v>6</v>
      </c>
      <c r="J258" s="527"/>
      <c r="K258" s="528">
        <f t="shared" ref="K258:K263" si="48">I258/K$257</f>
        <v>0.12</v>
      </c>
      <c r="L258" s="529"/>
      <c r="M258" s="526">
        <v>5</v>
      </c>
      <c r="N258" s="527"/>
      <c r="O258" s="532">
        <f t="shared" ref="O258:O263" si="49">M258/O$257</f>
        <v>0.1</v>
      </c>
      <c r="P258" s="533"/>
      <c r="Q258" s="526">
        <v>3</v>
      </c>
      <c r="R258" s="527"/>
      <c r="S258" s="528">
        <f t="shared" ref="S258:S263" si="50">Q258/S$257</f>
        <v>0.06</v>
      </c>
      <c r="T258" s="529"/>
      <c r="U258" s="526">
        <v>11</v>
      </c>
      <c r="V258" s="527"/>
      <c r="W258" s="528">
        <f t="shared" ref="W258:W263" si="51">U258/W$257</f>
        <v>0.22</v>
      </c>
      <c r="X258" s="529"/>
      <c r="Y258" s="526">
        <v>6</v>
      </c>
      <c r="Z258" s="527"/>
      <c r="AA258" s="532">
        <f>Y258/AA$257</f>
        <v>0.12</v>
      </c>
      <c r="AB258" s="533"/>
      <c r="AC258" s="41"/>
      <c r="AD258" s="24"/>
      <c r="AE258" s="536"/>
      <c r="AF258" s="536"/>
      <c r="AG258" s="358"/>
      <c r="AH258" s="358"/>
      <c r="AI258" s="358"/>
      <c r="AJ258" s="286"/>
      <c r="AK258" s="286"/>
      <c r="AL258" s="536"/>
      <c r="AM258" s="536"/>
      <c r="AN258" s="286"/>
      <c r="AO258" s="286"/>
      <c r="AP258" s="536"/>
      <c r="AQ258" s="536"/>
      <c r="AR258" s="286"/>
      <c r="AS258" s="286"/>
      <c r="AT258" s="536"/>
      <c r="AU258" s="536"/>
      <c r="AV258" s="286"/>
      <c r="AW258" s="286"/>
    </row>
    <row r="259" spans="1:49" x14ac:dyDescent="0.15">
      <c r="A259" s="36"/>
      <c r="B259" s="41"/>
      <c r="C259" s="134" t="s">
        <v>26</v>
      </c>
      <c r="D259" s="132"/>
      <c r="E259" s="132"/>
      <c r="F259" s="132"/>
      <c r="G259" s="132"/>
      <c r="H259" s="133"/>
      <c r="I259" s="526">
        <v>9</v>
      </c>
      <c r="J259" s="527"/>
      <c r="K259" s="528">
        <f t="shared" si="48"/>
        <v>0.18</v>
      </c>
      <c r="L259" s="529"/>
      <c r="M259" s="526">
        <v>10</v>
      </c>
      <c r="N259" s="527"/>
      <c r="O259" s="532">
        <f t="shared" si="49"/>
        <v>0.2</v>
      </c>
      <c r="P259" s="533"/>
      <c r="Q259" s="526">
        <v>8</v>
      </c>
      <c r="R259" s="527"/>
      <c r="S259" s="528">
        <f t="shared" si="50"/>
        <v>0.16</v>
      </c>
      <c r="T259" s="529"/>
      <c r="U259" s="526">
        <v>8</v>
      </c>
      <c r="V259" s="527"/>
      <c r="W259" s="528">
        <f t="shared" si="51"/>
        <v>0.16</v>
      </c>
      <c r="X259" s="529"/>
      <c r="Y259" s="526">
        <v>7</v>
      </c>
      <c r="Z259" s="527"/>
      <c r="AA259" s="532">
        <f t="shared" ref="AA259:AA263" si="52">Y259/AA$257</f>
        <v>0.14000000000000001</v>
      </c>
      <c r="AB259" s="533"/>
      <c r="AC259" s="41"/>
      <c r="AD259" s="24"/>
    </row>
    <row r="260" spans="1:49" x14ac:dyDescent="0.15">
      <c r="A260" s="36"/>
      <c r="B260" s="41"/>
      <c r="C260" s="134" t="s">
        <v>27</v>
      </c>
      <c r="D260" s="135"/>
      <c r="E260" s="135"/>
      <c r="F260" s="135"/>
      <c r="G260" s="135"/>
      <c r="H260" s="136"/>
      <c r="I260" s="526">
        <v>13</v>
      </c>
      <c r="J260" s="527"/>
      <c r="K260" s="528">
        <f t="shared" si="48"/>
        <v>0.26</v>
      </c>
      <c r="L260" s="529"/>
      <c r="M260" s="526">
        <v>12</v>
      </c>
      <c r="N260" s="527"/>
      <c r="O260" s="532">
        <f t="shared" si="49"/>
        <v>0.24</v>
      </c>
      <c r="P260" s="533"/>
      <c r="Q260" s="526">
        <v>15</v>
      </c>
      <c r="R260" s="527"/>
      <c r="S260" s="528">
        <f t="shared" si="50"/>
        <v>0.3</v>
      </c>
      <c r="T260" s="529"/>
      <c r="U260" s="526">
        <v>7</v>
      </c>
      <c r="V260" s="527"/>
      <c r="W260" s="528">
        <f t="shared" si="51"/>
        <v>0.14000000000000001</v>
      </c>
      <c r="X260" s="529"/>
      <c r="Y260" s="526">
        <v>14</v>
      </c>
      <c r="Z260" s="527"/>
      <c r="AA260" s="532">
        <f t="shared" si="52"/>
        <v>0.28000000000000003</v>
      </c>
      <c r="AB260" s="533"/>
      <c r="AC260" s="41"/>
      <c r="AD260" s="24"/>
    </row>
    <row r="261" spans="1:49" x14ac:dyDescent="0.15">
      <c r="A261" s="36"/>
      <c r="B261" s="41"/>
      <c r="C261" s="134" t="s">
        <v>28</v>
      </c>
      <c r="D261" s="135"/>
      <c r="E261" s="135"/>
      <c r="F261" s="135"/>
      <c r="G261" s="135"/>
      <c r="H261" s="136"/>
      <c r="I261" s="526">
        <v>7</v>
      </c>
      <c r="J261" s="527"/>
      <c r="K261" s="528">
        <f t="shared" si="48"/>
        <v>0.14000000000000001</v>
      </c>
      <c r="L261" s="529"/>
      <c r="M261" s="526">
        <v>6</v>
      </c>
      <c r="N261" s="527"/>
      <c r="O261" s="532">
        <f t="shared" si="49"/>
        <v>0.12</v>
      </c>
      <c r="P261" s="533"/>
      <c r="Q261" s="526">
        <v>6</v>
      </c>
      <c r="R261" s="527"/>
      <c r="S261" s="528">
        <f t="shared" si="50"/>
        <v>0.12</v>
      </c>
      <c r="T261" s="529"/>
      <c r="U261" s="526">
        <v>4</v>
      </c>
      <c r="V261" s="527"/>
      <c r="W261" s="528">
        <f t="shared" si="51"/>
        <v>0.08</v>
      </c>
      <c r="X261" s="529"/>
      <c r="Y261" s="526">
        <v>4</v>
      </c>
      <c r="Z261" s="527"/>
      <c r="AA261" s="532">
        <f t="shared" si="52"/>
        <v>0.08</v>
      </c>
      <c r="AB261" s="533"/>
      <c r="AC261" s="41"/>
      <c r="AD261" s="24"/>
    </row>
    <row r="262" spans="1:49" x14ac:dyDescent="0.15">
      <c r="A262" s="36"/>
      <c r="B262" s="41"/>
      <c r="C262" s="134" t="s">
        <v>29</v>
      </c>
      <c r="D262" s="135"/>
      <c r="E262" s="135"/>
      <c r="F262" s="135"/>
      <c r="G262" s="135"/>
      <c r="H262" s="136"/>
      <c r="I262" s="526">
        <v>4</v>
      </c>
      <c r="J262" s="527"/>
      <c r="K262" s="528">
        <f t="shared" si="48"/>
        <v>0.08</v>
      </c>
      <c r="L262" s="529"/>
      <c r="M262" s="526">
        <v>4</v>
      </c>
      <c r="N262" s="527"/>
      <c r="O262" s="532">
        <f t="shared" si="49"/>
        <v>0.08</v>
      </c>
      <c r="P262" s="533"/>
      <c r="Q262" s="526">
        <v>5</v>
      </c>
      <c r="R262" s="527"/>
      <c r="S262" s="528">
        <f t="shared" si="50"/>
        <v>0.1</v>
      </c>
      <c r="T262" s="529"/>
      <c r="U262" s="526">
        <v>2</v>
      </c>
      <c r="V262" s="527"/>
      <c r="W262" s="528">
        <f t="shared" si="51"/>
        <v>0.04</v>
      </c>
      <c r="X262" s="529"/>
      <c r="Y262" s="526">
        <v>2</v>
      </c>
      <c r="Z262" s="527"/>
      <c r="AA262" s="532">
        <f t="shared" si="52"/>
        <v>0.04</v>
      </c>
      <c r="AB262" s="533"/>
      <c r="AC262" s="41"/>
      <c r="AD262" s="24"/>
    </row>
    <row r="263" spans="1:49" x14ac:dyDescent="0.15">
      <c r="A263" s="36"/>
      <c r="B263" s="41"/>
      <c r="C263" s="134" t="s">
        <v>30</v>
      </c>
      <c r="D263" s="132"/>
      <c r="E263" s="132"/>
      <c r="F263" s="132"/>
      <c r="G263" s="132"/>
      <c r="H263" s="133"/>
      <c r="I263" s="526">
        <v>11</v>
      </c>
      <c r="J263" s="527"/>
      <c r="K263" s="528">
        <f t="shared" si="48"/>
        <v>0.22</v>
      </c>
      <c r="L263" s="529"/>
      <c r="M263" s="526">
        <v>13</v>
      </c>
      <c r="N263" s="527"/>
      <c r="O263" s="532">
        <f t="shared" si="49"/>
        <v>0.26</v>
      </c>
      <c r="P263" s="533"/>
      <c r="Q263" s="526">
        <v>13</v>
      </c>
      <c r="R263" s="527"/>
      <c r="S263" s="528">
        <f t="shared" si="50"/>
        <v>0.26</v>
      </c>
      <c r="T263" s="529"/>
      <c r="U263" s="526">
        <v>18</v>
      </c>
      <c r="V263" s="527"/>
      <c r="W263" s="528">
        <f t="shared" si="51"/>
        <v>0.36</v>
      </c>
      <c r="X263" s="529"/>
      <c r="Y263" s="526">
        <v>17</v>
      </c>
      <c r="Z263" s="527"/>
      <c r="AA263" s="532">
        <f t="shared" si="52"/>
        <v>0.34</v>
      </c>
      <c r="AB263" s="533"/>
      <c r="AC263" s="41"/>
      <c r="AD263" s="24"/>
    </row>
    <row r="264" spans="1:49" x14ac:dyDescent="0.15">
      <c r="A264" s="36"/>
      <c r="B264" s="41"/>
      <c r="C264" s="137"/>
      <c r="D264" s="138"/>
      <c r="E264" s="138"/>
      <c r="F264" s="138"/>
      <c r="G264" s="138"/>
      <c r="H264" s="138"/>
      <c r="I264" s="178"/>
      <c r="J264" s="178"/>
      <c r="K264" s="179"/>
      <c r="L264" s="179"/>
      <c r="M264" s="178"/>
      <c r="N264" s="178"/>
      <c r="O264" s="180"/>
      <c r="P264" s="180"/>
      <c r="Q264" s="178"/>
      <c r="R264" s="178"/>
      <c r="S264" s="179"/>
      <c r="T264" s="179"/>
      <c r="U264" s="178"/>
      <c r="V264" s="178"/>
      <c r="W264" s="179"/>
      <c r="X264" s="179"/>
      <c r="Y264" s="178"/>
      <c r="Z264" s="178"/>
      <c r="AA264" s="180"/>
      <c r="AB264" s="180"/>
      <c r="AC264" s="41"/>
      <c r="AD264" s="24"/>
    </row>
    <row r="265" spans="1:49" x14ac:dyDescent="0.15">
      <c r="A265" s="36"/>
      <c r="B265" s="41"/>
      <c r="C265" s="137"/>
      <c r="D265" s="138"/>
      <c r="E265" s="138"/>
      <c r="F265" s="138"/>
      <c r="G265" s="138"/>
      <c r="H265" s="138"/>
      <c r="I265" s="149"/>
      <c r="J265" s="149"/>
      <c r="K265" s="44"/>
      <c r="L265" s="44"/>
      <c r="M265" s="149"/>
      <c r="N265" s="149"/>
      <c r="O265" s="44"/>
      <c r="P265" s="44"/>
      <c r="Q265" s="149"/>
      <c r="R265" s="149"/>
      <c r="S265" s="44"/>
      <c r="T265" s="44"/>
      <c r="U265" s="149"/>
      <c r="V265" s="149"/>
      <c r="W265" s="44"/>
      <c r="X265" s="44"/>
      <c r="Y265" s="149"/>
      <c r="Z265" s="149"/>
      <c r="AA265" s="44"/>
      <c r="AB265" s="44"/>
      <c r="AC265" s="41"/>
      <c r="AD265" s="24"/>
    </row>
    <row r="266" spans="1:49" x14ac:dyDescent="0.15">
      <c r="A266" s="36"/>
      <c r="B266" s="41"/>
      <c r="C266" s="6"/>
      <c r="D266" s="47"/>
      <c r="E266" s="47"/>
      <c r="F266" s="47"/>
      <c r="G266" s="47"/>
      <c r="H266" s="47"/>
      <c r="I266" s="149"/>
      <c r="J266" s="149"/>
      <c r="K266" s="44"/>
      <c r="L266" s="44"/>
      <c r="M266" s="149"/>
      <c r="N266" s="149"/>
      <c r="O266" s="44"/>
      <c r="P266" s="44"/>
      <c r="Q266" s="149"/>
      <c r="R266" s="149"/>
      <c r="S266" s="44"/>
      <c r="T266" s="44"/>
      <c r="U266" s="149"/>
      <c r="V266" s="149"/>
      <c r="W266" s="44"/>
      <c r="X266" s="44"/>
      <c r="Y266" s="149"/>
      <c r="Z266" s="149"/>
      <c r="AA266" s="44"/>
      <c r="AB266" s="44"/>
      <c r="AC266" s="41"/>
      <c r="AD266" s="24"/>
    </row>
    <row r="267" spans="1:49" s="318" customFormat="1" x14ac:dyDescent="0.15">
      <c r="B267"/>
      <c r="C267" t="s">
        <v>277</v>
      </c>
      <c r="D267"/>
      <c r="E267"/>
      <c r="F267"/>
      <c r="G267"/>
      <c r="H267"/>
      <c r="I267"/>
      <c r="J267"/>
      <c r="K267"/>
      <c r="L267"/>
      <c r="M267"/>
      <c r="N267"/>
      <c r="O267"/>
      <c r="P267"/>
      <c r="Q267"/>
      <c r="R267"/>
      <c r="S267"/>
      <c r="T267"/>
      <c r="U267"/>
      <c r="V267"/>
      <c r="W267"/>
      <c r="X267"/>
      <c r="Y267"/>
      <c r="Z267"/>
      <c r="AA267"/>
      <c r="AB267"/>
    </row>
    <row r="268" spans="1:49" s="318" customFormat="1" x14ac:dyDescent="0.15">
      <c r="B268"/>
      <c r="C268" t="s">
        <v>278</v>
      </c>
      <c r="D268"/>
      <c r="E268"/>
      <c r="F268"/>
      <c r="G268"/>
      <c r="H268"/>
      <c r="I268"/>
      <c r="J268"/>
      <c r="K268"/>
      <c r="L268"/>
      <c r="M268"/>
      <c r="N268"/>
      <c r="O268"/>
      <c r="P268"/>
      <c r="Q268"/>
      <c r="R268"/>
      <c r="S268"/>
      <c r="T268"/>
      <c r="U268"/>
      <c r="V268"/>
      <c r="W268"/>
      <c r="X268"/>
      <c r="Y268"/>
      <c r="Z268"/>
      <c r="AA268"/>
      <c r="AB268"/>
    </row>
    <row r="269" spans="1:49" s="318" customFormat="1" x14ac:dyDescent="0.15">
      <c r="B269"/>
      <c r="C269"/>
      <c r="D269"/>
      <c r="E269"/>
      <c r="F269"/>
      <c r="G269"/>
      <c r="H269"/>
      <c r="I269"/>
      <c r="J269"/>
      <c r="K269"/>
      <c r="L269"/>
      <c r="M269"/>
      <c r="N269"/>
      <c r="O269"/>
      <c r="P269"/>
      <c r="Q269"/>
      <c r="R269"/>
      <c r="S269"/>
      <c r="T269"/>
      <c r="U269"/>
      <c r="V269"/>
      <c r="W269"/>
      <c r="X269"/>
      <c r="Y269"/>
      <c r="Z269"/>
      <c r="AA269"/>
      <c r="AB269"/>
    </row>
    <row r="270" spans="1:49" x14ac:dyDescent="0.15">
      <c r="A270" s="36"/>
      <c r="B270" s="36"/>
      <c r="C270" s="37" t="s">
        <v>94</v>
      </c>
      <c r="D270" s="37"/>
      <c r="E270" s="37"/>
      <c r="F270" s="37"/>
      <c r="G270" s="37"/>
      <c r="H270" s="37"/>
      <c r="I270" s="37"/>
      <c r="J270" s="37"/>
      <c r="K270" s="66"/>
      <c r="L270" s="66"/>
      <c r="M270" s="67"/>
      <c r="N270" s="67"/>
      <c r="O270" s="66"/>
      <c r="P270" s="66"/>
      <c r="Q270" s="37"/>
      <c r="R270" s="37"/>
      <c r="S270" s="66"/>
      <c r="T270" s="66"/>
      <c r="U270" s="37"/>
      <c r="V270" s="37"/>
      <c r="W270" s="66"/>
      <c r="X270" s="66"/>
      <c r="Y270" s="36"/>
      <c r="Z270" s="36"/>
      <c r="AA270" s="36"/>
      <c r="AB270" s="41"/>
      <c r="AC270" s="41"/>
      <c r="AD270" s="24"/>
    </row>
    <row r="271" spans="1:49" ht="13.5" customHeight="1" x14ac:dyDescent="0.15">
      <c r="A271" s="36"/>
      <c r="B271" s="36"/>
      <c r="C271" s="68"/>
      <c r="D271" s="69"/>
      <c r="E271" s="69"/>
      <c r="F271" s="69"/>
      <c r="G271" s="69"/>
      <c r="H271" s="70"/>
      <c r="I271" s="540" t="s">
        <v>144</v>
      </c>
      <c r="J271" s="541"/>
      <c r="K271" s="542">
        <v>500</v>
      </c>
      <c r="L271" s="543"/>
      <c r="M271" s="540" t="s">
        <v>192</v>
      </c>
      <c r="N271" s="541"/>
      <c r="O271" s="542">
        <v>500</v>
      </c>
      <c r="P271" s="543"/>
      <c r="Q271" s="540" t="s">
        <v>211</v>
      </c>
      <c r="R271" s="541"/>
      <c r="S271" s="542">
        <v>500</v>
      </c>
      <c r="T271" s="543"/>
      <c r="U271" s="36"/>
    </row>
    <row r="272" spans="1:49" ht="13.5" customHeight="1" x14ac:dyDescent="0.15">
      <c r="A272" s="36"/>
      <c r="B272" s="36"/>
      <c r="C272" s="59" t="s">
        <v>25</v>
      </c>
      <c r="D272" s="159"/>
      <c r="E272" s="159"/>
      <c r="F272" s="159"/>
      <c r="G272" s="159"/>
      <c r="H272" s="160"/>
      <c r="I272" s="546">
        <v>43</v>
      </c>
      <c r="J272" s="490"/>
      <c r="K272" s="547">
        <f t="shared" ref="K272:K277" si="53">I272/K$271</f>
        <v>8.5999999999999993E-2</v>
      </c>
      <c r="L272" s="548"/>
      <c r="M272" s="549">
        <v>46</v>
      </c>
      <c r="N272" s="550"/>
      <c r="O272" s="544">
        <f>M272/O$271</f>
        <v>9.1999999999999998E-2</v>
      </c>
      <c r="P272" s="545"/>
      <c r="Q272" s="549">
        <v>56</v>
      </c>
      <c r="R272" s="550"/>
      <c r="S272" s="544">
        <f>Q272/S$271</f>
        <v>0.112</v>
      </c>
      <c r="T272" s="545"/>
      <c r="U272" s="36"/>
    </row>
    <row r="273" spans="1:37" ht="13.5" customHeight="1" x14ac:dyDescent="0.15">
      <c r="A273" s="36"/>
      <c r="B273" s="36"/>
      <c r="C273" s="71" t="s">
        <v>26</v>
      </c>
      <c r="D273" s="159"/>
      <c r="E273" s="159"/>
      <c r="F273" s="159"/>
      <c r="G273" s="159"/>
      <c r="H273" s="160"/>
      <c r="I273" s="546">
        <v>59</v>
      </c>
      <c r="J273" s="490"/>
      <c r="K273" s="547">
        <f t="shared" si="53"/>
        <v>0.11799999999999999</v>
      </c>
      <c r="L273" s="548"/>
      <c r="M273" s="549">
        <v>54</v>
      </c>
      <c r="N273" s="550"/>
      <c r="O273" s="544">
        <f t="shared" ref="O273:O277" si="54">M273/O$271</f>
        <v>0.108</v>
      </c>
      <c r="P273" s="545"/>
      <c r="Q273" s="549">
        <v>87</v>
      </c>
      <c r="R273" s="550"/>
      <c r="S273" s="544">
        <f t="shared" ref="S273:S277" si="55">Q273/S$271</f>
        <v>0.17399999999999999</v>
      </c>
      <c r="T273" s="545"/>
      <c r="U273" s="36"/>
    </row>
    <row r="274" spans="1:37" x14ac:dyDescent="0.15">
      <c r="A274" s="36"/>
      <c r="B274" s="36"/>
      <c r="C274" s="71" t="s">
        <v>27</v>
      </c>
      <c r="D274" s="72"/>
      <c r="E274" s="72"/>
      <c r="F274" s="72"/>
      <c r="G274" s="72"/>
      <c r="H274" s="73"/>
      <c r="I274" s="546">
        <v>94</v>
      </c>
      <c r="J274" s="490"/>
      <c r="K274" s="547">
        <f t="shared" si="53"/>
        <v>0.188</v>
      </c>
      <c r="L274" s="548"/>
      <c r="M274" s="546">
        <v>122</v>
      </c>
      <c r="N274" s="490"/>
      <c r="O274" s="547">
        <f t="shared" si="54"/>
        <v>0.24399999999999999</v>
      </c>
      <c r="P274" s="548"/>
      <c r="Q274" s="546">
        <v>120</v>
      </c>
      <c r="R274" s="490"/>
      <c r="S274" s="544">
        <f t="shared" si="55"/>
        <v>0.24</v>
      </c>
      <c r="T274" s="545"/>
      <c r="U274" s="36"/>
    </row>
    <row r="275" spans="1:37" ht="13.5" customHeight="1" x14ac:dyDescent="0.15">
      <c r="A275" s="36"/>
      <c r="B275" s="36"/>
      <c r="C275" s="71" t="s">
        <v>28</v>
      </c>
      <c r="D275" s="72"/>
      <c r="E275" s="72"/>
      <c r="F275" s="72"/>
      <c r="G275" s="72"/>
      <c r="H275" s="73"/>
      <c r="I275" s="546">
        <v>79</v>
      </c>
      <c r="J275" s="490"/>
      <c r="K275" s="547">
        <f t="shared" si="53"/>
        <v>0.158</v>
      </c>
      <c r="L275" s="548"/>
      <c r="M275" s="546">
        <v>64</v>
      </c>
      <c r="N275" s="490"/>
      <c r="O275" s="547">
        <f t="shared" si="54"/>
        <v>0.128</v>
      </c>
      <c r="P275" s="548"/>
      <c r="Q275" s="546">
        <v>64</v>
      </c>
      <c r="R275" s="490"/>
      <c r="S275" s="544">
        <f t="shared" si="55"/>
        <v>0.128</v>
      </c>
      <c r="T275" s="545"/>
      <c r="U275" s="36"/>
    </row>
    <row r="276" spans="1:37" x14ac:dyDescent="0.15">
      <c r="A276" s="36"/>
      <c r="B276" s="36"/>
      <c r="C276" s="71" t="s">
        <v>29</v>
      </c>
      <c r="D276" s="72"/>
      <c r="E276" s="72"/>
      <c r="F276" s="72"/>
      <c r="G276" s="72"/>
      <c r="H276" s="73"/>
      <c r="I276" s="546">
        <v>53</v>
      </c>
      <c r="J276" s="490"/>
      <c r="K276" s="547">
        <f t="shared" si="53"/>
        <v>0.106</v>
      </c>
      <c r="L276" s="548"/>
      <c r="M276" s="546">
        <v>78</v>
      </c>
      <c r="N276" s="490"/>
      <c r="O276" s="547">
        <f t="shared" si="54"/>
        <v>0.156</v>
      </c>
      <c r="P276" s="548"/>
      <c r="Q276" s="546">
        <v>30</v>
      </c>
      <c r="R276" s="490"/>
      <c r="S276" s="544">
        <f t="shared" si="55"/>
        <v>0.06</v>
      </c>
      <c r="T276" s="545"/>
      <c r="U276" s="36"/>
    </row>
    <row r="277" spans="1:37" x14ac:dyDescent="0.15">
      <c r="A277" s="36"/>
      <c r="B277" s="36"/>
      <c r="C277" s="71" t="s">
        <v>30</v>
      </c>
      <c r="D277" s="159"/>
      <c r="E277" s="159"/>
      <c r="F277" s="159"/>
      <c r="G277" s="159"/>
      <c r="H277" s="160"/>
      <c r="I277" s="546">
        <v>172</v>
      </c>
      <c r="J277" s="490"/>
      <c r="K277" s="547">
        <f t="shared" si="53"/>
        <v>0.34399999999999997</v>
      </c>
      <c r="L277" s="548"/>
      <c r="M277" s="546">
        <v>136</v>
      </c>
      <c r="N277" s="490"/>
      <c r="O277" s="547">
        <f t="shared" si="54"/>
        <v>0.27200000000000002</v>
      </c>
      <c r="P277" s="548"/>
      <c r="Q277" s="546">
        <v>143</v>
      </c>
      <c r="R277" s="490"/>
      <c r="S277" s="544">
        <f t="shared" si="55"/>
        <v>0.28599999999999998</v>
      </c>
      <c r="T277" s="545"/>
      <c r="U277" s="36"/>
      <c r="AF277" s="286"/>
      <c r="AG277" s="286"/>
      <c r="AH277" s="286"/>
      <c r="AI277" s="286"/>
      <c r="AJ277" s="286"/>
      <c r="AK277" s="286"/>
    </row>
    <row r="278" spans="1:37" x14ac:dyDescent="0.15">
      <c r="A278" s="36"/>
      <c r="B278" s="36"/>
      <c r="C278" s="74"/>
      <c r="D278" s="67"/>
      <c r="E278" s="67"/>
      <c r="F278" s="67"/>
      <c r="G278" s="67"/>
      <c r="H278" s="67"/>
      <c r="I278" s="75"/>
      <c r="J278" s="75"/>
      <c r="K278" s="76"/>
      <c r="L278" s="76"/>
      <c r="M278" s="75"/>
      <c r="N278" s="75"/>
      <c r="O278" s="76"/>
      <c r="P278" s="76"/>
      <c r="Q278" s="75"/>
      <c r="R278" s="75"/>
      <c r="S278" s="76"/>
      <c r="T278" s="76"/>
      <c r="U278" s="37"/>
      <c r="V278" s="37"/>
      <c r="W278" s="77"/>
      <c r="X278" s="77"/>
      <c r="Y278" s="36"/>
      <c r="Z278" s="36"/>
      <c r="AA278" s="36"/>
      <c r="AB278" s="41"/>
      <c r="AC278" s="41"/>
      <c r="AD278" s="24"/>
      <c r="AF278" s="286"/>
      <c r="AG278" s="286"/>
      <c r="AH278" s="286"/>
      <c r="AI278" s="286"/>
      <c r="AJ278" s="286"/>
      <c r="AK278" s="286"/>
    </row>
    <row r="279" spans="1:37" x14ac:dyDescent="0.15">
      <c r="AF279" s="286"/>
      <c r="AG279" s="286"/>
      <c r="AH279" s="361"/>
      <c r="AI279" s="361"/>
      <c r="AJ279" s="361"/>
      <c r="AK279" s="286"/>
    </row>
    <row r="280" spans="1:37" x14ac:dyDescent="0.15">
      <c r="AF280" s="286"/>
      <c r="AG280" s="37"/>
      <c r="AH280" s="20"/>
      <c r="AI280" s="20"/>
      <c r="AJ280" s="20"/>
      <c r="AK280" s="286"/>
    </row>
    <row r="281" spans="1:37" x14ac:dyDescent="0.15">
      <c r="AF281" s="286"/>
      <c r="AG281" s="74"/>
      <c r="AH281" s="20"/>
      <c r="AI281" s="20"/>
      <c r="AJ281" s="20"/>
      <c r="AK281" s="286"/>
    </row>
    <row r="282" spans="1:37" x14ac:dyDescent="0.15">
      <c r="AF282" s="286"/>
      <c r="AG282" s="74"/>
      <c r="AH282" s="20"/>
      <c r="AI282" s="20"/>
      <c r="AJ282" s="20"/>
      <c r="AK282" s="286"/>
    </row>
    <row r="283" spans="1:37" x14ac:dyDescent="0.15">
      <c r="AF283" s="286"/>
      <c r="AG283" s="74"/>
      <c r="AH283" s="20"/>
      <c r="AI283" s="20"/>
      <c r="AJ283" s="20"/>
      <c r="AK283" s="286"/>
    </row>
    <row r="284" spans="1:37" x14ac:dyDescent="0.15">
      <c r="AF284" s="286"/>
      <c r="AG284" s="74"/>
      <c r="AH284" s="20"/>
      <c r="AI284" s="20"/>
      <c r="AJ284" s="20"/>
      <c r="AK284" s="286"/>
    </row>
    <row r="285" spans="1:37" x14ac:dyDescent="0.15">
      <c r="AF285" s="286"/>
      <c r="AG285" s="74"/>
      <c r="AH285" s="20"/>
      <c r="AI285" s="20"/>
      <c r="AJ285" s="20"/>
      <c r="AK285" s="286"/>
    </row>
    <row r="286" spans="1:37" x14ac:dyDescent="0.15">
      <c r="AF286" s="286"/>
      <c r="AG286" s="286"/>
      <c r="AH286" s="286"/>
      <c r="AI286" s="286"/>
      <c r="AJ286" s="286"/>
      <c r="AK286" s="286"/>
    </row>
    <row r="287" spans="1:37" x14ac:dyDescent="0.15">
      <c r="AF287" s="286"/>
      <c r="AG287" s="286"/>
      <c r="AH287" s="286"/>
      <c r="AI287" s="286"/>
      <c r="AJ287" s="286"/>
      <c r="AK287" s="286"/>
    </row>
    <row r="288" spans="1:37" x14ac:dyDescent="0.15">
      <c r="AF288" s="286"/>
      <c r="AG288" s="286"/>
      <c r="AH288" s="286"/>
      <c r="AI288" s="286"/>
      <c r="AJ288" s="286"/>
      <c r="AK288" s="286"/>
    </row>
    <row r="289" spans="1:37" x14ac:dyDescent="0.15">
      <c r="AF289" s="286"/>
      <c r="AG289" s="286"/>
      <c r="AH289" s="286"/>
      <c r="AI289" s="286"/>
      <c r="AJ289" s="286"/>
      <c r="AK289" s="286"/>
    </row>
    <row r="296" spans="1:37" x14ac:dyDescent="0.15">
      <c r="A296" s="36"/>
      <c r="B296" s="41"/>
      <c r="C296" s="6"/>
      <c r="D296" s="47"/>
      <c r="E296" s="47"/>
      <c r="F296" s="47"/>
      <c r="G296" s="47"/>
      <c r="H296" s="47"/>
      <c r="I296" s="158"/>
      <c r="J296" s="158"/>
      <c r="K296" s="153"/>
      <c r="L296" s="153"/>
      <c r="M296" s="158"/>
      <c r="N296" s="158"/>
      <c r="O296" s="153"/>
      <c r="P296" s="153"/>
      <c r="Q296" s="158"/>
      <c r="R296" s="158"/>
      <c r="S296" s="153"/>
      <c r="T296" s="153"/>
      <c r="U296" s="42"/>
      <c r="V296" s="42"/>
      <c r="W296" s="146"/>
      <c r="X296" s="146"/>
      <c r="Y296" s="41"/>
      <c r="Z296" s="41"/>
      <c r="AA296" s="41"/>
      <c r="AB296" s="41"/>
      <c r="AC296" s="41"/>
      <c r="AD296" s="24"/>
    </row>
    <row r="297" spans="1:37" x14ac:dyDescent="0.15">
      <c r="A297" s="36"/>
      <c r="B297" s="41"/>
      <c r="C297" s="6"/>
      <c r="D297" s="47"/>
      <c r="E297" s="47"/>
      <c r="F297" s="47"/>
      <c r="G297" s="47"/>
      <c r="H297" s="47"/>
      <c r="I297" s="158"/>
      <c r="J297" s="158"/>
      <c r="K297" s="153"/>
      <c r="L297" s="153"/>
      <c r="M297" s="158"/>
      <c r="N297" s="158"/>
      <c r="O297" s="153"/>
      <c r="P297" s="153"/>
      <c r="Q297" s="158"/>
      <c r="R297" s="158"/>
      <c r="S297" s="153"/>
      <c r="T297" s="153"/>
      <c r="U297" s="42"/>
      <c r="V297" s="42"/>
      <c r="W297" s="146"/>
      <c r="X297" s="146"/>
      <c r="Y297" s="41"/>
      <c r="Z297" s="41"/>
      <c r="AA297" s="41"/>
      <c r="AB297" s="41"/>
      <c r="AC297" s="41"/>
      <c r="AD297" s="24"/>
    </row>
    <row r="298" spans="1:37" x14ac:dyDescent="0.15">
      <c r="A298" s="36"/>
      <c r="B298" s="41"/>
      <c r="C298" s="42"/>
      <c r="D298" s="42"/>
      <c r="E298" s="42"/>
      <c r="F298" s="42"/>
      <c r="G298" s="42"/>
      <c r="H298" s="42"/>
      <c r="I298" s="42"/>
      <c r="J298" s="42"/>
      <c r="K298" s="50"/>
      <c r="L298" s="50"/>
      <c r="M298" s="47"/>
      <c r="N298" s="47"/>
      <c r="O298" s="50"/>
      <c r="P298" s="50"/>
      <c r="Q298" s="42"/>
      <c r="R298" s="42"/>
      <c r="S298" s="50"/>
      <c r="T298" s="50"/>
      <c r="U298" s="42"/>
      <c r="V298" s="42"/>
      <c r="W298" s="50"/>
      <c r="X298" s="50"/>
      <c r="Y298" s="41"/>
      <c r="Z298" s="41"/>
      <c r="AA298" s="41"/>
      <c r="AB298" s="41"/>
      <c r="AC298" s="41"/>
      <c r="AD298" s="24"/>
    </row>
    <row r="299" spans="1:37" x14ac:dyDescent="0.15">
      <c r="A299" s="36"/>
      <c r="B299" s="41"/>
      <c r="C299" s="42"/>
      <c r="D299" s="42"/>
      <c r="E299" s="42"/>
      <c r="F299" s="42"/>
      <c r="G299" s="42"/>
      <c r="H299" s="42"/>
      <c r="I299" s="42"/>
      <c r="J299" s="42"/>
      <c r="K299" s="50"/>
      <c r="L299" s="50"/>
      <c r="M299" s="47"/>
      <c r="N299" s="47"/>
      <c r="O299" s="50"/>
      <c r="P299" s="50"/>
      <c r="Q299" s="42"/>
      <c r="R299" s="42"/>
      <c r="S299" s="50"/>
      <c r="T299" s="50"/>
      <c r="U299" s="42"/>
      <c r="V299" s="42"/>
      <c r="W299" s="50"/>
      <c r="X299" s="50"/>
      <c r="Y299" s="41"/>
      <c r="Z299" s="41"/>
      <c r="AA299" s="41"/>
      <c r="AB299" s="41"/>
      <c r="AC299" s="41"/>
      <c r="AD299" s="24"/>
    </row>
    <row r="300" spans="1:37" x14ac:dyDescent="0.1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row>
    <row r="301" spans="1:37" x14ac:dyDescent="0.1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row>
    <row r="302" spans="1:37" ht="13.5" customHeight="1" x14ac:dyDescent="0.15">
      <c r="B302" s="557" t="s">
        <v>236</v>
      </c>
      <c r="C302" s="557"/>
      <c r="D302" s="557"/>
      <c r="E302" s="557"/>
      <c r="F302" s="557"/>
      <c r="G302" s="557"/>
      <c r="H302" s="557"/>
      <c r="I302" s="557"/>
      <c r="J302" s="557"/>
      <c r="K302" s="557"/>
      <c r="L302" s="557"/>
      <c r="M302" s="557"/>
      <c r="N302" s="557"/>
      <c r="O302" s="557"/>
      <c r="P302" s="557"/>
      <c r="Q302" s="557"/>
      <c r="R302" s="557"/>
      <c r="S302" s="557"/>
      <c r="T302" s="557"/>
      <c r="U302" s="557"/>
      <c r="V302" s="557"/>
      <c r="W302" s="557"/>
      <c r="X302" s="557"/>
      <c r="Y302" s="557"/>
      <c r="Z302" s="557"/>
      <c r="AA302" s="557"/>
      <c r="AB302" s="557"/>
      <c r="AC302" s="161"/>
      <c r="AD302" s="24"/>
    </row>
    <row r="303" spans="1:37" x14ac:dyDescent="0.15">
      <c r="B303" s="557"/>
      <c r="C303" s="557"/>
      <c r="D303" s="557"/>
      <c r="E303" s="557"/>
      <c r="F303" s="557"/>
      <c r="G303" s="557"/>
      <c r="H303" s="557"/>
      <c r="I303" s="557"/>
      <c r="J303" s="557"/>
      <c r="K303" s="557"/>
      <c r="L303" s="557"/>
      <c r="M303" s="557"/>
      <c r="N303" s="557"/>
      <c r="O303" s="557"/>
      <c r="P303" s="557"/>
      <c r="Q303" s="557"/>
      <c r="R303" s="557"/>
      <c r="S303" s="557"/>
      <c r="T303" s="557"/>
      <c r="U303" s="557"/>
      <c r="V303" s="557"/>
      <c r="W303" s="557"/>
      <c r="X303" s="557"/>
      <c r="Y303" s="557"/>
      <c r="Z303" s="557"/>
      <c r="AA303" s="557"/>
      <c r="AB303" s="557"/>
      <c r="AC303" s="161"/>
      <c r="AD303" s="24"/>
    </row>
    <row r="304" spans="1:37" x14ac:dyDescent="0.15">
      <c r="B304" s="557"/>
      <c r="C304" s="557"/>
      <c r="D304" s="557"/>
      <c r="E304" s="557"/>
      <c r="F304" s="557"/>
      <c r="G304" s="557"/>
      <c r="H304" s="557"/>
      <c r="I304" s="557"/>
      <c r="J304" s="557"/>
      <c r="K304" s="557"/>
      <c r="L304" s="557"/>
      <c r="M304" s="557"/>
      <c r="N304" s="557"/>
      <c r="O304" s="557"/>
      <c r="P304" s="557"/>
      <c r="Q304" s="557"/>
      <c r="R304" s="557"/>
      <c r="S304" s="557"/>
      <c r="T304" s="557"/>
      <c r="U304" s="557"/>
      <c r="V304" s="557"/>
      <c r="W304" s="557"/>
      <c r="X304" s="557"/>
      <c r="Y304" s="557"/>
      <c r="Z304" s="557"/>
      <c r="AA304" s="557"/>
      <c r="AB304" s="557"/>
      <c r="AC304" s="161"/>
      <c r="AD304" s="24"/>
    </row>
    <row r="305" spans="2:30" x14ac:dyDescent="0.15">
      <c r="B305" s="557"/>
      <c r="C305" s="557"/>
      <c r="D305" s="557"/>
      <c r="E305" s="557"/>
      <c r="F305" s="557"/>
      <c r="G305" s="557"/>
      <c r="H305" s="557"/>
      <c r="I305" s="557"/>
      <c r="J305" s="557"/>
      <c r="K305" s="557"/>
      <c r="L305" s="557"/>
      <c r="M305" s="557"/>
      <c r="N305" s="557"/>
      <c r="O305" s="557"/>
      <c r="P305" s="557"/>
      <c r="Q305" s="557"/>
      <c r="R305" s="557"/>
      <c r="S305" s="557"/>
      <c r="T305" s="557"/>
      <c r="U305" s="557"/>
      <c r="V305" s="557"/>
      <c r="W305" s="557"/>
      <c r="X305" s="557"/>
      <c r="Y305" s="557"/>
      <c r="Z305" s="557"/>
      <c r="AA305" s="557"/>
      <c r="AB305" s="557"/>
      <c r="AC305" s="161"/>
      <c r="AD305" s="24"/>
    </row>
    <row r="306" spans="2:30" ht="13.5" customHeight="1" x14ac:dyDescent="0.15">
      <c r="B306" s="24"/>
      <c r="C306" s="558"/>
      <c r="D306" s="559"/>
      <c r="E306" s="559"/>
      <c r="F306" s="559"/>
      <c r="G306" s="559"/>
      <c r="H306" s="560"/>
      <c r="I306" s="470" t="s">
        <v>24</v>
      </c>
      <c r="J306" s="470"/>
      <c r="K306" s="516">
        <f>O306+S306</f>
        <v>263</v>
      </c>
      <c r="L306" s="517"/>
      <c r="M306" s="470" t="s">
        <v>2</v>
      </c>
      <c r="N306" s="470"/>
      <c r="O306" s="461">
        <f>SUM(M240:N242)</f>
        <v>129</v>
      </c>
      <c r="P306" s="462"/>
      <c r="Q306" s="470" t="s">
        <v>3</v>
      </c>
      <c r="R306" s="470"/>
      <c r="S306" s="516">
        <f>SUM(Q240:R242)</f>
        <v>134</v>
      </c>
      <c r="T306" s="517"/>
      <c r="U306" s="24"/>
      <c r="V306" s="24"/>
      <c r="W306" s="24"/>
      <c r="X306" s="24"/>
      <c r="Y306" s="24"/>
      <c r="Z306" s="24"/>
    </row>
    <row r="307" spans="2:30" ht="42.6" customHeight="1" x14ac:dyDescent="0.15">
      <c r="B307" s="24"/>
      <c r="C307" s="554" t="s">
        <v>162</v>
      </c>
      <c r="D307" s="555"/>
      <c r="E307" s="555"/>
      <c r="F307" s="555"/>
      <c r="G307" s="555"/>
      <c r="H307" s="556"/>
      <c r="I307" s="563">
        <f>M307+Q307</f>
        <v>215</v>
      </c>
      <c r="J307" s="564"/>
      <c r="K307" s="561">
        <f t="shared" ref="K307:K313" si="56">I307/K$306</f>
        <v>0.81749049429657794</v>
      </c>
      <c r="L307" s="562"/>
      <c r="M307" s="563">
        <v>104</v>
      </c>
      <c r="N307" s="564"/>
      <c r="O307" s="561">
        <f>M307/O$306</f>
        <v>0.80620155038759689</v>
      </c>
      <c r="P307" s="562"/>
      <c r="Q307" s="563">
        <v>111</v>
      </c>
      <c r="R307" s="564"/>
      <c r="S307" s="561">
        <f>Q307/S$306</f>
        <v>0.82835820895522383</v>
      </c>
      <c r="T307" s="562"/>
      <c r="U307" s="24"/>
      <c r="V307" s="24"/>
      <c r="W307" s="24"/>
      <c r="X307" s="24"/>
      <c r="Y307" s="24"/>
      <c r="Z307" s="24"/>
    </row>
    <row r="308" spans="2:30" ht="42.6" customHeight="1" x14ac:dyDescent="0.15">
      <c r="B308" s="24"/>
      <c r="C308" s="554" t="s">
        <v>163</v>
      </c>
      <c r="D308" s="555"/>
      <c r="E308" s="555"/>
      <c r="F308" s="555"/>
      <c r="G308" s="555"/>
      <c r="H308" s="556"/>
      <c r="I308" s="563">
        <f t="shared" ref="I308:I313" si="57">M308+Q308</f>
        <v>86</v>
      </c>
      <c r="J308" s="564"/>
      <c r="K308" s="561">
        <f t="shared" si="56"/>
        <v>0.3269961977186312</v>
      </c>
      <c r="L308" s="562"/>
      <c r="M308" s="563">
        <v>51</v>
      </c>
      <c r="N308" s="564"/>
      <c r="O308" s="561">
        <f t="shared" ref="O308:O313" si="58">M308/O$306</f>
        <v>0.39534883720930231</v>
      </c>
      <c r="P308" s="562"/>
      <c r="Q308" s="563">
        <v>35</v>
      </c>
      <c r="R308" s="564"/>
      <c r="S308" s="561">
        <f t="shared" ref="S308" si="59">Q308/S$306</f>
        <v>0.26119402985074625</v>
      </c>
      <c r="T308" s="562"/>
      <c r="U308" s="24"/>
      <c r="V308" s="24"/>
      <c r="W308" s="24"/>
      <c r="X308" s="24"/>
      <c r="Y308" s="24"/>
      <c r="Z308" s="24"/>
    </row>
    <row r="309" spans="2:30" ht="42.6" customHeight="1" x14ac:dyDescent="0.15">
      <c r="B309" s="24"/>
      <c r="C309" s="554" t="s">
        <v>164</v>
      </c>
      <c r="D309" s="555"/>
      <c r="E309" s="555"/>
      <c r="F309" s="555"/>
      <c r="G309" s="555"/>
      <c r="H309" s="556"/>
      <c r="I309" s="563">
        <f t="shared" si="57"/>
        <v>34</v>
      </c>
      <c r="J309" s="564"/>
      <c r="K309" s="561">
        <f t="shared" si="56"/>
        <v>0.12927756653992395</v>
      </c>
      <c r="L309" s="562"/>
      <c r="M309" s="563">
        <v>14</v>
      </c>
      <c r="N309" s="564"/>
      <c r="O309" s="561">
        <f>M309/O$306</f>
        <v>0.10852713178294573</v>
      </c>
      <c r="P309" s="562"/>
      <c r="Q309" s="563">
        <v>20</v>
      </c>
      <c r="R309" s="564"/>
      <c r="S309" s="561">
        <f>Q309/S$306</f>
        <v>0.14925373134328357</v>
      </c>
      <c r="T309" s="562"/>
      <c r="U309" s="24"/>
      <c r="V309" s="24"/>
      <c r="W309" s="24"/>
      <c r="X309" s="24"/>
      <c r="Y309" s="24"/>
      <c r="Z309" s="24"/>
    </row>
    <row r="310" spans="2:30" ht="42.6" customHeight="1" x14ac:dyDescent="0.15">
      <c r="B310" s="24"/>
      <c r="C310" s="554" t="s">
        <v>167</v>
      </c>
      <c r="D310" s="555"/>
      <c r="E310" s="555"/>
      <c r="F310" s="555"/>
      <c r="G310" s="555"/>
      <c r="H310" s="556"/>
      <c r="I310" s="563">
        <f t="shared" si="57"/>
        <v>17</v>
      </c>
      <c r="J310" s="564"/>
      <c r="K310" s="561">
        <f t="shared" si="56"/>
        <v>6.4638783269961975E-2</v>
      </c>
      <c r="L310" s="562"/>
      <c r="M310" s="563">
        <v>6</v>
      </c>
      <c r="N310" s="564"/>
      <c r="O310" s="561">
        <f t="shared" si="58"/>
        <v>4.6511627906976744E-2</v>
      </c>
      <c r="P310" s="562"/>
      <c r="Q310" s="563">
        <v>11</v>
      </c>
      <c r="R310" s="564"/>
      <c r="S310" s="561">
        <f t="shared" ref="S310:S313" si="60">Q310/S$306</f>
        <v>8.2089552238805971E-2</v>
      </c>
      <c r="T310" s="562"/>
      <c r="U310" s="24"/>
      <c r="V310" s="24"/>
      <c r="W310" s="24"/>
      <c r="X310" s="24"/>
      <c r="Y310" s="24"/>
      <c r="Z310" s="24"/>
    </row>
    <row r="311" spans="2:30" ht="42.6" customHeight="1" x14ac:dyDescent="0.15">
      <c r="B311" s="24"/>
      <c r="C311" s="554" t="s">
        <v>165</v>
      </c>
      <c r="D311" s="555"/>
      <c r="E311" s="555"/>
      <c r="F311" s="555"/>
      <c r="G311" s="555"/>
      <c r="H311" s="556"/>
      <c r="I311" s="563">
        <f t="shared" si="57"/>
        <v>17</v>
      </c>
      <c r="J311" s="564"/>
      <c r="K311" s="561">
        <f t="shared" si="56"/>
        <v>6.4638783269961975E-2</v>
      </c>
      <c r="L311" s="562"/>
      <c r="M311" s="563">
        <v>11</v>
      </c>
      <c r="N311" s="564"/>
      <c r="O311" s="561">
        <f t="shared" si="58"/>
        <v>8.5271317829457363E-2</v>
      </c>
      <c r="P311" s="562"/>
      <c r="Q311" s="563">
        <v>6</v>
      </c>
      <c r="R311" s="564"/>
      <c r="S311" s="561">
        <f t="shared" si="60"/>
        <v>4.4776119402985072E-2</v>
      </c>
      <c r="T311" s="562"/>
      <c r="U311" s="24"/>
      <c r="V311" s="24"/>
      <c r="W311" s="24"/>
      <c r="X311" s="24"/>
      <c r="Y311" s="24"/>
      <c r="Z311" s="24"/>
    </row>
    <row r="312" spans="2:30" ht="42.6" customHeight="1" x14ac:dyDescent="0.15">
      <c r="B312" s="24"/>
      <c r="C312" s="554" t="s">
        <v>166</v>
      </c>
      <c r="D312" s="555"/>
      <c r="E312" s="555"/>
      <c r="F312" s="555"/>
      <c r="G312" s="555"/>
      <c r="H312" s="556"/>
      <c r="I312" s="563">
        <f t="shared" si="57"/>
        <v>8</v>
      </c>
      <c r="J312" s="564"/>
      <c r="K312" s="561">
        <f t="shared" si="56"/>
        <v>3.0418250950570342E-2</v>
      </c>
      <c r="L312" s="562"/>
      <c r="M312" s="563">
        <v>3</v>
      </c>
      <c r="N312" s="564"/>
      <c r="O312" s="561">
        <f t="shared" si="58"/>
        <v>2.3255813953488372E-2</v>
      </c>
      <c r="P312" s="562"/>
      <c r="Q312" s="563">
        <v>5</v>
      </c>
      <c r="R312" s="564"/>
      <c r="S312" s="561">
        <f t="shared" si="60"/>
        <v>3.7313432835820892E-2</v>
      </c>
      <c r="T312" s="562"/>
      <c r="U312" s="24"/>
      <c r="V312" s="24"/>
      <c r="W312" s="24"/>
      <c r="X312" s="24"/>
      <c r="Y312" s="24"/>
      <c r="Z312" s="24"/>
    </row>
    <row r="313" spans="2:30" ht="42.6" customHeight="1" x14ac:dyDescent="0.15">
      <c r="B313" s="24"/>
      <c r="C313" s="554" t="s">
        <v>31</v>
      </c>
      <c r="D313" s="555"/>
      <c r="E313" s="555"/>
      <c r="F313" s="555"/>
      <c r="G313" s="555"/>
      <c r="H313" s="556"/>
      <c r="I313" s="563">
        <f t="shared" si="57"/>
        <v>8</v>
      </c>
      <c r="J313" s="564"/>
      <c r="K313" s="561">
        <f t="shared" si="56"/>
        <v>3.0418250950570342E-2</v>
      </c>
      <c r="L313" s="562"/>
      <c r="M313" s="563">
        <v>6</v>
      </c>
      <c r="N313" s="564"/>
      <c r="O313" s="561">
        <f t="shared" si="58"/>
        <v>4.6511627906976744E-2</v>
      </c>
      <c r="P313" s="562"/>
      <c r="Q313" s="563">
        <v>2</v>
      </c>
      <c r="R313" s="564"/>
      <c r="S313" s="561">
        <f t="shared" si="60"/>
        <v>1.4925373134328358E-2</v>
      </c>
      <c r="T313" s="562"/>
      <c r="U313" s="24"/>
      <c r="V313" s="24"/>
      <c r="W313" s="24"/>
      <c r="X313" s="24"/>
      <c r="Y313" s="24"/>
      <c r="Z313" s="24"/>
    </row>
    <row r="314" spans="2:30" x14ac:dyDescent="0.15">
      <c r="B314" s="24"/>
      <c r="C314" s="97"/>
      <c r="D314" s="97"/>
      <c r="E314" s="97"/>
      <c r="F314" s="97"/>
      <c r="G314" s="97"/>
      <c r="H314" s="97"/>
      <c r="I314" s="42"/>
      <c r="J314" s="42"/>
      <c r="K314" s="10"/>
      <c r="L314" s="10"/>
      <c r="M314" s="42"/>
      <c r="N314" s="42"/>
      <c r="O314" s="10"/>
      <c r="P314" s="10"/>
      <c r="Q314" s="42"/>
      <c r="R314" s="42"/>
      <c r="S314" s="10"/>
      <c r="T314" s="10"/>
      <c r="U314" s="42"/>
      <c r="V314" s="42"/>
      <c r="W314" s="10"/>
      <c r="X314" s="10"/>
      <c r="Y314" s="24"/>
      <c r="Z314" s="24"/>
      <c r="AA314" s="24"/>
      <c r="AB314" s="24"/>
      <c r="AC314" s="24"/>
      <c r="AD314" s="24"/>
    </row>
    <row r="315" spans="2:30" x14ac:dyDescent="0.15">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row>
    <row r="316" spans="2:30" ht="13.5" customHeight="1" x14ac:dyDescent="0.15">
      <c r="B316" s="24"/>
      <c r="C316" s="565" t="s">
        <v>2</v>
      </c>
      <c r="D316" s="566"/>
      <c r="E316" s="523">
        <f>O306</f>
        <v>129</v>
      </c>
      <c r="F316" s="523"/>
      <c r="G316" s="122"/>
      <c r="H316" s="123"/>
      <c r="I316" s="521" t="s">
        <v>64</v>
      </c>
      <c r="J316" s="522"/>
      <c r="K316" s="523">
        <f>SUM(I249:J251)</f>
        <v>19</v>
      </c>
      <c r="L316" s="524"/>
      <c r="M316" s="521" t="s">
        <v>65</v>
      </c>
      <c r="N316" s="522"/>
      <c r="O316" s="523">
        <f>SUM(M249:N251)</f>
        <v>31</v>
      </c>
      <c r="P316" s="524"/>
      <c r="Q316" s="521" t="s">
        <v>66</v>
      </c>
      <c r="R316" s="522"/>
      <c r="S316" s="523">
        <f>SUM(Q249:R251)</f>
        <v>26</v>
      </c>
      <c r="T316" s="524"/>
      <c r="U316" s="521" t="s">
        <v>67</v>
      </c>
      <c r="V316" s="522"/>
      <c r="W316" s="523">
        <f>SUM(U249:V251)</f>
        <v>21</v>
      </c>
      <c r="X316" s="524"/>
      <c r="Y316" s="534" t="s">
        <v>68</v>
      </c>
      <c r="Z316" s="535"/>
      <c r="AA316" s="523">
        <f>SUM(Y249:Z251)</f>
        <v>32</v>
      </c>
      <c r="AB316" s="524"/>
      <c r="AC316" s="24"/>
      <c r="AD316" s="24"/>
    </row>
    <row r="317" spans="2:30" ht="42.6" customHeight="1" x14ac:dyDescent="0.15">
      <c r="B317" s="24"/>
      <c r="C317" s="551" t="s">
        <v>162</v>
      </c>
      <c r="D317" s="552"/>
      <c r="E317" s="552"/>
      <c r="F317" s="552"/>
      <c r="G317" s="552"/>
      <c r="H317" s="553"/>
      <c r="I317" s="530">
        <v>10</v>
      </c>
      <c r="J317" s="531"/>
      <c r="K317" s="567">
        <f t="shared" ref="K317:K323" si="61">I317/K$316</f>
        <v>0.52631578947368418</v>
      </c>
      <c r="L317" s="568"/>
      <c r="M317" s="530">
        <v>27</v>
      </c>
      <c r="N317" s="531"/>
      <c r="O317" s="567">
        <f>M317/O$316</f>
        <v>0.87096774193548387</v>
      </c>
      <c r="P317" s="568"/>
      <c r="Q317" s="530">
        <v>21</v>
      </c>
      <c r="R317" s="531"/>
      <c r="S317" s="567">
        <f>Q317/S$316</f>
        <v>0.80769230769230771</v>
      </c>
      <c r="T317" s="568"/>
      <c r="U317" s="530">
        <v>18</v>
      </c>
      <c r="V317" s="531"/>
      <c r="W317" s="567">
        <f>U317/W$316</f>
        <v>0.8571428571428571</v>
      </c>
      <c r="X317" s="568"/>
      <c r="Y317" s="530">
        <v>28</v>
      </c>
      <c r="Z317" s="531"/>
      <c r="AA317" s="567">
        <f>Y317/AA$316</f>
        <v>0.875</v>
      </c>
      <c r="AB317" s="568"/>
      <c r="AC317" s="24"/>
      <c r="AD317" s="24"/>
    </row>
    <row r="318" spans="2:30" ht="42.6" customHeight="1" x14ac:dyDescent="0.15">
      <c r="B318" s="24"/>
      <c r="C318" s="551" t="s">
        <v>163</v>
      </c>
      <c r="D318" s="552"/>
      <c r="E318" s="552"/>
      <c r="F318" s="552"/>
      <c r="G318" s="552"/>
      <c r="H318" s="553"/>
      <c r="I318" s="530">
        <v>13</v>
      </c>
      <c r="J318" s="531"/>
      <c r="K318" s="567">
        <f t="shared" si="61"/>
        <v>0.68421052631578949</v>
      </c>
      <c r="L318" s="568"/>
      <c r="M318" s="530">
        <v>12</v>
      </c>
      <c r="N318" s="531"/>
      <c r="O318" s="567">
        <f>M318/O$316</f>
        <v>0.38709677419354838</v>
      </c>
      <c r="P318" s="568"/>
      <c r="Q318" s="530">
        <v>13</v>
      </c>
      <c r="R318" s="531"/>
      <c r="S318" s="567">
        <f>Q318/S$316</f>
        <v>0.5</v>
      </c>
      <c r="T318" s="568"/>
      <c r="U318" s="530">
        <v>3</v>
      </c>
      <c r="V318" s="531"/>
      <c r="W318" s="567">
        <f>U318/W$316</f>
        <v>0.14285714285714285</v>
      </c>
      <c r="X318" s="568"/>
      <c r="Y318" s="530">
        <v>10</v>
      </c>
      <c r="Z318" s="531"/>
      <c r="AA318" s="567">
        <f>Y318/AA$316</f>
        <v>0.3125</v>
      </c>
      <c r="AB318" s="568"/>
      <c r="AC318" s="24"/>
      <c r="AD318" s="24"/>
    </row>
    <row r="319" spans="2:30" ht="42.6" customHeight="1" x14ac:dyDescent="0.15">
      <c r="B319" s="24"/>
      <c r="C319" s="551" t="s">
        <v>164</v>
      </c>
      <c r="D319" s="552"/>
      <c r="E319" s="552"/>
      <c r="F319" s="552"/>
      <c r="G319" s="552"/>
      <c r="H319" s="553"/>
      <c r="I319" s="530">
        <v>5</v>
      </c>
      <c r="J319" s="531"/>
      <c r="K319" s="567">
        <f t="shared" si="61"/>
        <v>0.26315789473684209</v>
      </c>
      <c r="L319" s="568"/>
      <c r="M319" s="530">
        <v>5</v>
      </c>
      <c r="N319" s="531"/>
      <c r="O319" s="567">
        <f t="shared" ref="O319:O323" si="62">M319/O$316</f>
        <v>0.16129032258064516</v>
      </c>
      <c r="P319" s="568"/>
      <c r="Q319" s="530">
        <v>3</v>
      </c>
      <c r="R319" s="531"/>
      <c r="S319" s="567">
        <f t="shared" ref="S319:S323" si="63">Q319/S$316</f>
        <v>0.11538461538461539</v>
      </c>
      <c r="T319" s="568"/>
      <c r="U319" s="530">
        <v>0</v>
      </c>
      <c r="V319" s="531"/>
      <c r="W319" s="567">
        <f t="shared" ref="W319:W323" si="64">U319/W$316</f>
        <v>0</v>
      </c>
      <c r="X319" s="568"/>
      <c r="Y319" s="530">
        <v>1</v>
      </c>
      <c r="Z319" s="531"/>
      <c r="AA319" s="567">
        <f t="shared" ref="AA319:AA323" si="65">Y319/AA$316</f>
        <v>3.125E-2</v>
      </c>
      <c r="AB319" s="568"/>
      <c r="AC319" s="24"/>
      <c r="AD319" s="24"/>
    </row>
    <row r="320" spans="2:30" ht="42.6" customHeight="1" x14ac:dyDescent="0.15">
      <c r="B320" s="24"/>
      <c r="C320" s="551" t="s">
        <v>167</v>
      </c>
      <c r="D320" s="552"/>
      <c r="E320" s="552"/>
      <c r="F320" s="552"/>
      <c r="G320" s="552"/>
      <c r="H320" s="553"/>
      <c r="I320" s="530">
        <v>3</v>
      </c>
      <c r="J320" s="531"/>
      <c r="K320" s="567">
        <f t="shared" si="61"/>
        <v>0.15789473684210525</v>
      </c>
      <c r="L320" s="568"/>
      <c r="M320" s="530">
        <v>0</v>
      </c>
      <c r="N320" s="531"/>
      <c r="O320" s="567">
        <f t="shared" si="62"/>
        <v>0</v>
      </c>
      <c r="P320" s="568"/>
      <c r="Q320" s="530">
        <v>4</v>
      </c>
      <c r="R320" s="531"/>
      <c r="S320" s="567">
        <f t="shared" si="63"/>
        <v>0.15384615384615385</v>
      </c>
      <c r="T320" s="568"/>
      <c r="U320" s="530">
        <v>2</v>
      </c>
      <c r="V320" s="531"/>
      <c r="W320" s="567">
        <f t="shared" si="64"/>
        <v>9.5238095238095233E-2</v>
      </c>
      <c r="X320" s="568"/>
      <c r="Y320" s="530">
        <v>2</v>
      </c>
      <c r="Z320" s="531"/>
      <c r="AA320" s="567">
        <f t="shared" si="65"/>
        <v>6.25E-2</v>
      </c>
      <c r="AB320" s="568"/>
      <c r="AC320" s="24"/>
      <c r="AD320" s="24"/>
    </row>
    <row r="321" spans="2:72" ht="42.6" customHeight="1" x14ac:dyDescent="0.15">
      <c r="B321" s="24"/>
      <c r="C321" s="551" t="s">
        <v>165</v>
      </c>
      <c r="D321" s="552"/>
      <c r="E321" s="552"/>
      <c r="F321" s="552"/>
      <c r="G321" s="552"/>
      <c r="H321" s="553"/>
      <c r="I321" s="530">
        <v>0</v>
      </c>
      <c r="J321" s="531"/>
      <c r="K321" s="567">
        <f t="shared" si="61"/>
        <v>0</v>
      </c>
      <c r="L321" s="568"/>
      <c r="M321" s="530">
        <v>2</v>
      </c>
      <c r="N321" s="531"/>
      <c r="O321" s="567">
        <f t="shared" si="62"/>
        <v>6.4516129032258063E-2</v>
      </c>
      <c r="P321" s="568"/>
      <c r="Q321" s="530">
        <v>1</v>
      </c>
      <c r="R321" s="531"/>
      <c r="S321" s="567">
        <f t="shared" si="63"/>
        <v>3.8461538461538464E-2</v>
      </c>
      <c r="T321" s="568"/>
      <c r="U321" s="530">
        <v>0</v>
      </c>
      <c r="V321" s="531"/>
      <c r="W321" s="567">
        <f t="shared" si="64"/>
        <v>0</v>
      </c>
      <c r="X321" s="568"/>
      <c r="Y321" s="530">
        <v>0</v>
      </c>
      <c r="Z321" s="531"/>
      <c r="AA321" s="567">
        <f t="shared" si="65"/>
        <v>0</v>
      </c>
      <c r="AB321" s="568"/>
      <c r="AC321" s="24"/>
      <c r="AD321" s="24"/>
    </row>
    <row r="322" spans="2:72" ht="42.6" customHeight="1" x14ac:dyDescent="0.15">
      <c r="B322" s="24"/>
      <c r="C322" s="551" t="s">
        <v>166</v>
      </c>
      <c r="D322" s="552"/>
      <c r="E322" s="552"/>
      <c r="F322" s="552"/>
      <c r="G322" s="552"/>
      <c r="H322" s="553"/>
      <c r="I322" s="530">
        <v>0</v>
      </c>
      <c r="J322" s="531"/>
      <c r="K322" s="567">
        <f t="shared" si="61"/>
        <v>0</v>
      </c>
      <c r="L322" s="568"/>
      <c r="M322" s="530">
        <v>3</v>
      </c>
      <c r="N322" s="531"/>
      <c r="O322" s="567">
        <f t="shared" si="62"/>
        <v>9.6774193548387094E-2</v>
      </c>
      <c r="P322" s="568"/>
      <c r="Q322" s="530">
        <v>1</v>
      </c>
      <c r="R322" s="531"/>
      <c r="S322" s="567">
        <f t="shared" si="63"/>
        <v>3.8461538461538464E-2</v>
      </c>
      <c r="T322" s="568"/>
      <c r="U322" s="530">
        <v>0</v>
      </c>
      <c r="V322" s="531"/>
      <c r="W322" s="567">
        <f t="shared" si="64"/>
        <v>0</v>
      </c>
      <c r="X322" s="568"/>
      <c r="Y322" s="530">
        <v>2</v>
      </c>
      <c r="Z322" s="531"/>
      <c r="AA322" s="567">
        <f t="shared" si="65"/>
        <v>6.25E-2</v>
      </c>
      <c r="AB322" s="568"/>
      <c r="AC322" s="24"/>
      <c r="AD322" s="24"/>
    </row>
    <row r="323" spans="2:72" ht="42.6" customHeight="1" x14ac:dyDescent="0.15">
      <c r="B323" s="24"/>
      <c r="C323" s="551" t="s">
        <v>31</v>
      </c>
      <c r="D323" s="552"/>
      <c r="E323" s="552"/>
      <c r="F323" s="552"/>
      <c r="G323" s="552"/>
      <c r="H323" s="553"/>
      <c r="I323" s="530">
        <v>1</v>
      </c>
      <c r="J323" s="531"/>
      <c r="K323" s="567">
        <f t="shared" si="61"/>
        <v>5.2631578947368418E-2</v>
      </c>
      <c r="L323" s="568"/>
      <c r="M323" s="530">
        <v>1</v>
      </c>
      <c r="N323" s="531"/>
      <c r="O323" s="567">
        <f t="shared" si="62"/>
        <v>3.2258064516129031E-2</v>
      </c>
      <c r="P323" s="568"/>
      <c r="Q323" s="530">
        <v>1</v>
      </c>
      <c r="R323" s="531"/>
      <c r="S323" s="567">
        <f t="shared" si="63"/>
        <v>3.8461538461538464E-2</v>
      </c>
      <c r="T323" s="568"/>
      <c r="U323" s="530">
        <v>0</v>
      </c>
      <c r="V323" s="531"/>
      <c r="W323" s="567">
        <f t="shared" si="64"/>
        <v>0</v>
      </c>
      <c r="X323" s="568"/>
      <c r="Y323" s="530">
        <v>3</v>
      </c>
      <c r="Z323" s="531"/>
      <c r="AA323" s="567">
        <f t="shared" si="65"/>
        <v>9.375E-2</v>
      </c>
      <c r="AB323" s="568"/>
      <c r="AC323" s="24"/>
      <c r="AD323" s="24"/>
    </row>
    <row r="324" spans="2:72" x14ac:dyDescent="0.15">
      <c r="B324" s="24"/>
      <c r="C324" s="124"/>
      <c r="D324" s="124"/>
      <c r="E324" s="124"/>
      <c r="F324" s="124"/>
      <c r="G324" s="124"/>
      <c r="H324" s="124"/>
      <c r="I324" s="116"/>
      <c r="J324" s="116"/>
      <c r="K324" s="117"/>
      <c r="L324" s="117"/>
      <c r="M324" s="116"/>
      <c r="N324" s="116"/>
      <c r="O324" s="117"/>
      <c r="P324" s="117"/>
      <c r="Q324" s="116"/>
      <c r="R324" s="116"/>
      <c r="S324" s="117"/>
      <c r="T324" s="117"/>
      <c r="U324" s="116"/>
      <c r="V324" s="116"/>
      <c r="W324" s="117"/>
      <c r="X324" s="117"/>
      <c r="Y324" s="116"/>
      <c r="Z324" s="116"/>
      <c r="AA324" s="117"/>
      <c r="AB324" s="117"/>
      <c r="AC324" s="24"/>
      <c r="AD324" s="24"/>
    </row>
    <row r="325" spans="2:72" x14ac:dyDescent="0.15">
      <c r="B325" s="24"/>
      <c r="C325" s="125"/>
      <c r="D325" s="125"/>
      <c r="E325" s="125"/>
      <c r="F325" s="125"/>
      <c r="G325" s="125"/>
      <c r="H325" s="125"/>
      <c r="I325" s="118"/>
      <c r="J325" s="118"/>
      <c r="K325" s="118"/>
      <c r="L325" s="118"/>
      <c r="M325" s="118"/>
      <c r="N325" s="118"/>
      <c r="O325" s="118"/>
      <c r="P325" s="118"/>
      <c r="Q325" s="118"/>
      <c r="R325" s="118"/>
      <c r="S325" s="118"/>
      <c r="T325" s="118"/>
      <c r="U325" s="118"/>
      <c r="V325" s="118"/>
      <c r="W325" s="118"/>
      <c r="X325" s="118"/>
      <c r="Y325" s="118"/>
      <c r="Z325" s="118"/>
      <c r="AA325" s="118"/>
      <c r="AB325" s="118"/>
      <c r="AC325" s="24"/>
      <c r="AD325" s="24"/>
    </row>
    <row r="326" spans="2:72" ht="13.5" customHeight="1" x14ac:dyDescent="0.15">
      <c r="B326" s="24"/>
      <c r="C326" s="126" t="s">
        <v>3</v>
      </c>
      <c r="D326" s="127"/>
      <c r="E326" s="523">
        <f>S306</f>
        <v>134</v>
      </c>
      <c r="F326" s="523"/>
      <c r="G326" s="122"/>
      <c r="H326" s="123"/>
      <c r="I326" s="521" t="s">
        <v>64</v>
      </c>
      <c r="J326" s="522"/>
      <c r="K326" s="523">
        <f>SUM(I258:J260)</f>
        <v>28</v>
      </c>
      <c r="L326" s="524"/>
      <c r="M326" s="521" t="s">
        <v>65</v>
      </c>
      <c r="N326" s="522"/>
      <c r="O326" s="523">
        <f>SUM(M258:N260)</f>
        <v>27</v>
      </c>
      <c r="P326" s="524"/>
      <c r="Q326" s="521" t="s">
        <v>66</v>
      </c>
      <c r="R326" s="522"/>
      <c r="S326" s="523">
        <f>SUM(Q258:R260)</f>
        <v>26</v>
      </c>
      <c r="T326" s="524"/>
      <c r="U326" s="521" t="s">
        <v>67</v>
      </c>
      <c r="V326" s="522"/>
      <c r="W326" s="523">
        <f>SUM(U258:V260)</f>
        <v>26</v>
      </c>
      <c r="X326" s="524"/>
      <c r="Y326" s="521" t="s">
        <v>68</v>
      </c>
      <c r="Z326" s="522"/>
      <c r="AA326" s="523">
        <f>SUM(Y258:Z260)</f>
        <v>27</v>
      </c>
      <c r="AB326" s="524"/>
      <c r="AC326" s="24"/>
      <c r="AD326" s="24"/>
    </row>
    <row r="327" spans="2:72" ht="42.6" customHeight="1" x14ac:dyDescent="0.15">
      <c r="B327" s="24"/>
      <c r="C327" s="551" t="s">
        <v>162</v>
      </c>
      <c r="D327" s="552"/>
      <c r="E327" s="552"/>
      <c r="F327" s="552"/>
      <c r="G327" s="552"/>
      <c r="H327" s="553"/>
      <c r="I327" s="530">
        <v>22</v>
      </c>
      <c r="J327" s="531"/>
      <c r="K327" s="567">
        <f>I327/K$326</f>
        <v>0.7857142857142857</v>
      </c>
      <c r="L327" s="568"/>
      <c r="M327" s="530">
        <v>23</v>
      </c>
      <c r="N327" s="531"/>
      <c r="O327" s="567">
        <f>M327/O$326</f>
        <v>0.85185185185185186</v>
      </c>
      <c r="P327" s="568"/>
      <c r="Q327" s="530">
        <v>22</v>
      </c>
      <c r="R327" s="531"/>
      <c r="S327" s="567">
        <f>Q327/S$326</f>
        <v>0.84615384615384615</v>
      </c>
      <c r="T327" s="568"/>
      <c r="U327" s="530">
        <v>19</v>
      </c>
      <c r="V327" s="531"/>
      <c r="W327" s="567">
        <f>U327/W$326</f>
        <v>0.73076923076923073</v>
      </c>
      <c r="X327" s="568"/>
      <c r="Y327" s="530">
        <v>25</v>
      </c>
      <c r="Z327" s="531"/>
      <c r="AA327" s="567">
        <f>Y327/AA$326</f>
        <v>0.92592592592592593</v>
      </c>
      <c r="AB327" s="568"/>
      <c r="AC327" s="24"/>
      <c r="AD327" s="24"/>
    </row>
    <row r="328" spans="2:72" ht="42.6" customHeight="1" x14ac:dyDescent="0.15">
      <c r="B328" s="24"/>
      <c r="C328" s="551" t="s">
        <v>163</v>
      </c>
      <c r="D328" s="552"/>
      <c r="E328" s="552"/>
      <c r="F328" s="552"/>
      <c r="G328" s="552"/>
      <c r="H328" s="553"/>
      <c r="I328" s="530">
        <v>12</v>
      </c>
      <c r="J328" s="531"/>
      <c r="K328" s="567">
        <f t="shared" ref="K328:K333" si="66">I328/K$316</f>
        <v>0.63157894736842102</v>
      </c>
      <c r="L328" s="568"/>
      <c r="M328" s="530">
        <v>9</v>
      </c>
      <c r="N328" s="531"/>
      <c r="O328" s="567">
        <f>M328/O$316</f>
        <v>0.29032258064516131</v>
      </c>
      <c r="P328" s="568"/>
      <c r="Q328" s="530">
        <v>9</v>
      </c>
      <c r="R328" s="531"/>
      <c r="S328" s="567">
        <f>Q328/S$316</f>
        <v>0.34615384615384615</v>
      </c>
      <c r="T328" s="568"/>
      <c r="U328" s="530">
        <v>5</v>
      </c>
      <c r="V328" s="531"/>
      <c r="W328" s="567">
        <f>U328/W$316</f>
        <v>0.23809523809523808</v>
      </c>
      <c r="X328" s="568"/>
      <c r="Y328" s="530">
        <v>0</v>
      </c>
      <c r="Z328" s="531"/>
      <c r="AA328" s="567">
        <f>Y328/AA$316</f>
        <v>0</v>
      </c>
      <c r="AB328" s="568"/>
      <c r="AC328" s="24"/>
      <c r="AD328" s="24"/>
    </row>
    <row r="329" spans="2:72" ht="42.6" customHeight="1" x14ac:dyDescent="0.15">
      <c r="B329" s="24"/>
      <c r="C329" s="551" t="s">
        <v>164</v>
      </c>
      <c r="D329" s="552"/>
      <c r="E329" s="552"/>
      <c r="F329" s="552"/>
      <c r="G329" s="552"/>
      <c r="H329" s="553"/>
      <c r="I329" s="530">
        <v>7</v>
      </c>
      <c r="J329" s="531"/>
      <c r="K329" s="567">
        <f t="shared" si="66"/>
        <v>0.36842105263157893</v>
      </c>
      <c r="L329" s="568"/>
      <c r="M329" s="530">
        <v>3</v>
      </c>
      <c r="N329" s="531"/>
      <c r="O329" s="567">
        <f t="shared" ref="O329:O333" si="67">M329/O$316</f>
        <v>9.6774193548387094E-2</v>
      </c>
      <c r="P329" s="568"/>
      <c r="Q329" s="530">
        <v>6</v>
      </c>
      <c r="R329" s="531"/>
      <c r="S329" s="567">
        <f t="shared" ref="S329:S333" si="68">Q329/S$316</f>
        <v>0.23076923076923078</v>
      </c>
      <c r="T329" s="568"/>
      <c r="U329" s="530">
        <v>2</v>
      </c>
      <c r="V329" s="531"/>
      <c r="W329" s="567">
        <f t="shared" ref="W329:W333" si="69">U329/W$316</f>
        <v>9.5238095238095233E-2</v>
      </c>
      <c r="X329" s="568"/>
      <c r="Y329" s="530">
        <v>2</v>
      </c>
      <c r="Z329" s="531"/>
      <c r="AA329" s="567">
        <f t="shared" ref="AA329:AA333" si="70">Y329/AA$316</f>
        <v>6.25E-2</v>
      </c>
      <c r="AB329" s="568"/>
      <c r="AC329" s="24"/>
      <c r="AD329" s="24"/>
    </row>
    <row r="330" spans="2:72" ht="42.6" customHeight="1" x14ac:dyDescent="0.15">
      <c r="B330" s="24"/>
      <c r="C330" s="551" t="s">
        <v>167</v>
      </c>
      <c r="D330" s="552"/>
      <c r="E330" s="552"/>
      <c r="F330" s="552"/>
      <c r="G330" s="552"/>
      <c r="H330" s="553"/>
      <c r="I330" s="530">
        <v>4</v>
      </c>
      <c r="J330" s="531"/>
      <c r="K330" s="567">
        <f t="shared" si="66"/>
        <v>0.21052631578947367</v>
      </c>
      <c r="L330" s="568"/>
      <c r="M330" s="530">
        <v>0</v>
      </c>
      <c r="N330" s="531"/>
      <c r="O330" s="567">
        <f t="shared" si="67"/>
        <v>0</v>
      </c>
      <c r="P330" s="568"/>
      <c r="Q330" s="530">
        <v>0</v>
      </c>
      <c r="R330" s="531"/>
      <c r="S330" s="567">
        <f t="shared" si="68"/>
        <v>0</v>
      </c>
      <c r="T330" s="568"/>
      <c r="U330" s="530">
        <v>0</v>
      </c>
      <c r="V330" s="531"/>
      <c r="W330" s="567">
        <f t="shared" si="69"/>
        <v>0</v>
      </c>
      <c r="X330" s="568"/>
      <c r="Y330" s="530">
        <v>2</v>
      </c>
      <c r="Z330" s="531"/>
      <c r="AA330" s="567">
        <f t="shared" si="70"/>
        <v>6.25E-2</v>
      </c>
      <c r="AB330" s="568"/>
      <c r="AC330" s="24"/>
      <c r="AD330" s="24"/>
    </row>
    <row r="331" spans="2:72" ht="42.6" customHeight="1" x14ac:dyDescent="0.15">
      <c r="B331" s="24"/>
      <c r="C331" s="551" t="s">
        <v>165</v>
      </c>
      <c r="D331" s="552"/>
      <c r="E331" s="552"/>
      <c r="F331" s="552"/>
      <c r="G331" s="552"/>
      <c r="H331" s="553"/>
      <c r="I331" s="530">
        <v>2</v>
      </c>
      <c r="J331" s="531"/>
      <c r="K331" s="567">
        <f t="shared" si="66"/>
        <v>0.10526315789473684</v>
      </c>
      <c r="L331" s="568"/>
      <c r="M331" s="530">
        <v>1</v>
      </c>
      <c r="N331" s="531"/>
      <c r="O331" s="567">
        <f t="shared" si="67"/>
        <v>3.2258064516129031E-2</v>
      </c>
      <c r="P331" s="568"/>
      <c r="Q331" s="530">
        <v>0</v>
      </c>
      <c r="R331" s="531"/>
      <c r="S331" s="567">
        <f t="shared" si="68"/>
        <v>0</v>
      </c>
      <c r="T331" s="568"/>
      <c r="U331" s="530">
        <v>2</v>
      </c>
      <c r="V331" s="531"/>
      <c r="W331" s="567">
        <f t="shared" si="69"/>
        <v>9.5238095238095233E-2</v>
      </c>
      <c r="X331" s="568"/>
      <c r="Y331" s="530">
        <v>0</v>
      </c>
      <c r="Z331" s="531"/>
      <c r="AA331" s="567">
        <f t="shared" si="70"/>
        <v>0</v>
      </c>
      <c r="AB331" s="568"/>
      <c r="AC331" s="24"/>
      <c r="AD331" s="24"/>
    </row>
    <row r="332" spans="2:72" ht="42.6" customHeight="1" x14ac:dyDescent="0.15">
      <c r="B332" s="24"/>
      <c r="C332" s="551" t="s">
        <v>166</v>
      </c>
      <c r="D332" s="552"/>
      <c r="E332" s="552"/>
      <c r="F332" s="552"/>
      <c r="G332" s="552"/>
      <c r="H332" s="553"/>
      <c r="I332" s="530">
        <v>3</v>
      </c>
      <c r="J332" s="531"/>
      <c r="K332" s="567">
        <f t="shared" si="66"/>
        <v>0.15789473684210525</v>
      </c>
      <c r="L332" s="568"/>
      <c r="M332" s="530">
        <v>1</v>
      </c>
      <c r="N332" s="531"/>
      <c r="O332" s="567">
        <f t="shared" si="67"/>
        <v>3.2258064516129031E-2</v>
      </c>
      <c r="P332" s="568"/>
      <c r="Q332" s="530">
        <v>3</v>
      </c>
      <c r="R332" s="531"/>
      <c r="S332" s="567">
        <f t="shared" si="68"/>
        <v>0.11538461538461539</v>
      </c>
      <c r="T332" s="568"/>
      <c r="U332" s="530">
        <v>2</v>
      </c>
      <c r="V332" s="531"/>
      <c r="W332" s="567">
        <f t="shared" si="69"/>
        <v>9.5238095238095233E-2</v>
      </c>
      <c r="X332" s="568"/>
      <c r="Y332" s="530">
        <v>2</v>
      </c>
      <c r="Z332" s="531"/>
      <c r="AA332" s="567">
        <f t="shared" si="70"/>
        <v>6.25E-2</v>
      </c>
      <c r="AB332" s="568"/>
      <c r="AC332" s="24"/>
      <c r="AD332" s="24"/>
    </row>
    <row r="333" spans="2:72" ht="42.6" customHeight="1" x14ac:dyDescent="0.15">
      <c r="B333" s="24"/>
      <c r="C333" s="551" t="s">
        <v>31</v>
      </c>
      <c r="D333" s="552"/>
      <c r="E333" s="552"/>
      <c r="F333" s="552"/>
      <c r="G333" s="552"/>
      <c r="H333" s="553"/>
      <c r="I333" s="530">
        <v>0</v>
      </c>
      <c r="J333" s="531"/>
      <c r="K333" s="567">
        <f t="shared" si="66"/>
        <v>0</v>
      </c>
      <c r="L333" s="568"/>
      <c r="M333" s="530">
        <v>0</v>
      </c>
      <c r="N333" s="531"/>
      <c r="O333" s="567">
        <f t="shared" si="67"/>
        <v>0</v>
      </c>
      <c r="P333" s="568"/>
      <c r="Q333" s="530">
        <v>1</v>
      </c>
      <c r="R333" s="531"/>
      <c r="S333" s="567">
        <f t="shared" si="68"/>
        <v>3.8461538461538464E-2</v>
      </c>
      <c r="T333" s="568"/>
      <c r="U333" s="530">
        <v>0</v>
      </c>
      <c r="V333" s="531"/>
      <c r="W333" s="567">
        <f t="shared" si="69"/>
        <v>0</v>
      </c>
      <c r="X333" s="568"/>
      <c r="Y333" s="530">
        <v>1</v>
      </c>
      <c r="Z333" s="531"/>
      <c r="AA333" s="567">
        <f t="shared" si="70"/>
        <v>3.125E-2</v>
      </c>
      <c r="AB333" s="568"/>
      <c r="AC333" s="24"/>
      <c r="AD333" s="24"/>
    </row>
    <row r="334" spans="2:72" s="231" customFormat="1" ht="13.15" customHeight="1" x14ac:dyDescent="0.15">
      <c r="B334" s="232"/>
      <c r="C334" s="225"/>
      <c r="D334" s="225"/>
      <c r="E334" s="225"/>
      <c r="F334" s="225"/>
      <c r="G334" s="225"/>
      <c r="H334" s="225"/>
      <c r="I334" s="224"/>
      <c r="J334" s="224"/>
      <c r="K334" s="226"/>
      <c r="L334" s="226"/>
      <c r="M334" s="224"/>
      <c r="N334" s="224"/>
      <c r="O334" s="226"/>
      <c r="P334" s="226"/>
      <c r="Q334" s="224"/>
      <c r="R334" s="224"/>
      <c r="S334" s="226"/>
      <c r="T334" s="226"/>
      <c r="U334" s="178"/>
      <c r="V334" s="178"/>
      <c r="W334" s="227"/>
      <c r="X334" s="227"/>
      <c r="Y334" s="178"/>
      <c r="Z334" s="178"/>
      <c r="AA334" s="227"/>
      <c r="AB334" s="227"/>
      <c r="AC334" s="232"/>
      <c r="AD334" s="232"/>
      <c r="AE334" s="286"/>
      <c r="AF334" s="286"/>
      <c r="AG334" s="286"/>
      <c r="AH334" s="286"/>
      <c r="AI334" s="286"/>
      <c r="AJ334" s="286"/>
      <c r="AK334" s="286"/>
      <c r="AL334" s="286"/>
      <c r="AM334" s="286"/>
      <c r="AN334" s="286"/>
      <c r="AO334" s="286"/>
      <c r="AP334" s="286"/>
      <c r="AQ334" s="286"/>
      <c r="AR334" s="286"/>
      <c r="AS334" s="286"/>
      <c r="AT334" s="286"/>
      <c r="AU334" s="286"/>
      <c r="AV334" s="286"/>
      <c r="AW334" s="286"/>
      <c r="AX334" s="286"/>
      <c r="AY334" s="286"/>
      <c r="AZ334" s="286"/>
      <c r="BA334" s="286"/>
      <c r="BB334" s="286"/>
      <c r="BC334" s="286"/>
      <c r="BD334" s="286"/>
      <c r="BE334" s="286"/>
      <c r="BF334" s="286"/>
      <c r="BG334" s="286"/>
      <c r="BH334" s="286"/>
      <c r="BI334" s="286"/>
      <c r="BJ334" s="286"/>
      <c r="BK334" s="286"/>
      <c r="BL334" s="286"/>
      <c r="BM334" s="286"/>
      <c r="BN334" s="286"/>
      <c r="BO334" s="286"/>
      <c r="BP334" s="286"/>
      <c r="BQ334" s="286"/>
      <c r="BR334" s="286"/>
      <c r="BS334" s="286"/>
      <c r="BT334" s="286"/>
    </row>
    <row r="335" spans="2:72" s="231" customFormat="1" ht="13.15" customHeight="1" x14ac:dyDescent="0.15">
      <c r="B335" s="232"/>
      <c r="C335" s="345"/>
      <c r="D335" s="345"/>
      <c r="E335" s="345"/>
      <c r="F335" s="345"/>
      <c r="G335" s="345"/>
      <c r="H335" s="345"/>
      <c r="I335" s="735"/>
      <c r="J335" s="735"/>
      <c r="K335" s="227"/>
      <c r="L335" s="227"/>
      <c r="M335" s="178"/>
      <c r="N335" s="178"/>
      <c r="O335" s="227"/>
      <c r="P335" s="227"/>
      <c r="Q335" s="178"/>
      <c r="R335" s="178"/>
      <c r="S335" s="227"/>
      <c r="T335" s="227"/>
      <c r="U335" s="178"/>
      <c r="V335" s="178"/>
      <c r="W335" s="227"/>
      <c r="X335" s="227"/>
      <c r="Y335" s="178"/>
      <c r="Z335" s="178"/>
      <c r="AA335" s="227"/>
      <c r="AB335" s="227"/>
      <c r="AC335" s="232"/>
      <c r="AD335" s="232"/>
      <c r="AE335" s="286"/>
      <c r="AF335" s="286"/>
      <c r="AG335" s="286"/>
      <c r="AH335" s="286"/>
      <c r="AI335" s="286"/>
      <c r="AJ335" s="286"/>
      <c r="AK335" s="286"/>
      <c r="AL335" s="286"/>
      <c r="AM335" s="286"/>
      <c r="AN335" s="286"/>
      <c r="AO335" s="286"/>
      <c r="AP335" s="286"/>
      <c r="AQ335" s="286"/>
      <c r="AR335" s="286"/>
      <c r="AS335" s="286"/>
      <c r="AT335" s="286"/>
      <c r="AU335" s="286"/>
      <c r="AV335" s="286"/>
      <c r="AW335" s="286"/>
      <c r="AX335" s="286"/>
      <c r="AY335" s="286"/>
      <c r="AZ335" s="286"/>
      <c r="BA335" s="286"/>
      <c r="BB335" s="286"/>
      <c r="BC335" s="286"/>
      <c r="BD335" s="286"/>
      <c r="BE335" s="286"/>
      <c r="BF335" s="286"/>
      <c r="BG335" s="286"/>
      <c r="BH335" s="286"/>
      <c r="BI335" s="286"/>
      <c r="BJ335" s="286"/>
      <c r="BK335" s="286"/>
      <c r="BL335" s="286"/>
      <c r="BM335" s="286"/>
      <c r="BN335" s="286"/>
      <c r="BO335" s="286"/>
      <c r="BP335" s="286"/>
      <c r="BQ335" s="286"/>
      <c r="BR335" s="286"/>
      <c r="BS335" s="286"/>
      <c r="BT335" s="286"/>
    </row>
    <row r="336" spans="2:72" s="318" customFormat="1" x14ac:dyDescent="0.15">
      <c r="B336" s="344" t="s">
        <v>318</v>
      </c>
      <c r="C336" s="344"/>
      <c r="D336" s="344"/>
      <c r="E336" s="344"/>
      <c r="F336" s="344"/>
      <c r="G336" s="344"/>
      <c r="H336" s="344"/>
      <c r="I336" s="344"/>
      <c r="J336" s="344"/>
      <c r="K336" s="344"/>
      <c r="L336" s="344"/>
      <c r="M336" s="344"/>
      <c r="N336" s="344"/>
      <c r="O336" s="344"/>
      <c r="P336" s="344"/>
      <c r="Q336" s="344"/>
      <c r="R336" s="344"/>
      <c r="S336"/>
      <c r="T336"/>
      <c r="U336"/>
      <c r="V336"/>
      <c r="W336"/>
      <c r="X336"/>
      <c r="Y336"/>
      <c r="Z336"/>
      <c r="AA336"/>
      <c r="AB336"/>
    </row>
    <row r="337" spans="2:72" s="318" customFormat="1" x14ac:dyDescent="0.15">
      <c r="B337" s="344" t="s">
        <v>279</v>
      </c>
      <c r="C337" s="344"/>
      <c r="D337" s="344"/>
      <c r="E337" s="344"/>
      <c r="F337" s="344"/>
      <c r="G337" s="344"/>
      <c r="H337" s="344"/>
      <c r="I337" s="344"/>
      <c r="J337" s="344"/>
      <c r="K337" s="344"/>
      <c r="L337" s="344"/>
      <c r="M337" s="344"/>
      <c r="N337" s="344"/>
      <c r="O337" s="344"/>
      <c r="P337" s="344"/>
      <c r="Q337" s="344"/>
      <c r="R337" s="344"/>
      <c r="S337"/>
      <c r="T337"/>
      <c r="U337"/>
      <c r="V337"/>
      <c r="W337"/>
      <c r="X337"/>
      <c r="Y337"/>
      <c r="Z337"/>
      <c r="AA337"/>
      <c r="AB337"/>
    </row>
    <row r="338" spans="2:72" s="318" customFormat="1" x14ac:dyDescent="0.15">
      <c r="B338" t="s">
        <v>319</v>
      </c>
      <c r="C338"/>
      <c r="D338"/>
      <c r="E338"/>
      <c r="F338"/>
      <c r="G338"/>
      <c r="H338"/>
      <c r="I338"/>
      <c r="J338"/>
      <c r="K338"/>
      <c r="L338"/>
      <c r="M338"/>
      <c r="N338"/>
      <c r="O338"/>
      <c r="P338"/>
      <c r="Q338"/>
      <c r="R338"/>
      <c r="S338"/>
      <c r="T338"/>
      <c r="U338"/>
      <c r="V338"/>
      <c r="W338"/>
      <c r="X338"/>
      <c r="Y338"/>
      <c r="Z338"/>
      <c r="AA338"/>
      <c r="AB338"/>
    </row>
    <row r="339" spans="2:72" s="229" customFormat="1" ht="13.5" customHeight="1" x14ac:dyDescent="0.15">
      <c r="B339" s="230"/>
      <c r="C339" s="733" t="s">
        <v>24</v>
      </c>
      <c r="D339" s="731"/>
      <c r="E339" s="731"/>
      <c r="F339" s="731"/>
      <c r="G339" s="731"/>
      <c r="H339" s="732"/>
      <c r="I339" s="733" t="s">
        <v>265</v>
      </c>
      <c r="J339" s="734"/>
      <c r="K339" s="731"/>
      <c r="L339" s="732"/>
      <c r="M339" s="238" t="s">
        <v>266</v>
      </c>
      <c r="N339" s="239">
        <v>222</v>
      </c>
      <c r="O339" s="736" t="s">
        <v>211</v>
      </c>
      <c r="P339" s="737"/>
      <c r="Q339" s="738">
        <v>263</v>
      </c>
      <c r="R339" s="739"/>
      <c r="S339" s="585"/>
      <c r="T339" s="586"/>
      <c r="U339" s="525"/>
      <c r="V339" s="525"/>
      <c r="W339" s="586"/>
      <c r="X339" s="586"/>
      <c r="Y339" s="730"/>
      <c r="Z339" s="730"/>
      <c r="AA339" s="230"/>
      <c r="AB339" s="230"/>
      <c r="AC339" s="230"/>
      <c r="AD339" s="230"/>
      <c r="AE339" s="318"/>
      <c r="AF339" s="318"/>
      <c r="AG339" s="318"/>
      <c r="AH339" s="318"/>
      <c r="AI339" s="318"/>
      <c r="AJ339" s="318"/>
      <c r="AK339" s="318"/>
      <c r="AL339" s="318"/>
      <c r="AM339" s="318"/>
      <c r="AN339" s="318"/>
      <c r="AO339" s="318"/>
      <c r="AP339" s="318"/>
      <c r="AQ339" s="318"/>
      <c r="AR339" s="318"/>
      <c r="AS339" s="318"/>
      <c r="AT339" s="318"/>
      <c r="AU339" s="318"/>
      <c r="AV339" s="318"/>
      <c r="AW339" s="318"/>
      <c r="AX339" s="318"/>
      <c r="AY339" s="318"/>
      <c r="AZ339" s="318"/>
      <c r="BA339" s="318"/>
      <c r="BB339" s="318"/>
      <c r="BC339" s="318"/>
      <c r="BD339" s="318"/>
      <c r="BE339" s="318"/>
      <c r="BF339" s="318"/>
      <c r="BG339" s="318"/>
      <c r="BH339" s="318"/>
      <c r="BI339" s="318"/>
      <c r="BJ339" s="318"/>
      <c r="BK339" s="318"/>
      <c r="BL339" s="318"/>
      <c r="BM339" s="318"/>
      <c r="BN339" s="318"/>
      <c r="BO339" s="318"/>
      <c r="BP339" s="318"/>
      <c r="BQ339" s="318"/>
      <c r="BR339" s="318"/>
      <c r="BS339" s="318"/>
      <c r="BT339" s="318"/>
    </row>
    <row r="340" spans="2:72" s="229" customFormat="1" ht="42.6" customHeight="1" x14ac:dyDescent="0.15">
      <c r="B340" s="230"/>
      <c r="C340" s="554" t="s">
        <v>162</v>
      </c>
      <c r="D340" s="555"/>
      <c r="E340" s="555"/>
      <c r="F340" s="555"/>
      <c r="G340" s="555"/>
      <c r="H340" s="556"/>
      <c r="I340" s="574"/>
      <c r="J340" s="575"/>
      <c r="K340" s="728"/>
      <c r="L340" s="729"/>
      <c r="M340" s="205">
        <v>178</v>
      </c>
      <c r="N340" s="228">
        <f>M340/$N$339</f>
        <v>0.80180180180180183</v>
      </c>
      <c r="O340" s="563">
        <v>215</v>
      </c>
      <c r="P340" s="564"/>
      <c r="Q340" s="561">
        <f>O340/$Q$339</f>
        <v>0.81749049429657794</v>
      </c>
      <c r="R340" s="562"/>
      <c r="S340" s="571"/>
      <c r="T340" s="572"/>
      <c r="U340" s="573"/>
      <c r="V340" s="573"/>
      <c r="W340" s="572"/>
      <c r="X340" s="572"/>
      <c r="Y340" s="573"/>
      <c r="Z340" s="573"/>
      <c r="AA340" s="230"/>
      <c r="AB340" s="230"/>
      <c r="AC340" s="230"/>
      <c r="AD340" s="230"/>
      <c r="AE340" s="318"/>
      <c r="AF340" s="318"/>
      <c r="AG340" s="318"/>
      <c r="AH340" s="318"/>
      <c r="AI340" s="318"/>
      <c r="AJ340" s="318"/>
      <c r="AK340" s="318"/>
      <c r="AL340" s="318"/>
      <c r="AM340" s="318"/>
      <c r="AN340" s="318"/>
      <c r="AO340" s="318"/>
      <c r="AP340" s="318"/>
      <c r="AQ340" s="318"/>
      <c r="AR340" s="318"/>
      <c r="AS340" s="318"/>
      <c r="AT340" s="318"/>
      <c r="AU340" s="318"/>
      <c r="AV340" s="318"/>
      <c r="AW340" s="318"/>
      <c r="AX340" s="318"/>
      <c r="AY340" s="318"/>
      <c r="AZ340" s="318"/>
      <c r="BA340" s="318"/>
      <c r="BB340" s="318"/>
      <c r="BC340" s="318"/>
      <c r="BD340" s="318"/>
      <c r="BE340" s="318"/>
      <c r="BF340" s="318"/>
      <c r="BG340" s="318"/>
      <c r="BH340" s="318"/>
      <c r="BI340" s="318"/>
      <c r="BJ340" s="318"/>
      <c r="BK340" s="318"/>
      <c r="BL340" s="318"/>
      <c r="BM340" s="318"/>
      <c r="BN340" s="318"/>
      <c r="BO340" s="318"/>
      <c r="BP340" s="318"/>
      <c r="BQ340" s="318"/>
      <c r="BR340" s="318"/>
      <c r="BS340" s="318"/>
      <c r="BT340" s="318"/>
    </row>
    <row r="341" spans="2:72" s="229" customFormat="1" ht="42.6" customHeight="1" x14ac:dyDescent="0.15">
      <c r="B341" s="230"/>
      <c r="C341" s="554" t="s">
        <v>163</v>
      </c>
      <c r="D341" s="555"/>
      <c r="E341" s="555"/>
      <c r="F341" s="555"/>
      <c r="G341" s="555"/>
      <c r="H341" s="556"/>
      <c r="I341" s="574"/>
      <c r="J341" s="575"/>
      <c r="K341" s="728"/>
      <c r="L341" s="729"/>
      <c r="M341" s="205">
        <v>77</v>
      </c>
      <c r="N341" s="228">
        <f t="shared" ref="N341:N346" si="71">M341/$N$339</f>
        <v>0.34684684684684686</v>
      </c>
      <c r="O341" s="563">
        <v>86</v>
      </c>
      <c r="P341" s="564"/>
      <c r="Q341" s="561">
        <f t="shared" ref="Q341:Q346" si="72">O341/K$306</f>
        <v>0.3269961977186312</v>
      </c>
      <c r="R341" s="562"/>
      <c r="S341" s="571"/>
      <c r="T341" s="572"/>
      <c r="U341" s="573"/>
      <c r="V341" s="573"/>
      <c r="W341" s="572"/>
      <c r="X341" s="572"/>
      <c r="Y341" s="573"/>
      <c r="Z341" s="573"/>
      <c r="AA341" s="230"/>
      <c r="AB341" s="230"/>
      <c r="AC341" s="230"/>
      <c r="AD341" s="230"/>
      <c r="AE341" s="318"/>
      <c r="AF341" s="318"/>
      <c r="AG341" s="318"/>
      <c r="AH341" s="318"/>
      <c r="AI341" s="318"/>
      <c r="AJ341" s="318"/>
      <c r="AK341" s="318"/>
      <c r="AL341" s="318"/>
      <c r="AM341" s="318"/>
      <c r="AN341" s="318"/>
      <c r="AO341" s="318"/>
      <c r="AP341" s="318"/>
      <c r="AQ341" s="318"/>
      <c r="AR341" s="318"/>
      <c r="AS341" s="318"/>
      <c r="AT341" s="318"/>
      <c r="AU341" s="318"/>
      <c r="AV341" s="318"/>
      <c r="AW341" s="318"/>
      <c r="AX341" s="318"/>
      <c r="AY341" s="318"/>
      <c r="AZ341" s="318"/>
      <c r="BA341" s="318"/>
      <c r="BB341" s="318"/>
      <c r="BC341" s="318"/>
      <c r="BD341" s="318"/>
      <c r="BE341" s="318"/>
      <c r="BF341" s="318"/>
      <c r="BG341" s="318"/>
      <c r="BH341" s="318"/>
      <c r="BI341" s="318"/>
      <c r="BJ341" s="318"/>
      <c r="BK341" s="318"/>
      <c r="BL341" s="318"/>
      <c r="BM341" s="318"/>
      <c r="BN341" s="318"/>
      <c r="BO341" s="318"/>
      <c r="BP341" s="318"/>
      <c r="BQ341" s="318"/>
      <c r="BR341" s="318"/>
      <c r="BS341" s="318"/>
      <c r="BT341" s="318"/>
    </row>
    <row r="342" spans="2:72" s="229" customFormat="1" ht="42.6" customHeight="1" x14ac:dyDescent="0.15">
      <c r="B342" s="230"/>
      <c r="C342" s="554" t="s">
        <v>164</v>
      </c>
      <c r="D342" s="555"/>
      <c r="E342" s="555"/>
      <c r="F342" s="555"/>
      <c r="G342" s="555"/>
      <c r="H342" s="556"/>
      <c r="I342" s="574"/>
      <c r="J342" s="575"/>
      <c r="K342" s="728"/>
      <c r="L342" s="729"/>
      <c r="M342" s="205">
        <v>36</v>
      </c>
      <c r="N342" s="228">
        <f t="shared" si="71"/>
        <v>0.16216216216216217</v>
      </c>
      <c r="O342" s="563">
        <v>34</v>
      </c>
      <c r="P342" s="564"/>
      <c r="Q342" s="561">
        <f t="shared" si="72"/>
        <v>0.12927756653992395</v>
      </c>
      <c r="R342" s="562"/>
      <c r="S342" s="571"/>
      <c r="T342" s="572"/>
      <c r="U342" s="573"/>
      <c r="V342" s="573"/>
      <c r="W342" s="572"/>
      <c r="X342" s="572"/>
      <c r="Y342" s="573"/>
      <c r="Z342" s="573"/>
      <c r="AA342" s="230"/>
      <c r="AB342" s="230"/>
      <c r="AC342" s="230"/>
      <c r="AD342" s="230"/>
      <c r="AE342" s="318"/>
      <c r="AF342" s="318"/>
      <c r="AG342" s="318"/>
      <c r="AH342" s="318"/>
      <c r="AI342" s="318"/>
      <c r="AJ342" s="318"/>
      <c r="AK342" s="318"/>
      <c r="AL342" s="318"/>
      <c r="AM342" s="318"/>
      <c r="AN342" s="318"/>
      <c r="AO342" s="318"/>
      <c r="AP342" s="318"/>
      <c r="AQ342" s="318"/>
      <c r="AR342" s="318"/>
      <c r="AS342" s="318"/>
      <c r="AT342" s="318"/>
      <c r="AU342" s="318"/>
      <c r="AV342" s="318"/>
      <c r="AW342" s="318"/>
      <c r="AX342" s="318"/>
      <c r="AY342" s="318"/>
      <c r="AZ342" s="318"/>
      <c r="BA342" s="318"/>
      <c r="BB342" s="318"/>
      <c r="BC342" s="318"/>
      <c r="BD342" s="318"/>
      <c r="BE342" s="318"/>
      <c r="BF342" s="318"/>
      <c r="BG342" s="318"/>
      <c r="BH342" s="318"/>
      <c r="BI342" s="318"/>
      <c r="BJ342" s="318"/>
      <c r="BK342" s="318"/>
      <c r="BL342" s="318"/>
      <c r="BM342" s="318"/>
      <c r="BN342" s="318"/>
      <c r="BO342" s="318"/>
      <c r="BP342" s="318"/>
      <c r="BQ342" s="318"/>
      <c r="BR342" s="318"/>
      <c r="BS342" s="318"/>
      <c r="BT342" s="318"/>
    </row>
    <row r="343" spans="2:72" s="229" customFormat="1" ht="42.6" customHeight="1" x14ac:dyDescent="0.15">
      <c r="B343" s="230"/>
      <c r="C343" s="554" t="s">
        <v>167</v>
      </c>
      <c r="D343" s="555"/>
      <c r="E343" s="555"/>
      <c r="F343" s="555"/>
      <c r="G343" s="555"/>
      <c r="H343" s="556"/>
      <c r="I343" s="574"/>
      <c r="J343" s="575"/>
      <c r="K343" s="728"/>
      <c r="L343" s="729"/>
      <c r="M343" s="205">
        <v>13</v>
      </c>
      <c r="N343" s="228">
        <f t="shared" si="71"/>
        <v>5.8558558558558557E-2</v>
      </c>
      <c r="O343" s="563">
        <v>17</v>
      </c>
      <c r="P343" s="564"/>
      <c r="Q343" s="561">
        <f t="shared" si="72"/>
        <v>6.4638783269961975E-2</v>
      </c>
      <c r="R343" s="562"/>
      <c r="S343" s="571"/>
      <c r="T343" s="572"/>
      <c r="U343" s="573"/>
      <c r="V343" s="573"/>
      <c r="W343" s="572"/>
      <c r="X343" s="572"/>
      <c r="Y343" s="573"/>
      <c r="Z343" s="573"/>
      <c r="AA343" s="230"/>
      <c r="AB343" s="230"/>
      <c r="AC343" s="230"/>
      <c r="AD343" s="230"/>
      <c r="AE343" s="318"/>
      <c r="AF343" s="318"/>
      <c r="AG343" s="318"/>
      <c r="AH343" s="318"/>
      <c r="AI343" s="318"/>
      <c r="AJ343" s="318"/>
      <c r="AK343" s="318"/>
      <c r="AL343" s="318"/>
      <c r="AM343" s="318"/>
      <c r="AN343" s="318"/>
      <c r="AO343" s="318"/>
      <c r="AP343" s="318"/>
      <c r="AQ343" s="318"/>
      <c r="AR343" s="318"/>
      <c r="AS343" s="318"/>
      <c r="AT343" s="318"/>
      <c r="AU343" s="318"/>
      <c r="AV343" s="318"/>
      <c r="AW343" s="318"/>
      <c r="AX343" s="318"/>
      <c r="AY343" s="318"/>
      <c r="AZ343" s="318"/>
      <c r="BA343" s="318"/>
      <c r="BB343" s="318"/>
      <c r="BC343" s="318"/>
      <c r="BD343" s="318"/>
      <c r="BE343" s="318"/>
      <c r="BF343" s="318"/>
      <c r="BG343" s="318"/>
      <c r="BH343" s="318"/>
      <c r="BI343" s="318"/>
      <c r="BJ343" s="318"/>
      <c r="BK343" s="318"/>
      <c r="BL343" s="318"/>
      <c r="BM343" s="318"/>
      <c r="BN343" s="318"/>
      <c r="BO343" s="318"/>
      <c r="BP343" s="318"/>
      <c r="BQ343" s="318"/>
      <c r="BR343" s="318"/>
      <c r="BS343" s="318"/>
      <c r="BT343" s="318"/>
    </row>
    <row r="344" spans="2:72" s="229" customFormat="1" ht="42.6" customHeight="1" x14ac:dyDescent="0.15">
      <c r="B344" s="230"/>
      <c r="C344" s="554" t="s">
        <v>165</v>
      </c>
      <c r="D344" s="555"/>
      <c r="E344" s="555"/>
      <c r="F344" s="555"/>
      <c r="G344" s="555"/>
      <c r="H344" s="556"/>
      <c r="I344" s="574"/>
      <c r="J344" s="575"/>
      <c r="K344" s="728"/>
      <c r="L344" s="729"/>
      <c r="M344" s="205">
        <v>9</v>
      </c>
      <c r="N344" s="228">
        <f t="shared" si="71"/>
        <v>4.0540540540540543E-2</v>
      </c>
      <c r="O344" s="563">
        <v>17</v>
      </c>
      <c r="P344" s="564"/>
      <c r="Q344" s="561">
        <f t="shared" si="72"/>
        <v>6.4638783269961975E-2</v>
      </c>
      <c r="R344" s="562"/>
      <c r="S344" s="571"/>
      <c r="T344" s="572"/>
      <c r="U344" s="573"/>
      <c r="V344" s="573"/>
      <c r="W344" s="572"/>
      <c r="X344" s="572"/>
      <c r="Y344" s="573"/>
      <c r="Z344" s="573"/>
      <c r="AA344" s="230"/>
      <c r="AB344" s="230"/>
      <c r="AC344" s="230"/>
      <c r="AD344" s="230"/>
      <c r="AE344" s="318"/>
      <c r="AF344" s="318"/>
      <c r="AG344" s="318"/>
      <c r="AH344" s="318"/>
      <c r="AI344" s="318"/>
      <c r="AJ344" s="318"/>
      <c r="AK344" s="318"/>
      <c r="AL344" s="318"/>
      <c r="AM344" s="318"/>
      <c r="AN344" s="318"/>
      <c r="AO344" s="318"/>
      <c r="AP344" s="318"/>
      <c r="AQ344" s="318"/>
      <c r="AR344" s="318"/>
      <c r="AS344" s="318"/>
      <c r="AT344" s="318"/>
      <c r="AU344" s="318"/>
      <c r="AV344" s="318"/>
      <c r="AW344" s="318"/>
      <c r="AX344" s="318"/>
      <c r="AY344" s="318"/>
      <c r="AZ344" s="318"/>
      <c r="BA344" s="318"/>
      <c r="BB344" s="318"/>
      <c r="BC344" s="318"/>
      <c r="BD344" s="318"/>
      <c r="BE344" s="318"/>
      <c r="BF344" s="318"/>
      <c r="BG344" s="318"/>
      <c r="BH344" s="318"/>
      <c r="BI344" s="318"/>
      <c r="BJ344" s="318"/>
      <c r="BK344" s="318"/>
      <c r="BL344" s="318"/>
      <c r="BM344" s="318"/>
      <c r="BN344" s="318"/>
      <c r="BO344" s="318"/>
      <c r="BP344" s="318"/>
      <c r="BQ344" s="318"/>
      <c r="BR344" s="318"/>
      <c r="BS344" s="318"/>
      <c r="BT344" s="318"/>
    </row>
    <row r="345" spans="2:72" s="229" customFormat="1" ht="42.6" customHeight="1" x14ac:dyDescent="0.15">
      <c r="B345" s="230"/>
      <c r="C345" s="554" t="s">
        <v>166</v>
      </c>
      <c r="D345" s="555"/>
      <c r="E345" s="555"/>
      <c r="F345" s="555"/>
      <c r="G345" s="555"/>
      <c r="H345" s="556"/>
      <c r="I345" s="574"/>
      <c r="J345" s="575"/>
      <c r="K345" s="728"/>
      <c r="L345" s="729"/>
      <c r="M345" s="205">
        <v>22</v>
      </c>
      <c r="N345" s="228">
        <f t="shared" si="71"/>
        <v>9.90990990990991E-2</v>
      </c>
      <c r="O345" s="563">
        <v>8</v>
      </c>
      <c r="P345" s="564"/>
      <c r="Q345" s="561">
        <f t="shared" si="72"/>
        <v>3.0418250950570342E-2</v>
      </c>
      <c r="R345" s="562"/>
      <c r="S345" s="571"/>
      <c r="T345" s="572"/>
      <c r="U345" s="573"/>
      <c r="V345" s="573"/>
      <c r="W345" s="572"/>
      <c r="X345" s="572"/>
      <c r="Y345" s="573"/>
      <c r="Z345" s="573"/>
      <c r="AA345" s="230"/>
      <c r="AB345" s="230"/>
      <c r="AC345" s="230"/>
      <c r="AD345" s="230"/>
      <c r="AE345" s="318"/>
      <c r="AF345" s="318"/>
      <c r="AG345" s="318"/>
      <c r="AH345" s="318"/>
      <c r="AI345" s="318"/>
      <c r="AJ345" s="318"/>
      <c r="AK345" s="318"/>
      <c r="AL345" s="318"/>
      <c r="AM345" s="318"/>
      <c r="AN345" s="318"/>
      <c r="AO345" s="318"/>
      <c r="AP345" s="318"/>
      <c r="AQ345" s="318"/>
      <c r="AR345" s="318"/>
      <c r="AS345" s="318"/>
      <c r="AT345" s="318"/>
      <c r="AU345" s="318"/>
      <c r="AV345" s="318"/>
      <c r="AW345" s="318"/>
      <c r="AX345" s="318"/>
      <c r="AY345" s="318"/>
      <c r="AZ345" s="318"/>
      <c r="BA345" s="318"/>
      <c r="BB345" s="318"/>
      <c r="BC345" s="318"/>
      <c r="BD345" s="318"/>
      <c r="BE345" s="318"/>
      <c r="BF345" s="318"/>
      <c r="BG345" s="318"/>
      <c r="BH345" s="318"/>
      <c r="BI345" s="318"/>
      <c r="BJ345" s="318"/>
      <c r="BK345" s="318"/>
      <c r="BL345" s="318"/>
      <c r="BM345" s="318"/>
      <c r="BN345" s="318"/>
      <c r="BO345" s="318"/>
      <c r="BP345" s="318"/>
      <c r="BQ345" s="318"/>
      <c r="BR345" s="318"/>
      <c r="BS345" s="318"/>
      <c r="BT345" s="318"/>
    </row>
    <row r="346" spans="2:72" s="229" customFormat="1" ht="42.6" customHeight="1" x14ac:dyDescent="0.15">
      <c r="B346" s="230"/>
      <c r="C346" s="554" t="s">
        <v>31</v>
      </c>
      <c r="D346" s="555"/>
      <c r="E346" s="555"/>
      <c r="F346" s="555"/>
      <c r="G346" s="555"/>
      <c r="H346" s="556"/>
      <c r="I346" s="574"/>
      <c r="J346" s="575"/>
      <c r="K346" s="728"/>
      <c r="L346" s="729"/>
      <c r="M346" s="205">
        <v>10</v>
      </c>
      <c r="N346" s="228">
        <f t="shared" si="71"/>
        <v>4.5045045045045043E-2</v>
      </c>
      <c r="O346" s="563">
        <v>8</v>
      </c>
      <c r="P346" s="564"/>
      <c r="Q346" s="561">
        <f t="shared" si="72"/>
        <v>3.0418250950570342E-2</v>
      </c>
      <c r="R346" s="562"/>
      <c r="S346" s="571"/>
      <c r="T346" s="572"/>
      <c r="U346" s="573"/>
      <c r="V346" s="573"/>
      <c r="W346" s="572"/>
      <c r="X346" s="572"/>
      <c r="Y346" s="573"/>
      <c r="Z346" s="573"/>
      <c r="AA346" s="230"/>
      <c r="AB346" s="230"/>
      <c r="AC346" s="230"/>
      <c r="AD346" s="230"/>
      <c r="AE346" s="318"/>
      <c r="AF346" s="318"/>
      <c r="AG346" s="318"/>
      <c r="AH346" s="318"/>
      <c r="AI346" s="318"/>
      <c r="AJ346" s="318"/>
      <c r="AK346" s="318"/>
      <c r="AL346" s="318"/>
      <c r="AM346" s="318"/>
      <c r="AN346" s="318"/>
      <c r="AO346" s="318"/>
      <c r="AP346" s="318"/>
      <c r="AQ346" s="318"/>
      <c r="AR346" s="318"/>
      <c r="AS346" s="318"/>
      <c r="AT346" s="318"/>
      <c r="AU346" s="318"/>
      <c r="AV346" s="318"/>
      <c r="AW346" s="318"/>
      <c r="AX346" s="318"/>
      <c r="AY346" s="318"/>
      <c r="AZ346" s="318"/>
      <c r="BA346" s="318"/>
      <c r="BB346" s="318"/>
      <c r="BC346" s="318"/>
      <c r="BD346" s="318"/>
      <c r="BE346" s="318"/>
      <c r="BF346" s="318"/>
      <c r="BG346" s="318"/>
      <c r="BH346" s="318"/>
      <c r="BI346" s="318"/>
      <c r="BJ346" s="318"/>
      <c r="BK346" s="318"/>
      <c r="BL346" s="318"/>
      <c r="BM346" s="318"/>
      <c r="BN346" s="318"/>
      <c r="BO346" s="318"/>
      <c r="BP346" s="318"/>
      <c r="BQ346" s="318"/>
      <c r="BR346" s="318"/>
      <c r="BS346" s="318"/>
      <c r="BT346" s="318"/>
    </row>
    <row r="347" spans="2:72" x14ac:dyDescent="0.15">
      <c r="B347" s="24"/>
      <c r="C347" s="128"/>
      <c r="D347" s="128"/>
      <c r="E347" s="128"/>
      <c r="F347" s="128"/>
      <c r="G347" s="128"/>
      <c r="H347" s="128"/>
      <c r="I347" s="149"/>
      <c r="J347" s="149"/>
      <c r="K347" s="10"/>
      <c r="L347" s="10"/>
      <c r="M347" s="149"/>
      <c r="N347" s="149"/>
      <c r="O347" s="10"/>
      <c r="P347" s="10"/>
      <c r="Q347" s="149"/>
      <c r="R347" s="149"/>
      <c r="S347" s="10"/>
      <c r="T347" s="10"/>
      <c r="U347" s="149"/>
      <c r="V347" s="149"/>
      <c r="W347" s="10"/>
      <c r="X347" s="10"/>
      <c r="Y347" s="149"/>
      <c r="Z347" s="149"/>
      <c r="AA347" s="10"/>
      <c r="AB347" s="10"/>
      <c r="AC347" s="24"/>
      <c r="AD347" s="24"/>
    </row>
    <row r="348" spans="2:72" x14ac:dyDescent="0.15">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2:72" x14ac:dyDescent="0.15">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row>
    <row r="350" spans="2:72" x14ac:dyDescent="0.15">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row>
    <row r="351" spans="2:72" ht="13.5" customHeight="1" x14ac:dyDescent="0.15">
      <c r="B351" s="570" t="s">
        <v>237</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161"/>
      <c r="AD351" s="24"/>
    </row>
    <row r="352" spans="2:72" x14ac:dyDescent="0.15">
      <c r="B352" s="570"/>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161"/>
      <c r="AD352" s="24"/>
    </row>
    <row r="353" spans="2:72" ht="15" customHeight="1" x14ac:dyDescent="0.15">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24"/>
      <c r="AD353" s="24"/>
    </row>
    <row r="354" spans="2:72" ht="13.9" customHeight="1" x14ac:dyDescent="0.15">
      <c r="B354" s="24"/>
      <c r="C354" s="558"/>
      <c r="D354" s="559"/>
      <c r="E354" s="559"/>
      <c r="F354" s="559"/>
      <c r="G354" s="559"/>
      <c r="H354" s="560"/>
      <c r="I354" s="470" t="s">
        <v>24</v>
      </c>
      <c r="J354" s="470"/>
      <c r="K354" s="461">
        <f>I245</f>
        <v>143</v>
      </c>
      <c r="L354" s="462"/>
      <c r="M354" s="470" t="s">
        <v>2</v>
      </c>
      <c r="N354" s="470"/>
      <c r="O354" s="461">
        <f>M245</f>
        <v>71</v>
      </c>
      <c r="P354" s="462"/>
      <c r="Q354" s="470" t="s">
        <v>3</v>
      </c>
      <c r="R354" s="470"/>
      <c r="S354" s="461">
        <f>Q245</f>
        <v>72</v>
      </c>
      <c r="T354" s="462"/>
      <c r="U354" s="24"/>
      <c r="V354" s="24"/>
      <c r="W354" s="24"/>
      <c r="X354" s="24"/>
      <c r="Y354" s="24"/>
      <c r="Z354" s="24"/>
    </row>
    <row r="355" spans="2:72" ht="42.6" customHeight="1" x14ac:dyDescent="0.15">
      <c r="B355" s="24"/>
      <c r="C355" s="587" t="s">
        <v>168</v>
      </c>
      <c r="D355" s="588"/>
      <c r="E355" s="588"/>
      <c r="F355" s="588"/>
      <c r="G355" s="588"/>
      <c r="H355" s="589"/>
      <c r="I355" s="569">
        <f>M355+Q355</f>
        <v>35</v>
      </c>
      <c r="J355" s="484"/>
      <c r="K355" s="511">
        <f t="shared" ref="K355:K364" si="73">I355/K$354</f>
        <v>0.24475524475524477</v>
      </c>
      <c r="L355" s="512"/>
      <c r="M355" s="510">
        <v>9</v>
      </c>
      <c r="N355" s="494"/>
      <c r="O355" s="511">
        <f t="shared" ref="O355:O364" si="74">M355/O$354</f>
        <v>0.12676056338028169</v>
      </c>
      <c r="P355" s="512"/>
      <c r="Q355" s="510">
        <v>26</v>
      </c>
      <c r="R355" s="494"/>
      <c r="S355" s="511">
        <f t="shared" ref="S355:S364" si="75">Q355/S$354</f>
        <v>0.3611111111111111</v>
      </c>
      <c r="T355" s="512"/>
      <c r="U355" s="24"/>
      <c r="V355" s="24"/>
      <c r="W355" s="24"/>
      <c r="X355" s="24"/>
      <c r="Y355" s="24"/>
      <c r="Z355" s="24"/>
    </row>
    <row r="356" spans="2:72" ht="42.6" customHeight="1" x14ac:dyDescent="0.15">
      <c r="B356" s="24"/>
      <c r="C356" s="558" t="s">
        <v>36</v>
      </c>
      <c r="D356" s="559"/>
      <c r="E356" s="559"/>
      <c r="F356" s="559"/>
      <c r="G356" s="559"/>
      <c r="H356" s="560"/>
      <c r="I356" s="569">
        <f t="shared" ref="I356:I364" si="76">M356+Q356</f>
        <v>23</v>
      </c>
      <c r="J356" s="484"/>
      <c r="K356" s="511">
        <f t="shared" si="73"/>
        <v>0.16083916083916083</v>
      </c>
      <c r="L356" s="512"/>
      <c r="M356" s="510">
        <v>12</v>
      </c>
      <c r="N356" s="494"/>
      <c r="O356" s="511">
        <f t="shared" si="74"/>
        <v>0.16901408450704225</v>
      </c>
      <c r="P356" s="512"/>
      <c r="Q356" s="510">
        <v>11</v>
      </c>
      <c r="R356" s="494"/>
      <c r="S356" s="511">
        <f t="shared" si="75"/>
        <v>0.15277777777777779</v>
      </c>
      <c r="T356" s="512"/>
      <c r="U356" s="24"/>
      <c r="V356" s="24"/>
      <c r="W356" s="24"/>
      <c r="X356" s="24"/>
      <c r="Y356" s="24"/>
      <c r="Z356" s="24"/>
    </row>
    <row r="357" spans="2:72" ht="42.6" customHeight="1" x14ac:dyDescent="0.15">
      <c r="B357" s="24"/>
      <c r="C357" s="558" t="s">
        <v>32</v>
      </c>
      <c r="D357" s="559"/>
      <c r="E357" s="559"/>
      <c r="F357" s="559"/>
      <c r="G357" s="559"/>
      <c r="H357" s="560"/>
      <c r="I357" s="569">
        <f t="shared" si="76"/>
        <v>17</v>
      </c>
      <c r="J357" s="484"/>
      <c r="K357" s="511">
        <f t="shared" si="73"/>
        <v>0.11888111888111888</v>
      </c>
      <c r="L357" s="512"/>
      <c r="M357" s="510">
        <v>11</v>
      </c>
      <c r="N357" s="494"/>
      <c r="O357" s="511">
        <f t="shared" si="74"/>
        <v>0.15492957746478872</v>
      </c>
      <c r="P357" s="512"/>
      <c r="Q357" s="510">
        <v>6</v>
      </c>
      <c r="R357" s="494"/>
      <c r="S357" s="511">
        <f t="shared" si="75"/>
        <v>8.3333333333333329E-2</v>
      </c>
      <c r="T357" s="512"/>
      <c r="U357" s="24"/>
      <c r="V357" s="24"/>
    </row>
    <row r="358" spans="2:72" ht="42.6" customHeight="1" x14ac:dyDescent="0.15">
      <c r="B358" s="24"/>
      <c r="C358" s="558" t="s">
        <v>35</v>
      </c>
      <c r="D358" s="559"/>
      <c r="E358" s="559"/>
      <c r="F358" s="559"/>
      <c r="G358" s="559"/>
      <c r="H358" s="560"/>
      <c r="I358" s="569">
        <f t="shared" si="76"/>
        <v>14</v>
      </c>
      <c r="J358" s="484"/>
      <c r="K358" s="511">
        <f t="shared" si="73"/>
        <v>9.7902097902097904E-2</v>
      </c>
      <c r="L358" s="512"/>
      <c r="M358" s="510">
        <v>8</v>
      </c>
      <c r="N358" s="494"/>
      <c r="O358" s="511">
        <f t="shared" si="74"/>
        <v>0.11267605633802817</v>
      </c>
      <c r="P358" s="512"/>
      <c r="Q358" s="510">
        <v>6</v>
      </c>
      <c r="R358" s="494"/>
      <c r="S358" s="511">
        <f t="shared" si="75"/>
        <v>8.3333333333333329E-2</v>
      </c>
      <c r="T358" s="512"/>
      <c r="U358" s="24"/>
      <c r="V358" s="24"/>
      <c r="W358" s="24"/>
      <c r="X358" s="24"/>
      <c r="Y358" s="24"/>
      <c r="Z358" s="24"/>
    </row>
    <row r="359" spans="2:72" ht="42.6" customHeight="1" x14ac:dyDescent="0.15">
      <c r="B359" s="24"/>
      <c r="C359" s="558" t="s">
        <v>70</v>
      </c>
      <c r="D359" s="559"/>
      <c r="E359" s="559"/>
      <c r="F359" s="559"/>
      <c r="G359" s="559"/>
      <c r="H359" s="560"/>
      <c r="I359" s="569">
        <f t="shared" si="76"/>
        <v>23</v>
      </c>
      <c r="J359" s="484"/>
      <c r="K359" s="511">
        <f t="shared" si="73"/>
        <v>0.16083916083916083</v>
      </c>
      <c r="L359" s="512"/>
      <c r="M359" s="510">
        <v>7</v>
      </c>
      <c r="N359" s="494"/>
      <c r="O359" s="511">
        <f t="shared" si="74"/>
        <v>9.8591549295774641E-2</v>
      </c>
      <c r="P359" s="512"/>
      <c r="Q359" s="510">
        <v>16</v>
      </c>
      <c r="R359" s="494"/>
      <c r="S359" s="511">
        <f t="shared" si="75"/>
        <v>0.22222222222222221</v>
      </c>
      <c r="T359" s="512"/>
      <c r="U359" s="24"/>
      <c r="V359" s="24"/>
      <c r="W359" s="24"/>
      <c r="X359" s="24"/>
      <c r="Y359" s="24"/>
      <c r="Z359" s="24"/>
    </row>
    <row r="360" spans="2:72" ht="42.6" customHeight="1" x14ac:dyDescent="0.15">
      <c r="B360" s="24"/>
      <c r="C360" s="558" t="s">
        <v>33</v>
      </c>
      <c r="D360" s="559"/>
      <c r="E360" s="559"/>
      <c r="F360" s="559"/>
      <c r="G360" s="559"/>
      <c r="H360" s="560"/>
      <c r="I360" s="569">
        <f t="shared" si="76"/>
        <v>15</v>
      </c>
      <c r="J360" s="484"/>
      <c r="K360" s="511">
        <f t="shared" si="73"/>
        <v>0.1048951048951049</v>
      </c>
      <c r="L360" s="512"/>
      <c r="M360" s="510">
        <v>4</v>
      </c>
      <c r="N360" s="494"/>
      <c r="O360" s="511">
        <f t="shared" si="74"/>
        <v>5.6338028169014086E-2</v>
      </c>
      <c r="P360" s="512"/>
      <c r="Q360" s="510">
        <v>11</v>
      </c>
      <c r="R360" s="494"/>
      <c r="S360" s="511">
        <f t="shared" si="75"/>
        <v>0.15277777777777779</v>
      </c>
      <c r="T360" s="512"/>
      <c r="U360" s="24"/>
      <c r="V360" s="24"/>
      <c r="W360" s="24"/>
      <c r="X360" s="24"/>
      <c r="Y360" s="24"/>
    </row>
    <row r="361" spans="2:72" ht="42.6" customHeight="1" x14ac:dyDescent="0.15">
      <c r="B361" s="24"/>
      <c r="C361" s="558" t="s">
        <v>71</v>
      </c>
      <c r="D361" s="559"/>
      <c r="E361" s="559"/>
      <c r="F361" s="559"/>
      <c r="G361" s="559"/>
      <c r="H361" s="560"/>
      <c r="I361" s="569">
        <f t="shared" si="76"/>
        <v>7</v>
      </c>
      <c r="J361" s="484"/>
      <c r="K361" s="511">
        <f t="shared" si="73"/>
        <v>4.8951048951048952E-2</v>
      </c>
      <c r="L361" s="512"/>
      <c r="M361" s="510">
        <v>5</v>
      </c>
      <c r="N361" s="494"/>
      <c r="O361" s="511">
        <f t="shared" si="74"/>
        <v>7.0422535211267609E-2</v>
      </c>
      <c r="P361" s="512"/>
      <c r="Q361" s="510">
        <v>2</v>
      </c>
      <c r="R361" s="494"/>
      <c r="S361" s="511">
        <f t="shared" si="75"/>
        <v>2.7777777777777776E-2</v>
      </c>
      <c r="T361" s="512"/>
      <c r="U361" s="24"/>
      <c r="V361" s="24"/>
      <c r="W361" s="24"/>
      <c r="X361" s="24"/>
      <c r="Y361" s="24"/>
      <c r="Z361" s="24"/>
    </row>
    <row r="362" spans="2:72" ht="42.6" customHeight="1" x14ac:dyDescent="0.15">
      <c r="B362" s="24"/>
      <c r="C362" s="558" t="s">
        <v>34</v>
      </c>
      <c r="D362" s="559"/>
      <c r="E362" s="559"/>
      <c r="F362" s="559"/>
      <c r="G362" s="559"/>
      <c r="H362" s="560"/>
      <c r="I362" s="569">
        <f t="shared" si="76"/>
        <v>8</v>
      </c>
      <c r="J362" s="484"/>
      <c r="K362" s="511">
        <f t="shared" si="73"/>
        <v>5.5944055944055944E-2</v>
      </c>
      <c r="L362" s="512"/>
      <c r="M362" s="510">
        <v>3</v>
      </c>
      <c r="N362" s="494"/>
      <c r="O362" s="511">
        <f t="shared" si="74"/>
        <v>4.2253521126760563E-2</v>
      </c>
      <c r="P362" s="512"/>
      <c r="Q362" s="510">
        <v>5</v>
      </c>
      <c r="R362" s="494"/>
      <c r="S362" s="511">
        <f t="shared" si="75"/>
        <v>6.9444444444444448E-2</v>
      </c>
      <c r="T362" s="512"/>
      <c r="U362" s="24"/>
      <c r="V362" s="24"/>
      <c r="W362" s="24"/>
      <c r="X362" s="24"/>
      <c r="Y362" s="24"/>
      <c r="Z362" s="24"/>
    </row>
    <row r="363" spans="2:72" ht="42.6" customHeight="1" x14ac:dyDescent="0.15">
      <c r="B363" s="24"/>
      <c r="C363" s="558" t="s">
        <v>31</v>
      </c>
      <c r="D363" s="559"/>
      <c r="E363" s="559"/>
      <c r="F363" s="559"/>
      <c r="G363" s="559"/>
      <c r="H363" s="560"/>
      <c r="I363" s="569">
        <f t="shared" si="76"/>
        <v>7</v>
      </c>
      <c r="J363" s="484"/>
      <c r="K363" s="511">
        <f t="shared" si="73"/>
        <v>4.8951048951048952E-2</v>
      </c>
      <c r="L363" s="512"/>
      <c r="M363" s="510">
        <v>6</v>
      </c>
      <c r="N363" s="494"/>
      <c r="O363" s="511">
        <f t="shared" si="74"/>
        <v>8.4507042253521125E-2</v>
      </c>
      <c r="P363" s="512"/>
      <c r="Q363" s="510">
        <v>1</v>
      </c>
      <c r="R363" s="494"/>
      <c r="S363" s="511">
        <f t="shared" si="75"/>
        <v>1.3888888888888888E-2</v>
      </c>
      <c r="T363" s="512"/>
      <c r="U363" s="24"/>
      <c r="V363" s="24"/>
      <c r="W363" s="24"/>
      <c r="X363" s="24"/>
      <c r="Y363" s="24"/>
      <c r="Z363" s="24"/>
    </row>
    <row r="364" spans="2:72" ht="42.6" customHeight="1" x14ac:dyDescent="0.15">
      <c r="B364" s="24"/>
      <c r="C364" s="558" t="s">
        <v>37</v>
      </c>
      <c r="D364" s="559"/>
      <c r="E364" s="559"/>
      <c r="F364" s="559"/>
      <c r="G364" s="559"/>
      <c r="H364" s="560"/>
      <c r="I364" s="569">
        <f t="shared" si="76"/>
        <v>51</v>
      </c>
      <c r="J364" s="484"/>
      <c r="K364" s="511">
        <f t="shared" si="73"/>
        <v>0.35664335664335667</v>
      </c>
      <c r="L364" s="512"/>
      <c r="M364" s="510">
        <v>31</v>
      </c>
      <c r="N364" s="494"/>
      <c r="O364" s="511">
        <f t="shared" si="74"/>
        <v>0.43661971830985913</v>
      </c>
      <c r="P364" s="512"/>
      <c r="Q364" s="510">
        <v>20</v>
      </c>
      <c r="R364" s="494"/>
      <c r="S364" s="511">
        <f t="shared" si="75"/>
        <v>0.27777777777777779</v>
      </c>
      <c r="T364" s="512"/>
      <c r="U364" s="24"/>
      <c r="V364" s="24"/>
      <c r="W364" s="24"/>
      <c r="X364" s="24"/>
      <c r="Y364" s="24"/>
      <c r="Z364" s="24"/>
    </row>
    <row r="365" spans="2:72" s="245" customFormat="1" x14ac:dyDescent="0.15">
      <c r="B365" s="246"/>
      <c r="C365" s="249"/>
      <c r="D365" s="249"/>
      <c r="E365" s="249"/>
      <c r="F365" s="249"/>
      <c r="G365" s="249"/>
      <c r="H365" s="249"/>
      <c r="I365" s="247"/>
      <c r="J365" s="247"/>
      <c r="K365" s="248"/>
      <c r="L365" s="248"/>
      <c r="M365" s="247"/>
      <c r="N365" s="247"/>
      <c r="O365" s="248"/>
      <c r="P365" s="248"/>
      <c r="Q365" s="247"/>
      <c r="R365" s="247"/>
      <c r="S365" s="248"/>
      <c r="T365" s="248"/>
      <c r="U365" s="246"/>
      <c r="V365" s="246"/>
      <c r="W365" s="246"/>
      <c r="X365" s="246"/>
      <c r="Y365" s="246"/>
      <c r="Z365" s="246"/>
      <c r="AE365" s="318"/>
      <c r="AF365" s="318"/>
      <c r="AG365" s="318"/>
      <c r="AH365" s="318"/>
      <c r="AI365" s="318"/>
      <c r="AJ365" s="318"/>
      <c r="AK365" s="318"/>
      <c r="AL365" s="318"/>
      <c r="AM365" s="318"/>
      <c r="AN365" s="318"/>
      <c r="AO365" s="318"/>
      <c r="AP365" s="318"/>
      <c r="AQ365" s="318"/>
      <c r="AR365" s="318"/>
      <c r="AS365" s="318"/>
      <c r="AT365" s="318"/>
      <c r="AU365" s="318"/>
      <c r="AV365" s="318"/>
      <c r="AW365" s="318"/>
      <c r="AX365" s="318"/>
      <c r="AY365" s="318"/>
      <c r="AZ365" s="318"/>
      <c r="BA365" s="318"/>
      <c r="BB365" s="318"/>
      <c r="BC365" s="318"/>
      <c r="BD365" s="318"/>
      <c r="BE365" s="318"/>
      <c r="BF365" s="318"/>
      <c r="BG365" s="318"/>
      <c r="BH365" s="318"/>
      <c r="BI365" s="318"/>
      <c r="BJ365" s="318"/>
      <c r="BK365" s="318"/>
      <c r="BL365" s="318"/>
      <c r="BM365" s="318"/>
      <c r="BN365" s="318"/>
      <c r="BO365" s="318"/>
      <c r="BP365" s="318"/>
      <c r="BQ365" s="318"/>
      <c r="BR365" s="318"/>
      <c r="BS365" s="318"/>
      <c r="BT365" s="318"/>
    </row>
    <row r="366" spans="2:72" s="318" customFormat="1" x14ac:dyDescent="0.15">
      <c r="B366" t="s">
        <v>280</v>
      </c>
      <c r="C366"/>
      <c r="D366"/>
      <c r="E366"/>
      <c r="F366"/>
      <c r="G366"/>
      <c r="H366"/>
      <c r="I366"/>
      <c r="J366"/>
      <c r="K366"/>
      <c r="L366"/>
      <c r="M366"/>
      <c r="N366"/>
      <c r="O366"/>
      <c r="P366"/>
      <c r="Q366"/>
      <c r="R366"/>
      <c r="S366"/>
      <c r="T366"/>
      <c r="U366"/>
      <c r="V366"/>
      <c r="W366"/>
      <c r="X366"/>
      <c r="Y366"/>
      <c r="Z366"/>
      <c r="AA366"/>
      <c r="AB366"/>
    </row>
    <row r="367" spans="2:72" s="318" customFormat="1" x14ac:dyDescent="0.15">
      <c r="B367" t="s">
        <v>320</v>
      </c>
      <c r="C367"/>
      <c r="D367"/>
      <c r="E367"/>
      <c r="F367"/>
      <c r="G367"/>
      <c r="H367"/>
      <c r="I367"/>
      <c r="J367"/>
      <c r="K367"/>
      <c r="L367"/>
      <c r="M367"/>
      <c r="N367"/>
      <c r="O367"/>
      <c r="P367"/>
      <c r="Q367"/>
      <c r="R367"/>
      <c r="S367"/>
      <c r="T367"/>
      <c r="U367"/>
      <c r="V367"/>
      <c r="W367"/>
      <c r="X367"/>
      <c r="Y367"/>
      <c r="Z367"/>
      <c r="AA367"/>
      <c r="AB367"/>
    </row>
    <row r="368" spans="2:72" x14ac:dyDescent="0.15">
      <c r="B368" s="24"/>
      <c r="C368" s="24" t="s">
        <v>269</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row>
    <row r="369" spans="2:72" s="233" customFormat="1" x14ac:dyDescent="0.15">
      <c r="B369" s="234"/>
      <c r="C369" s="558"/>
      <c r="D369" s="559"/>
      <c r="E369" s="559"/>
      <c r="F369" s="559"/>
      <c r="G369" s="559"/>
      <c r="H369" s="560"/>
      <c r="I369" s="470" t="s">
        <v>144</v>
      </c>
      <c r="J369" s="470"/>
      <c r="K369" s="461">
        <v>172</v>
      </c>
      <c r="L369" s="462"/>
      <c r="M369" s="470" t="s">
        <v>268</v>
      </c>
      <c r="N369" s="470"/>
      <c r="O369" s="461">
        <v>136</v>
      </c>
      <c r="P369" s="462"/>
      <c r="Q369" s="470" t="s">
        <v>267</v>
      </c>
      <c r="R369" s="470"/>
      <c r="S369" s="461">
        <v>143</v>
      </c>
      <c r="T369" s="462"/>
      <c r="U369" s="234"/>
      <c r="V369" s="234"/>
      <c r="W369" s="234"/>
      <c r="X369" s="234"/>
      <c r="Y369" s="234"/>
      <c r="Z369" s="234"/>
      <c r="AE369" s="318"/>
      <c r="AF369" s="318"/>
      <c r="AG369" s="318"/>
      <c r="AH369" s="318"/>
      <c r="AI369" s="318"/>
      <c r="AJ369" s="318"/>
      <c r="AK369" s="318"/>
      <c r="AL369" s="318"/>
      <c r="AM369" s="318"/>
      <c r="AN369" s="318"/>
      <c r="AO369" s="318"/>
      <c r="AP369" s="318"/>
      <c r="AQ369" s="318"/>
      <c r="AR369" s="318"/>
      <c r="AS369" s="318"/>
      <c r="AT369" s="318"/>
      <c r="AU369" s="318"/>
      <c r="AV369" s="318"/>
      <c r="AW369" s="318"/>
      <c r="AX369" s="318"/>
      <c r="AY369" s="318"/>
      <c r="AZ369" s="318"/>
      <c r="BA369" s="318"/>
      <c r="BB369" s="318"/>
      <c r="BC369" s="318"/>
      <c r="BD369" s="318"/>
      <c r="BE369" s="318"/>
      <c r="BF369" s="318"/>
      <c r="BG369" s="318"/>
      <c r="BH369" s="318"/>
      <c r="BI369" s="318"/>
      <c r="BJ369" s="318"/>
      <c r="BK369" s="318"/>
      <c r="BL369" s="318"/>
      <c r="BM369" s="318"/>
      <c r="BN369" s="318"/>
      <c r="BO369" s="318"/>
      <c r="BP369" s="318"/>
      <c r="BQ369" s="318"/>
      <c r="BR369" s="318"/>
      <c r="BS369" s="318"/>
      <c r="BT369" s="318"/>
    </row>
    <row r="370" spans="2:72" s="233" customFormat="1" ht="42.6" customHeight="1" x14ac:dyDescent="0.15">
      <c r="B370" s="234"/>
      <c r="C370" s="587" t="s">
        <v>168</v>
      </c>
      <c r="D370" s="588"/>
      <c r="E370" s="588"/>
      <c r="F370" s="588"/>
      <c r="G370" s="588"/>
      <c r="H370" s="589"/>
      <c r="I370" s="510">
        <v>35</v>
      </c>
      <c r="J370" s="494"/>
      <c r="K370" s="511">
        <f>I370/K$369</f>
        <v>0.20348837209302326</v>
      </c>
      <c r="L370" s="512"/>
      <c r="M370" s="578">
        <v>16</v>
      </c>
      <c r="N370" s="579"/>
      <c r="O370" s="511">
        <f>M370/O$369</f>
        <v>0.11764705882352941</v>
      </c>
      <c r="P370" s="512"/>
      <c r="Q370" s="510">
        <v>35</v>
      </c>
      <c r="R370" s="494"/>
      <c r="S370" s="576">
        <f>Q370/$S$369</f>
        <v>0.24475524475524477</v>
      </c>
      <c r="T370" s="577"/>
      <c r="U370" s="234"/>
      <c r="V370" s="234"/>
      <c r="W370" s="234"/>
      <c r="X370" s="234"/>
      <c r="Y370" s="234"/>
      <c r="Z370" s="234"/>
      <c r="AE370" s="318"/>
      <c r="AF370" s="318"/>
      <c r="AG370" s="318"/>
      <c r="AH370" s="318"/>
      <c r="AI370" s="318"/>
      <c r="AJ370" s="318"/>
      <c r="AK370" s="318"/>
      <c r="AL370" s="318"/>
      <c r="AM370" s="318"/>
      <c r="AN370" s="318"/>
      <c r="AO370" s="318"/>
      <c r="AP370" s="318"/>
      <c r="AQ370" s="318"/>
      <c r="AR370" s="318"/>
      <c r="AS370" s="318"/>
      <c r="AT370" s="318"/>
      <c r="AU370" s="318"/>
      <c r="AV370" s="318"/>
      <c r="AW370" s="318"/>
      <c r="AX370" s="318"/>
      <c r="AY370" s="318"/>
      <c r="AZ370" s="318"/>
      <c r="BA370" s="318"/>
      <c r="BB370" s="318"/>
      <c r="BC370" s="318"/>
      <c r="BD370" s="318"/>
      <c r="BE370" s="318"/>
      <c r="BF370" s="318"/>
      <c r="BG370" s="318"/>
      <c r="BH370" s="318"/>
      <c r="BI370" s="318"/>
      <c r="BJ370" s="318"/>
      <c r="BK370" s="318"/>
      <c r="BL370" s="318"/>
      <c r="BM370" s="318"/>
      <c r="BN370" s="318"/>
      <c r="BO370" s="318"/>
      <c r="BP370" s="318"/>
      <c r="BQ370" s="318"/>
      <c r="BR370" s="318"/>
      <c r="BS370" s="318"/>
      <c r="BT370" s="318"/>
    </row>
    <row r="371" spans="2:72" s="233" customFormat="1" ht="42.6" customHeight="1" x14ac:dyDescent="0.15">
      <c r="B371" s="234"/>
      <c r="C371" s="558" t="s">
        <v>36</v>
      </c>
      <c r="D371" s="559"/>
      <c r="E371" s="559"/>
      <c r="F371" s="559"/>
      <c r="G371" s="559"/>
      <c r="H371" s="560"/>
      <c r="I371" s="510">
        <v>23</v>
      </c>
      <c r="J371" s="494"/>
      <c r="K371" s="511">
        <f t="shared" ref="K371:K379" si="77">I371/K$369</f>
        <v>0.13372093023255813</v>
      </c>
      <c r="L371" s="512"/>
      <c r="M371" s="578">
        <v>8</v>
      </c>
      <c r="N371" s="579"/>
      <c r="O371" s="511">
        <f t="shared" ref="O371:O379" si="78">M371/O$369</f>
        <v>5.8823529411764705E-2</v>
      </c>
      <c r="P371" s="512"/>
      <c r="Q371" s="510">
        <v>23</v>
      </c>
      <c r="R371" s="494"/>
      <c r="S371" s="576">
        <f t="shared" ref="S371:S379" si="79">Q371/$S$369</f>
        <v>0.16083916083916083</v>
      </c>
      <c r="T371" s="577"/>
      <c r="U371" s="234"/>
      <c r="V371" s="234"/>
      <c r="W371" s="234"/>
      <c r="X371" s="234"/>
      <c r="Y371" s="234"/>
      <c r="Z371" s="234"/>
      <c r="AE371" s="318"/>
      <c r="AF371" s="318"/>
      <c r="AG371" s="318"/>
      <c r="AH371" s="318"/>
      <c r="AI371" s="318"/>
      <c r="AJ371" s="318"/>
      <c r="AK371" s="318"/>
      <c r="AL371" s="318"/>
      <c r="AM371" s="318"/>
      <c r="AN371" s="318"/>
      <c r="AO371" s="318"/>
      <c r="AP371" s="318"/>
      <c r="AQ371" s="318"/>
      <c r="AR371" s="318"/>
      <c r="AS371" s="318"/>
      <c r="AT371" s="318"/>
      <c r="AU371" s="318"/>
      <c r="AV371" s="318"/>
      <c r="AW371" s="318"/>
      <c r="AX371" s="318"/>
      <c r="AY371" s="318"/>
      <c r="AZ371" s="318"/>
      <c r="BA371" s="318"/>
      <c r="BB371" s="318"/>
      <c r="BC371" s="318"/>
      <c r="BD371" s="318"/>
      <c r="BE371" s="318"/>
      <c r="BF371" s="318"/>
      <c r="BG371" s="318"/>
      <c r="BH371" s="318"/>
      <c r="BI371" s="318"/>
      <c r="BJ371" s="318"/>
      <c r="BK371" s="318"/>
      <c r="BL371" s="318"/>
      <c r="BM371" s="318"/>
      <c r="BN371" s="318"/>
      <c r="BO371" s="318"/>
      <c r="BP371" s="318"/>
      <c r="BQ371" s="318"/>
      <c r="BR371" s="318"/>
      <c r="BS371" s="318"/>
      <c r="BT371" s="318"/>
    </row>
    <row r="372" spans="2:72" s="233" customFormat="1" ht="42.6" customHeight="1" x14ac:dyDescent="0.15">
      <c r="B372" s="234"/>
      <c r="C372" s="558" t="s">
        <v>32</v>
      </c>
      <c r="D372" s="559"/>
      <c r="E372" s="559"/>
      <c r="F372" s="559"/>
      <c r="G372" s="559"/>
      <c r="H372" s="560"/>
      <c r="I372" s="510">
        <v>27</v>
      </c>
      <c r="J372" s="494"/>
      <c r="K372" s="511">
        <f t="shared" si="77"/>
        <v>0.15697674418604651</v>
      </c>
      <c r="L372" s="512"/>
      <c r="M372" s="578">
        <v>11</v>
      </c>
      <c r="N372" s="579"/>
      <c r="O372" s="511">
        <f t="shared" si="78"/>
        <v>8.0882352941176475E-2</v>
      </c>
      <c r="P372" s="512"/>
      <c r="Q372" s="510">
        <v>17</v>
      </c>
      <c r="R372" s="494"/>
      <c r="S372" s="576">
        <f t="shared" si="79"/>
        <v>0.11888111888111888</v>
      </c>
      <c r="T372" s="577"/>
      <c r="U372" s="234"/>
      <c r="V372" s="234"/>
      <c r="AE372" s="318"/>
      <c r="AF372" s="318"/>
      <c r="AG372" s="318"/>
      <c r="AH372" s="318"/>
      <c r="AI372" s="318"/>
      <c r="AJ372" s="318"/>
      <c r="AK372" s="318"/>
      <c r="AL372" s="318"/>
      <c r="AM372" s="318"/>
      <c r="AN372" s="318"/>
      <c r="AO372" s="318"/>
      <c r="AP372" s="318"/>
      <c r="AQ372" s="318"/>
      <c r="AR372" s="318"/>
      <c r="AS372" s="318"/>
      <c r="AT372" s="318"/>
      <c r="AU372" s="318"/>
      <c r="AV372" s="318"/>
      <c r="AW372" s="318"/>
      <c r="AX372" s="318"/>
      <c r="AY372" s="318"/>
      <c r="AZ372" s="318"/>
      <c r="BA372" s="318"/>
      <c r="BB372" s="318"/>
      <c r="BC372" s="318"/>
      <c r="BD372" s="318"/>
      <c r="BE372" s="318"/>
      <c r="BF372" s="318"/>
      <c r="BG372" s="318"/>
      <c r="BH372" s="318"/>
      <c r="BI372" s="318"/>
      <c r="BJ372" s="318"/>
      <c r="BK372" s="318"/>
      <c r="BL372" s="318"/>
      <c r="BM372" s="318"/>
      <c r="BN372" s="318"/>
      <c r="BO372" s="318"/>
      <c r="BP372" s="318"/>
      <c r="BQ372" s="318"/>
      <c r="BR372" s="318"/>
      <c r="BS372" s="318"/>
      <c r="BT372" s="318"/>
    </row>
    <row r="373" spans="2:72" s="233" customFormat="1" ht="42.6" customHeight="1" x14ac:dyDescent="0.15">
      <c r="B373" s="234"/>
      <c r="C373" s="558" t="s">
        <v>35</v>
      </c>
      <c r="D373" s="559"/>
      <c r="E373" s="559"/>
      <c r="F373" s="559"/>
      <c r="G373" s="559"/>
      <c r="H373" s="560"/>
      <c r="I373" s="510">
        <v>25</v>
      </c>
      <c r="J373" s="494"/>
      <c r="K373" s="511">
        <f t="shared" si="77"/>
        <v>0.14534883720930233</v>
      </c>
      <c r="L373" s="512"/>
      <c r="M373" s="578">
        <v>4</v>
      </c>
      <c r="N373" s="579"/>
      <c r="O373" s="511">
        <f t="shared" si="78"/>
        <v>2.9411764705882353E-2</v>
      </c>
      <c r="P373" s="512"/>
      <c r="Q373" s="510">
        <v>14</v>
      </c>
      <c r="R373" s="494"/>
      <c r="S373" s="576">
        <f t="shared" si="79"/>
        <v>9.7902097902097904E-2</v>
      </c>
      <c r="T373" s="577"/>
      <c r="U373" s="234"/>
      <c r="V373" s="234"/>
      <c r="W373" s="234"/>
      <c r="X373" s="234"/>
      <c r="Y373" s="234"/>
      <c r="Z373" s="234"/>
      <c r="AE373" s="318"/>
      <c r="AF373" s="318"/>
      <c r="AG373" s="318"/>
      <c r="AH373" s="318"/>
      <c r="AI373" s="318"/>
      <c r="AJ373" s="318"/>
      <c r="AK373" s="318"/>
      <c r="AL373" s="318"/>
      <c r="AM373" s="318"/>
      <c r="AN373" s="318"/>
      <c r="AO373" s="318"/>
      <c r="AP373" s="318"/>
      <c r="AQ373" s="318"/>
      <c r="AR373" s="318"/>
      <c r="AS373" s="318"/>
      <c r="AT373" s="318"/>
      <c r="AU373" s="318"/>
      <c r="AV373" s="318"/>
      <c r="AW373" s="318"/>
      <c r="AX373" s="318"/>
      <c r="AY373" s="318"/>
      <c r="AZ373" s="318"/>
      <c r="BA373" s="318"/>
      <c r="BB373" s="318"/>
      <c r="BC373" s="318"/>
      <c r="BD373" s="318"/>
      <c r="BE373" s="318"/>
      <c r="BF373" s="318"/>
      <c r="BG373" s="318"/>
      <c r="BH373" s="318"/>
      <c r="BI373" s="318"/>
      <c r="BJ373" s="318"/>
      <c r="BK373" s="318"/>
      <c r="BL373" s="318"/>
      <c r="BM373" s="318"/>
      <c r="BN373" s="318"/>
      <c r="BO373" s="318"/>
      <c r="BP373" s="318"/>
      <c r="BQ373" s="318"/>
      <c r="BR373" s="318"/>
      <c r="BS373" s="318"/>
      <c r="BT373" s="318"/>
    </row>
    <row r="374" spans="2:72" s="233" customFormat="1" ht="42.6" customHeight="1" x14ac:dyDescent="0.15">
      <c r="B374" s="234"/>
      <c r="C374" s="558" t="s">
        <v>70</v>
      </c>
      <c r="D374" s="559"/>
      <c r="E374" s="559"/>
      <c r="F374" s="559"/>
      <c r="G374" s="559"/>
      <c r="H374" s="560"/>
      <c r="I374" s="510">
        <v>13</v>
      </c>
      <c r="J374" s="494"/>
      <c r="K374" s="511">
        <f t="shared" si="77"/>
        <v>7.5581395348837205E-2</v>
      </c>
      <c r="L374" s="512"/>
      <c r="M374" s="578">
        <v>13</v>
      </c>
      <c r="N374" s="579"/>
      <c r="O374" s="511">
        <f t="shared" si="78"/>
        <v>9.5588235294117641E-2</v>
      </c>
      <c r="P374" s="512"/>
      <c r="Q374" s="510">
        <v>23</v>
      </c>
      <c r="R374" s="494"/>
      <c r="S374" s="576">
        <f t="shared" si="79"/>
        <v>0.16083916083916083</v>
      </c>
      <c r="T374" s="577"/>
      <c r="U374" s="234"/>
      <c r="V374" s="234"/>
      <c r="W374" s="234"/>
      <c r="X374" s="234"/>
      <c r="Y374" s="234"/>
      <c r="Z374" s="234"/>
      <c r="AE374" s="318"/>
      <c r="AF374" s="318"/>
      <c r="AG374" s="318"/>
      <c r="AH374" s="318"/>
      <c r="AI374" s="318"/>
      <c r="AJ374" s="318"/>
      <c r="AK374" s="318"/>
      <c r="AL374" s="318"/>
      <c r="AM374" s="318"/>
      <c r="AN374" s="318"/>
      <c r="AO374" s="318"/>
      <c r="AP374" s="318"/>
      <c r="AQ374" s="318"/>
      <c r="AR374" s="318"/>
      <c r="AS374" s="318"/>
      <c r="AT374" s="318"/>
      <c r="AU374" s="318"/>
      <c r="AV374" s="318"/>
      <c r="AW374" s="318"/>
      <c r="AX374" s="318"/>
      <c r="AY374" s="318"/>
      <c r="AZ374" s="318"/>
      <c r="BA374" s="318"/>
      <c r="BB374" s="318"/>
      <c r="BC374" s="318"/>
      <c r="BD374" s="318"/>
      <c r="BE374" s="318"/>
      <c r="BF374" s="318"/>
      <c r="BG374" s="318"/>
      <c r="BH374" s="318"/>
      <c r="BI374" s="318"/>
      <c r="BJ374" s="318"/>
      <c r="BK374" s="318"/>
      <c r="BL374" s="318"/>
      <c r="BM374" s="318"/>
      <c r="BN374" s="318"/>
      <c r="BO374" s="318"/>
      <c r="BP374" s="318"/>
      <c r="BQ374" s="318"/>
      <c r="BR374" s="318"/>
      <c r="BS374" s="318"/>
      <c r="BT374" s="318"/>
    </row>
    <row r="375" spans="2:72" s="233" customFormat="1" ht="42.6" customHeight="1" x14ac:dyDescent="0.15">
      <c r="B375" s="234"/>
      <c r="C375" s="558" t="s">
        <v>33</v>
      </c>
      <c r="D375" s="559"/>
      <c r="E375" s="559"/>
      <c r="F375" s="559"/>
      <c r="G375" s="559"/>
      <c r="H375" s="560"/>
      <c r="I375" s="510">
        <v>9</v>
      </c>
      <c r="J375" s="494"/>
      <c r="K375" s="511">
        <f t="shared" si="77"/>
        <v>5.232558139534884E-2</v>
      </c>
      <c r="L375" s="512"/>
      <c r="M375" s="578">
        <v>27</v>
      </c>
      <c r="N375" s="579"/>
      <c r="O375" s="511">
        <f t="shared" si="78"/>
        <v>0.19852941176470587</v>
      </c>
      <c r="P375" s="512"/>
      <c r="Q375" s="510">
        <v>15</v>
      </c>
      <c r="R375" s="494"/>
      <c r="S375" s="576">
        <f t="shared" si="79"/>
        <v>0.1048951048951049</v>
      </c>
      <c r="T375" s="577"/>
      <c r="U375" s="234"/>
      <c r="V375" s="234"/>
      <c r="W375" s="234"/>
      <c r="X375" s="234"/>
      <c r="Y375" s="234"/>
      <c r="AE375" s="318"/>
      <c r="AF375" s="318"/>
      <c r="AG375" s="318"/>
      <c r="AH375" s="318"/>
      <c r="AI375" s="318"/>
      <c r="AJ375" s="318"/>
      <c r="AK375" s="318"/>
      <c r="AL375" s="318"/>
      <c r="AM375" s="318"/>
      <c r="AN375" s="318"/>
      <c r="AO375" s="318"/>
      <c r="AP375" s="318"/>
      <c r="AQ375" s="318"/>
      <c r="AR375" s="318"/>
      <c r="AS375" s="318"/>
      <c r="AT375" s="318"/>
      <c r="AU375" s="318"/>
      <c r="AV375" s="318"/>
      <c r="AW375" s="318"/>
      <c r="AX375" s="318"/>
      <c r="AY375" s="318"/>
      <c r="AZ375" s="318"/>
      <c r="BA375" s="318"/>
      <c r="BB375" s="318"/>
      <c r="BC375" s="318"/>
      <c r="BD375" s="318"/>
      <c r="BE375" s="318"/>
      <c r="BF375" s="318"/>
      <c r="BG375" s="318"/>
      <c r="BH375" s="318"/>
      <c r="BI375" s="318"/>
      <c r="BJ375" s="318"/>
      <c r="BK375" s="318"/>
      <c r="BL375" s="318"/>
      <c r="BM375" s="318"/>
      <c r="BN375" s="318"/>
      <c r="BO375" s="318"/>
      <c r="BP375" s="318"/>
      <c r="BQ375" s="318"/>
      <c r="BR375" s="318"/>
      <c r="BS375" s="318"/>
      <c r="BT375" s="318"/>
    </row>
    <row r="376" spans="2:72" s="233" customFormat="1" ht="42.6" customHeight="1" x14ac:dyDescent="0.15">
      <c r="B376" s="234"/>
      <c r="C376" s="558" t="s">
        <v>71</v>
      </c>
      <c r="D376" s="559"/>
      <c r="E376" s="559"/>
      <c r="F376" s="559"/>
      <c r="G376" s="559"/>
      <c r="H376" s="560"/>
      <c r="I376" s="510">
        <v>7</v>
      </c>
      <c r="J376" s="494"/>
      <c r="K376" s="511">
        <f t="shared" si="77"/>
        <v>4.0697674418604654E-2</v>
      </c>
      <c r="L376" s="512"/>
      <c r="M376" s="578">
        <v>32</v>
      </c>
      <c r="N376" s="579"/>
      <c r="O376" s="511">
        <f t="shared" si="78"/>
        <v>0.23529411764705882</v>
      </c>
      <c r="P376" s="512"/>
      <c r="Q376" s="510">
        <v>7</v>
      </c>
      <c r="R376" s="494"/>
      <c r="S376" s="576">
        <f t="shared" si="79"/>
        <v>4.8951048951048952E-2</v>
      </c>
      <c r="T376" s="577"/>
      <c r="U376" s="234"/>
      <c r="V376" s="234"/>
      <c r="W376" s="234"/>
      <c r="X376" s="234"/>
      <c r="Y376" s="234"/>
      <c r="Z376" s="234"/>
      <c r="AE376" s="318"/>
      <c r="AF376" s="318"/>
      <c r="AG376" s="318"/>
      <c r="AH376" s="318"/>
      <c r="AI376" s="318"/>
      <c r="AJ376" s="318"/>
      <c r="AK376" s="318"/>
      <c r="AL376" s="318"/>
      <c r="AM376" s="318"/>
      <c r="AN376" s="318"/>
      <c r="AO376" s="318"/>
      <c r="AP376" s="318"/>
      <c r="AQ376" s="318"/>
      <c r="AR376" s="318"/>
      <c r="AS376" s="318"/>
      <c r="AT376" s="318"/>
      <c r="AU376" s="318"/>
      <c r="AV376" s="318"/>
      <c r="AW376" s="318"/>
      <c r="AX376" s="318"/>
      <c r="AY376" s="318"/>
      <c r="AZ376" s="318"/>
      <c r="BA376" s="318"/>
      <c r="BB376" s="318"/>
      <c r="BC376" s="318"/>
      <c r="BD376" s="318"/>
      <c r="BE376" s="318"/>
      <c r="BF376" s="318"/>
      <c r="BG376" s="318"/>
      <c r="BH376" s="318"/>
      <c r="BI376" s="318"/>
      <c r="BJ376" s="318"/>
      <c r="BK376" s="318"/>
      <c r="BL376" s="318"/>
      <c r="BM376" s="318"/>
      <c r="BN376" s="318"/>
      <c r="BO376" s="318"/>
      <c r="BP376" s="318"/>
      <c r="BQ376" s="318"/>
      <c r="BR376" s="318"/>
      <c r="BS376" s="318"/>
      <c r="BT376" s="318"/>
    </row>
    <row r="377" spans="2:72" s="233" customFormat="1" ht="42.6" customHeight="1" x14ac:dyDescent="0.15">
      <c r="B377" s="234"/>
      <c r="C377" s="558" t="s">
        <v>34</v>
      </c>
      <c r="D377" s="559"/>
      <c r="E377" s="559"/>
      <c r="F377" s="559"/>
      <c r="G377" s="559"/>
      <c r="H377" s="560"/>
      <c r="I377" s="510">
        <v>12</v>
      </c>
      <c r="J377" s="494"/>
      <c r="K377" s="511">
        <f t="shared" si="77"/>
        <v>6.9767441860465115E-2</v>
      </c>
      <c r="L377" s="512"/>
      <c r="M377" s="578">
        <v>7</v>
      </c>
      <c r="N377" s="579"/>
      <c r="O377" s="511">
        <f t="shared" si="78"/>
        <v>5.1470588235294115E-2</v>
      </c>
      <c r="P377" s="512"/>
      <c r="Q377" s="510">
        <v>8</v>
      </c>
      <c r="R377" s="494"/>
      <c r="S377" s="576">
        <f t="shared" si="79"/>
        <v>5.5944055944055944E-2</v>
      </c>
      <c r="T377" s="577"/>
      <c r="U377" s="234"/>
      <c r="V377" s="234"/>
      <c r="W377" s="234"/>
      <c r="X377" s="234"/>
      <c r="Y377" s="234"/>
      <c r="Z377" s="234"/>
      <c r="AE377" s="318"/>
      <c r="AF377" s="318"/>
      <c r="AG377" s="318"/>
      <c r="AH377" s="318"/>
      <c r="AI377" s="318"/>
      <c r="AJ377" s="318"/>
      <c r="AK377" s="318"/>
      <c r="AL377" s="318"/>
      <c r="AM377" s="318"/>
      <c r="AN377" s="318"/>
      <c r="AO377" s="318"/>
      <c r="AP377" s="318"/>
      <c r="AQ377" s="318"/>
      <c r="AR377" s="318"/>
      <c r="AS377" s="318"/>
      <c r="AT377" s="318"/>
      <c r="AU377" s="318"/>
      <c r="AV377" s="318"/>
      <c r="AW377" s="318"/>
      <c r="AX377" s="318"/>
      <c r="AY377" s="318"/>
      <c r="AZ377" s="318"/>
      <c r="BA377" s="318"/>
      <c r="BB377" s="318"/>
      <c r="BC377" s="318"/>
      <c r="BD377" s="318"/>
      <c r="BE377" s="318"/>
      <c r="BF377" s="318"/>
      <c r="BG377" s="318"/>
      <c r="BH377" s="318"/>
      <c r="BI377" s="318"/>
      <c r="BJ377" s="318"/>
      <c r="BK377" s="318"/>
      <c r="BL377" s="318"/>
      <c r="BM377" s="318"/>
      <c r="BN377" s="318"/>
      <c r="BO377" s="318"/>
      <c r="BP377" s="318"/>
      <c r="BQ377" s="318"/>
      <c r="BR377" s="318"/>
      <c r="BS377" s="318"/>
      <c r="BT377" s="318"/>
    </row>
    <row r="378" spans="2:72" s="233" customFormat="1" ht="42.6" customHeight="1" x14ac:dyDescent="0.15">
      <c r="B378" s="234"/>
      <c r="C378" s="558" t="s">
        <v>31</v>
      </c>
      <c r="D378" s="559"/>
      <c r="E378" s="559"/>
      <c r="F378" s="559"/>
      <c r="G378" s="559"/>
      <c r="H378" s="560"/>
      <c r="I378" s="510">
        <v>30</v>
      </c>
      <c r="J378" s="494"/>
      <c r="K378" s="511">
        <f t="shared" si="77"/>
        <v>0.1744186046511628</v>
      </c>
      <c r="L378" s="512"/>
      <c r="M378" s="578">
        <v>4</v>
      </c>
      <c r="N378" s="579"/>
      <c r="O378" s="511">
        <f t="shared" si="78"/>
        <v>2.9411764705882353E-2</v>
      </c>
      <c r="P378" s="512"/>
      <c r="Q378" s="510">
        <v>7</v>
      </c>
      <c r="R378" s="494"/>
      <c r="S378" s="576">
        <f t="shared" si="79"/>
        <v>4.8951048951048952E-2</v>
      </c>
      <c r="T378" s="577"/>
      <c r="U378" s="234"/>
      <c r="V378" s="234"/>
      <c r="W378" s="234"/>
      <c r="X378" s="234"/>
      <c r="Y378" s="234"/>
      <c r="Z378" s="234"/>
      <c r="AE378" s="318"/>
      <c r="AF378" s="318"/>
      <c r="AG378" s="318"/>
      <c r="AH378" s="318"/>
      <c r="AI378" s="318"/>
      <c r="AJ378" s="318"/>
      <c r="AK378" s="318"/>
      <c r="AL378" s="318"/>
      <c r="AM378" s="318"/>
      <c r="AN378" s="318"/>
      <c r="AO378" s="318"/>
      <c r="AP378" s="318"/>
      <c r="AQ378" s="318"/>
      <c r="AR378" s="318"/>
      <c r="AS378" s="318"/>
      <c r="AT378" s="318"/>
      <c r="AU378" s="318"/>
      <c r="AV378" s="318"/>
      <c r="AW378" s="318"/>
      <c r="AX378" s="318"/>
      <c r="AY378" s="318"/>
      <c r="AZ378" s="318"/>
      <c r="BA378" s="318"/>
      <c r="BB378" s="318"/>
      <c r="BC378" s="318"/>
      <c r="BD378" s="318"/>
      <c r="BE378" s="318"/>
      <c r="BF378" s="318"/>
      <c r="BG378" s="318"/>
      <c r="BH378" s="318"/>
      <c r="BI378" s="318"/>
      <c r="BJ378" s="318"/>
      <c r="BK378" s="318"/>
      <c r="BL378" s="318"/>
      <c r="BM378" s="318"/>
      <c r="BN378" s="318"/>
      <c r="BO378" s="318"/>
      <c r="BP378" s="318"/>
      <c r="BQ378" s="318"/>
      <c r="BR378" s="318"/>
      <c r="BS378" s="318"/>
      <c r="BT378" s="318"/>
    </row>
    <row r="379" spans="2:72" s="233" customFormat="1" ht="42.6" customHeight="1" x14ac:dyDescent="0.15">
      <c r="B379" s="234"/>
      <c r="C379" s="558" t="s">
        <v>37</v>
      </c>
      <c r="D379" s="559"/>
      <c r="E379" s="559"/>
      <c r="F379" s="559"/>
      <c r="G379" s="559"/>
      <c r="H379" s="560"/>
      <c r="I379" s="510">
        <v>85</v>
      </c>
      <c r="J379" s="494"/>
      <c r="K379" s="511">
        <f t="shared" si="77"/>
        <v>0.4941860465116279</v>
      </c>
      <c r="L379" s="512"/>
      <c r="M379" s="578">
        <v>59</v>
      </c>
      <c r="N379" s="579"/>
      <c r="O379" s="511">
        <f t="shared" si="78"/>
        <v>0.43382352941176472</v>
      </c>
      <c r="P379" s="512"/>
      <c r="Q379" s="510">
        <v>51</v>
      </c>
      <c r="R379" s="494"/>
      <c r="S379" s="576">
        <f t="shared" si="79"/>
        <v>0.35664335664335667</v>
      </c>
      <c r="T379" s="577"/>
      <c r="U379" s="234"/>
      <c r="V379" s="234"/>
      <c r="W379" s="234"/>
      <c r="X379" s="234"/>
      <c r="Y379" s="234"/>
      <c r="Z379" s="234"/>
      <c r="AE379" s="318"/>
      <c r="AF379" s="318"/>
      <c r="AG379" s="318"/>
      <c r="AH379" s="318"/>
      <c r="AI379" s="318"/>
      <c r="AJ379" s="318"/>
      <c r="AK379" s="318"/>
      <c r="AL379" s="318"/>
      <c r="AM379" s="318"/>
      <c r="AN379" s="318"/>
      <c r="AO379" s="318"/>
      <c r="AP379" s="318"/>
      <c r="AQ379" s="318"/>
      <c r="AR379" s="318"/>
      <c r="AS379" s="318"/>
      <c r="AT379" s="318"/>
      <c r="AU379" s="318"/>
      <c r="AV379" s="318"/>
      <c r="AW379" s="318"/>
      <c r="AX379" s="318"/>
      <c r="AY379" s="318"/>
      <c r="AZ379" s="318"/>
      <c r="BA379" s="318"/>
      <c r="BB379" s="318"/>
      <c r="BC379" s="318"/>
      <c r="BD379" s="318"/>
      <c r="BE379" s="318"/>
      <c r="BF379" s="318"/>
      <c r="BG379" s="318"/>
      <c r="BH379" s="318"/>
      <c r="BI379" s="318"/>
      <c r="BJ379" s="318"/>
      <c r="BK379" s="318"/>
      <c r="BL379" s="318"/>
      <c r="BM379" s="318"/>
      <c r="BN379" s="318"/>
      <c r="BO379" s="318"/>
      <c r="BP379" s="318"/>
      <c r="BQ379" s="318"/>
      <c r="BR379" s="318"/>
      <c r="BS379" s="318"/>
      <c r="BT379" s="318"/>
    </row>
    <row r="380" spans="2:72" s="233" customFormat="1" x14ac:dyDescent="0.15">
      <c r="B380" s="234"/>
      <c r="C380" s="237"/>
      <c r="D380" s="237"/>
      <c r="E380" s="237"/>
      <c r="F380" s="237"/>
      <c r="G380" s="237"/>
      <c r="H380" s="237"/>
      <c r="I380" s="235"/>
      <c r="J380" s="235"/>
      <c r="K380" s="236"/>
      <c r="L380" s="236"/>
      <c r="M380" s="235"/>
      <c r="N380" s="235"/>
      <c r="O380" s="236"/>
      <c r="P380" s="236"/>
      <c r="Q380" s="235"/>
      <c r="R380" s="235"/>
      <c r="S380" s="236"/>
      <c r="T380" s="236"/>
      <c r="U380" s="234"/>
      <c r="V380" s="234"/>
      <c r="W380" s="234"/>
      <c r="X380" s="234"/>
      <c r="Y380" s="234"/>
      <c r="Z380" s="234"/>
      <c r="AE380" s="318"/>
      <c r="AF380" s="318"/>
      <c r="AG380" s="318"/>
      <c r="AH380" s="318"/>
      <c r="AI380" s="318"/>
      <c r="AJ380" s="318"/>
      <c r="AK380" s="318"/>
      <c r="AL380" s="318"/>
      <c r="AM380" s="318"/>
      <c r="AN380" s="318"/>
      <c r="AO380" s="318"/>
      <c r="AP380" s="318"/>
      <c r="AQ380" s="318"/>
      <c r="AR380" s="318"/>
      <c r="AS380" s="318"/>
      <c r="AT380" s="318"/>
      <c r="AU380" s="318"/>
      <c r="AV380" s="318"/>
      <c r="AW380" s="318"/>
      <c r="AX380" s="318"/>
      <c r="AY380" s="318"/>
      <c r="AZ380" s="318"/>
      <c r="BA380" s="318"/>
      <c r="BB380" s="318"/>
      <c r="BC380" s="318"/>
      <c r="BD380" s="318"/>
      <c r="BE380" s="318"/>
      <c r="BF380" s="318"/>
      <c r="BG380" s="318"/>
      <c r="BH380" s="318"/>
      <c r="BI380" s="318"/>
      <c r="BJ380" s="318"/>
      <c r="BK380" s="318"/>
      <c r="BL380" s="318"/>
      <c r="BM380" s="318"/>
      <c r="BN380" s="318"/>
      <c r="BO380" s="318"/>
      <c r="BP380" s="318"/>
      <c r="BQ380" s="318"/>
      <c r="BR380" s="318"/>
      <c r="BS380" s="318"/>
      <c r="BT380" s="318"/>
    </row>
    <row r="381" spans="2:72" x14ac:dyDescent="0.15">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row>
    <row r="382" spans="2:72" x14ac:dyDescent="0.15">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row>
    <row r="383" spans="2:72" x14ac:dyDescent="0.15">
      <c r="B383" s="125" t="s">
        <v>238</v>
      </c>
      <c r="C383" s="118"/>
      <c r="D383" s="118"/>
      <c r="E383" s="118"/>
      <c r="F383" s="118"/>
      <c r="G383" s="118"/>
      <c r="H383" s="118"/>
      <c r="I383" s="118"/>
      <c r="J383" s="118"/>
      <c r="K383" s="118"/>
      <c r="L383" s="118"/>
      <c r="M383" s="118"/>
      <c r="N383" s="118"/>
      <c r="O383" s="118"/>
      <c r="P383" s="24"/>
      <c r="Q383" s="24"/>
      <c r="R383" s="24"/>
      <c r="S383" s="24"/>
      <c r="T383" s="24"/>
      <c r="U383" s="24"/>
      <c r="V383" s="24"/>
      <c r="W383" s="24"/>
      <c r="X383" s="24"/>
      <c r="Y383" s="24"/>
      <c r="Z383" s="24"/>
      <c r="AA383" s="24"/>
      <c r="AB383" s="24"/>
      <c r="AC383" s="24"/>
      <c r="AD383" s="24"/>
    </row>
    <row r="384" spans="2:72" x14ac:dyDescent="0.15">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row>
    <row r="385" spans="2:72" x14ac:dyDescent="0.15">
      <c r="B385" s="24"/>
      <c r="C385" s="645"/>
      <c r="D385" s="646"/>
      <c r="E385" s="646"/>
      <c r="F385" s="646"/>
      <c r="G385" s="646"/>
      <c r="H385" s="647"/>
      <c r="I385" s="470" t="s">
        <v>24</v>
      </c>
      <c r="J385" s="470"/>
      <c r="K385" s="461">
        <f>P37</f>
        <v>500</v>
      </c>
      <c r="L385" s="462"/>
      <c r="M385" s="470" t="s">
        <v>2</v>
      </c>
      <c r="N385" s="470"/>
      <c r="O385" s="461">
        <f>P31</f>
        <v>250</v>
      </c>
      <c r="P385" s="462"/>
      <c r="Q385" s="470" t="s">
        <v>3</v>
      </c>
      <c r="R385" s="470"/>
      <c r="S385" s="461">
        <f>P34</f>
        <v>250</v>
      </c>
      <c r="T385" s="462"/>
      <c r="U385" s="24"/>
      <c r="V385" s="24"/>
      <c r="W385" s="24"/>
      <c r="X385" s="24"/>
      <c r="Y385" s="24"/>
      <c r="Z385" s="24"/>
    </row>
    <row r="386" spans="2:72" ht="42.6" customHeight="1" x14ac:dyDescent="0.15">
      <c r="B386" s="24"/>
      <c r="C386" s="587" t="s">
        <v>38</v>
      </c>
      <c r="D386" s="588"/>
      <c r="E386" s="588"/>
      <c r="F386" s="588"/>
      <c r="G386" s="588"/>
      <c r="H386" s="589"/>
      <c r="I386" s="510">
        <f>M386+Q386</f>
        <v>21</v>
      </c>
      <c r="J386" s="494"/>
      <c r="K386" s="511">
        <f>I386/K$385</f>
        <v>4.2000000000000003E-2</v>
      </c>
      <c r="L386" s="512"/>
      <c r="M386" s="510">
        <v>14</v>
      </c>
      <c r="N386" s="494"/>
      <c r="O386" s="561">
        <f>M386/O$385</f>
        <v>5.6000000000000001E-2</v>
      </c>
      <c r="P386" s="562"/>
      <c r="Q386" s="510">
        <v>7</v>
      </c>
      <c r="R386" s="494"/>
      <c r="S386" s="511">
        <f>Q386/S$385</f>
        <v>2.8000000000000001E-2</v>
      </c>
      <c r="T386" s="512"/>
      <c r="U386" s="24"/>
      <c r="V386" s="24"/>
      <c r="W386" s="24"/>
      <c r="X386" s="24"/>
      <c r="Y386" s="24"/>
      <c r="Z386" s="24"/>
    </row>
    <row r="387" spans="2:72" ht="42.6" customHeight="1" x14ac:dyDescent="0.15">
      <c r="B387" s="24"/>
      <c r="C387" s="587" t="s">
        <v>72</v>
      </c>
      <c r="D387" s="588"/>
      <c r="E387" s="588"/>
      <c r="F387" s="588"/>
      <c r="G387" s="588"/>
      <c r="H387" s="589"/>
      <c r="I387" s="510">
        <f t="shared" ref="I387:I388" si="80">M387+Q387</f>
        <v>65</v>
      </c>
      <c r="J387" s="494"/>
      <c r="K387" s="511">
        <f>I387/K$385</f>
        <v>0.13</v>
      </c>
      <c r="L387" s="512"/>
      <c r="M387" s="510">
        <v>38</v>
      </c>
      <c r="N387" s="494"/>
      <c r="O387" s="561">
        <f>M387/O$385</f>
        <v>0.152</v>
      </c>
      <c r="P387" s="562"/>
      <c r="Q387" s="510">
        <v>27</v>
      </c>
      <c r="R387" s="494"/>
      <c r="S387" s="511">
        <f>Q387/S$385</f>
        <v>0.108</v>
      </c>
      <c r="T387" s="512"/>
      <c r="U387" s="24"/>
      <c r="V387" s="24"/>
      <c r="W387" s="24"/>
      <c r="X387" s="24"/>
      <c r="Y387" s="24"/>
      <c r="Z387" s="24"/>
    </row>
    <row r="388" spans="2:72" ht="42.6" customHeight="1" x14ac:dyDescent="0.15">
      <c r="B388" s="24"/>
      <c r="C388" s="587" t="s">
        <v>73</v>
      </c>
      <c r="D388" s="588"/>
      <c r="E388" s="588"/>
      <c r="F388" s="588"/>
      <c r="G388" s="588"/>
      <c r="H388" s="589"/>
      <c r="I388" s="510">
        <f t="shared" si="80"/>
        <v>23</v>
      </c>
      <c r="J388" s="494"/>
      <c r="K388" s="511">
        <f>I388/K$385</f>
        <v>4.5999999999999999E-2</v>
      </c>
      <c r="L388" s="512"/>
      <c r="M388" s="510">
        <v>11</v>
      </c>
      <c r="N388" s="494"/>
      <c r="O388" s="561">
        <f>M388/O$385</f>
        <v>4.3999999999999997E-2</v>
      </c>
      <c r="P388" s="562"/>
      <c r="Q388" s="510">
        <v>12</v>
      </c>
      <c r="R388" s="494"/>
      <c r="S388" s="511">
        <f>Q388/S$385</f>
        <v>4.8000000000000001E-2</v>
      </c>
      <c r="T388" s="512"/>
      <c r="U388" s="24"/>
      <c r="V388" s="24"/>
      <c r="W388" s="24"/>
      <c r="X388" s="24"/>
      <c r="Y388" s="24"/>
      <c r="Z388" s="24"/>
    </row>
    <row r="389" spans="2:72" ht="42.6" customHeight="1" x14ac:dyDescent="0.15">
      <c r="B389" s="24"/>
      <c r="C389" s="587" t="s">
        <v>39</v>
      </c>
      <c r="D389" s="588"/>
      <c r="E389" s="588"/>
      <c r="F389" s="588"/>
      <c r="G389" s="588"/>
      <c r="H389" s="589"/>
      <c r="I389" s="510">
        <v>391</v>
      </c>
      <c r="J389" s="494"/>
      <c r="K389" s="511">
        <f>I389/K$385</f>
        <v>0.78200000000000003</v>
      </c>
      <c r="L389" s="512"/>
      <c r="M389" s="510">
        <v>187</v>
      </c>
      <c r="N389" s="494"/>
      <c r="O389" s="561">
        <f>M389/O$385</f>
        <v>0.748</v>
      </c>
      <c r="P389" s="562"/>
      <c r="Q389" s="510">
        <v>204</v>
      </c>
      <c r="R389" s="494"/>
      <c r="S389" s="511">
        <f>Q389/S$385</f>
        <v>0.81599999999999995</v>
      </c>
      <c r="T389" s="512"/>
      <c r="U389" s="24"/>
      <c r="V389" s="24"/>
      <c r="W389" s="24"/>
      <c r="X389" s="24"/>
      <c r="Y389" s="24"/>
      <c r="Z389" s="24"/>
    </row>
    <row r="390" spans="2:72" s="245" customFormat="1" ht="12.6" customHeight="1" x14ac:dyDescent="0.15">
      <c r="B390" s="246"/>
      <c r="C390" s="242"/>
      <c r="D390" s="242"/>
      <c r="E390" s="242"/>
      <c r="F390" s="242"/>
      <c r="G390" s="242"/>
      <c r="H390" s="242"/>
      <c r="I390" s="251"/>
      <c r="J390" s="251"/>
      <c r="K390" s="243"/>
      <c r="L390" s="243"/>
      <c r="M390" s="251"/>
      <c r="N390" s="251"/>
      <c r="O390" s="250"/>
      <c r="P390" s="250"/>
      <c r="Q390" s="251"/>
      <c r="R390" s="251"/>
      <c r="S390" s="243"/>
      <c r="T390" s="243"/>
      <c r="U390" s="246"/>
      <c r="V390" s="246"/>
      <c r="W390" s="246"/>
      <c r="X390" s="246"/>
      <c r="Y390" s="246"/>
      <c r="Z390" s="246"/>
      <c r="AE390" s="318"/>
      <c r="AF390" s="318"/>
      <c r="AG390" s="318"/>
      <c r="AH390" s="318"/>
      <c r="AI390" s="318"/>
      <c r="AJ390" s="318"/>
      <c r="AK390" s="318"/>
      <c r="AL390" s="318"/>
      <c r="AM390" s="318"/>
      <c r="AN390" s="318"/>
      <c r="AO390" s="318"/>
      <c r="AP390" s="318"/>
      <c r="AQ390" s="318"/>
      <c r="AR390" s="318"/>
      <c r="AS390" s="318"/>
      <c r="AT390" s="318"/>
      <c r="AU390" s="318"/>
      <c r="AV390" s="318"/>
      <c r="AW390" s="318"/>
      <c r="AX390" s="318"/>
      <c r="AY390" s="318"/>
      <c r="AZ390" s="318"/>
      <c r="BA390" s="318"/>
      <c r="BB390" s="318"/>
      <c r="BC390" s="318"/>
      <c r="BD390" s="318"/>
      <c r="BE390" s="318"/>
      <c r="BF390" s="318"/>
      <c r="BG390" s="318"/>
      <c r="BH390" s="318"/>
      <c r="BI390" s="318"/>
      <c r="BJ390" s="318"/>
      <c r="BK390" s="318"/>
      <c r="BL390" s="318"/>
      <c r="BM390" s="318"/>
      <c r="BN390" s="318"/>
      <c r="BO390" s="318"/>
      <c r="BP390" s="318"/>
      <c r="BQ390" s="318"/>
      <c r="BR390" s="318"/>
      <c r="BS390" s="318"/>
      <c r="BT390" s="318"/>
    </row>
    <row r="391" spans="2:72" s="318" customFormat="1" x14ac:dyDescent="0.15">
      <c r="B391" t="s">
        <v>281</v>
      </c>
      <c r="C391"/>
      <c r="D391"/>
      <c r="E391"/>
      <c r="F391"/>
      <c r="G391"/>
      <c r="H391"/>
      <c r="I391"/>
      <c r="J391"/>
      <c r="K391"/>
      <c r="L391"/>
      <c r="M391"/>
      <c r="N391"/>
      <c r="O391"/>
      <c r="P391"/>
      <c r="Q391"/>
      <c r="R391"/>
      <c r="S391"/>
      <c r="T391"/>
      <c r="U391"/>
      <c r="V391"/>
      <c r="W391"/>
      <c r="X391"/>
      <c r="Y391"/>
      <c r="Z391"/>
      <c r="AA391"/>
      <c r="AB391"/>
    </row>
    <row r="392" spans="2:72" s="318" customFormat="1" x14ac:dyDescent="0.15">
      <c r="B392" t="s">
        <v>282</v>
      </c>
      <c r="C392"/>
      <c r="D392"/>
      <c r="E392"/>
      <c r="F392"/>
      <c r="G392"/>
      <c r="H392"/>
      <c r="I392"/>
      <c r="J392"/>
      <c r="K392"/>
      <c r="L392"/>
      <c r="M392"/>
      <c r="N392"/>
      <c r="O392"/>
      <c r="P392"/>
      <c r="Q392"/>
      <c r="R392"/>
      <c r="S392"/>
      <c r="T392"/>
      <c r="U392"/>
      <c r="V392"/>
      <c r="W392"/>
      <c r="X392"/>
      <c r="Y392"/>
      <c r="Z392"/>
      <c r="AA392"/>
      <c r="AB392"/>
    </row>
    <row r="393" spans="2:72" s="318" customFormat="1" x14ac:dyDescent="0.15">
      <c r="B393"/>
      <c r="C393"/>
      <c r="D393"/>
      <c r="E393"/>
      <c r="F393"/>
      <c r="G393"/>
      <c r="H393"/>
      <c r="I393"/>
      <c r="J393"/>
      <c r="K393"/>
      <c r="L393"/>
      <c r="M393"/>
      <c r="N393"/>
      <c r="O393"/>
      <c r="P393"/>
      <c r="Q393"/>
      <c r="R393"/>
      <c r="S393"/>
      <c r="T393"/>
      <c r="U393"/>
      <c r="V393"/>
      <c r="W393"/>
      <c r="X393"/>
      <c r="Y393"/>
      <c r="Z393"/>
      <c r="AA393"/>
      <c r="AB393"/>
    </row>
    <row r="394" spans="2:72" s="245" customFormat="1" ht="16.149999999999999" customHeight="1" x14ac:dyDescent="0.15">
      <c r="B394" s="246"/>
      <c r="C394" s="702" t="s">
        <v>94</v>
      </c>
      <c r="D394" s="702"/>
      <c r="E394" s="702"/>
      <c r="F394" s="702"/>
      <c r="G394" s="702"/>
      <c r="H394" s="702"/>
      <c r="I394" s="252"/>
      <c r="J394" s="252"/>
      <c r="K394" s="244"/>
      <c r="L394" s="244"/>
      <c r="M394" s="252"/>
      <c r="N394" s="252"/>
      <c r="O394" s="104"/>
      <c r="P394" s="104"/>
      <c r="Q394" s="252"/>
      <c r="R394" s="252"/>
      <c r="S394" s="244"/>
      <c r="T394" s="244"/>
      <c r="U394" s="246"/>
      <c r="V394" s="246"/>
      <c r="W394" s="246"/>
      <c r="X394" s="246"/>
      <c r="Y394" s="246"/>
      <c r="Z394" s="246"/>
      <c r="AE394" s="318"/>
      <c r="AF394" s="318"/>
      <c r="AG394" s="318"/>
      <c r="AH394" s="318"/>
      <c r="AI394" s="318"/>
      <c r="AJ394" s="318"/>
      <c r="AK394" s="318"/>
      <c r="AL394" s="318"/>
      <c r="AM394" s="318"/>
      <c r="AN394" s="318"/>
      <c r="AO394" s="318"/>
      <c r="AP394" s="318"/>
      <c r="AQ394" s="318"/>
      <c r="AR394" s="318"/>
      <c r="AS394" s="318"/>
      <c r="AT394" s="318"/>
      <c r="AU394" s="318"/>
      <c r="AV394" s="318"/>
      <c r="AW394" s="318"/>
      <c r="AX394" s="318"/>
      <c r="AY394" s="318"/>
      <c r="AZ394" s="318"/>
      <c r="BA394" s="318"/>
      <c r="BB394" s="318"/>
      <c r="BC394" s="318"/>
      <c r="BD394" s="318"/>
      <c r="BE394" s="318"/>
      <c r="BF394" s="318"/>
      <c r="BG394" s="318"/>
      <c r="BH394" s="318"/>
      <c r="BI394" s="318"/>
      <c r="BJ394" s="318"/>
      <c r="BK394" s="318"/>
      <c r="BL394" s="318"/>
      <c r="BM394" s="318"/>
      <c r="BN394" s="318"/>
      <c r="BO394" s="318"/>
      <c r="BP394" s="318"/>
      <c r="BQ394" s="318"/>
      <c r="BR394" s="318"/>
      <c r="BS394" s="318"/>
      <c r="BT394" s="318"/>
    </row>
    <row r="395" spans="2:72" s="245" customFormat="1" x14ac:dyDescent="0.15">
      <c r="B395" s="246"/>
      <c r="C395" s="469" t="s">
        <v>24</v>
      </c>
      <c r="D395" s="470"/>
      <c r="E395" s="470"/>
      <c r="F395" s="470"/>
      <c r="G395" s="470"/>
      <c r="H395" s="471"/>
      <c r="I395" s="470" t="s">
        <v>144</v>
      </c>
      <c r="J395" s="470"/>
      <c r="K395" s="461"/>
      <c r="L395" s="462"/>
      <c r="M395" s="470" t="s">
        <v>266</v>
      </c>
      <c r="N395" s="470"/>
      <c r="O395" s="461">
        <v>500</v>
      </c>
      <c r="P395" s="462"/>
      <c r="Q395" s="470" t="s">
        <v>211</v>
      </c>
      <c r="R395" s="470"/>
      <c r="S395" s="461">
        <v>500</v>
      </c>
      <c r="T395" s="462"/>
      <c r="U395" s="246"/>
      <c r="V395" s="246"/>
      <c r="W395" s="246"/>
      <c r="X395" s="246"/>
      <c r="Y395" s="246"/>
      <c r="Z395" s="246"/>
      <c r="AE395" s="318"/>
      <c r="AF395" s="318"/>
      <c r="AG395" s="318"/>
      <c r="AH395" s="318"/>
      <c r="AI395" s="318"/>
      <c r="AJ395" s="318"/>
      <c r="AK395" s="318"/>
      <c r="AL395" s="318"/>
      <c r="AM395" s="318"/>
      <c r="AN395" s="318"/>
      <c r="AO395" s="318"/>
      <c r="AP395" s="318"/>
      <c r="AQ395" s="318"/>
      <c r="AR395" s="318"/>
      <c r="AS395" s="318"/>
      <c r="AT395" s="318"/>
      <c r="AU395" s="318"/>
      <c r="AV395" s="318"/>
      <c r="AW395" s="318"/>
      <c r="AX395" s="318"/>
      <c r="AY395" s="318"/>
      <c r="AZ395" s="318"/>
      <c r="BA395" s="318"/>
      <c r="BB395" s="318"/>
      <c r="BC395" s="318"/>
      <c r="BD395" s="318"/>
      <c r="BE395" s="318"/>
      <c r="BF395" s="318"/>
      <c r="BG395" s="318"/>
      <c r="BH395" s="318"/>
      <c r="BI395" s="318"/>
      <c r="BJ395" s="318"/>
      <c r="BK395" s="318"/>
      <c r="BL395" s="318"/>
      <c r="BM395" s="318"/>
      <c r="BN395" s="318"/>
      <c r="BO395" s="318"/>
      <c r="BP395" s="318"/>
      <c r="BQ395" s="318"/>
      <c r="BR395" s="318"/>
      <c r="BS395" s="318"/>
      <c r="BT395" s="318"/>
    </row>
    <row r="396" spans="2:72" s="245" customFormat="1" ht="42.6" customHeight="1" x14ac:dyDescent="0.15">
      <c r="B396" s="246"/>
      <c r="C396" s="587" t="s">
        <v>38</v>
      </c>
      <c r="D396" s="588"/>
      <c r="E396" s="588"/>
      <c r="F396" s="588"/>
      <c r="G396" s="588"/>
      <c r="H396" s="589"/>
      <c r="I396" s="590"/>
      <c r="J396" s="591"/>
      <c r="K396" s="592"/>
      <c r="L396" s="593"/>
      <c r="M396" s="578">
        <v>19</v>
      </c>
      <c r="N396" s="579"/>
      <c r="O396" s="561">
        <f>M396/O$395</f>
        <v>3.7999999999999999E-2</v>
      </c>
      <c r="P396" s="562"/>
      <c r="Q396" s="510">
        <v>21</v>
      </c>
      <c r="R396" s="494"/>
      <c r="S396" s="511">
        <f>Q396/S$395</f>
        <v>4.2000000000000003E-2</v>
      </c>
      <c r="T396" s="512"/>
      <c r="U396" s="246"/>
      <c r="V396" s="246"/>
      <c r="W396" s="246"/>
      <c r="X396" s="246"/>
      <c r="Y396" s="246"/>
      <c r="Z396" s="246"/>
      <c r="AE396" s="318"/>
      <c r="AF396" s="318"/>
      <c r="AG396" s="318"/>
      <c r="AH396" s="318"/>
      <c r="AI396" s="318"/>
      <c r="AJ396" s="318"/>
      <c r="AK396" s="318"/>
      <c r="AL396" s="318"/>
      <c r="AM396" s="318"/>
      <c r="AN396" s="318"/>
      <c r="AO396" s="318"/>
      <c r="AP396" s="318"/>
      <c r="AQ396" s="318"/>
      <c r="AR396" s="318"/>
      <c r="AS396" s="318"/>
      <c r="AT396" s="318"/>
      <c r="AU396" s="318"/>
      <c r="AV396" s="318"/>
      <c r="AW396" s="318"/>
      <c r="AX396" s="318"/>
      <c r="AY396" s="318"/>
      <c r="AZ396" s="318"/>
      <c r="BA396" s="318"/>
      <c r="BB396" s="318"/>
      <c r="BC396" s="318"/>
      <c r="BD396" s="318"/>
      <c r="BE396" s="318"/>
      <c r="BF396" s="318"/>
      <c r="BG396" s="318"/>
      <c r="BH396" s="318"/>
      <c r="BI396" s="318"/>
      <c r="BJ396" s="318"/>
      <c r="BK396" s="318"/>
      <c r="BL396" s="318"/>
      <c r="BM396" s="318"/>
      <c r="BN396" s="318"/>
      <c r="BO396" s="318"/>
      <c r="BP396" s="318"/>
      <c r="BQ396" s="318"/>
      <c r="BR396" s="318"/>
      <c r="BS396" s="318"/>
      <c r="BT396" s="318"/>
    </row>
    <row r="397" spans="2:72" s="245" customFormat="1" ht="42.6" customHeight="1" x14ac:dyDescent="0.15">
      <c r="B397" s="246"/>
      <c r="C397" s="587" t="s">
        <v>72</v>
      </c>
      <c r="D397" s="588"/>
      <c r="E397" s="588"/>
      <c r="F397" s="588"/>
      <c r="G397" s="588"/>
      <c r="H397" s="589"/>
      <c r="I397" s="590"/>
      <c r="J397" s="591"/>
      <c r="K397" s="592"/>
      <c r="L397" s="593"/>
      <c r="M397" s="578">
        <v>93</v>
      </c>
      <c r="N397" s="579"/>
      <c r="O397" s="561">
        <f t="shared" ref="O397:O399" si="81">M397/O$395</f>
        <v>0.186</v>
      </c>
      <c r="P397" s="562"/>
      <c r="Q397" s="510">
        <v>65</v>
      </c>
      <c r="R397" s="494"/>
      <c r="S397" s="511">
        <f t="shared" ref="S397:S398" si="82">Q397/S$395</f>
        <v>0.13</v>
      </c>
      <c r="T397" s="512"/>
      <c r="U397" s="246"/>
      <c r="V397" s="246"/>
      <c r="W397" s="246"/>
      <c r="X397" s="246"/>
      <c r="Y397" s="246"/>
      <c r="Z397" s="246"/>
      <c r="AE397" s="318"/>
      <c r="AF397" s="318"/>
      <c r="AG397" s="318"/>
      <c r="AH397" s="318"/>
      <c r="AI397" s="318"/>
      <c r="AJ397" s="318"/>
      <c r="AK397" s="318"/>
      <c r="AL397" s="318"/>
      <c r="AM397" s="318"/>
      <c r="AN397" s="318"/>
      <c r="AO397" s="318"/>
      <c r="AP397" s="318"/>
      <c r="AQ397" s="318"/>
      <c r="AR397" s="318"/>
      <c r="AS397" s="318"/>
      <c r="AT397" s="318"/>
      <c r="AU397" s="318"/>
      <c r="AV397" s="318"/>
      <c r="AW397" s="318"/>
      <c r="AX397" s="318"/>
      <c r="AY397" s="318"/>
      <c r="AZ397" s="318"/>
      <c r="BA397" s="318"/>
      <c r="BB397" s="318"/>
      <c r="BC397" s="318"/>
      <c r="BD397" s="318"/>
      <c r="BE397" s="318"/>
      <c r="BF397" s="318"/>
      <c r="BG397" s="318"/>
      <c r="BH397" s="318"/>
      <c r="BI397" s="318"/>
      <c r="BJ397" s="318"/>
      <c r="BK397" s="318"/>
      <c r="BL397" s="318"/>
      <c r="BM397" s="318"/>
      <c r="BN397" s="318"/>
      <c r="BO397" s="318"/>
      <c r="BP397" s="318"/>
      <c r="BQ397" s="318"/>
      <c r="BR397" s="318"/>
      <c r="BS397" s="318"/>
      <c r="BT397" s="318"/>
    </row>
    <row r="398" spans="2:72" s="245" customFormat="1" ht="42.6" customHeight="1" x14ac:dyDescent="0.15">
      <c r="B398" s="246"/>
      <c r="C398" s="587" t="s">
        <v>73</v>
      </c>
      <c r="D398" s="588"/>
      <c r="E398" s="588"/>
      <c r="F398" s="588"/>
      <c r="G398" s="588"/>
      <c r="H398" s="589"/>
      <c r="I398" s="590"/>
      <c r="J398" s="591"/>
      <c r="K398" s="592"/>
      <c r="L398" s="593"/>
      <c r="M398" s="578">
        <v>43</v>
      </c>
      <c r="N398" s="579"/>
      <c r="O398" s="561">
        <f t="shared" si="81"/>
        <v>8.5999999999999993E-2</v>
      </c>
      <c r="P398" s="562"/>
      <c r="Q398" s="510">
        <v>23</v>
      </c>
      <c r="R398" s="494"/>
      <c r="S398" s="511">
        <f t="shared" si="82"/>
        <v>4.5999999999999999E-2</v>
      </c>
      <c r="T398" s="512"/>
      <c r="U398" s="246"/>
      <c r="V398" s="246"/>
      <c r="W398" s="246"/>
      <c r="X398" s="246"/>
      <c r="Y398" s="246"/>
      <c r="Z398" s="246"/>
      <c r="AE398" s="318"/>
      <c r="AF398" s="318"/>
      <c r="AG398" s="318"/>
      <c r="AH398" s="318"/>
      <c r="AI398" s="318"/>
      <c r="AJ398" s="318"/>
      <c r="AK398" s="318"/>
      <c r="AL398" s="318"/>
      <c r="AM398" s="318"/>
      <c r="AN398" s="318"/>
      <c r="AO398" s="318"/>
      <c r="AP398" s="318"/>
      <c r="AQ398" s="318"/>
      <c r="AR398" s="318"/>
      <c r="AS398" s="318"/>
      <c r="AT398" s="318"/>
      <c r="AU398" s="318"/>
      <c r="AV398" s="318"/>
      <c r="AW398" s="318"/>
      <c r="AX398" s="318"/>
      <c r="AY398" s="318"/>
      <c r="AZ398" s="318"/>
      <c r="BA398" s="318"/>
      <c r="BB398" s="318"/>
      <c r="BC398" s="318"/>
      <c r="BD398" s="318"/>
      <c r="BE398" s="318"/>
      <c r="BF398" s="318"/>
      <c r="BG398" s="318"/>
      <c r="BH398" s="318"/>
      <c r="BI398" s="318"/>
      <c r="BJ398" s="318"/>
      <c r="BK398" s="318"/>
      <c r="BL398" s="318"/>
      <c r="BM398" s="318"/>
      <c r="BN398" s="318"/>
      <c r="BO398" s="318"/>
      <c r="BP398" s="318"/>
      <c r="BQ398" s="318"/>
      <c r="BR398" s="318"/>
      <c r="BS398" s="318"/>
      <c r="BT398" s="318"/>
    </row>
    <row r="399" spans="2:72" s="245" customFormat="1" ht="42.6" customHeight="1" x14ac:dyDescent="0.15">
      <c r="B399" s="246"/>
      <c r="C399" s="587" t="s">
        <v>39</v>
      </c>
      <c r="D399" s="588"/>
      <c r="E399" s="588"/>
      <c r="F399" s="588"/>
      <c r="G399" s="588"/>
      <c r="H399" s="589"/>
      <c r="I399" s="590"/>
      <c r="J399" s="591"/>
      <c r="K399" s="592"/>
      <c r="L399" s="593"/>
      <c r="M399" s="578">
        <v>345</v>
      </c>
      <c r="N399" s="579"/>
      <c r="O399" s="561">
        <f t="shared" si="81"/>
        <v>0.69</v>
      </c>
      <c r="P399" s="562"/>
      <c r="Q399" s="510">
        <v>391</v>
      </c>
      <c r="R399" s="494"/>
      <c r="S399" s="511">
        <f>Q399/S$395</f>
        <v>0.78200000000000003</v>
      </c>
      <c r="T399" s="512"/>
      <c r="U399" s="246"/>
      <c r="V399" s="246"/>
      <c r="W399" s="246"/>
      <c r="X399" s="246"/>
      <c r="Y399" s="246"/>
      <c r="Z399" s="246"/>
      <c r="AE399" s="318"/>
      <c r="AF399" s="318"/>
      <c r="AG399" s="318"/>
      <c r="AH399" s="318"/>
      <c r="AI399" s="318"/>
      <c r="AJ399" s="318"/>
      <c r="AK399" s="318"/>
      <c r="AL399" s="318"/>
      <c r="AM399" s="318"/>
      <c r="AN399" s="318"/>
      <c r="AO399" s="318"/>
      <c r="AP399" s="318"/>
      <c r="AQ399" s="318"/>
      <c r="AR399" s="318"/>
      <c r="AS399" s="318"/>
      <c r="AT399" s="318"/>
      <c r="AU399" s="318"/>
      <c r="AV399" s="318"/>
      <c r="AW399" s="318"/>
      <c r="AX399" s="318"/>
      <c r="AY399" s="318"/>
      <c r="AZ399" s="318"/>
      <c r="BA399" s="318"/>
      <c r="BB399" s="318"/>
      <c r="BC399" s="318"/>
      <c r="BD399" s="318"/>
      <c r="BE399" s="318"/>
      <c r="BF399" s="318"/>
      <c r="BG399" s="318"/>
      <c r="BH399" s="318"/>
      <c r="BI399" s="318"/>
      <c r="BJ399" s="318"/>
      <c r="BK399" s="318"/>
      <c r="BL399" s="318"/>
      <c r="BM399" s="318"/>
      <c r="BN399" s="318"/>
      <c r="BO399" s="318"/>
      <c r="BP399" s="318"/>
      <c r="BQ399" s="318"/>
      <c r="BR399" s="318"/>
      <c r="BS399" s="318"/>
      <c r="BT399" s="318"/>
    </row>
    <row r="400" spans="2:72" ht="13.5" customHeight="1" x14ac:dyDescent="0.15">
      <c r="B400" s="24"/>
      <c r="C400" s="53"/>
      <c r="D400" s="53"/>
      <c r="E400" s="53"/>
      <c r="F400" s="53"/>
      <c r="G400" s="53"/>
      <c r="H400" s="53"/>
      <c r="I400" s="158"/>
      <c r="J400" s="158"/>
      <c r="K400" s="153"/>
      <c r="L400" s="153"/>
      <c r="M400" s="158"/>
      <c r="N400" s="158"/>
      <c r="O400" s="10"/>
      <c r="P400" s="10"/>
      <c r="Q400" s="158"/>
      <c r="R400" s="158"/>
      <c r="S400" s="153"/>
      <c r="T400" s="153"/>
      <c r="U400" s="158"/>
      <c r="V400" s="158"/>
      <c r="W400" s="153"/>
      <c r="X400" s="153"/>
      <c r="Y400" s="24"/>
      <c r="Z400" s="24"/>
      <c r="AA400" s="24"/>
      <c r="AB400" s="24"/>
      <c r="AC400" s="24"/>
      <c r="AD400" s="24"/>
    </row>
    <row r="401" spans="2:30" ht="13.5" customHeight="1" x14ac:dyDescent="0.15">
      <c r="B401" s="24"/>
      <c r="C401" s="53"/>
      <c r="D401" s="53"/>
      <c r="E401" s="53"/>
      <c r="F401" s="53"/>
      <c r="G401" s="53"/>
      <c r="H401" s="53"/>
      <c r="I401" s="158"/>
      <c r="J401" s="158"/>
      <c r="K401" s="153"/>
      <c r="L401" s="153"/>
      <c r="M401" s="158"/>
      <c r="N401" s="158"/>
      <c r="O401" s="153"/>
      <c r="P401" s="153"/>
      <c r="Q401" s="158"/>
      <c r="R401" s="158"/>
      <c r="S401" s="153"/>
      <c r="T401" s="153"/>
      <c r="U401" s="24"/>
      <c r="V401" s="24"/>
      <c r="W401" s="24"/>
      <c r="X401" s="24"/>
      <c r="Y401" s="24"/>
      <c r="Z401" s="24"/>
      <c r="AA401" s="24"/>
      <c r="AB401" s="24"/>
      <c r="AC401" s="24"/>
      <c r="AD401" s="24"/>
    </row>
    <row r="402" spans="2:30" x14ac:dyDescent="0.15">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row>
    <row r="403" spans="2:30" ht="13.5" customHeight="1" x14ac:dyDescent="0.15">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row>
    <row r="404" spans="2:30" ht="13.5" customHeight="1" x14ac:dyDescent="0.15">
      <c r="B404" s="570" t="s">
        <v>239</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161"/>
      <c r="AD404" s="24"/>
    </row>
    <row r="405" spans="2:30" ht="13.5" customHeight="1" x14ac:dyDescent="0.15">
      <c r="B405" s="570"/>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161"/>
      <c r="AD405" s="24"/>
    </row>
    <row r="406" spans="2:30" ht="13.5" customHeight="1" x14ac:dyDescent="0.15">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24"/>
      <c r="AD406" s="24"/>
    </row>
    <row r="407" spans="2:30" x14ac:dyDescent="0.15">
      <c r="B407" s="24"/>
      <c r="C407" s="645"/>
      <c r="D407" s="646"/>
      <c r="E407" s="646"/>
      <c r="F407" s="646"/>
      <c r="G407" s="646"/>
      <c r="H407" s="647"/>
      <c r="I407" s="470" t="s">
        <v>24</v>
      </c>
      <c r="J407" s="470"/>
      <c r="K407" s="461">
        <f>O407+S407</f>
        <v>109</v>
      </c>
      <c r="L407" s="462"/>
      <c r="M407" s="470" t="s">
        <v>2</v>
      </c>
      <c r="N407" s="470"/>
      <c r="O407" s="461">
        <f>SUM(M386:N388)</f>
        <v>63</v>
      </c>
      <c r="P407" s="462"/>
      <c r="Q407" s="470" t="s">
        <v>3</v>
      </c>
      <c r="R407" s="470"/>
      <c r="S407" s="461">
        <f>SUM(Q386:R388)</f>
        <v>46</v>
      </c>
      <c r="T407" s="462"/>
      <c r="U407" s="24"/>
      <c r="V407" s="24"/>
      <c r="W407" s="24"/>
      <c r="X407" s="24"/>
      <c r="Y407" s="24"/>
      <c r="Z407" s="24"/>
    </row>
    <row r="408" spans="2:30" ht="42.6" customHeight="1" x14ac:dyDescent="0.15">
      <c r="B408" s="24"/>
      <c r="C408" s="587" t="s">
        <v>123</v>
      </c>
      <c r="D408" s="588"/>
      <c r="E408" s="588"/>
      <c r="F408" s="588"/>
      <c r="G408" s="588"/>
      <c r="H408" s="589"/>
      <c r="I408" s="510">
        <v>27</v>
      </c>
      <c r="J408" s="494"/>
      <c r="K408" s="511">
        <f t="shared" ref="K408:K413" si="83">I408/K$407</f>
        <v>0.24770642201834864</v>
      </c>
      <c r="L408" s="512"/>
      <c r="M408" s="510">
        <v>19</v>
      </c>
      <c r="N408" s="494"/>
      <c r="O408" s="576">
        <f>M408/O$407</f>
        <v>0.30158730158730157</v>
      </c>
      <c r="P408" s="577"/>
      <c r="Q408" s="510">
        <v>17</v>
      </c>
      <c r="R408" s="494"/>
      <c r="S408" s="511">
        <f t="shared" ref="S408:S413" si="84">Q408/S$407</f>
        <v>0.36956521739130432</v>
      </c>
      <c r="T408" s="512"/>
      <c r="U408" s="24"/>
      <c r="V408" s="24"/>
      <c r="W408" s="24"/>
      <c r="X408" s="24"/>
      <c r="Y408" s="24"/>
      <c r="Z408" s="24"/>
    </row>
    <row r="409" spans="2:30" ht="42.6" customHeight="1" x14ac:dyDescent="0.15">
      <c r="B409" s="24"/>
      <c r="C409" s="587" t="s">
        <v>122</v>
      </c>
      <c r="D409" s="588"/>
      <c r="E409" s="588"/>
      <c r="F409" s="588"/>
      <c r="G409" s="588"/>
      <c r="H409" s="589"/>
      <c r="I409" s="510">
        <v>36</v>
      </c>
      <c r="J409" s="494"/>
      <c r="K409" s="511">
        <f t="shared" si="83"/>
        <v>0.33027522935779818</v>
      </c>
      <c r="L409" s="512"/>
      <c r="M409" s="510">
        <v>17</v>
      </c>
      <c r="N409" s="494"/>
      <c r="O409" s="576">
        <f t="shared" ref="O409:O413" si="85">M409/O$407</f>
        <v>0.26984126984126983</v>
      </c>
      <c r="P409" s="577"/>
      <c r="Q409" s="510">
        <v>10</v>
      </c>
      <c r="R409" s="494"/>
      <c r="S409" s="511">
        <f t="shared" si="84"/>
        <v>0.21739130434782608</v>
      </c>
      <c r="T409" s="512"/>
      <c r="U409" s="24"/>
      <c r="V409" s="24"/>
      <c r="W409" s="24"/>
      <c r="X409" s="24"/>
      <c r="Y409" s="24"/>
      <c r="Z409" s="24"/>
    </row>
    <row r="410" spans="2:30" ht="42.6" customHeight="1" x14ac:dyDescent="0.15">
      <c r="B410" s="24"/>
      <c r="C410" s="587" t="s">
        <v>125</v>
      </c>
      <c r="D410" s="588"/>
      <c r="E410" s="588"/>
      <c r="F410" s="588"/>
      <c r="G410" s="588"/>
      <c r="H410" s="589"/>
      <c r="I410" s="510">
        <v>23</v>
      </c>
      <c r="J410" s="494"/>
      <c r="K410" s="511">
        <f t="shared" si="83"/>
        <v>0.21100917431192662</v>
      </c>
      <c r="L410" s="512"/>
      <c r="M410" s="510">
        <v>11</v>
      </c>
      <c r="N410" s="494"/>
      <c r="O410" s="576">
        <f t="shared" si="85"/>
        <v>0.17460317460317459</v>
      </c>
      <c r="P410" s="577"/>
      <c r="Q410" s="510">
        <v>12</v>
      </c>
      <c r="R410" s="494"/>
      <c r="S410" s="511">
        <f t="shared" si="84"/>
        <v>0.2608695652173913</v>
      </c>
      <c r="T410" s="512"/>
      <c r="U410" s="24"/>
      <c r="V410" s="24"/>
      <c r="W410" s="24"/>
      <c r="X410" s="24"/>
      <c r="Y410" s="24"/>
      <c r="Z410" s="24"/>
    </row>
    <row r="411" spans="2:30" ht="42.6" customHeight="1" x14ac:dyDescent="0.15">
      <c r="B411" s="24"/>
      <c r="C411" s="587" t="s">
        <v>124</v>
      </c>
      <c r="D411" s="588"/>
      <c r="E411" s="588"/>
      <c r="F411" s="588"/>
      <c r="G411" s="588"/>
      <c r="H411" s="589"/>
      <c r="I411" s="510">
        <v>5</v>
      </c>
      <c r="J411" s="494"/>
      <c r="K411" s="511">
        <f t="shared" si="83"/>
        <v>4.5871559633027525E-2</v>
      </c>
      <c r="L411" s="512"/>
      <c r="M411" s="510">
        <v>4</v>
      </c>
      <c r="N411" s="494"/>
      <c r="O411" s="576">
        <f t="shared" si="85"/>
        <v>6.3492063492063489E-2</v>
      </c>
      <c r="P411" s="577"/>
      <c r="Q411" s="510">
        <v>1</v>
      </c>
      <c r="R411" s="494"/>
      <c r="S411" s="511">
        <f t="shared" si="84"/>
        <v>2.1739130434782608E-2</v>
      </c>
      <c r="T411" s="512"/>
      <c r="U411" s="24"/>
      <c r="V411" s="24"/>
      <c r="W411" s="24"/>
      <c r="X411" s="24"/>
      <c r="Y411" s="24"/>
      <c r="Z411" s="24"/>
    </row>
    <row r="412" spans="2:30" ht="42.6" customHeight="1" x14ac:dyDescent="0.15">
      <c r="B412" s="24"/>
      <c r="C412" s="740" t="s">
        <v>81</v>
      </c>
      <c r="D412" s="741"/>
      <c r="E412" s="741"/>
      <c r="F412" s="741"/>
      <c r="G412" s="741"/>
      <c r="H412" s="742"/>
      <c r="I412" s="510">
        <f>SUM(M412,Q412)</f>
        <v>0</v>
      </c>
      <c r="J412" s="494"/>
      <c r="K412" s="511">
        <f t="shared" si="83"/>
        <v>0</v>
      </c>
      <c r="L412" s="512"/>
      <c r="M412" s="510">
        <v>0</v>
      </c>
      <c r="N412" s="494"/>
      <c r="O412" s="576">
        <f t="shared" si="85"/>
        <v>0</v>
      </c>
      <c r="P412" s="577"/>
      <c r="Q412" s="510">
        <v>0</v>
      </c>
      <c r="R412" s="494"/>
      <c r="S412" s="511">
        <f t="shared" si="84"/>
        <v>0</v>
      </c>
      <c r="T412" s="512"/>
      <c r="U412" s="24"/>
      <c r="V412" s="24"/>
      <c r="W412" s="24"/>
      <c r="X412" s="24"/>
      <c r="Y412" s="24"/>
      <c r="Z412" s="24"/>
    </row>
    <row r="413" spans="2:30" ht="42.6" customHeight="1" x14ac:dyDescent="0.15">
      <c r="B413" s="24"/>
      <c r="C413" s="740" t="s">
        <v>42</v>
      </c>
      <c r="D413" s="741"/>
      <c r="E413" s="741"/>
      <c r="F413" s="741"/>
      <c r="G413" s="741"/>
      <c r="H413" s="742"/>
      <c r="I413" s="510">
        <v>18</v>
      </c>
      <c r="J413" s="494"/>
      <c r="K413" s="511">
        <f t="shared" si="83"/>
        <v>0.16513761467889909</v>
      </c>
      <c r="L413" s="512"/>
      <c r="M413" s="510">
        <v>12</v>
      </c>
      <c r="N413" s="494"/>
      <c r="O413" s="576">
        <f t="shared" si="85"/>
        <v>0.19047619047619047</v>
      </c>
      <c r="P413" s="577"/>
      <c r="Q413" s="510">
        <v>6</v>
      </c>
      <c r="R413" s="494"/>
      <c r="S413" s="511">
        <f t="shared" si="84"/>
        <v>0.13043478260869565</v>
      </c>
      <c r="T413" s="512"/>
      <c r="U413" s="24"/>
      <c r="V413" s="24"/>
      <c r="W413" s="24"/>
      <c r="X413" s="24"/>
      <c r="Y413" s="24"/>
      <c r="Z413" s="24"/>
    </row>
    <row r="414" spans="2:30" x14ac:dyDescent="0.15">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row>
    <row r="415" spans="2:30" s="318" customFormat="1" x14ac:dyDescent="0.15">
      <c r="B415" t="s">
        <v>283</v>
      </c>
      <c r="C415"/>
      <c r="D415"/>
      <c r="E415"/>
      <c r="F415"/>
      <c r="G415"/>
      <c r="H415"/>
      <c r="I415"/>
      <c r="J415"/>
      <c r="K415"/>
      <c r="L415"/>
      <c r="M415"/>
      <c r="N415"/>
      <c r="O415"/>
      <c r="P415"/>
      <c r="Q415"/>
      <c r="R415"/>
      <c r="S415"/>
      <c r="T415"/>
      <c r="U415"/>
      <c r="V415"/>
      <c r="W415"/>
      <c r="X415"/>
      <c r="Y415"/>
      <c r="Z415"/>
      <c r="AA415"/>
      <c r="AB415"/>
    </row>
    <row r="416" spans="2:30" s="318" customFormat="1" x14ac:dyDescent="0.15">
      <c r="B416" t="s">
        <v>284</v>
      </c>
      <c r="C416"/>
      <c r="D416"/>
      <c r="E416"/>
      <c r="F416"/>
      <c r="G416"/>
      <c r="H416"/>
      <c r="I416"/>
      <c r="J416"/>
      <c r="K416"/>
      <c r="L416"/>
      <c r="M416"/>
      <c r="N416"/>
      <c r="O416"/>
      <c r="P416"/>
      <c r="Q416"/>
      <c r="R416"/>
      <c r="S416"/>
      <c r="T416"/>
      <c r="U416"/>
      <c r="V416"/>
      <c r="W416"/>
      <c r="X416"/>
      <c r="Y416"/>
      <c r="Z416"/>
      <c r="AA416"/>
      <c r="AB416"/>
    </row>
    <row r="417" spans="2:72" s="318" customFormat="1" x14ac:dyDescent="0.15">
      <c r="B417"/>
      <c r="C417"/>
      <c r="D417"/>
      <c r="E417"/>
      <c r="F417"/>
      <c r="G417"/>
      <c r="H417"/>
      <c r="I417"/>
      <c r="J417"/>
      <c r="K417"/>
      <c r="L417"/>
      <c r="M417"/>
      <c r="N417"/>
      <c r="O417"/>
      <c r="P417"/>
      <c r="Q417"/>
      <c r="R417"/>
      <c r="S417"/>
      <c r="T417"/>
      <c r="U417"/>
      <c r="V417"/>
      <c r="W417"/>
      <c r="X417"/>
      <c r="Y417"/>
      <c r="Z417"/>
      <c r="AA417"/>
      <c r="AB417"/>
    </row>
    <row r="418" spans="2:72" s="253" customFormat="1" x14ac:dyDescent="0.15">
      <c r="B418" s="254"/>
      <c r="C418" s="254" t="s">
        <v>94</v>
      </c>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c r="AA418" s="254"/>
      <c r="AB418" s="254"/>
      <c r="AC418" s="254"/>
      <c r="AD418" s="254"/>
      <c r="AE418" s="318"/>
      <c r="AF418" s="318"/>
      <c r="AG418" s="318"/>
      <c r="AH418" s="318"/>
      <c r="AI418" s="318"/>
      <c r="AJ418" s="318"/>
      <c r="AK418" s="318"/>
      <c r="AL418" s="318"/>
      <c r="AM418" s="318"/>
      <c r="AN418" s="318"/>
      <c r="AO418" s="318"/>
      <c r="AP418" s="318"/>
      <c r="AQ418" s="318"/>
      <c r="AR418" s="318"/>
      <c r="AS418" s="318"/>
      <c r="AT418" s="318"/>
      <c r="AU418" s="318"/>
      <c r="AV418" s="318"/>
      <c r="AW418" s="318"/>
      <c r="AX418" s="318"/>
      <c r="AY418" s="318"/>
      <c r="AZ418" s="318"/>
      <c r="BA418" s="318"/>
      <c r="BB418" s="318"/>
      <c r="BC418" s="318"/>
      <c r="BD418" s="318"/>
      <c r="BE418" s="318"/>
      <c r="BF418" s="318"/>
      <c r="BG418" s="318"/>
      <c r="BH418" s="318"/>
      <c r="BI418" s="318"/>
      <c r="BJ418" s="318"/>
      <c r="BK418" s="318"/>
      <c r="BL418" s="318"/>
      <c r="BM418" s="318"/>
      <c r="BN418" s="318"/>
      <c r="BO418" s="318"/>
      <c r="BP418" s="318"/>
      <c r="BQ418" s="318"/>
      <c r="BR418" s="318"/>
      <c r="BS418" s="318"/>
      <c r="BT418" s="318"/>
    </row>
    <row r="419" spans="2:72" s="253" customFormat="1" x14ac:dyDescent="0.15">
      <c r="B419" s="254"/>
      <c r="C419" s="645"/>
      <c r="D419" s="646"/>
      <c r="E419" s="646"/>
      <c r="F419" s="646"/>
      <c r="G419" s="646"/>
      <c r="H419" s="647"/>
      <c r="I419" s="470" t="s">
        <v>144</v>
      </c>
      <c r="J419" s="470"/>
      <c r="K419" s="461"/>
      <c r="L419" s="462"/>
      <c r="M419" s="470" t="s">
        <v>266</v>
      </c>
      <c r="N419" s="470"/>
      <c r="O419" s="461">
        <v>155</v>
      </c>
      <c r="P419" s="462"/>
      <c r="Q419" s="470" t="s">
        <v>211</v>
      </c>
      <c r="R419" s="470"/>
      <c r="S419" s="461">
        <v>109</v>
      </c>
      <c r="T419" s="462"/>
      <c r="U419" s="254"/>
      <c r="V419" s="254"/>
      <c r="W419" s="254"/>
      <c r="X419" s="254"/>
      <c r="Y419" s="254"/>
      <c r="Z419" s="254"/>
      <c r="AE419" s="318"/>
      <c r="AF419" s="318"/>
      <c r="AG419" s="318"/>
      <c r="AH419" s="318"/>
      <c r="AI419" s="318"/>
      <c r="AJ419" s="318"/>
      <c r="AK419" s="318"/>
      <c r="AL419" s="318"/>
      <c r="AM419" s="318"/>
      <c r="AN419" s="318"/>
      <c r="AO419" s="318"/>
      <c r="AP419" s="318"/>
      <c r="AQ419" s="318"/>
      <c r="AR419" s="318"/>
      <c r="AS419" s="318"/>
      <c r="AT419" s="318"/>
      <c r="AU419" s="318"/>
      <c r="AV419" s="318"/>
      <c r="AW419" s="318"/>
      <c r="AX419" s="318"/>
      <c r="AY419" s="318"/>
      <c r="AZ419" s="318"/>
      <c r="BA419" s="318"/>
      <c r="BB419" s="318"/>
      <c r="BC419" s="318"/>
      <c r="BD419" s="318"/>
      <c r="BE419" s="318"/>
      <c r="BF419" s="318"/>
      <c r="BG419" s="318"/>
      <c r="BH419" s="318"/>
      <c r="BI419" s="318"/>
      <c r="BJ419" s="318"/>
      <c r="BK419" s="318"/>
      <c r="BL419" s="318"/>
      <c r="BM419" s="318"/>
      <c r="BN419" s="318"/>
      <c r="BO419" s="318"/>
      <c r="BP419" s="318"/>
      <c r="BQ419" s="318"/>
      <c r="BR419" s="318"/>
      <c r="BS419" s="318"/>
      <c r="BT419" s="318"/>
    </row>
    <row r="420" spans="2:72" s="253" customFormat="1" ht="42.6" customHeight="1" x14ac:dyDescent="0.15">
      <c r="B420" s="254"/>
      <c r="C420" s="587" t="s">
        <v>123</v>
      </c>
      <c r="D420" s="588"/>
      <c r="E420" s="588"/>
      <c r="F420" s="588"/>
      <c r="G420" s="588"/>
      <c r="H420" s="589"/>
      <c r="I420" s="590"/>
      <c r="J420" s="591"/>
      <c r="K420" s="592"/>
      <c r="L420" s="593"/>
      <c r="M420" s="510">
        <v>28</v>
      </c>
      <c r="N420" s="494"/>
      <c r="O420" s="576">
        <f>M420/O$419</f>
        <v>0.18064516129032257</v>
      </c>
      <c r="P420" s="577"/>
      <c r="Q420" s="510">
        <v>27</v>
      </c>
      <c r="R420" s="494"/>
      <c r="S420" s="511">
        <f>Q420/S$419</f>
        <v>0.24770642201834864</v>
      </c>
      <c r="T420" s="512"/>
      <c r="U420" s="254"/>
      <c r="V420" s="254"/>
      <c r="W420" s="254"/>
      <c r="X420" s="254"/>
      <c r="Y420" s="254"/>
      <c r="Z420" s="254"/>
      <c r="AE420" s="318"/>
      <c r="AF420" s="318"/>
      <c r="AG420" s="318"/>
      <c r="AH420" s="318"/>
      <c r="AI420" s="318"/>
      <c r="AJ420" s="318"/>
      <c r="AK420" s="318"/>
      <c r="AL420" s="318"/>
      <c r="AM420" s="318"/>
      <c r="AN420" s="318"/>
      <c r="AO420" s="318"/>
      <c r="AP420" s="318"/>
      <c r="AQ420" s="318"/>
      <c r="AR420" s="318"/>
      <c r="AS420" s="318"/>
      <c r="AT420" s="318"/>
      <c r="AU420" s="318"/>
      <c r="AV420" s="318"/>
      <c r="AW420" s="318"/>
      <c r="AX420" s="318"/>
      <c r="AY420" s="318"/>
      <c r="AZ420" s="318"/>
      <c r="BA420" s="318"/>
      <c r="BB420" s="318"/>
      <c r="BC420" s="318"/>
      <c r="BD420" s="318"/>
      <c r="BE420" s="318"/>
      <c r="BF420" s="318"/>
      <c r="BG420" s="318"/>
      <c r="BH420" s="318"/>
      <c r="BI420" s="318"/>
      <c r="BJ420" s="318"/>
      <c r="BK420" s="318"/>
      <c r="BL420" s="318"/>
      <c r="BM420" s="318"/>
      <c r="BN420" s="318"/>
      <c r="BO420" s="318"/>
      <c r="BP420" s="318"/>
      <c r="BQ420" s="318"/>
      <c r="BR420" s="318"/>
      <c r="BS420" s="318"/>
      <c r="BT420" s="318"/>
    </row>
    <row r="421" spans="2:72" s="253" customFormat="1" ht="42.6" customHeight="1" x14ac:dyDescent="0.15">
      <c r="B421" s="254"/>
      <c r="C421" s="587" t="s">
        <v>122</v>
      </c>
      <c r="D421" s="588"/>
      <c r="E421" s="588"/>
      <c r="F421" s="588"/>
      <c r="G421" s="588"/>
      <c r="H421" s="589"/>
      <c r="I421" s="590"/>
      <c r="J421" s="591"/>
      <c r="K421" s="592"/>
      <c r="L421" s="593"/>
      <c r="M421" s="510">
        <v>44</v>
      </c>
      <c r="N421" s="494"/>
      <c r="O421" s="576">
        <f t="shared" ref="O421:O425" si="86">M421/O$419</f>
        <v>0.28387096774193549</v>
      </c>
      <c r="P421" s="577"/>
      <c r="Q421" s="510">
        <v>36</v>
      </c>
      <c r="R421" s="494"/>
      <c r="S421" s="511">
        <f t="shared" ref="S421:S425" si="87">Q421/S$419</f>
        <v>0.33027522935779818</v>
      </c>
      <c r="T421" s="512"/>
      <c r="U421" s="254"/>
      <c r="V421" s="254"/>
      <c r="W421" s="254"/>
      <c r="X421" s="254"/>
      <c r="Y421" s="254"/>
      <c r="Z421" s="254"/>
      <c r="AE421" s="318"/>
      <c r="AF421" s="318"/>
      <c r="AG421" s="318"/>
      <c r="AH421" s="318"/>
      <c r="AI421" s="318"/>
      <c r="AJ421" s="318"/>
      <c r="AK421" s="318"/>
      <c r="AL421" s="318"/>
      <c r="AM421" s="318"/>
      <c r="AN421" s="318"/>
      <c r="AO421" s="318"/>
      <c r="AP421" s="318"/>
      <c r="AQ421" s="318"/>
      <c r="AR421" s="318"/>
      <c r="AS421" s="318"/>
      <c r="AT421" s="318"/>
      <c r="AU421" s="318"/>
      <c r="AV421" s="318"/>
      <c r="AW421" s="318"/>
      <c r="AX421" s="318"/>
      <c r="AY421" s="318"/>
      <c r="AZ421" s="318"/>
      <c r="BA421" s="318"/>
      <c r="BB421" s="318"/>
      <c r="BC421" s="318"/>
      <c r="BD421" s="318"/>
      <c r="BE421" s="318"/>
      <c r="BF421" s="318"/>
      <c r="BG421" s="318"/>
      <c r="BH421" s="318"/>
      <c r="BI421" s="318"/>
      <c r="BJ421" s="318"/>
      <c r="BK421" s="318"/>
      <c r="BL421" s="318"/>
      <c r="BM421" s="318"/>
      <c r="BN421" s="318"/>
      <c r="BO421" s="318"/>
      <c r="BP421" s="318"/>
      <c r="BQ421" s="318"/>
      <c r="BR421" s="318"/>
      <c r="BS421" s="318"/>
      <c r="BT421" s="318"/>
    </row>
    <row r="422" spans="2:72" s="253" customFormat="1" ht="42.6" customHeight="1" x14ac:dyDescent="0.15">
      <c r="B422" s="254"/>
      <c r="C422" s="587" t="s">
        <v>125</v>
      </c>
      <c r="D422" s="588"/>
      <c r="E422" s="588"/>
      <c r="F422" s="588"/>
      <c r="G422" s="588"/>
      <c r="H422" s="589"/>
      <c r="I422" s="590"/>
      <c r="J422" s="591"/>
      <c r="K422" s="592"/>
      <c r="L422" s="593"/>
      <c r="M422" s="510">
        <v>15</v>
      </c>
      <c r="N422" s="494"/>
      <c r="O422" s="576">
        <f t="shared" si="86"/>
        <v>9.6774193548387094E-2</v>
      </c>
      <c r="P422" s="577"/>
      <c r="Q422" s="510">
        <v>23</v>
      </c>
      <c r="R422" s="494"/>
      <c r="S422" s="511">
        <f t="shared" si="87"/>
        <v>0.21100917431192662</v>
      </c>
      <c r="T422" s="512"/>
      <c r="U422" s="254"/>
      <c r="V422" s="254"/>
      <c r="W422" s="254"/>
      <c r="X422" s="254"/>
      <c r="Y422" s="254"/>
      <c r="Z422" s="254"/>
      <c r="AE422" s="318"/>
      <c r="AF422" s="318"/>
      <c r="AG422" s="318"/>
      <c r="AH422" s="318"/>
      <c r="AI422" s="318"/>
      <c r="AJ422" s="318"/>
      <c r="AK422" s="318"/>
      <c r="AL422" s="318"/>
      <c r="AM422" s="318"/>
      <c r="AN422" s="318"/>
      <c r="AO422" s="318"/>
      <c r="AP422" s="318"/>
      <c r="AQ422" s="318"/>
      <c r="AR422" s="318"/>
      <c r="AS422" s="318"/>
      <c r="AT422" s="318"/>
      <c r="AU422" s="318"/>
      <c r="AV422" s="318"/>
      <c r="AW422" s="318"/>
      <c r="AX422" s="318"/>
      <c r="AY422" s="318"/>
      <c r="AZ422" s="318"/>
      <c r="BA422" s="318"/>
      <c r="BB422" s="318"/>
      <c r="BC422" s="318"/>
      <c r="BD422" s="318"/>
      <c r="BE422" s="318"/>
      <c r="BF422" s="318"/>
      <c r="BG422" s="318"/>
      <c r="BH422" s="318"/>
      <c r="BI422" s="318"/>
      <c r="BJ422" s="318"/>
      <c r="BK422" s="318"/>
      <c r="BL422" s="318"/>
      <c r="BM422" s="318"/>
      <c r="BN422" s="318"/>
      <c r="BO422" s="318"/>
      <c r="BP422" s="318"/>
      <c r="BQ422" s="318"/>
      <c r="BR422" s="318"/>
      <c r="BS422" s="318"/>
      <c r="BT422" s="318"/>
    </row>
    <row r="423" spans="2:72" s="253" customFormat="1" ht="42.6" customHeight="1" x14ac:dyDescent="0.15">
      <c r="B423" s="254"/>
      <c r="C423" s="587" t="s">
        <v>124</v>
      </c>
      <c r="D423" s="588"/>
      <c r="E423" s="588"/>
      <c r="F423" s="588"/>
      <c r="G423" s="588"/>
      <c r="H423" s="589"/>
      <c r="I423" s="590"/>
      <c r="J423" s="591"/>
      <c r="K423" s="592"/>
      <c r="L423" s="593"/>
      <c r="M423" s="510">
        <v>26</v>
      </c>
      <c r="N423" s="494"/>
      <c r="O423" s="576">
        <f t="shared" si="86"/>
        <v>0.16774193548387098</v>
      </c>
      <c r="P423" s="577"/>
      <c r="Q423" s="510">
        <v>5</v>
      </c>
      <c r="R423" s="494"/>
      <c r="S423" s="511">
        <f t="shared" si="87"/>
        <v>4.5871559633027525E-2</v>
      </c>
      <c r="T423" s="512"/>
      <c r="U423" s="254"/>
      <c r="V423" s="254"/>
      <c r="W423" s="254"/>
      <c r="X423" s="254"/>
      <c r="Y423" s="254"/>
      <c r="Z423" s="254"/>
      <c r="AE423" s="318"/>
      <c r="AF423" s="318"/>
      <c r="AG423" s="318"/>
      <c r="AH423" s="318"/>
      <c r="AI423" s="318"/>
      <c r="AJ423" s="318"/>
      <c r="AK423" s="318"/>
      <c r="AL423" s="318"/>
      <c r="AM423" s="318"/>
      <c r="AN423" s="318"/>
      <c r="AO423" s="318"/>
      <c r="AP423" s="318"/>
      <c r="AQ423" s="318"/>
      <c r="AR423" s="318"/>
      <c r="AS423" s="318"/>
      <c r="AT423" s="318"/>
      <c r="AU423" s="318"/>
      <c r="AV423" s="318"/>
      <c r="AW423" s="318"/>
      <c r="AX423" s="318"/>
      <c r="AY423" s="318"/>
      <c r="AZ423" s="318"/>
      <c r="BA423" s="318"/>
      <c r="BB423" s="318"/>
      <c r="BC423" s="318"/>
      <c r="BD423" s="318"/>
      <c r="BE423" s="318"/>
      <c r="BF423" s="318"/>
      <c r="BG423" s="318"/>
      <c r="BH423" s="318"/>
      <c r="BI423" s="318"/>
      <c r="BJ423" s="318"/>
      <c r="BK423" s="318"/>
      <c r="BL423" s="318"/>
      <c r="BM423" s="318"/>
      <c r="BN423" s="318"/>
      <c r="BO423" s="318"/>
      <c r="BP423" s="318"/>
      <c r="BQ423" s="318"/>
      <c r="BR423" s="318"/>
      <c r="BS423" s="318"/>
      <c r="BT423" s="318"/>
    </row>
    <row r="424" spans="2:72" s="253" customFormat="1" ht="42.6" customHeight="1" x14ac:dyDescent="0.15">
      <c r="B424" s="254"/>
      <c r="C424" s="740" t="s">
        <v>81</v>
      </c>
      <c r="D424" s="741"/>
      <c r="E424" s="741"/>
      <c r="F424" s="741"/>
      <c r="G424" s="741"/>
      <c r="H424" s="742"/>
      <c r="I424" s="590"/>
      <c r="J424" s="591"/>
      <c r="K424" s="592"/>
      <c r="L424" s="593"/>
      <c r="M424" s="510">
        <v>0</v>
      </c>
      <c r="N424" s="494"/>
      <c r="O424" s="576">
        <f t="shared" si="86"/>
        <v>0</v>
      </c>
      <c r="P424" s="577"/>
      <c r="Q424" s="510">
        <v>0</v>
      </c>
      <c r="R424" s="494"/>
      <c r="S424" s="511">
        <f t="shared" si="87"/>
        <v>0</v>
      </c>
      <c r="T424" s="512"/>
      <c r="U424" s="254"/>
      <c r="V424" s="254"/>
      <c r="W424" s="254"/>
      <c r="X424" s="254"/>
      <c r="Y424" s="254"/>
      <c r="Z424" s="254"/>
      <c r="AE424" s="318"/>
      <c r="AF424" s="318"/>
      <c r="AG424" s="318"/>
      <c r="AH424" s="318"/>
      <c r="AI424" s="318"/>
      <c r="AJ424" s="318"/>
      <c r="AK424" s="318"/>
      <c r="AL424" s="318"/>
      <c r="AM424" s="318"/>
      <c r="AN424" s="318"/>
      <c r="AO424" s="318"/>
      <c r="AP424" s="318"/>
      <c r="AQ424" s="318"/>
      <c r="AR424" s="318"/>
      <c r="AS424" s="318"/>
      <c r="AT424" s="318"/>
      <c r="AU424" s="318"/>
      <c r="AV424" s="318"/>
      <c r="AW424" s="318"/>
      <c r="AX424" s="318"/>
      <c r="AY424" s="318"/>
      <c r="AZ424" s="318"/>
      <c r="BA424" s="318"/>
      <c r="BB424" s="318"/>
      <c r="BC424" s="318"/>
      <c r="BD424" s="318"/>
      <c r="BE424" s="318"/>
      <c r="BF424" s="318"/>
      <c r="BG424" s="318"/>
      <c r="BH424" s="318"/>
      <c r="BI424" s="318"/>
      <c r="BJ424" s="318"/>
      <c r="BK424" s="318"/>
      <c r="BL424" s="318"/>
      <c r="BM424" s="318"/>
      <c r="BN424" s="318"/>
      <c r="BO424" s="318"/>
      <c r="BP424" s="318"/>
      <c r="BQ424" s="318"/>
      <c r="BR424" s="318"/>
      <c r="BS424" s="318"/>
      <c r="BT424" s="318"/>
    </row>
    <row r="425" spans="2:72" s="253" customFormat="1" ht="42.6" customHeight="1" x14ac:dyDescent="0.15">
      <c r="B425" s="254"/>
      <c r="C425" s="740" t="s">
        <v>42</v>
      </c>
      <c r="D425" s="741"/>
      <c r="E425" s="741"/>
      <c r="F425" s="741"/>
      <c r="G425" s="741"/>
      <c r="H425" s="742"/>
      <c r="I425" s="590"/>
      <c r="J425" s="591"/>
      <c r="K425" s="592"/>
      <c r="L425" s="593"/>
      <c r="M425" s="510">
        <v>42</v>
      </c>
      <c r="N425" s="494"/>
      <c r="O425" s="576">
        <f t="shared" si="86"/>
        <v>0.2709677419354839</v>
      </c>
      <c r="P425" s="577"/>
      <c r="Q425" s="510">
        <v>18</v>
      </c>
      <c r="R425" s="494"/>
      <c r="S425" s="511">
        <f t="shared" si="87"/>
        <v>0.16513761467889909</v>
      </c>
      <c r="T425" s="512"/>
      <c r="U425" s="254"/>
      <c r="V425" s="254"/>
      <c r="W425" s="254"/>
      <c r="X425" s="254"/>
      <c r="Y425" s="254"/>
      <c r="Z425" s="254"/>
      <c r="AE425" s="318"/>
      <c r="AF425" s="318"/>
      <c r="AG425" s="318"/>
      <c r="AH425" s="318"/>
      <c r="AI425" s="318"/>
      <c r="AJ425" s="318"/>
      <c r="AK425" s="318"/>
      <c r="AL425" s="318"/>
      <c r="AM425" s="318"/>
      <c r="AN425" s="318"/>
      <c r="AO425" s="318"/>
      <c r="AP425" s="318"/>
      <c r="AQ425" s="318"/>
      <c r="AR425" s="318"/>
      <c r="AS425" s="318"/>
      <c r="AT425" s="318"/>
      <c r="AU425" s="318"/>
      <c r="AV425" s="318"/>
      <c r="AW425" s="318"/>
      <c r="AX425" s="318"/>
      <c r="AY425" s="318"/>
      <c r="AZ425" s="318"/>
      <c r="BA425" s="318"/>
      <c r="BB425" s="318"/>
      <c r="BC425" s="318"/>
      <c r="BD425" s="318"/>
      <c r="BE425" s="318"/>
      <c r="BF425" s="318"/>
      <c r="BG425" s="318"/>
      <c r="BH425" s="318"/>
      <c r="BI425" s="318"/>
      <c r="BJ425" s="318"/>
      <c r="BK425" s="318"/>
      <c r="BL425" s="318"/>
      <c r="BM425" s="318"/>
      <c r="BN425" s="318"/>
      <c r="BO425" s="318"/>
      <c r="BP425" s="318"/>
      <c r="BQ425" s="318"/>
      <c r="BR425" s="318"/>
      <c r="BS425" s="318"/>
      <c r="BT425" s="318"/>
    </row>
    <row r="426" spans="2:72" ht="13.5" customHeight="1" x14ac:dyDescent="0.15">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row>
    <row r="427" spans="2:72" s="253" customFormat="1" ht="13.5" customHeight="1" x14ac:dyDescent="0.15">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c r="AA427" s="254"/>
      <c r="AB427" s="254"/>
      <c r="AC427" s="254"/>
      <c r="AD427" s="254"/>
      <c r="AE427" s="318"/>
      <c r="AF427" s="318"/>
      <c r="AG427" s="318"/>
      <c r="AH427" s="318"/>
      <c r="AI427" s="318"/>
      <c r="AJ427" s="318"/>
      <c r="AK427" s="318"/>
      <c r="AL427" s="318"/>
      <c r="AM427" s="318"/>
      <c r="AN427" s="318"/>
      <c r="AO427" s="318"/>
      <c r="AP427" s="318"/>
      <c r="AQ427" s="318"/>
      <c r="AR427" s="318"/>
      <c r="AS427" s="318"/>
      <c r="AT427" s="318"/>
      <c r="AU427" s="318"/>
      <c r="AV427" s="318"/>
      <c r="AW427" s="318"/>
      <c r="AX427" s="318"/>
      <c r="AY427" s="318"/>
      <c r="AZ427" s="318"/>
      <c r="BA427" s="318"/>
      <c r="BB427" s="318"/>
      <c r="BC427" s="318"/>
      <c r="BD427" s="318"/>
      <c r="BE427" s="318"/>
      <c r="BF427" s="318"/>
      <c r="BG427" s="318"/>
      <c r="BH427" s="318"/>
      <c r="BI427" s="318"/>
      <c r="BJ427" s="318"/>
      <c r="BK427" s="318"/>
      <c r="BL427" s="318"/>
      <c r="BM427" s="318"/>
      <c r="BN427" s="318"/>
      <c r="BO427" s="318"/>
      <c r="BP427" s="318"/>
      <c r="BQ427" s="318"/>
      <c r="BR427" s="318"/>
      <c r="BS427" s="318"/>
      <c r="BT427" s="318"/>
    </row>
    <row r="428" spans="2:72" ht="13.5" customHeight="1" x14ac:dyDescent="0.15">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row>
    <row r="429" spans="2:72" ht="13.5" customHeight="1" x14ac:dyDescent="0.15">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row>
    <row r="430" spans="2:72" ht="13.5" customHeight="1" x14ac:dyDescent="0.15">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row>
    <row r="431" spans="2:72" ht="13.5" customHeight="1" x14ac:dyDescent="0.15">
      <c r="B431" s="570" t="s">
        <v>240</v>
      </c>
      <c r="C431" s="57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c r="AA431" s="570"/>
      <c r="AB431" s="570"/>
      <c r="AC431" s="161"/>
      <c r="AD431" s="24"/>
    </row>
    <row r="432" spans="2:72" ht="13.5" customHeight="1" x14ac:dyDescent="0.15">
      <c r="B432" s="570"/>
      <c r="C432" s="57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c r="AA432" s="570"/>
      <c r="AB432" s="570"/>
      <c r="AC432" s="161"/>
      <c r="AD432" s="24"/>
    </row>
    <row r="433" spans="2:72" x14ac:dyDescent="0.15">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24"/>
      <c r="AD433" s="24"/>
    </row>
    <row r="434" spans="2:72" x14ac:dyDescent="0.15">
      <c r="B434" s="24"/>
      <c r="C434" s="645"/>
      <c r="D434" s="646"/>
      <c r="E434" s="646"/>
      <c r="F434" s="646"/>
      <c r="G434" s="646"/>
      <c r="H434" s="647"/>
      <c r="I434" s="470" t="s">
        <v>24</v>
      </c>
      <c r="J434" s="470"/>
      <c r="K434" s="461">
        <f>P37</f>
        <v>500</v>
      </c>
      <c r="L434" s="462"/>
      <c r="M434" s="470" t="s">
        <v>2</v>
      </c>
      <c r="N434" s="470"/>
      <c r="O434" s="461">
        <f>P31</f>
        <v>250</v>
      </c>
      <c r="P434" s="462"/>
      <c r="Q434" s="470" t="s">
        <v>3</v>
      </c>
      <c r="R434" s="470"/>
      <c r="S434" s="461">
        <f>P34</f>
        <v>250</v>
      </c>
      <c r="T434" s="462"/>
      <c r="U434" s="24"/>
      <c r="V434" s="24"/>
      <c r="W434" s="24"/>
      <c r="X434" s="24"/>
      <c r="Y434" s="24"/>
      <c r="Z434" s="24"/>
    </row>
    <row r="435" spans="2:72" ht="40.9" customHeight="1" x14ac:dyDescent="0.15">
      <c r="B435" s="24"/>
      <c r="C435" s="558" t="s">
        <v>127</v>
      </c>
      <c r="D435" s="559"/>
      <c r="E435" s="559"/>
      <c r="F435" s="559"/>
      <c r="G435" s="559"/>
      <c r="H435" s="560"/>
      <c r="I435" s="510">
        <v>44</v>
      </c>
      <c r="J435" s="494"/>
      <c r="K435" s="511">
        <f>I435/$K$434</f>
        <v>8.7999999999999995E-2</v>
      </c>
      <c r="L435" s="512"/>
      <c r="M435" s="510">
        <v>32</v>
      </c>
      <c r="N435" s="494"/>
      <c r="O435" s="561">
        <f>M435/O$434</f>
        <v>0.128</v>
      </c>
      <c r="P435" s="562"/>
      <c r="Q435" s="510">
        <v>12</v>
      </c>
      <c r="R435" s="494"/>
      <c r="S435" s="511">
        <f>Q435/S$434</f>
        <v>4.8000000000000001E-2</v>
      </c>
      <c r="T435" s="512"/>
      <c r="U435" s="24"/>
      <c r="V435" s="24"/>
      <c r="W435" s="24"/>
      <c r="X435" s="24"/>
      <c r="Y435" s="24"/>
      <c r="Z435" s="24"/>
    </row>
    <row r="436" spans="2:72" ht="40.9" customHeight="1" x14ac:dyDescent="0.15">
      <c r="B436" s="24"/>
      <c r="C436" s="558" t="s">
        <v>128</v>
      </c>
      <c r="D436" s="559"/>
      <c r="E436" s="559"/>
      <c r="F436" s="559"/>
      <c r="G436" s="559"/>
      <c r="H436" s="560"/>
      <c r="I436" s="510">
        <v>220</v>
      </c>
      <c r="J436" s="494"/>
      <c r="K436" s="511">
        <f>I436/$K$434</f>
        <v>0.44</v>
      </c>
      <c r="L436" s="512"/>
      <c r="M436" s="510">
        <v>114</v>
      </c>
      <c r="N436" s="494"/>
      <c r="O436" s="561">
        <f>M436/O$434</f>
        <v>0.45600000000000002</v>
      </c>
      <c r="P436" s="562"/>
      <c r="Q436" s="510">
        <v>106</v>
      </c>
      <c r="R436" s="494"/>
      <c r="S436" s="511">
        <f>Q436/S$434</f>
        <v>0.42399999999999999</v>
      </c>
      <c r="T436" s="512"/>
      <c r="U436" s="24"/>
      <c r="V436" s="24"/>
      <c r="W436" s="24"/>
      <c r="X436" s="24"/>
      <c r="Y436" s="24"/>
      <c r="Z436" s="24"/>
      <c r="AA436" s="594"/>
      <c r="AB436" s="594"/>
    </row>
    <row r="437" spans="2:72" ht="40.9" customHeight="1" x14ac:dyDescent="0.15">
      <c r="B437" s="24"/>
      <c r="C437" s="558" t="s">
        <v>42</v>
      </c>
      <c r="D437" s="559"/>
      <c r="E437" s="559"/>
      <c r="F437" s="559"/>
      <c r="G437" s="559"/>
      <c r="H437" s="560"/>
      <c r="I437" s="510">
        <v>38</v>
      </c>
      <c r="J437" s="494"/>
      <c r="K437" s="511">
        <f>I437/$K$434</f>
        <v>7.5999999999999998E-2</v>
      </c>
      <c r="L437" s="512"/>
      <c r="M437" s="510">
        <v>21</v>
      </c>
      <c r="N437" s="494"/>
      <c r="O437" s="561">
        <f>M437/O$434</f>
        <v>8.4000000000000005E-2</v>
      </c>
      <c r="P437" s="562"/>
      <c r="Q437" s="510">
        <v>17</v>
      </c>
      <c r="R437" s="494"/>
      <c r="S437" s="511">
        <f>Q437/S$434</f>
        <v>6.8000000000000005E-2</v>
      </c>
      <c r="T437" s="512"/>
      <c r="U437" s="24"/>
      <c r="V437" s="24"/>
      <c r="W437" s="24"/>
      <c r="X437" s="24"/>
      <c r="Y437" s="24"/>
      <c r="Z437" s="24"/>
    </row>
    <row r="438" spans="2:72" ht="40.9" customHeight="1" x14ac:dyDescent="0.15">
      <c r="B438" s="24"/>
      <c r="C438" s="587" t="s">
        <v>129</v>
      </c>
      <c r="D438" s="588"/>
      <c r="E438" s="588"/>
      <c r="F438" s="588"/>
      <c r="G438" s="588"/>
      <c r="H438" s="589"/>
      <c r="I438" s="510">
        <v>198</v>
      </c>
      <c r="J438" s="494"/>
      <c r="K438" s="511">
        <f>I438/$K$434</f>
        <v>0.39600000000000002</v>
      </c>
      <c r="L438" s="512"/>
      <c r="M438" s="510">
        <v>83</v>
      </c>
      <c r="N438" s="494"/>
      <c r="O438" s="561">
        <f>M438/O$434</f>
        <v>0.33200000000000002</v>
      </c>
      <c r="P438" s="562"/>
      <c r="Q438" s="510">
        <v>115</v>
      </c>
      <c r="R438" s="494"/>
      <c r="S438" s="511">
        <f>Q438/S$434</f>
        <v>0.46</v>
      </c>
      <c r="T438" s="512"/>
      <c r="U438" s="24"/>
      <c r="V438" s="24"/>
      <c r="W438" s="24"/>
      <c r="X438" s="24"/>
      <c r="Y438" s="24"/>
      <c r="Z438" s="24"/>
    </row>
    <row r="439" spans="2:72" x14ac:dyDescent="0.15">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row>
    <row r="440" spans="2:72" s="318" customFormat="1" x14ac:dyDescent="0.15">
      <c r="B440" s="82" t="s">
        <v>321</v>
      </c>
      <c r="C440"/>
      <c r="D440"/>
      <c r="E440"/>
      <c r="F440"/>
      <c r="G440"/>
      <c r="H440"/>
      <c r="I440"/>
      <c r="J440"/>
      <c r="K440"/>
      <c r="L440"/>
      <c r="M440"/>
      <c r="N440"/>
      <c r="O440"/>
      <c r="P440"/>
      <c r="Q440"/>
      <c r="R440"/>
      <c r="S440"/>
      <c r="T440"/>
      <c r="U440"/>
      <c r="V440"/>
      <c r="W440"/>
      <c r="X440"/>
      <c r="Y440"/>
      <c r="Z440"/>
      <c r="AA440"/>
      <c r="AB440"/>
    </row>
    <row r="441" spans="2:72" s="318" customFormat="1" x14ac:dyDescent="0.15">
      <c r="B441"/>
      <c r="C441"/>
      <c r="D441"/>
      <c r="E441"/>
      <c r="F441"/>
      <c r="G441"/>
      <c r="H441"/>
      <c r="I441"/>
      <c r="J441"/>
      <c r="K441"/>
      <c r="L441"/>
      <c r="M441"/>
      <c r="N441"/>
      <c r="O441"/>
      <c r="P441"/>
      <c r="Q441"/>
      <c r="R441"/>
      <c r="S441"/>
      <c r="T441"/>
      <c r="U441"/>
      <c r="V441"/>
      <c r="W441"/>
      <c r="X441"/>
      <c r="Y441"/>
      <c r="Z441"/>
      <c r="AA441"/>
      <c r="AB441"/>
    </row>
    <row r="442" spans="2:72" s="253" customFormat="1" x14ac:dyDescent="0.15">
      <c r="B442" s="254"/>
      <c r="C442" s="254" t="s">
        <v>94</v>
      </c>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318"/>
      <c r="AF442" s="318"/>
      <c r="AG442" s="318"/>
      <c r="AH442" s="318"/>
      <c r="AI442" s="318"/>
      <c r="AJ442" s="318"/>
      <c r="AK442" s="318"/>
      <c r="AL442" s="318"/>
      <c r="AM442" s="318"/>
      <c r="AN442" s="318"/>
      <c r="AO442" s="318"/>
      <c r="AP442" s="318"/>
      <c r="AQ442" s="318"/>
      <c r="AR442" s="318"/>
      <c r="AS442" s="318"/>
      <c r="AT442" s="318"/>
      <c r="AU442" s="318"/>
      <c r="AV442" s="318"/>
      <c r="AW442" s="318"/>
      <c r="AX442" s="318"/>
      <c r="AY442" s="318"/>
      <c r="AZ442" s="318"/>
      <c r="BA442" s="318"/>
      <c r="BB442" s="318"/>
      <c r="BC442" s="318"/>
      <c r="BD442" s="318"/>
      <c r="BE442" s="318"/>
      <c r="BF442" s="318"/>
      <c r="BG442" s="318"/>
      <c r="BH442" s="318"/>
      <c r="BI442" s="318"/>
      <c r="BJ442" s="318"/>
      <c r="BK442" s="318"/>
      <c r="BL442" s="318"/>
      <c r="BM442" s="318"/>
      <c r="BN442" s="318"/>
      <c r="BO442" s="318"/>
      <c r="BP442" s="318"/>
      <c r="BQ442" s="318"/>
      <c r="BR442" s="318"/>
      <c r="BS442" s="318"/>
      <c r="BT442" s="318"/>
    </row>
    <row r="443" spans="2:72" s="253" customFormat="1" ht="13.15" customHeight="1" x14ac:dyDescent="0.15">
      <c r="B443" s="254"/>
      <c r="C443" s="469" t="s">
        <v>24</v>
      </c>
      <c r="D443" s="470"/>
      <c r="E443" s="470"/>
      <c r="F443" s="470"/>
      <c r="G443" s="470"/>
      <c r="H443" s="471"/>
      <c r="I443" s="470" t="s">
        <v>144</v>
      </c>
      <c r="J443" s="470"/>
      <c r="K443" s="461"/>
      <c r="L443" s="462"/>
      <c r="M443" s="470" t="s">
        <v>266</v>
      </c>
      <c r="N443" s="470"/>
      <c r="O443" s="461">
        <v>500</v>
      </c>
      <c r="P443" s="462"/>
      <c r="Q443" s="470" t="s">
        <v>211</v>
      </c>
      <c r="R443" s="470"/>
      <c r="S443" s="461">
        <v>500</v>
      </c>
      <c r="T443" s="462"/>
      <c r="U443" s="254"/>
      <c r="V443" s="254"/>
      <c r="W443" s="254"/>
      <c r="X443" s="254"/>
      <c r="Y443" s="254"/>
      <c r="Z443" s="254"/>
      <c r="AE443" s="318"/>
      <c r="AF443" s="318"/>
      <c r="AG443" s="318"/>
      <c r="AH443" s="318"/>
      <c r="AI443" s="318"/>
      <c r="AJ443" s="318"/>
      <c r="AK443" s="318"/>
      <c r="AL443" s="318"/>
      <c r="AM443" s="318"/>
      <c r="AN443" s="318"/>
      <c r="AO443" s="318"/>
      <c r="AP443" s="318"/>
      <c r="AQ443" s="318"/>
      <c r="AR443" s="318"/>
      <c r="AS443" s="318"/>
      <c r="AT443" s="318"/>
      <c r="AU443" s="318"/>
      <c r="AV443" s="318"/>
      <c r="AW443" s="318"/>
      <c r="AX443" s="318"/>
      <c r="AY443" s="318"/>
      <c r="AZ443" s="318"/>
      <c r="BA443" s="318"/>
      <c r="BB443" s="318"/>
      <c r="BC443" s="318"/>
      <c r="BD443" s="318"/>
      <c r="BE443" s="318"/>
      <c r="BF443" s="318"/>
      <c r="BG443" s="318"/>
      <c r="BH443" s="318"/>
      <c r="BI443" s="318"/>
      <c r="BJ443" s="318"/>
      <c r="BK443" s="318"/>
      <c r="BL443" s="318"/>
      <c r="BM443" s="318"/>
      <c r="BN443" s="318"/>
      <c r="BO443" s="318"/>
      <c r="BP443" s="318"/>
      <c r="BQ443" s="318"/>
      <c r="BR443" s="318"/>
      <c r="BS443" s="318"/>
      <c r="BT443" s="318"/>
    </row>
    <row r="444" spans="2:72" s="253" customFormat="1" ht="40.9" customHeight="1" x14ac:dyDescent="0.15">
      <c r="B444" s="254"/>
      <c r="C444" s="558" t="s">
        <v>127</v>
      </c>
      <c r="D444" s="559"/>
      <c r="E444" s="559"/>
      <c r="F444" s="559"/>
      <c r="G444" s="559"/>
      <c r="H444" s="560"/>
      <c r="I444" s="590"/>
      <c r="J444" s="591"/>
      <c r="K444" s="592"/>
      <c r="L444" s="593"/>
      <c r="M444" s="510">
        <v>52</v>
      </c>
      <c r="N444" s="494"/>
      <c r="O444" s="561">
        <f>M444/O$443</f>
        <v>0.104</v>
      </c>
      <c r="P444" s="562"/>
      <c r="Q444" s="510">
        <v>44</v>
      </c>
      <c r="R444" s="494"/>
      <c r="S444" s="511">
        <f>Q444/S$443</f>
        <v>8.7999999999999995E-2</v>
      </c>
      <c r="T444" s="512"/>
      <c r="U444" s="254"/>
      <c r="V444" s="254"/>
      <c r="W444" s="254"/>
      <c r="X444" s="254"/>
      <c r="Y444" s="254"/>
      <c r="Z444" s="254"/>
      <c r="AE444" s="318"/>
      <c r="AF444" s="318"/>
      <c r="AG444" s="318"/>
      <c r="AH444" s="318"/>
      <c r="AI444" s="318"/>
      <c r="AJ444" s="318"/>
      <c r="AK444" s="318"/>
      <c r="AL444" s="318"/>
      <c r="AM444" s="318"/>
      <c r="AN444" s="318"/>
      <c r="AO444" s="318"/>
      <c r="AP444" s="318"/>
      <c r="AQ444" s="318"/>
      <c r="AR444" s="318"/>
      <c r="AS444" s="318"/>
      <c r="AT444" s="318"/>
      <c r="AU444" s="318"/>
      <c r="AV444" s="318"/>
      <c r="AW444" s="318"/>
      <c r="AX444" s="318"/>
      <c r="AY444" s="318"/>
      <c r="AZ444" s="318"/>
      <c r="BA444" s="318"/>
      <c r="BB444" s="318"/>
      <c r="BC444" s="318"/>
      <c r="BD444" s="318"/>
      <c r="BE444" s="318"/>
      <c r="BF444" s="318"/>
      <c r="BG444" s="318"/>
      <c r="BH444" s="318"/>
      <c r="BI444" s="318"/>
      <c r="BJ444" s="318"/>
      <c r="BK444" s="318"/>
      <c r="BL444" s="318"/>
      <c r="BM444" s="318"/>
      <c r="BN444" s="318"/>
      <c r="BO444" s="318"/>
      <c r="BP444" s="318"/>
      <c r="BQ444" s="318"/>
      <c r="BR444" s="318"/>
      <c r="BS444" s="318"/>
      <c r="BT444" s="318"/>
    </row>
    <row r="445" spans="2:72" s="253" customFormat="1" ht="40.9" customHeight="1" x14ac:dyDescent="0.15">
      <c r="B445" s="254"/>
      <c r="C445" s="558" t="s">
        <v>128</v>
      </c>
      <c r="D445" s="559"/>
      <c r="E445" s="559"/>
      <c r="F445" s="559"/>
      <c r="G445" s="559"/>
      <c r="H445" s="560"/>
      <c r="I445" s="590"/>
      <c r="J445" s="591"/>
      <c r="K445" s="592"/>
      <c r="L445" s="593"/>
      <c r="M445" s="510">
        <v>246</v>
      </c>
      <c r="N445" s="494"/>
      <c r="O445" s="561">
        <f t="shared" ref="O445:O447" si="88">M445/O$443</f>
        <v>0.49199999999999999</v>
      </c>
      <c r="P445" s="562"/>
      <c r="Q445" s="510">
        <v>220</v>
      </c>
      <c r="R445" s="494"/>
      <c r="S445" s="511">
        <f t="shared" ref="S445:S447" si="89">Q445/S$443</f>
        <v>0.44</v>
      </c>
      <c r="T445" s="512"/>
      <c r="U445" s="254"/>
      <c r="V445" s="254"/>
      <c r="W445" s="254"/>
      <c r="X445" s="254"/>
      <c r="Y445" s="254"/>
      <c r="Z445" s="254"/>
      <c r="AA445" s="594"/>
      <c r="AB445" s="594"/>
      <c r="AE445" s="318"/>
      <c r="AF445" s="318"/>
      <c r="AG445" s="318"/>
      <c r="AH445" s="318"/>
      <c r="AI445" s="318"/>
      <c r="AJ445" s="318"/>
      <c r="AK445" s="318"/>
      <c r="AL445" s="318"/>
      <c r="AM445" s="318"/>
      <c r="AN445" s="318"/>
      <c r="AO445" s="318"/>
      <c r="AP445" s="318"/>
      <c r="AQ445" s="318"/>
      <c r="AR445" s="318"/>
      <c r="AS445" s="318"/>
      <c r="AT445" s="318"/>
      <c r="AU445" s="318"/>
      <c r="AV445" s="318"/>
      <c r="AW445" s="318"/>
      <c r="AX445" s="318"/>
      <c r="AY445" s="318"/>
      <c r="AZ445" s="318"/>
      <c r="BA445" s="318"/>
      <c r="BB445" s="318"/>
      <c r="BC445" s="318"/>
      <c r="BD445" s="318"/>
      <c r="BE445" s="318"/>
      <c r="BF445" s="318"/>
      <c r="BG445" s="318"/>
      <c r="BH445" s="318"/>
      <c r="BI445" s="318"/>
      <c r="BJ445" s="318"/>
      <c r="BK445" s="318"/>
      <c r="BL445" s="318"/>
      <c r="BM445" s="318"/>
      <c r="BN445" s="318"/>
      <c r="BO445" s="318"/>
      <c r="BP445" s="318"/>
      <c r="BQ445" s="318"/>
      <c r="BR445" s="318"/>
      <c r="BS445" s="318"/>
      <c r="BT445" s="318"/>
    </row>
    <row r="446" spans="2:72" s="253" customFormat="1" ht="40.9" customHeight="1" x14ac:dyDescent="0.15">
      <c r="B446" s="254"/>
      <c r="C446" s="558" t="s">
        <v>42</v>
      </c>
      <c r="D446" s="559"/>
      <c r="E446" s="559"/>
      <c r="F446" s="559"/>
      <c r="G446" s="559"/>
      <c r="H446" s="560"/>
      <c r="I446" s="590"/>
      <c r="J446" s="591"/>
      <c r="K446" s="592"/>
      <c r="L446" s="593"/>
      <c r="M446" s="510">
        <v>39</v>
      </c>
      <c r="N446" s="494"/>
      <c r="O446" s="561">
        <f t="shared" si="88"/>
        <v>7.8E-2</v>
      </c>
      <c r="P446" s="562"/>
      <c r="Q446" s="510">
        <v>38</v>
      </c>
      <c r="R446" s="494"/>
      <c r="S446" s="511">
        <f t="shared" si="89"/>
        <v>7.5999999999999998E-2</v>
      </c>
      <c r="T446" s="512"/>
      <c r="U446" s="254"/>
      <c r="V446" s="254"/>
      <c r="W446" s="254"/>
      <c r="X446" s="254"/>
      <c r="Y446" s="254"/>
      <c r="Z446" s="254"/>
      <c r="AE446" s="318"/>
      <c r="AF446" s="318"/>
      <c r="AG446" s="318"/>
      <c r="AH446" s="318"/>
      <c r="AI446" s="318"/>
      <c r="AJ446" s="318"/>
      <c r="AK446" s="318"/>
      <c r="AL446" s="318"/>
      <c r="AM446" s="318"/>
      <c r="AN446" s="318"/>
      <c r="AO446" s="318"/>
      <c r="AP446" s="318"/>
      <c r="AQ446" s="318"/>
      <c r="AR446" s="318"/>
      <c r="AS446" s="318"/>
      <c r="AT446" s="318"/>
      <c r="AU446" s="318"/>
      <c r="AV446" s="318"/>
      <c r="AW446" s="318"/>
      <c r="AX446" s="318"/>
      <c r="AY446" s="318"/>
      <c r="AZ446" s="318"/>
      <c r="BA446" s="318"/>
      <c r="BB446" s="318"/>
      <c r="BC446" s="318"/>
      <c r="BD446" s="318"/>
      <c r="BE446" s="318"/>
      <c r="BF446" s="318"/>
      <c r="BG446" s="318"/>
      <c r="BH446" s="318"/>
      <c r="BI446" s="318"/>
      <c r="BJ446" s="318"/>
      <c r="BK446" s="318"/>
      <c r="BL446" s="318"/>
      <c r="BM446" s="318"/>
      <c r="BN446" s="318"/>
      <c r="BO446" s="318"/>
      <c r="BP446" s="318"/>
      <c r="BQ446" s="318"/>
      <c r="BR446" s="318"/>
      <c r="BS446" s="318"/>
      <c r="BT446" s="318"/>
    </row>
    <row r="447" spans="2:72" s="253" customFormat="1" ht="40.9" customHeight="1" x14ac:dyDescent="0.15">
      <c r="B447" s="254"/>
      <c r="C447" s="587" t="s">
        <v>129</v>
      </c>
      <c r="D447" s="588"/>
      <c r="E447" s="588"/>
      <c r="F447" s="588"/>
      <c r="G447" s="588"/>
      <c r="H447" s="589"/>
      <c r="I447" s="590"/>
      <c r="J447" s="591"/>
      <c r="K447" s="592"/>
      <c r="L447" s="593"/>
      <c r="M447" s="510">
        <v>163</v>
      </c>
      <c r="N447" s="494"/>
      <c r="O447" s="561">
        <f t="shared" si="88"/>
        <v>0.32600000000000001</v>
      </c>
      <c r="P447" s="562"/>
      <c r="Q447" s="510">
        <v>198</v>
      </c>
      <c r="R447" s="494"/>
      <c r="S447" s="511">
        <f t="shared" si="89"/>
        <v>0.39600000000000002</v>
      </c>
      <c r="T447" s="512"/>
      <c r="U447" s="254"/>
      <c r="V447" s="254"/>
      <c r="W447" s="254"/>
      <c r="X447" s="254"/>
      <c r="Y447" s="254"/>
      <c r="Z447" s="254"/>
      <c r="AE447" s="318"/>
      <c r="AF447" s="318"/>
      <c r="AG447" s="318"/>
      <c r="AH447" s="318"/>
      <c r="AI447" s="318"/>
      <c r="AJ447" s="318"/>
      <c r="AK447" s="318"/>
      <c r="AL447" s="318"/>
      <c r="AM447" s="318"/>
      <c r="AN447" s="318"/>
      <c r="AO447" s="318"/>
      <c r="AP447" s="318"/>
      <c r="AQ447" s="318"/>
      <c r="AR447" s="318"/>
      <c r="AS447" s="318"/>
      <c r="AT447" s="318"/>
      <c r="AU447" s="318"/>
      <c r="AV447" s="318"/>
      <c r="AW447" s="318"/>
      <c r="AX447" s="318"/>
      <c r="AY447" s="318"/>
      <c r="AZ447" s="318"/>
      <c r="BA447" s="318"/>
      <c r="BB447" s="318"/>
      <c r="BC447" s="318"/>
      <c r="BD447" s="318"/>
      <c r="BE447" s="318"/>
      <c r="BF447" s="318"/>
      <c r="BG447" s="318"/>
      <c r="BH447" s="318"/>
      <c r="BI447" s="318"/>
      <c r="BJ447" s="318"/>
      <c r="BK447" s="318"/>
      <c r="BL447" s="318"/>
      <c r="BM447" s="318"/>
      <c r="BN447" s="318"/>
      <c r="BO447" s="318"/>
      <c r="BP447" s="318"/>
      <c r="BQ447" s="318"/>
      <c r="BR447" s="318"/>
      <c r="BS447" s="318"/>
      <c r="BT447" s="318"/>
    </row>
    <row r="448" spans="2:72" ht="13.5" customHeight="1" x14ac:dyDescent="0.15">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row>
    <row r="449" spans="2:30" ht="13.5" customHeight="1" x14ac:dyDescent="0.15">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row>
    <row r="450" spans="2:30" ht="13.15" customHeight="1" x14ac:dyDescent="0.15">
      <c r="B450" s="570" t="s">
        <v>241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24"/>
      <c r="AD450" s="24"/>
    </row>
    <row r="451" spans="2:30" x14ac:dyDescent="0.15">
      <c r="B451" s="570"/>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24"/>
      <c r="AD451" s="24"/>
    </row>
    <row r="452" spans="2:30" x14ac:dyDescent="0.15">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row>
    <row r="453" spans="2:30" x14ac:dyDescent="0.15">
      <c r="B453" s="24"/>
      <c r="C453" s="645"/>
      <c r="D453" s="646"/>
      <c r="E453" s="646"/>
      <c r="F453" s="646"/>
      <c r="G453" s="646"/>
      <c r="H453" s="647"/>
      <c r="I453" s="470" t="s">
        <v>24</v>
      </c>
      <c r="J453" s="470"/>
      <c r="K453" s="461">
        <f>I435</f>
        <v>44</v>
      </c>
      <c r="L453" s="462"/>
      <c r="M453" s="470" t="s">
        <v>2</v>
      </c>
      <c r="N453" s="470"/>
      <c r="O453" s="583">
        <f>M435</f>
        <v>32</v>
      </c>
      <c r="P453" s="584"/>
      <c r="Q453" s="470" t="s">
        <v>3</v>
      </c>
      <c r="R453" s="470"/>
      <c r="S453" s="461">
        <f>Q435</f>
        <v>12</v>
      </c>
      <c r="T453" s="462"/>
      <c r="U453" s="585"/>
      <c r="V453" s="586"/>
      <c r="W453" s="525"/>
      <c r="X453" s="525"/>
      <c r="Y453" s="24"/>
      <c r="Z453" s="24"/>
      <c r="AA453" s="24"/>
      <c r="AB453" s="24"/>
      <c r="AC453" s="24"/>
      <c r="AD453" s="24"/>
    </row>
    <row r="454" spans="2:30" ht="42" customHeight="1" x14ac:dyDescent="0.15">
      <c r="B454" s="24"/>
      <c r="C454" s="587" t="s">
        <v>193</v>
      </c>
      <c r="D454" s="588"/>
      <c r="E454" s="588"/>
      <c r="F454" s="588"/>
      <c r="G454" s="588"/>
      <c r="H454" s="589"/>
      <c r="I454" s="569">
        <f>M454+Q454</f>
        <v>16</v>
      </c>
      <c r="J454" s="484"/>
      <c r="K454" s="511">
        <f t="shared" ref="K454:K462" si="90">I454/K$453</f>
        <v>0.36363636363636365</v>
      </c>
      <c r="L454" s="512"/>
      <c r="M454" s="510">
        <v>13</v>
      </c>
      <c r="N454" s="494"/>
      <c r="O454" s="511">
        <f t="shared" ref="O454:O462" si="91">M454/O$453</f>
        <v>0.40625</v>
      </c>
      <c r="P454" s="512"/>
      <c r="Q454" s="510">
        <v>3</v>
      </c>
      <c r="R454" s="494"/>
      <c r="S454" s="511">
        <f t="shared" ref="S454:S462" si="92">Q454/S$453</f>
        <v>0.25</v>
      </c>
      <c r="T454" s="512"/>
      <c r="U454" s="580"/>
      <c r="V454" s="581"/>
      <c r="W454" s="582"/>
      <c r="X454" s="582"/>
      <c r="Y454" s="24"/>
      <c r="Z454" s="24"/>
      <c r="AA454" s="24"/>
      <c r="AB454" s="24"/>
      <c r="AC454" s="24"/>
      <c r="AD454" s="24"/>
    </row>
    <row r="455" spans="2:30" ht="42" customHeight="1" x14ac:dyDescent="0.15">
      <c r="B455" s="24"/>
      <c r="C455" s="587" t="s">
        <v>133</v>
      </c>
      <c r="D455" s="588"/>
      <c r="E455" s="588"/>
      <c r="F455" s="588"/>
      <c r="G455" s="588"/>
      <c r="H455" s="589"/>
      <c r="I455" s="569">
        <f t="shared" ref="I455:I462" si="93">M455+Q455</f>
        <v>9</v>
      </c>
      <c r="J455" s="484"/>
      <c r="K455" s="511">
        <f t="shared" si="90"/>
        <v>0.20454545454545456</v>
      </c>
      <c r="L455" s="512"/>
      <c r="M455" s="510">
        <v>5</v>
      </c>
      <c r="N455" s="494"/>
      <c r="O455" s="511">
        <f t="shared" si="91"/>
        <v>0.15625</v>
      </c>
      <c r="P455" s="512"/>
      <c r="Q455" s="510">
        <v>4</v>
      </c>
      <c r="R455" s="494"/>
      <c r="S455" s="511">
        <f t="shared" si="92"/>
        <v>0.33333333333333331</v>
      </c>
      <c r="T455" s="512"/>
      <c r="U455" s="580"/>
      <c r="V455" s="581"/>
      <c r="W455" s="582"/>
      <c r="X455" s="582"/>
      <c r="Y455" s="24"/>
      <c r="Z455" s="24"/>
      <c r="AA455" s="24"/>
      <c r="AB455" s="24"/>
      <c r="AC455" s="24"/>
      <c r="AD455" s="24"/>
    </row>
    <row r="456" spans="2:30" ht="42" customHeight="1" x14ac:dyDescent="0.15">
      <c r="B456" s="24"/>
      <c r="C456" s="682" t="s">
        <v>169</v>
      </c>
      <c r="D456" s="683"/>
      <c r="E456" s="683"/>
      <c r="F456" s="683"/>
      <c r="G456" s="683"/>
      <c r="H456" s="684"/>
      <c r="I456" s="569">
        <f t="shared" si="93"/>
        <v>15</v>
      </c>
      <c r="J456" s="484"/>
      <c r="K456" s="511">
        <f t="shared" si="90"/>
        <v>0.34090909090909088</v>
      </c>
      <c r="L456" s="512"/>
      <c r="M456" s="510">
        <v>11</v>
      </c>
      <c r="N456" s="494"/>
      <c r="O456" s="511">
        <f t="shared" si="91"/>
        <v>0.34375</v>
      </c>
      <c r="P456" s="512"/>
      <c r="Q456" s="510">
        <v>4</v>
      </c>
      <c r="R456" s="494"/>
      <c r="S456" s="511">
        <f t="shared" si="92"/>
        <v>0.33333333333333331</v>
      </c>
      <c r="T456" s="512"/>
      <c r="U456" s="580"/>
      <c r="V456" s="581"/>
      <c r="W456" s="582"/>
      <c r="X456" s="582"/>
      <c r="Y456" s="24"/>
      <c r="Z456" s="24"/>
      <c r="AA456" s="24"/>
      <c r="AB456" s="24"/>
      <c r="AC456" s="24"/>
      <c r="AD456" s="24"/>
    </row>
    <row r="457" spans="2:30" ht="42" customHeight="1" x14ac:dyDescent="0.15">
      <c r="B457" s="24"/>
      <c r="C457" s="587" t="s">
        <v>194</v>
      </c>
      <c r="D457" s="588"/>
      <c r="E457" s="588"/>
      <c r="F457" s="588"/>
      <c r="G457" s="588"/>
      <c r="H457" s="589"/>
      <c r="I457" s="569">
        <f t="shared" si="93"/>
        <v>13</v>
      </c>
      <c r="J457" s="484"/>
      <c r="K457" s="511">
        <f t="shared" si="90"/>
        <v>0.29545454545454547</v>
      </c>
      <c r="L457" s="512"/>
      <c r="M457" s="510">
        <v>8</v>
      </c>
      <c r="N457" s="494"/>
      <c r="O457" s="511">
        <f t="shared" si="91"/>
        <v>0.25</v>
      </c>
      <c r="P457" s="512"/>
      <c r="Q457" s="510">
        <v>5</v>
      </c>
      <c r="R457" s="494"/>
      <c r="S457" s="511">
        <f t="shared" si="92"/>
        <v>0.41666666666666669</v>
      </c>
      <c r="T457" s="512"/>
      <c r="U457" s="580"/>
      <c r="V457" s="581"/>
      <c r="W457" s="582"/>
      <c r="X457" s="582"/>
      <c r="Y457" s="24"/>
      <c r="Z457" s="24"/>
      <c r="AA457" s="24"/>
      <c r="AB457" s="24"/>
      <c r="AC457" s="24"/>
      <c r="AD457" s="24"/>
    </row>
    <row r="458" spans="2:30" ht="42" customHeight="1" x14ac:dyDescent="0.15">
      <c r="B458" s="24"/>
      <c r="C458" s="587" t="s">
        <v>130</v>
      </c>
      <c r="D458" s="588"/>
      <c r="E458" s="588"/>
      <c r="F458" s="588"/>
      <c r="G458" s="588"/>
      <c r="H458" s="589"/>
      <c r="I458" s="569">
        <f t="shared" si="93"/>
        <v>6</v>
      </c>
      <c r="J458" s="484"/>
      <c r="K458" s="511">
        <f t="shared" si="90"/>
        <v>0.13636363636363635</v>
      </c>
      <c r="L458" s="512"/>
      <c r="M458" s="510">
        <v>5</v>
      </c>
      <c r="N458" s="494"/>
      <c r="O458" s="511">
        <f t="shared" si="91"/>
        <v>0.15625</v>
      </c>
      <c r="P458" s="512"/>
      <c r="Q458" s="510">
        <v>1</v>
      </c>
      <c r="R458" s="494"/>
      <c r="S458" s="511">
        <f t="shared" si="92"/>
        <v>8.3333333333333329E-2</v>
      </c>
      <c r="T458" s="512"/>
      <c r="U458" s="580"/>
      <c r="V458" s="581"/>
      <c r="W458" s="582"/>
      <c r="X458" s="582"/>
      <c r="Y458" s="24"/>
      <c r="Z458" s="24"/>
      <c r="AA458" s="24"/>
      <c r="AB458" s="24"/>
      <c r="AC458" s="24"/>
      <c r="AD458" s="24"/>
    </row>
    <row r="459" spans="2:30" ht="42" customHeight="1" x14ac:dyDescent="0.15">
      <c r="B459" s="24"/>
      <c r="C459" s="587" t="s">
        <v>132</v>
      </c>
      <c r="D459" s="588"/>
      <c r="E459" s="588"/>
      <c r="F459" s="588"/>
      <c r="G459" s="588"/>
      <c r="H459" s="589"/>
      <c r="I459" s="569">
        <f t="shared" si="93"/>
        <v>5</v>
      </c>
      <c r="J459" s="484"/>
      <c r="K459" s="511">
        <f t="shared" si="90"/>
        <v>0.11363636363636363</v>
      </c>
      <c r="L459" s="512"/>
      <c r="M459" s="510">
        <v>5</v>
      </c>
      <c r="N459" s="494"/>
      <c r="O459" s="511">
        <f t="shared" si="91"/>
        <v>0.15625</v>
      </c>
      <c r="P459" s="512"/>
      <c r="Q459" s="510">
        <v>0</v>
      </c>
      <c r="R459" s="494"/>
      <c r="S459" s="511">
        <f t="shared" si="92"/>
        <v>0</v>
      </c>
      <c r="T459" s="512"/>
      <c r="U459" s="580"/>
      <c r="V459" s="581"/>
      <c r="W459" s="582"/>
      <c r="X459" s="582"/>
      <c r="Y459" s="24"/>
      <c r="Z459" s="24"/>
      <c r="AA459" s="24"/>
      <c r="AB459" s="24"/>
      <c r="AC459" s="24"/>
      <c r="AD459" s="24"/>
    </row>
    <row r="460" spans="2:30" ht="42" customHeight="1" x14ac:dyDescent="0.15">
      <c r="B460" s="24"/>
      <c r="C460" s="587" t="s">
        <v>131</v>
      </c>
      <c r="D460" s="588"/>
      <c r="E460" s="588"/>
      <c r="F460" s="588"/>
      <c r="G460" s="588"/>
      <c r="H460" s="589"/>
      <c r="I460" s="569">
        <f t="shared" si="93"/>
        <v>5</v>
      </c>
      <c r="J460" s="484"/>
      <c r="K460" s="511">
        <f t="shared" si="90"/>
        <v>0.11363636363636363</v>
      </c>
      <c r="L460" s="512"/>
      <c r="M460" s="510">
        <v>3</v>
      </c>
      <c r="N460" s="494"/>
      <c r="O460" s="511">
        <f t="shared" si="91"/>
        <v>9.375E-2</v>
      </c>
      <c r="P460" s="512"/>
      <c r="Q460" s="510">
        <v>2</v>
      </c>
      <c r="R460" s="494"/>
      <c r="S460" s="511">
        <f t="shared" si="92"/>
        <v>0.16666666666666666</v>
      </c>
      <c r="T460" s="512"/>
      <c r="U460" s="580"/>
      <c r="V460" s="581"/>
      <c r="W460" s="582"/>
      <c r="X460" s="582"/>
      <c r="Y460" s="24"/>
      <c r="Z460" s="24"/>
      <c r="AA460" s="24"/>
      <c r="AB460" s="24"/>
      <c r="AC460" s="24"/>
      <c r="AD460" s="24"/>
    </row>
    <row r="461" spans="2:30" ht="42" customHeight="1" x14ac:dyDescent="0.15">
      <c r="B461" s="24"/>
      <c r="C461" s="587" t="s">
        <v>134</v>
      </c>
      <c r="D461" s="588"/>
      <c r="E461" s="588"/>
      <c r="F461" s="588"/>
      <c r="G461" s="588"/>
      <c r="H461" s="589"/>
      <c r="I461" s="569">
        <f t="shared" si="93"/>
        <v>0</v>
      </c>
      <c r="J461" s="484"/>
      <c r="K461" s="511">
        <f t="shared" si="90"/>
        <v>0</v>
      </c>
      <c r="L461" s="512"/>
      <c r="M461" s="510">
        <v>0</v>
      </c>
      <c r="N461" s="494"/>
      <c r="O461" s="511">
        <f t="shared" si="91"/>
        <v>0</v>
      </c>
      <c r="P461" s="512"/>
      <c r="Q461" s="510">
        <v>0</v>
      </c>
      <c r="R461" s="494"/>
      <c r="S461" s="511">
        <f t="shared" si="92"/>
        <v>0</v>
      </c>
      <c r="T461" s="512"/>
      <c r="U461" s="580"/>
      <c r="V461" s="581"/>
      <c r="W461" s="582"/>
      <c r="X461" s="582"/>
      <c r="Y461" s="24"/>
      <c r="Z461" s="24"/>
      <c r="AA461" s="24"/>
      <c r="AB461" s="24"/>
      <c r="AC461" s="24"/>
      <c r="AD461" s="24"/>
    </row>
    <row r="462" spans="2:30" ht="42" customHeight="1" x14ac:dyDescent="0.15">
      <c r="B462" s="24"/>
      <c r="C462" s="558" t="s">
        <v>31</v>
      </c>
      <c r="D462" s="559"/>
      <c r="E462" s="559"/>
      <c r="F462" s="559"/>
      <c r="G462" s="559"/>
      <c r="H462" s="560"/>
      <c r="I462" s="569">
        <f t="shared" si="93"/>
        <v>2</v>
      </c>
      <c r="J462" s="484"/>
      <c r="K462" s="511">
        <f t="shared" si="90"/>
        <v>4.5454545454545456E-2</v>
      </c>
      <c r="L462" s="512"/>
      <c r="M462" s="510">
        <v>2</v>
      </c>
      <c r="N462" s="494"/>
      <c r="O462" s="511">
        <f t="shared" si="91"/>
        <v>6.25E-2</v>
      </c>
      <c r="P462" s="512"/>
      <c r="Q462" s="510">
        <v>0</v>
      </c>
      <c r="R462" s="494"/>
      <c r="S462" s="511">
        <f t="shared" si="92"/>
        <v>0</v>
      </c>
      <c r="T462" s="512"/>
      <c r="U462" s="580"/>
      <c r="V462" s="581"/>
      <c r="W462" s="582"/>
      <c r="X462" s="582"/>
      <c r="Y462" s="24"/>
      <c r="Z462" s="24"/>
      <c r="AA462" s="24"/>
      <c r="AB462" s="24"/>
      <c r="AC462" s="24"/>
      <c r="AD462" s="24"/>
    </row>
    <row r="463" spans="2:30" ht="13.5" customHeight="1" x14ac:dyDescent="0.15">
      <c r="B463" s="24"/>
      <c r="C463" s="53"/>
      <c r="D463" s="53"/>
      <c r="E463" s="53"/>
      <c r="F463" s="53"/>
      <c r="G463" s="53"/>
      <c r="H463" s="53"/>
      <c r="I463" s="158"/>
      <c r="J463" s="158"/>
      <c r="K463" s="153"/>
      <c r="L463" s="153"/>
      <c r="M463" s="158"/>
      <c r="N463" s="158"/>
      <c r="O463" s="153"/>
      <c r="P463" s="153"/>
      <c r="Q463" s="158"/>
      <c r="R463" s="158"/>
      <c r="S463" s="153"/>
      <c r="T463" s="153"/>
      <c r="U463" s="158"/>
      <c r="V463" s="158"/>
      <c r="W463" s="153"/>
      <c r="X463" s="153"/>
      <c r="Y463" s="24"/>
      <c r="Z463" s="24"/>
      <c r="AA463" s="24"/>
      <c r="AB463" s="24"/>
      <c r="AC463" s="24"/>
      <c r="AD463" s="24"/>
    </row>
    <row r="464" spans="2:30" s="318" customFormat="1" ht="28.15" customHeight="1" x14ac:dyDescent="0.15">
      <c r="B464" s="362" t="s">
        <v>322</v>
      </c>
      <c r="C464" s="362"/>
      <c r="D464" s="362"/>
      <c r="E464" s="362"/>
      <c r="F464" s="362"/>
      <c r="G464" s="362"/>
      <c r="H464" s="362"/>
      <c r="I464" s="362"/>
      <c r="J464" s="362"/>
      <c r="K464" s="362"/>
      <c r="L464" s="362"/>
      <c r="M464" s="362"/>
      <c r="N464" s="362"/>
      <c r="O464" s="362"/>
      <c r="P464" s="362"/>
      <c r="Q464" s="362"/>
      <c r="R464" s="362"/>
      <c r="S464" s="362"/>
      <c r="T464" s="362"/>
      <c r="U464" s="362"/>
      <c r="V464" s="362"/>
      <c r="W464" s="362"/>
      <c r="X464" s="362"/>
      <c r="Y464" s="362"/>
      <c r="Z464" s="362"/>
      <c r="AA464" s="362"/>
      <c r="AB464" s="362"/>
      <c r="AC464" s="362"/>
      <c r="AD464" s="362"/>
    </row>
    <row r="465" spans="2:72" s="318" customFormat="1" x14ac:dyDescent="0.15">
      <c r="B465" t="s">
        <v>285</v>
      </c>
      <c r="C465"/>
      <c r="D465"/>
      <c r="E465"/>
      <c r="F465"/>
      <c r="G465"/>
      <c r="H465"/>
      <c r="I465"/>
      <c r="J465"/>
      <c r="K465"/>
      <c r="L465"/>
      <c r="M465"/>
      <c r="N465"/>
      <c r="O465"/>
      <c r="P465"/>
      <c r="Q465"/>
      <c r="R465"/>
      <c r="S465"/>
      <c r="T465"/>
      <c r="U465"/>
      <c r="V465"/>
      <c r="W465"/>
      <c r="X465"/>
      <c r="Y465"/>
      <c r="Z465"/>
      <c r="AA465"/>
      <c r="AB465"/>
    </row>
    <row r="466" spans="2:72" s="318" customFormat="1" x14ac:dyDescent="0.15">
      <c r="B466"/>
      <c r="C466"/>
      <c r="D466"/>
      <c r="E466"/>
      <c r="F466"/>
      <c r="G466"/>
      <c r="H466"/>
      <c r="I466"/>
      <c r="J466"/>
      <c r="K466"/>
      <c r="L466"/>
      <c r="M466"/>
      <c r="N466"/>
      <c r="O466"/>
      <c r="P466"/>
      <c r="Q466"/>
      <c r="R466"/>
      <c r="S466"/>
      <c r="T466"/>
      <c r="U466"/>
      <c r="V466"/>
      <c r="W466"/>
      <c r="X466"/>
      <c r="Y466"/>
      <c r="Z466"/>
      <c r="AA466"/>
      <c r="AB466"/>
    </row>
    <row r="467" spans="2:72" s="257" customFormat="1" ht="13.5" customHeight="1" x14ac:dyDescent="0.15">
      <c r="B467" s="258"/>
      <c r="C467" s="363" t="s">
        <v>269</v>
      </c>
      <c r="D467" s="363"/>
      <c r="E467" s="363"/>
      <c r="F467" s="363"/>
      <c r="G467" s="363"/>
      <c r="H467" s="363"/>
      <c r="I467" s="259"/>
      <c r="J467" s="259"/>
      <c r="K467" s="260"/>
      <c r="L467" s="260"/>
      <c r="M467" s="259"/>
      <c r="N467" s="259"/>
      <c r="O467" s="260"/>
      <c r="P467" s="260"/>
      <c r="Q467" s="259"/>
      <c r="R467" s="259"/>
      <c r="S467" s="260"/>
      <c r="T467" s="260"/>
      <c r="U467" s="259"/>
      <c r="V467" s="259"/>
      <c r="W467" s="260"/>
      <c r="X467" s="260"/>
      <c r="Y467" s="258"/>
      <c r="Z467" s="258"/>
      <c r="AA467" s="258"/>
      <c r="AB467" s="258"/>
      <c r="AC467" s="258"/>
      <c r="AD467" s="258"/>
      <c r="AE467" s="318"/>
      <c r="AF467" s="318"/>
      <c r="AG467" s="318"/>
      <c r="AH467" s="318"/>
      <c r="AI467" s="318"/>
      <c r="AJ467" s="318"/>
      <c r="AK467" s="318"/>
      <c r="AL467" s="318"/>
      <c r="AM467" s="318"/>
      <c r="AN467" s="318"/>
      <c r="AO467" s="318"/>
      <c r="AP467" s="318"/>
      <c r="AQ467" s="318"/>
      <c r="AR467" s="318"/>
      <c r="AS467" s="318"/>
      <c r="AT467" s="318"/>
      <c r="AU467" s="318"/>
      <c r="AV467" s="318"/>
      <c r="AW467" s="318"/>
      <c r="AX467" s="318"/>
      <c r="AY467" s="318"/>
      <c r="AZ467" s="318"/>
      <c r="BA467" s="318"/>
      <c r="BB467" s="318"/>
      <c r="BC467" s="318"/>
      <c r="BD467" s="318"/>
      <c r="BE467" s="318"/>
      <c r="BF467" s="318"/>
      <c r="BG467" s="318"/>
      <c r="BH467" s="318"/>
      <c r="BI467" s="318"/>
      <c r="BJ467" s="318"/>
      <c r="BK467" s="318"/>
      <c r="BL467" s="318"/>
      <c r="BM467" s="318"/>
      <c r="BN467" s="318"/>
      <c r="BO467" s="318"/>
      <c r="BP467" s="318"/>
      <c r="BQ467" s="318"/>
      <c r="BR467" s="318"/>
      <c r="BS467" s="318"/>
      <c r="BT467" s="318"/>
    </row>
    <row r="468" spans="2:72" s="253" customFormat="1" x14ac:dyDescent="0.15">
      <c r="B468" s="254"/>
      <c r="C468" s="645"/>
      <c r="D468" s="646"/>
      <c r="E468" s="646"/>
      <c r="F468" s="646"/>
      <c r="G468" s="646"/>
      <c r="H468" s="647"/>
      <c r="I468" s="470" t="s">
        <v>144</v>
      </c>
      <c r="J468" s="470"/>
      <c r="K468" s="461"/>
      <c r="L468" s="462"/>
      <c r="M468" s="470" t="s">
        <v>266</v>
      </c>
      <c r="N468" s="470"/>
      <c r="O468" s="583">
        <v>52</v>
      </c>
      <c r="P468" s="584"/>
      <c r="Q468" s="470" t="s">
        <v>211</v>
      </c>
      <c r="R468" s="470"/>
      <c r="S468" s="461">
        <v>44</v>
      </c>
      <c r="T468" s="462"/>
      <c r="U468" s="585"/>
      <c r="V468" s="586"/>
      <c r="W468" s="525"/>
      <c r="X468" s="525"/>
      <c r="Y468" s="254"/>
      <c r="Z468" s="254"/>
      <c r="AA468" s="254"/>
      <c r="AB468" s="254"/>
      <c r="AC468" s="254"/>
      <c r="AD468" s="254"/>
      <c r="AE468" s="318"/>
      <c r="AF468" s="318"/>
      <c r="AG468" s="318"/>
      <c r="AH468" s="318"/>
      <c r="AI468" s="318"/>
      <c r="AJ468" s="318"/>
      <c r="AK468" s="318"/>
      <c r="AL468" s="318"/>
      <c r="AM468" s="318"/>
      <c r="AN468" s="318"/>
      <c r="AO468" s="318"/>
      <c r="AP468" s="318"/>
      <c r="AQ468" s="318"/>
      <c r="AR468" s="318"/>
      <c r="AS468" s="318"/>
      <c r="AT468" s="318"/>
      <c r="AU468" s="318"/>
      <c r="AV468" s="318"/>
      <c r="AW468" s="318"/>
      <c r="AX468" s="318"/>
      <c r="AY468" s="318"/>
      <c r="AZ468" s="318"/>
      <c r="BA468" s="318"/>
      <c r="BB468" s="318"/>
      <c r="BC468" s="318"/>
      <c r="BD468" s="318"/>
      <c r="BE468" s="318"/>
      <c r="BF468" s="318"/>
      <c r="BG468" s="318"/>
      <c r="BH468" s="318"/>
      <c r="BI468" s="318"/>
      <c r="BJ468" s="318"/>
      <c r="BK468" s="318"/>
      <c r="BL468" s="318"/>
      <c r="BM468" s="318"/>
      <c r="BN468" s="318"/>
      <c r="BO468" s="318"/>
      <c r="BP468" s="318"/>
      <c r="BQ468" s="318"/>
      <c r="BR468" s="318"/>
      <c r="BS468" s="318"/>
      <c r="BT468" s="318"/>
    </row>
    <row r="469" spans="2:72" s="253" customFormat="1" ht="27" customHeight="1" x14ac:dyDescent="0.15">
      <c r="B469" s="254"/>
      <c r="C469" s="587" t="s">
        <v>193</v>
      </c>
      <c r="D469" s="588"/>
      <c r="E469" s="588"/>
      <c r="F469" s="588"/>
      <c r="G469" s="588"/>
      <c r="H469" s="589"/>
      <c r="I469" s="590"/>
      <c r="J469" s="591"/>
      <c r="K469" s="592"/>
      <c r="L469" s="593"/>
      <c r="M469" s="578">
        <v>19</v>
      </c>
      <c r="N469" s="579"/>
      <c r="O469" s="511">
        <f>M469/O$468</f>
        <v>0.36538461538461536</v>
      </c>
      <c r="P469" s="512"/>
      <c r="Q469" s="510">
        <v>16</v>
      </c>
      <c r="R469" s="494"/>
      <c r="S469" s="511">
        <f>Q469/S$468</f>
        <v>0.36363636363636365</v>
      </c>
      <c r="T469" s="512"/>
      <c r="U469" s="580"/>
      <c r="V469" s="581"/>
      <c r="W469" s="582"/>
      <c r="X469" s="582"/>
      <c r="Y469" s="254"/>
      <c r="Z469" s="254"/>
      <c r="AA469" s="254"/>
      <c r="AB469" s="254"/>
      <c r="AC469" s="254"/>
      <c r="AD469" s="254"/>
      <c r="AE469" s="318"/>
      <c r="AF469" s="318"/>
      <c r="AG469" s="318"/>
      <c r="AH469" s="318"/>
      <c r="AI469" s="318"/>
      <c r="AJ469" s="318"/>
      <c r="AK469" s="318"/>
      <c r="AL469" s="318"/>
      <c r="AM469" s="318"/>
      <c r="AN469" s="318"/>
      <c r="AO469" s="318"/>
      <c r="AP469" s="318"/>
      <c r="AQ469" s="318"/>
      <c r="AR469" s="318"/>
      <c r="AS469" s="318"/>
      <c r="AT469" s="318"/>
      <c r="AU469" s="318"/>
      <c r="AV469" s="318"/>
      <c r="AW469" s="318"/>
      <c r="AX469" s="318"/>
      <c r="AY469" s="318"/>
      <c r="AZ469" s="318"/>
      <c r="BA469" s="318"/>
      <c r="BB469" s="318"/>
      <c r="BC469" s="318"/>
      <c r="BD469" s="318"/>
      <c r="BE469" s="318"/>
      <c r="BF469" s="318"/>
      <c r="BG469" s="318"/>
      <c r="BH469" s="318"/>
      <c r="BI469" s="318"/>
      <c r="BJ469" s="318"/>
      <c r="BK469" s="318"/>
      <c r="BL469" s="318"/>
      <c r="BM469" s="318"/>
      <c r="BN469" s="318"/>
      <c r="BO469" s="318"/>
      <c r="BP469" s="318"/>
      <c r="BQ469" s="318"/>
      <c r="BR469" s="318"/>
      <c r="BS469" s="318"/>
      <c r="BT469" s="318"/>
    </row>
    <row r="470" spans="2:72" s="253" customFormat="1" ht="27" customHeight="1" x14ac:dyDescent="0.15">
      <c r="B470" s="254"/>
      <c r="C470" s="587" t="s">
        <v>133</v>
      </c>
      <c r="D470" s="588"/>
      <c r="E470" s="588"/>
      <c r="F470" s="588"/>
      <c r="G470" s="588"/>
      <c r="H470" s="589"/>
      <c r="I470" s="590"/>
      <c r="J470" s="591"/>
      <c r="K470" s="636"/>
      <c r="L470" s="637"/>
      <c r="M470" s="578">
        <v>11</v>
      </c>
      <c r="N470" s="579"/>
      <c r="O470" s="511">
        <f t="shared" ref="O470:O477" si="94">M470/O$468</f>
        <v>0.21153846153846154</v>
      </c>
      <c r="P470" s="512"/>
      <c r="Q470" s="510">
        <v>9</v>
      </c>
      <c r="R470" s="494"/>
      <c r="S470" s="511">
        <f t="shared" ref="S470:S477" si="95">Q470/S$468</f>
        <v>0.20454545454545456</v>
      </c>
      <c r="T470" s="512"/>
      <c r="U470" s="580"/>
      <c r="V470" s="581"/>
      <c r="W470" s="582"/>
      <c r="X470" s="582"/>
      <c r="Y470" s="254"/>
      <c r="Z470" s="254"/>
      <c r="AA470" s="254"/>
      <c r="AB470" s="254"/>
      <c r="AC470" s="254"/>
      <c r="AD470" s="254"/>
      <c r="AE470" s="318"/>
      <c r="AF470" s="318"/>
      <c r="AG470" s="318"/>
      <c r="AH470" s="318"/>
      <c r="AI470" s="318"/>
      <c r="AJ470" s="318"/>
      <c r="AK470" s="318"/>
      <c r="AL470" s="318"/>
      <c r="AM470" s="318"/>
      <c r="AN470" s="318"/>
      <c r="AO470" s="318"/>
      <c r="AP470" s="318"/>
      <c r="AQ470" s="318"/>
      <c r="AR470" s="318"/>
      <c r="AS470" s="318"/>
      <c r="AT470" s="318"/>
      <c r="AU470" s="318"/>
      <c r="AV470" s="318"/>
      <c r="AW470" s="318"/>
      <c r="AX470" s="318"/>
      <c r="AY470" s="318"/>
      <c r="AZ470" s="318"/>
      <c r="BA470" s="318"/>
      <c r="BB470" s="318"/>
      <c r="BC470" s="318"/>
      <c r="BD470" s="318"/>
      <c r="BE470" s="318"/>
      <c r="BF470" s="318"/>
      <c r="BG470" s="318"/>
      <c r="BH470" s="318"/>
      <c r="BI470" s="318"/>
      <c r="BJ470" s="318"/>
      <c r="BK470" s="318"/>
      <c r="BL470" s="318"/>
      <c r="BM470" s="318"/>
      <c r="BN470" s="318"/>
      <c r="BO470" s="318"/>
      <c r="BP470" s="318"/>
      <c r="BQ470" s="318"/>
      <c r="BR470" s="318"/>
      <c r="BS470" s="318"/>
      <c r="BT470" s="318"/>
    </row>
    <row r="471" spans="2:72" s="253" customFormat="1" ht="27" customHeight="1" x14ac:dyDescent="0.15">
      <c r="B471" s="254"/>
      <c r="C471" s="682" t="s">
        <v>169</v>
      </c>
      <c r="D471" s="683"/>
      <c r="E471" s="683"/>
      <c r="F471" s="683"/>
      <c r="G471" s="683"/>
      <c r="H471" s="684"/>
      <c r="I471" s="590"/>
      <c r="J471" s="591"/>
      <c r="K471" s="636"/>
      <c r="L471" s="637"/>
      <c r="M471" s="578">
        <v>8</v>
      </c>
      <c r="N471" s="579"/>
      <c r="O471" s="511">
        <f t="shared" si="94"/>
        <v>0.15384615384615385</v>
      </c>
      <c r="P471" s="512"/>
      <c r="Q471" s="510">
        <v>15</v>
      </c>
      <c r="R471" s="494"/>
      <c r="S471" s="511">
        <f t="shared" si="95"/>
        <v>0.34090909090909088</v>
      </c>
      <c r="T471" s="512"/>
      <c r="U471" s="580"/>
      <c r="V471" s="581"/>
      <c r="W471" s="582"/>
      <c r="X471" s="582"/>
      <c r="Y471" s="254"/>
      <c r="Z471" s="254"/>
      <c r="AA471" s="254"/>
      <c r="AB471" s="254"/>
      <c r="AC471" s="254"/>
      <c r="AD471" s="254"/>
      <c r="AE471" s="318"/>
      <c r="AF471" s="318"/>
      <c r="AG471" s="318"/>
      <c r="AH471" s="318"/>
      <c r="AI471" s="318"/>
      <c r="AJ471" s="318"/>
      <c r="AK471" s="318"/>
      <c r="AL471" s="318"/>
      <c r="AM471" s="318"/>
      <c r="AN471" s="318"/>
      <c r="AO471" s="318"/>
      <c r="AP471" s="318"/>
      <c r="AQ471" s="318"/>
      <c r="AR471" s="318"/>
      <c r="AS471" s="318"/>
      <c r="AT471" s="318"/>
      <c r="AU471" s="318"/>
      <c r="AV471" s="318"/>
      <c r="AW471" s="318"/>
      <c r="AX471" s="318"/>
      <c r="AY471" s="318"/>
      <c r="AZ471" s="318"/>
      <c r="BA471" s="318"/>
      <c r="BB471" s="318"/>
      <c r="BC471" s="318"/>
      <c r="BD471" s="318"/>
      <c r="BE471" s="318"/>
      <c r="BF471" s="318"/>
      <c r="BG471" s="318"/>
      <c r="BH471" s="318"/>
      <c r="BI471" s="318"/>
      <c r="BJ471" s="318"/>
      <c r="BK471" s="318"/>
      <c r="BL471" s="318"/>
      <c r="BM471" s="318"/>
      <c r="BN471" s="318"/>
      <c r="BO471" s="318"/>
      <c r="BP471" s="318"/>
      <c r="BQ471" s="318"/>
      <c r="BR471" s="318"/>
      <c r="BS471" s="318"/>
      <c r="BT471" s="318"/>
    </row>
    <row r="472" spans="2:72" s="253" customFormat="1" ht="40.5" customHeight="1" x14ac:dyDescent="0.15">
      <c r="B472" s="254"/>
      <c r="C472" s="587" t="s">
        <v>194</v>
      </c>
      <c r="D472" s="588"/>
      <c r="E472" s="588"/>
      <c r="F472" s="588"/>
      <c r="G472" s="588"/>
      <c r="H472" s="589"/>
      <c r="I472" s="590"/>
      <c r="J472" s="591"/>
      <c r="K472" s="636"/>
      <c r="L472" s="637"/>
      <c r="M472" s="578">
        <v>16</v>
      </c>
      <c r="N472" s="579"/>
      <c r="O472" s="511">
        <f t="shared" si="94"/>
        <v>0.30769230769230771</v>
      </c>
      <c r="P472" s="512"/>
      <c r="Q472" s="510">
        <v>13</v>
      </c>
      <c r="R472" s="494"/>
      <c r="S472" s="511">
        <f t="shared" si="95"/>
        <v>0.29545454545454547</v>
      </c>
      <c r="T472" s="512"/>
      <c r="U472" s="580"/>
      <c r="V472" s="581"/>
      <c r="W472" s="582"/>
      <c r="X472" s="582"/>
      <c r="Y472" s="254"/>
      <c r="Z472" s="254"/>
      <c r="AA472" s="254"/>
      <c r="AB472" s="254"/>
      <c r="AC472" s="254"/>
      <c r="AD472" s="254"/>
      <c r="AE472" s="318"/>
      <c r="AF472" s="318"/>
      <c r="AG472" s="318"/>
      <c r="AH472" s="318"/>
      <c r="AI472" s="318"/>
      <c r="AJ472" s="318"/>
      <c r="AK472" s="318"/>
      <c r="AL472" s="318"/>
      <c r="AM472" s="318"/>
      <c r="AN472" s="318"/>
      <c r="AO472" s="318"/>
      <c r="AP472" s="318"/>
      <c r="AQ472" s="318"/>
      <c r="AR472" s="318"/>
      <c r="AS472" s="318"/>
      <c r="AT472" s="318"/>
      <c r="AU472" s="318"/>
      <c r="AV472" s="318"/>
      <c r="AW472" s="318"/>
      <c r="AX472" s="318"/>
      <c r="AY472" s="318"/>
      <c r="AZ472" s="318"/>
      <c r="BA472" s="318"/>
      <c r="BB472" s="318"/>
      <c r="BC472" s="318"/>
      <c r="BD472" s="318"/>
      <c r="BE472" s="318"/>
      <c r="BF472" s="318"/>
      <c r="BG472" s="318"/>
      <c r="BH472" s="318"/>
      <c r="BI472" s="318"/>
      <c r="BJ472" s="318"/>
      <c r="BK472" s="318"/>
      <c r="BL472" s="318"/>
      <c r="BM472" s="318"/>
      <c r="BN472" s="318"/>
      <c r="BO472" s="318"/>
      <c r="BP472" s="318"/>
      <c r="BQ472" s="318"/>
      <c r="BR472" s="318"/>
      <c r="BS472" s="318"/>
      <c r="BT472" s="318"/>
    </row>
    <row r="473" spans="2:72" s="253" customFormat="1" ht="40.5" customHeight="1" x14ac:dyDescent="0.15">
      <c r="B473" s="254"/>
      <c r="C473" s="587" t="s">
        <v>130</v>
      </c>
      <c r="D473" s="588"/>
      <c r="E473" s="588"/>
      <c r="F473" s="588"/>
      <c r="G473" s="588"/>
      <c r="H473" s="589"/>
      <c r="I473" s="590"/>
      <c r="J473" s="591"/>
      <c r="K473" s="636"/>
      <c r="L473" s="637"/>
      <c r="M473" s="578">
        <v>11</v>
      </c>
      <c r="N473" s="579"/>
      <c r="O473" s="511">
        <f t="shared" si="94"/>
        <v>0.21153846153846154</v>
      </c>
      <c r="P473" s="512"/>
      <c r="Q473" s="510">
        <v>6</v>
      </c>
      <c r="R473" s="494"/>
      <c r="S473" s="511">
        <f t="shared" si="95"/>
        <v>0.13636363636363635</v>
      </c>
      <c r="T473" s="512"/>
      <c r="U473" s="580"/>
      <c r="V473" s="581"/>
      <c r="W473" s="582"/>
      <c r="X473" s="582"/>
      <c r="Y473" s="254"/>
      <c r="Z473" s="254"/>
      <c r="AA473" s="254"/>
      <c r="AB473" s="254"/>
      <c r="AC473" s="254"/>
      <c r="AD473" s="254"/>
      <c r="AE473" s="318"/>
      <c r="AF473" s="318"/>
      <c r="AG473" s="318"/>
      <c r="AH473" s="318"/>
      <c r="AI473" s="318"/>
      <c r="AJ473" s="318"/>
      <c r="AK473" s="318"/>
      <c r="AL473" s="318"/>
      <c r="AM473" s="318"/>
      <c r="AN473" s="318"/>
      <c r="AO473" s="318"/>
      <c r="AP473" s="318"/>
      <c r="AQ473" s="318"/>
      <c r="AR473" s="318"/>
      <c r="AS473" s="318"/>
      <c r="AT473" s="318"/>
      <c r="AU473" s="318"/>
      <c r="AV473" s="318"/>
      <c r="AW473" s="318"/>
      <c r="AX473" s="318"/>
      <c r="AY473" s="318"/>
      <c r="AZ473" s="318"/>
      <c r="BA473" s="318"/>
      <c r="BB473" s="318"/>
      <c r="BC473" s="318"/>
      <c r="BD473" s="318"/>
      <c r="BE473" s="318"/>
      <c r="BF473" s="318"/>
      <c r="BG473" s="318"/>
      <c r="BH473" s="318"/>
      <c r="BI473" s="318"/>
      <c r="BJ473" s="318"/>
      <c r="BK473" s="318"/>
      <c r="BL473" s="318"/>
      <c r="BM473" s="318"/>
      <c r="BN473" s="318"/>
      <c r="BO473" s="318"/>
      <c r="BP473" s="318"/>
      <c r="BQ473" s="318"/>
      <c r="BR473" s="318"/>
      <c r="BS473" s="318"/>
      <c r="BT473" s="318"/>
    </row>
    <row r="474" spans="2:72" s="253" customFormat="1" ht="27" customHeight="1" x14ac:dyDescent="0.15">
      <c r="B474" s="254"/>
      <c r="C474" s="587" t="s">
        <v>132</v>
      </c>
      <c r="D474" s="588"/>
      <c r="E474" s="588"/>
      <c r="F474" s="588"/>
      <c r="G474" s="588"/>
      <c r="H474" s="589"/>
      <c r="I474" s="590"/>
      <c r="J474" s="591"/>
      <c r="K474" s="636"/>
      <c r="L474" s="637"/>
      <c r="M474" s="578">
        <v>12</v>
      </c>
      <c r="N474" s="579"/>
      <c r="O474" s="511">
        <f t="shared" si="94"/>
        <v>0.23076923076923078</v>
      </c>
      <c r="P474" s="512"/>
      <c r="Q474" s="510">
        <v>5</v>
      </c>
      <c r="R474" s="494"/>
      <c r="S474" s="511">
        <f t="shared" si="95"/>
        <v>0.11363636363636363</v>
      </c>
      <c r="T474" s="512"/>
      <c r="U474" s="580"/>
      <c r="V474" s="581"/>
      <c r="W474" s="582"/>
      <c r="X474" s="582"/>
      <c r="Y474" s="254"/>
      <c r="Z474" s="254"/>
      <c r="AA474" s="254"/>
      <c r="AB474" s="254"/>
      <c r="AC474" s="254"/>
      <c r="AD474" s="254"/>
      <c r="AE474" s="318"/>
      <c r="AF474" s="318"/>
      <c r="AG474" s="318"/>
      <c r="AH474" s="318"/>
      <c r="AI474" s="318"/>
      <c r="AJ474" s="318"/>
      <c r="AK474" s="318"/>
      <c r="AL474" s="318"/>
      <c r="AM474" s="318"/>
      <c r="AN474" s="318"/>
      <c r="AO474" s="318"/>
      <c r="AP474" s="318"/>
      <c r="AQ474" s="318"/>
      <c r="AR474" s="318"/>
      <c r="AS474" s="318"/>
      <c r="AT474" s="318"/>
      <c r="AU474" s="318"/>
      <c r="AV474" s="318"/>
      <c r="AW474" s="318"/>
      <c r="AX474" s="318"/>
      <c r="AY474" s="318"/>
      <c r="AZ474" s="318"/>
      <c r="BA474" s="318"/>
      <c r="BB474" s="318"/>
      <c r="BC474" s="318"/>
      <c r="BD474" s="318"/>
      <c r="BE474" s="318"/>
      <c r="BF474" s="318"/>
      <c r="BG474" s="318"/>
      <c r="BH474" s="318"/>
      <c r="BI474" s="318"/>
      <c r="BJ474" s="318"/>
      <c r="BK474" s="318"/>
      <c r="BL474" s="318"/>
      <c r="BM474" s="318"/>
      <c r="BN474" s="318"/>
      <c r="BO474" s="318"/>
      <c r="BP474" s="318"/>
      <c r="BQ474" s="318"/>
      <c r="BR474" s="318"/>
      <c r="BS474" s="318"/>
      <c r="BT474" s="318"/>
    </row>
    <row r="475" spans="2:72" s="253" customFormat="1" ht="40.5" customHeight="1" x14ac:dyDescent="0.15">
      <c r="B475" s="254"/>
      <c r="C475" s="587" t="s">
        <v>131</v>
      </c>
      <c r="D475" s="588"/>
      <c r="E475" s="588"/>
      <c r="F475" s="588"/>
      <c r="G475" s="588"/>
      <c r="H475" s="589"/>
      <c r="I475" s="590"/>
      <c r="J475" s="591"/>
      <c r="K475" s="636"/>
      <c r="L475" s="637"/>
      <c r="M475" s="578">
        <v>19</v>
      </c>
      <c r="N475" s="579"/>
      <c r="O475" s="511">
        <f t="shared" si="94"/>
        <v>0.36538461538461536</v>
      </c>
      <c r="P475" s="512"/>
      <c r="Q475" s="510">
        <v>5</v>
      </c>
      <c r="R475" s="494"/>
      <c r="S475" s="511">
        <f t="shared" si="95"/>
        <v>0.11363636363636363</v>
      </c>
      <c r="T475" s="512"/>
      <c r="U475" s="580"/>
      <c r="V475" s="581"/>
      <c r="W475" s="582"/>
      <c r="X475" s="582"/>
      <c r="Y475" s="254"/>
      <c r="Z475" s="254"/>
      <c r="AA475" s="254"/>
      <c r="AB475" s="254"/>
      <c r="AC475" s="254"/>
      <c r="AD475" s="254"/>
      <c r="AE475" s="318"/>
      <c r="AF475" s="318"/>
      <c r="AG475" s="318"/>
      <c r="AH475" s="318"/>
      <c r="AI475" s="318"/>
      <c r="AJ475" s="318"/>
      <c r="AK475" s="318"/>
      <c r="AL475" s="318"/>
      <c r="AM475" s="318"/>
      <c r="AN475" s="318"/>
      <c r="AO475" s="318"/>
      <c r="AP475" s="318"/>
      <c r="AQ475" s="318"/>
      <c r="AR475" s="318"/>
      <c r="AS475" s="318"/>
      <c r="AT475" s="318"/>
      <c r="AU475" s="318"/>
      <c r="AV475" s="318"/>
      <c r="AW475" s="318"/>
      <c r="AX475" s="318"/>
      <c r="AY475" s="318"/>
      <c r="AZ475" s="318"/>
      <c r="BA475" s="318"/>
      <c r="BB475" s="318"/>
      <c r="BC475" s="318"/>
      <c r="BD475" s="318"/>
      <c r="BE475" s="318"/>
      <c r="BF475" s="318"/>
      <c r="BG475" s="318"/>
      <c r="BH475" s="318"/>
      <c r="BI475" s="318"/>
      <c r="BJ475" s="318"/>
      <c r="BK475" s="318"/>
      <c r="BL475" s="318"/>
      <c r="BM475" s="318"/>
      <c r="BN475" s="318"/>
      <c r="BO475" s="318"/>
      <c r="BP475" s="318"/>
      <c r="BQ475" s="318"/>
      <c r="BR475" s="318"/>
      <c r="BS475" s="318"/>
      <c r="BT475" s="318"/>
    </row>
    <row r="476" spans="2:72" s="253" customFormat="1" ht="40.5" customHeight="1" x14ac:dyDescent="0.15">
      <c r="B476" s="254"/>
      <c r="C476" s="587" t="s">
        <v>134</v>
      </c>
      <c r="D476" s="588"/>
      <c r="E476" s="588"/>
      <c r="F476" s="588"/>
      <c r="G476" s="588"/>
      <c r="H476" s="589"/>
      <c r="I476" s="590"/>
      <c r="J476" s="591"/>
      <c r="K476" s="636"/>
      <c r="L476" s="637"/>
      <c r="M476" s="578">
        <v>3</v>
      </c>
      <c r="N476" s="579"/>
      <c r="O476" s="511">
        <f t="shared" si="94"/>
        <v>5.7692307692307696E-2</v>
      </c>
      <c r="P476" s="512"/>
      <c r="Q476" s="510">
        <v>0</v>
      </c>
      <c r="R476" s="494"/>
      <c r="S476" s="511">
        <f t="shared" si="95"/>
        <v>0</v>
      </c>
      <c r="T476" s="512"/>
      <c r="U476" s="580"/>
      <c r="V476" s="581"/>
      <c r="W476" s="582"/>
      <c r="X476" s="582"/>
      <c r="Y476" s="254"/>
      <c r="Z476" s="254"/>
      <c r="AA476" s="254"/>
      <c r="AB476" s="254"/>
      <c r="AC476" s="254"/>
      <c r="AD476" s="254"/>
      <c r="AE476" s="318"/>
      <c r="AF476" s="318"/>
      <c r="AG476" s="318"/>
      <c r="AH476" s="318"/>
      <c r="AI476" s="318"/>
      <c r="AJ476" s="318"/>
      <c r="AK476" s="318"/>
      <c r="AL476" s="318"/>
      <c r="AM476" s="318"/>
      <c r="AN476" s="318"/>
      <c r="AO476" s="318"/>
      <c r="AP476" s="318"/>
      <c r="AQ476" s="318"/>
      <c r="AR476" s="318"/>
      <c r="AS476" s="318"/>
      <c r="AT476" s="318"/>
      <c r="AU476" s="318"/>
      <c r="AV476" s="318"/>
      <c r="AW476" s="318"/>
      <c r="AX476" s="318"/>
      <c r="AY476" s="318"/>
      <c r="AZ476" s="318"/>
      <c r="BA476" s="318"/>
      <c r="BB476" s="318"/>
      <c r="BC476" s="318"/>
      <c r="BD476" s="318"/>
      <c r="BE476" s="318"/>
      <c r="BF476" s="318"/>
      <c r="BG476" s="318"/>
      <c r="BH476" s="318"/>
      <c r="BI476" s="318"/>
      <c r="BJ476" s="318"/>
      <c r="BK476" s="318"/>
      <c r="BL476" s="318"/>
      <c r="BM476" s="318"/>
      <c r="BN476" s="318"/>
      <c r="BO476" s="318"/>
      <c r="BP476" s="318"/>
      <c r="BQ476" s="318"/>
      <c r="BR476" s="318"/>
      <c r="BS476" s="318"/>
      <c r="BT476" s="318"/>
    </row>
    <row r="477" spans="2:72" s="253" customFormat="1" ht="27" customHeight="1" x14ac:dyDescent="0.15">
      <c r="B477" s="254"/>
      <c r="C477" s="558" t="s">
        <v>31</v>
      </c>
      <c r="D477" s="559"/>
      <c r="E477" s="559"/>
      <c r="F477" s="559"/>
      <c r="G477" s="559"/>
      <c r="H477" s="560"/>
      <c r="I477" s="638"/>
      <c r="J477" s="639"/>
      <c r="K477" s="636"/>
      <c r="L477" s="637"/>
      <c r="M477" s="578">
        <v>3</v>
      </c>
      <c r="N477" s="579"/>
      <c r="O477" s="511">
        <f t="shared" si="94"/>
        <v>5.7692307692307696E-2</v>
      </c>
      <c r="P477" s="512"/>
      <c r="Q477" s="510">
        <v>2</v>
      </c>
      <c r="R477" s="494"/>
      <c r="S477" s="511">
        <f t="shared" si="95"/>
        <v>4.5454545454545456E-2</v>
      </c>
      <c r="T477" s="512"/>
      <c r="U477" s="580"/>
      <c r="V477" s="581"/>
      <c r="W477" s="582"/>
      <c r="X477" s="582"/>
      <c r="Y477" s="254"/>
      <c r="Z477" s="254"/>
      <c r="AA477" s="254"/>
      <c r="AB477" s="254"/>
      <c r="AC477" s="254"/>
      <c r="AD477" s="254"/>
      <c r="AE477" s="318"/>
      <c r="AF477" s="318"/>
      <c r="AG477" s="318"/>
      <c r="AH477" s="318"/>
      <c r="AI477" s="318"/>
      <c r="AJ477" s="318"/>
      <c r="AK477" s="318"/>
      <c r="AL477" s="318"/>
      <c r="AM477" s="318"/>
      <c r="AN477" s="318"/>
      <c r="AO477" s="318"/>
      <c r="AP477" s="318"/>
      <c r="AQ477" s="318"/>
      <c r="AR477" s="318"/>
      <c r="AS477" s="318"/>
      <c r="AT477" s="318"/>
      <c r="AU477" s="318"/>
      <c r="AV477" s="318"/>
      <c r="AW477" s="318"/>
      <c r="AX477" s="318"/>
      <c r="AY477" s="318"/>
      <c r="AZ477" s="318"/>
      <c r="BA477" s="318"/>
      <c r="BB477" s="318"/>
      <c r="BC477" s="318"/>
      <c r="BD477" s="318"/>
      <c r="BE477" s="318"/>
      <c r="BF477" s="318"/>
      <c r="BG477" s="318"/>
      <c r="BH477" s="318"/>
      <c r="BI477" s="318"/>
      <c r="BJ477" s="318"/>
      <c r="BK477" s="318"/>
      <c r="BL477" s="318"/>
      <c r="BM477" s="318"/>
      <c r="BN477" s="318"/>
      <c r="BO477" s="318"/>
      <c r="BP477" s="318"/>
      <c r="BQ477" s="318"/>
      <c r="BR477" s="318"/>
      <c r="BS477" s="318"/>
      <c r="BT477" s="318"/>
    </row>
    <row r="478" spans="2:72" x14ac:dyDescent="0.15">
      <c r="B478" s="24"/>
      <c r="C478" s="53"/>
      <c r="D478" s="53"/>
      <c r="E478" s="53"/>
      <c r="F478" s="53"/>
      <c r="G478" s="53"/>
      <c r="H478" s="53"/>
      <c r="I478" s="158"/>
      <c r="J478" s="158"/>
      <c r="K478" s="153"/>
      <c r="L478" s="153"/>
      <c r="M478" s="158"/>
      <c r="N478" s="158"/>
      <c r="O478" s="153"/>
      <c r="P478" s="153"/>
      <c r="Q478" s="158"/>
      <c r="R478" s="158"/>
      <c r="S478" s="153"/>
      <c r="T478" s="153"/>
      <c r="U478" s="24"/>
      <c r="V478" s="24"/>
      <c r="W478" s="24"/>
      <c r="X478" s="24"/>
      <c r="Y478" s="24"/>
      <c r="Z478" s="24"/>
      <c r="AA478" s="24"/>
      <c r="AB478" s="24"/>
      <c r="AC478" s="24"/>
      <c r="AD478" s="24"/>
    </row>
    <row r="479" spans="2:72" s="318" customFormat="1" x14ac:dyDescent="0.15">
      <c r="B479" s="319"/>
      <c r="C479" s="322"/>
      <c r="D479" s="322"/>
      <c r="E479" s="322"/>
      <c r="F479" s="322"/>
      <c r="G479" s="322"/>
      <c r="H479" s="322"/>
      <c r="I479" s="327"/>
      <c r="J479" s="327"/>
      <c r="K479" s="328"/>
      <c r="L479" s="328"/>
      <c r="M479" s="327"/>
      <c r="N479" s="327"/>
      <c r="O479" s="328"/>
      <c r="P479" s="328"/>
      <c r="Q479" s="327"/>
      <c r="R479" s="327"/>
      <c r="S479" s="328"/>
      <c r="T479" s="328"/>
      <c r="U479" s="319"/>
      <c r="V479" s="319"/>
      <c r="W479" s="319"/>
      <c r="X479" s="319"/>
      <c r="Y479" s="319"/>
      <c r="Z479" s="319"/>
      <c r="AA479" s="319"/>
      <c r="AB479" s="319"/>
      <c r="AC479" s="319"/>
      <c r="AD479" s="319"/>
    </row>
    <row r="480" spans="2:72" ht="13.15" customHeight="1" x14ac:dyDescent="0.15">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row>
    <row r="481" spans="2:72" s="318" customFormat="1" ht="13.15" customHeight="1" x14ac:dyDescent="0.15">
      <c r="B481" s="319"/>
      <c r="C481" s="319"/>
      <c r="D481" s="319"/>
      <c r="E481" s="319"/>
      <c r="F481" s="319"/>
      <c r="G481" s="319"/>
      <c r="H481" s="319"/>
      <c r="I481" s="319"/>
      <c r="J481" s="319"/>
      <c r="K481" s="319"/>
      <c r="L481" s="319"/>
      <c r="M481" s="319"/>
      <c r="N481" s="319"/>
      <c r="O481" s="319"/>
      <c r="P481" s="319"/>
      <c r="Q481" s="319"/>
      <c r="R481" s="319"/>
      <c r="S481" s="319"/>
      <c r="T481" s="319"/>
      <c r="U481" s="319"/>
      <c r="V481" s="319"/>
      <c r="W481" s="319"/>
      <c r="X481" s="319"/>
      <c r="Y481" s="319"/>
      <c r="Z481" s="319"/>
      <c r="AA481" s="319"/>
      <c r="AB481" s="319"/>
      <c r="AC481" s="319"/>
      <c r="AD481" s="319"/>
    </row>
    <row r="482" spans="2:72" ht="13.5" customHeight="1" x14ac:dyDescent="0.15">
      <c r="B482" s="570" t="s">
        <v>242</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24"/>
      <c r="AD482" s="24"/>
    </row>
    <row r="483" spans="2:72" s="318" customFormat="1" ht="13.5" customHeight="1" x14ac:dyDescent="0.15">
      <c r="B483" s="570"/>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319"/>
      <c r="AD483" s="319"/>
    </row>
    <row r="484" spans="2:72" ht="13.5" customHeight="1" x14ac:dyDescent="0.15">
      <c r="B484" s="570"/>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24"/>
      <c r="AD484" s="24"/>
    </row>
    <row r="485" spans="2:72" x14ac:dyDescent="0.15">
      <c r="B485" s="24"/>
      <c r="C485" s="645"/>
      <c r="D485" s="646"/>
      <c r="E485" s="646"/>
      <c r="F485" s="646"/>
      <c r="G485" s="646"/>
      <c r="H485" s="647"/>
      <c r="I485" s="470" t="s">
        <v>24</v>
      </c>
      <c r="J485" s="470"/>
      <c r="K485" s="461">
        <f>I435</f>
        <v>44</v>
      </c>
      <c r="L485" s="462"/>
      <c r="M485" s="470" t="s">
        <v>2</v>
      </c>
      <c r="N485" s="470"/>
      <c r="O485" s="461">
        <f>M435</f>
        <v>32</v>
      </c>
      <c r="P485" s="462"/>
      <c r="Q485" s="470" t="s">
        <v>3</v>
      </c>
      <c r="R485" s="470"/>
      <c r="S485" s="461">
        <f>Q435</f>
        <v>12</v>
      </c>
      <c r="T485" s="462"/>
      <c r="U485" s="585"/>
      <c r="V485" s="586"/>
      <c r="W485" s="525"/>
      <c r="X485" s="525"/>
      <c r="Y485" s="24"/>
      <c r="Z485" s="24"/>
      <c r="AA485" s="24"/>
      <c r="AB485" s="24"/>
      <c r="AC485" s="24"/>
      <c r="AD485" s="24"/>
    </row>
    <row r="486" spans="2:72" ht="40.9" customHeight="1" x14ac:dyDescent="0.15">
      <c r="B486" s="24"/>
      <c r="C486" s="558" t="s">
        <v>135</v>
      </c>
      <c r="D486" s="559"/>
      <c r="E486" s="559"/>
      <c r="F486" s="559"/>
      <c r="G486" s="559"/>
      <c r="H486" s="560"/>
      <c r="I486" s="510">
        <f>M486+Q486</f>
        <v>10</v>
      </c>
      <c r="J486" s="494"/>
      <c r="K486" s="511">
        <f>I486/K$485</f>
        <v>0.22727272727272727</v>
      </c>
      <c r="L486" s="512"/>
      <c r="M486" s="510">
        <v>6</v>
      </c>
      <c r="N486" s="494"/>
      <c r="O486" s="561">
        <f>M486/O$453</f>
        <v>0.1875</v>
      </c>
      <c r="P486" s="562"/>
      <c r="Q486" s="510">
        <v>4</v>
      </c>
      <c r="R486" s="494"/>
      <c r="S486" s="511">
        <f>Q486/S$453</f>
        <v>0.33333333333333331</v>
      </c>
      <c r="T486" s="512"/>
      <c r="U486" s="580"/>
      <c r="V486" s="581"/>
      <c r="W486" s="582"/>
      <c r="X486" s="582"/>
      <c r="Y486" s="24"/>
      <c r="Z486" s="24"/>
      <c r="AA486" s="24"/>
      <c r="AB486" s="24"/>
      <c r="AC486" s="24"/>
      <c r="AD486" s="24"/>
      <c r="AE486" s="594"/>
      <c r="AF486" s="594"/>
      <c r="AG486" s="594"/>
    </row>
    <row r="487" spans="2:72" ht="40.9" customHeight="1" x14ac:dyDescent="0.15">
      <c r="B487" s="24"/>
      <c r="C487" s="587" t="s">
        <v>174</v>
      </c>
      <c r="D487" s="588"/>
      <c r="E487" s="588"/>
      <c r="F487" s="588"/>
      <c r="G487" s="588"/>
      <c r="H487" s="589"/>
      <c r="I487" s="510">
        <f>M487+Q487</f>
        <v>19</v>
      </c>
      <c r="J487" s="494"/>
      <c r="K487" s="511">
        <f>I487/K$485</f>
        <v>0.43181818181818182</v>
      </c>
      <c r="L487" s="512"/>
      <c r="M487" s="510">
        <v>13</v>
      </c>
      <c r="N487" s="494"/>
      <c r="O487" s="561">
        <f t="shared" ref="O487:O490" si="96">M487/O$453</f>
        <v>0.40625</v>
      </c>
      <c r="P487" s="562"/>
      <c r="Q487" s="510">
        <v>6</v>
      </c>
      <c r="R487" s="494"/>
      <c r="S487" s="511">
        <f>Q487/S$453</f>
        <v>0.5</v>
      </c>
      <c r="T487" s="512"/>
      <c r="U487" s="580"/>
      <c r="V487" s="581"/>
      <c r="W487" s="582"/>
      <c r="X487" s="582"/>
      <c r="Y487" s="24"/>
      <c r="Z487" s="24"/>
      <c r="AA487" s="24"/>
      <c r="AB487" s="24"/>
      <c r="AC487" s="24"/>
      <c r="AD487" s="24"/>
    </row>
    <row r="488" spans="2:72" ht="40.9" customHeight="1" x14ac:dyDescent="0.15">
      <c r="B488" s="24"/>
      <c r="C488" s="558" t="s">
        <v>138</v>
      </c>
      <c r="D488" s="559"/>
      <c r="E488" s="559"/>
      <c r="F488" s="559"/>
      <c r="G488" s="559"/>
      <c r="H488" s="560"/>
      <c r="I488" s="510">
        <f>M488+Q488</f>
        <v>5</v>
      </c>
      <c r="J488" s="494"/>
      <c r="K488" s="511">
        <f>I488/K$485</f>
        <v>0.11363636363636363</v>
      </c>
      <c r="L488" s="512"/>
      <c r="M488" s="510">
        <v>4</v>
      </c>
      <c r="N488" s="494"/>
      <c r="O488" s="561">
        <f t="shared" si="96"/>
        <v>0.125</v>
      </c>
      <c r="P488" s="562"/>
      <c r="Q488" s="510">
        <v>1</v>
      </c>
      <c r="R488" s="494"/>
      <c r="S488" s="511">
        <f>Q488/S$453</f>
        <v>8.3333333333333329E-2</v>
      </c>
      <c r="T488" s="512"/>
      <c r="U488" s="580"/>
      <c r="V488" s="581"/>
      <c r="W488" s="582"/>
      <c r="X488" s="582"/>
      <c r="Y488" s="24"/>
      <c r="Z488" s="24"/>
      <c r="AA488" s="24"/>
      <c r="AB488" s="24"/>
      <c r="AC488" s="24"/>
      <c r="AD488" s="24"/>
    </row>
    <row r="489" spans="2:72" ht="40.9" customHeight="1" x14ac:dyDescent="0.15">
      <c r="B489" s="24"/>
      <c r="C489" s="558" t="s">
        <v>137</v>
      </c>
      <c r="D489" s="559"/>
      <c r="E489" s="559"/>
      <c r="F489" s="559"/>
      <c r="G489" s="559"/>
      <c r="H489" s="560"/>
      <c r="I489" s="510">
        <f>M489+Q489</f>
        <v>3</v>
      </c>
      <c r="J489" s="494"/>
      <c r="K489" s="511">
        <f>I489/K$485</f>
        <v>6.8181818181818177E-2</v>
      </c>
      <c r="L489" s="512"/>
      <c r="M489" s="510">
        <v>3</v>
      </c>
      <c r="N489" s="494"/>
      <c r="O489" s="561">
        <f t="shared" si="96"/>
        <v>9.375E-2</v>
      </c>
      <c r="P489" s="562"/>
      <c r="Q489" s="510">
        <v>0</v>
      </c>
      <c r="R489" s="494"/>
      <c r="S489" s="511">
        <f>Q489/S$453</f>
        <v>0</v>
      </c>
      <c r="T489" s="512"/>
      <c r="U489" s="580"/>
      <c r="V489" s="581"/>
      <c r="W489" s="582"/>
      <c r="X489" s="582"/>
      <c r="Y489" s="24"/>
      <c r="Z489" s="24"/>
      <c r="AA489" s="24"/>
      <c r="AB489" s="24"/>
      <c r="AC489" s="24"/>
      <c r="AD489" s="24"/>
    </row>
    <row r="490" spans="2:72" ht="40.9" customHeight="1" x14ac:dyDescent="0.15">
      <c r="B490" s="24"/>
      <c r="C490" s="558" t="s">
        <v>136</v>
      </c>
      <c r="D490" s="559"/>
      <c r="E490" s="559"/>
      <c r="F490" s="559"/>
      <c r="G490" s="559"/>
      <c r="H490" s="560"/>
      <c r="I490" s="510">
        <f>M490+Q490</f>
        <v>7</v>
      </c>
      <c r="J490" s="494"/>
      <c r="K490" s="511">
        <f>I490/K$485</f>
        <v>0.15909090909090909</v>
      </c>
      <c r="L490" s="512"/>
      <c r="M490" s="510">
        <v>6</v>
      </c>
      <c r="N490" s="494"/>
      <c r="O490" s="561">
        <f t="shared" si="96"/>
        <v>0.1875</v>
      </c>
      <c r="P490" s="562"/>
      <c r="Q490" s="510">
        <v>1</v>
      </c>
      <c r="R490" s="494"/>
      <c r="S490" s="511">
        <f>Q490/S$453</f>
        <v>8.3333333333333329E-2</v>
      </c>
      <c r="T490" s="512"/>
      <c r="U490" s="580"/>
      <c r="V490" s="581"/>
      <c r="W490" s="582"/>
      <c r="X490" s="582"/>
      <c r="Y490" s="24"/>
      <c r="Z490" s="24"/>
      <c r="AA490" s="24"/>
      <c r="AB490" s="24"/>
      <c r="AC490" s="24"/>
      <c r="AD490" s="24"/>
    </row>
    <row r="491" spans="2:72" x14ac:dyDescent="0.15">
      <c r="B491" s="24"/>
      <c r="C491" s="53"/>
      <c r="D491" s="53"/>
      <c r="E491" s="53"/>
      <c r="F491" s="53"/>
      <c r="G491" s="53"/>
      <c r="H491" s="53"/>
      <c r="I491" s="158"/>
      <c r="J491" s="158"/>
      <c r="K491" s="153"/>
      <c r="L491" s="153"/>
      <c r="M491" s="158"/>
      <c r="N491" s="158"/>
      <c r="O491" s="153"/>
      <c r="P491" s="153"/>
      <c r="Q491" s="158"/>
      <c r="R491" s="158"/>
      <c r="S491" s="153"/>
      <c r="T491" s="153"/>
      <c r="U491" s="581"/>
      <c r="V491" s="581"/>
      <c r="W491" s="582"/>
      <c r="X491" s="582"/>
      <c r="Y491" s="24"/>
      <c r="Z491" s="24"/>
      <c r="AA491" s="24"/>
      <c r="AB491" s="24"/>
      <c r="AC491" s="24"/>
      <c r="AD491" s="24"/>
    </row>
    <row r="492" spans="2:72" s="318" customFormat="1" x14ac:dyDescent="0.15">
      <c r="B492" t="s">
        <v>286</v>
      </c>
      <c r="C492"/>
      <c r="D492"/>
      <c r="E492"/>
      <c r="F492"/>
      <c r="G492"/>
      <c r="H492"/>
      <c r="I492"/>
      <c r="J492"/>
      <c r="K492"/>
      <c r="L492"/>
      <c r="M492"/>
      <c r="N492"/>
      <c r="O492"/>
      <c r="P492"/>
      <c r="Q492"/>
      <c r="R492"/>
      <c r="S492"/>
      <c r="T492"/>
      <c r="U492"/>
      <c r="V492"/>
      <c r="W492"/>
      <c r="X492"/>
      <c r="Y492"/>
      <c r="Z492"/>
      <c r="AA492"/>
      <c r="AB492"/>
    </row>
    <row r="493" spans="2:72" s="318" customFormat="1" x14ac:dyDescent="0.15">
      <c r="B493" t="s">
        <v>287</v>
      </c>
      <c r="C493"/>
      <c r="D493"/>
      <c r="E493"/>
      <c r="F493"/>
      <c r="G493"/>
      <c r="H493"/>
      <c r="I493"/>
      <c r="J493"/>
      <c r="K493"/>
      <c r="L493"/>
      <c r="M493"/>
      <c r="N493"/>
      <c r="O493"/>
      <c r="P493"/>
      <c r="Q493"/>
      <c r="R493"/>
      <c r="S493"/>
      <c r="T493"/>
      <c r="U493"/>
      <c r="V493"/>
      <c r="W493"/>
      <c r="X493"/>
      <c r="Y493"/>
      <c r="Z493"/>
      <c r="AA493"/>
      <c r="AB493"/>
    </row>
    <row r="494" spans="2:72" s="318" customFormat="1" x14ac:dyDescent="0.15">
      <c r="B494"/>
      <c r="C494"/>
      <c r="D494"/>
      <c r="E494"/>
      <c r="F494"/>
      <c r="G494"/>
      <c r="H494"/>
      <c r="I494"/>
      <c r="J494"/>
      <c r="K494"/>
      <c r="L494"/>
      <c r="M494"/>
      <c r="N494"/>
      <c r="O494"/>
      <c r="P494"/>
      <c r="Q494"/>
      <c r="R494"/>
      <c r="S494"/>
      <c r="T494"/>
      <c r="U494"/>
      <c r="V494"/>
      <c r="W494"/>
      <c r="X494"/>
      <c r="Y494"/>
      <c r="Z494"/>
      <c r="AA494"/>
      <c r="AB494"/>
    </row>
    <row r="495" spans="2:72" s="257" customFormat="1" x14ac:dyDescent="0.15">
      <c r="B495" s="258"/>
      <c r="C495" s="363" t="s">
        <v>269</v>
      </c>
      <c r="D495" s="363"/>
      <c r="E495" s="363"/>
      <c r="F495" s="363"/>
      <c r="G495" s="363"/>
      <c r="H495" s="363"/>
      <c r="I495" s="363"/>
      <c r="J495" s="259"/>
      <c r="K495" s="260"/>
      <c r="L495" s="260"/>
      <c r="M495" s="259"/>
      <c r="N495" s="259"/>
      <c r="O495" s="260"/>
      <c r="P495" s="260"/>
      <c r="Q495" s="259"/>
      <c r="R495" s="259"/>
      <c r="S495" s="260"/>
      <c r="T495" s="260"/>
      <c r="U495" s="259"/>
      <c r="V495" s="259"/>
      <c r="W495" s="260"/>
      <c r="X495" s="260"/>
      <c r="Y495" s="258"/>
      <c r="Z495" s="258"/>
      <c r="AA495" s="258"/>
      <c r="AB495" s="258"/>
      <c r="AC495" s="258"/>
      <c r="AD495" s="258"/>
      <c r="AE495" s="318"/>
      <c r="AF495" s="318"/>
      <c r="AG495" s="318"/>
      <c r="AH495" s="318"/>
      <c r="AI495" s="318"/>
      <c r="AJ495" s="318"/>
      <c r="AK495" s="318"/>
      <c r="AL495" s="318"/>
      <c r="AM495" s="318"/>
      <c r="AN495" s="318"/>
      <c r="AO495" s="318"/>
      <c r="AP495" s="318"/>
      <c r="AQ495" s="318"/>
      <c r="AR495" s="318"/>
      <c r="AS495" s="318"/>
      <c r="AT495" s="318"/>
      <c r="AU495" s="318"/>
      <c r="AV495" s="318"/>
      <c r="AW495" s="318"/>
      <c r="AX495" s="318"/>
      <c r="AY495" s="318"/>
      <c r="AZ495" s="318"/>
      <c r="BA495" s="318"/>
      <c r="BB495" s="318"/>
      <c r="BC495" s="318"/>
      <c r="BD495" s="318"/>
      <c r="BE495" s="318"/>
      <c r="BF495" s="318"/>
      <c r="BG495" s="318"/>
      <c r="BH495" s="318"/>
      <c r="BI495" s="318"/>
      <c r="BJ495" s="318"/>
      <c r="BK495" s="318"/>
      <c r="BL495" s="318"/>
      <c r="BM495" s="318"/>
      <c r="BN495" s="318"/>
      <c r="BO495" s="318"/>
      <c r="BP495" s="318"/>
      <c r="BQ495" s="318"/>
      <c r="BR495" s="318"/>
      <c r="BS495" s="318"/>
      <c r="BT495" s="318"/>
    </row>
    <row r="496" spans="2:72" s="257" customFormat="1" x14ac:dyDescent="0.15">
      <c r="B496" s="258"/>
      <c r="C496" s="645"/>
      <c r="D496" s="646"/>
      <c r="E496" s="646"/>
      <c r="F496" s="646"/>
      <c r="G496" s="646"/>
      <c r="H496" s="647"/>
      <c r="I496" s="470" t="s">
        <v>144</v>
      </c>
      <c r="J496" s="470"/>
      <c r="K496" s="461"/>
      <c r="L496" s="462"/>
      <c r="M496" s="470" t="s">
        <v>266</v>
      </c>
      <c r="N496" s="470"/>
      <c r="O496" s="461">
        <f>M444</f>
        <v>52</v>
      </c>
      <c r="P496" s="462"/>
      <c r="Q496" s="470" t="s">
        <v>211</v>
      </c>
      <c r="R496" s="470"/>
      <c r="S496" s="461">
        <f>Q444</f>
        <v>44</v>
      </c>
      <c r="T496" s="462"/>
      <c r="U496" s="585"/>
      <c r="V496" s="586"/>
      <c r="W496" s="525"/>
      <c r="X496" s="525"/>
      <c r="Y496" s="258"/>
      <c r="Z496" s="258"/>
      <c r="AA496" s="258"/>
      <c r="AB496" s="258"/>
      <c r="AC496" s="258"/>
      <c r="AD496" s="258"/>
      <c r="AE496" s="318"/>
      <c r="AF496" s="318"/>
      <c r="AG496" s="318"/>
      <c r="AH496" s="318"/>
      <c r="AI496" s="318"/>
      <c r="AJ496" s="318"/>
      <c r="AK496" s="318"/>
      <c r="AL496" s="318"/>
      <c r="AM496" s="318"/>
      <c r="AN496" s="318"/>
      <c r="AO496" s="318"/>
      <c r="AP496" s="318"/>
      <c r="AQ496" s="318"/>
      <c r="AR496" s="318"/>
      <c r="AS496" s="318"/>
      <c r="AT496" s="318"/>
      <c r="AU496" s="318"/>
      <c r="AV496" s="318"/>
      <c r="AW496" s="318"/>
      <c r="AX496" s="318"/>
      <c r="AY496" s="318"/>
      <c r="AZ496" s="318"/>
      <c r="BA496" s="318"/>
      <c r="BB496" s="318"/>
      <c r="BC496" s="318"/>
      <c r="BD496" s="318"/>
      <c r="BE496" s="318"/>
      <c r="BF496" s="318"/>
      <c r="BG496" s="318"/>
      <c r="BH496" s="318"/>
      <c r="BI496" s="318"/>
      <c r="BJ496" s="318"/>
      <c r="BK496" s="318"/>
      <c r="BL496" s="318"/>
      <c r="BM496" s="318"/>
      <c r="BN496" s="318"/>
      <c r="BO496" s="318"/>
      <c r="BP496" s="318"/>
      <c r="BQ496" s="318"/>
      <c r="BR496" s="318"/>
      <c r="BS496" s="318"/>
      <c r="BT496" s="318"/>
    </row>
    <row r="497" spans="2:72" s="257" customFormat="1" ht="40.9" customHeight="1" x14ac:dyDescent="0.15">
      <c r="B497" s="258"/>
      <c r="C497" s="558" t="s">
        <v>135</v>
      </c>
      <c r="D497" s="559"/>
      <c r="E497" s="559"/>
      <c r="F497" s="559"/>
      <c r="G497" s="559"/>
      <c r="H497" s="560"/>
      <c r="I497" s="590"/>
      <c r="J497" s="591"/>
      <c r="K497" s="592"/>
      <c r="L497" s="593"/>
      <c r="M497" s="578">
        <v>17</v>
      </c>
      <c r="N497" s="579"/>
      <c r="O497" s="561">
        <f>M497/$O$496</f>
        <v>0.32692307692307693</v>
      </c>
      <c r="P497" s="562"/>
      <c r="Q497" s="510">
        <v>10</v>
      </c>
      <c r="R497" s="494"/>
      <c r="S497" s="511">
        <f>Q497/$S$496</f>
        <v>0.22727272727272727</v>
      </c>
      <c r="T497" s="512"/>
      <c r="U497" s="580"/>
      <c r="V497" s="581"/>
      <c r="W497" s="582"/>
      <c r="X497" s="582"/>
      <c r="Y497" s="258"/>
      <c r="Z497" s="258"/>
      <c r="AA497" s="258"/>
      <c r="AB497" s="258"/>
      <c r="AC497" s="258"/>
      <c r="AD497" s="258"/>
      <c r="AE497" s="594"/>
      <c r="AF497" s="594"/>
      <c r="AG497" s="594"/>
      <c r="AH497" s="318"/>
      <c r="AI497" s="318"/>
      <c r="AJ497" s="318"/>
      <c r="AK497" s="318"/>
      <c r="AL497" s="318"/>
      <c r="AM497" s="318"/>
      <c r="AN497" s="318"/>
      <c r="AO497" s="318"/>
      <c r="AP497" s="318"/>
      <c r="AQ497" s="318"/>
      <c r="AR497" s="318"/>
      <c r="AS497" s="318"/>
      <c r="AT497" s="318"/>
      <c r="AU497" s="318"/>
      <c r="AV497" s="318"/>
      <c r="AW497" s="318"/>
      <c r="AX497" s="318"/>
      <c r="AY497" s="318"/>
      <c r="AZ497" s="318"/>
      <c r="BA497" s="318"/>
      <c r="BB497" s="318"/>
      <c r="BC497" s="318"/>
      <c r="BD497" s="318"/>
      <c r="BE497" s="318"/>
      <c r="BF497" s="318"/>
      <c r="BG497" s="318"/>
      <c r="BH497" s="318"/>
      <c r="BI497" s="318"/>
      <c r="BJ497" s="318"/>
      <c r="BK497" s="318"/>
      <c r="BL497" s="318"/>
      <c r="BM497" s="318"/>
      <c r="BN497" s="318"/>
      <c r="BO497" s="318"/>
      <c r="BP497" s="318"/>
      <c r="BQ497" s="318"/>
      <c r="BR497" s="318"/>
      <c r="BS497" s="318"/>
      <c r="BT497" s="318"/>
    </row>
    <row r="498" spans="2:72" s="257" customFormat="1" ht="40.9" customHeight="1" x14ac:dyDescent="0.15">
      <c r="B498" s="258"/>
      <c r="C498" s="587" t="s">
        <v>174</v>
      </c>
      <c r="D498" s="588"/>
      <c r="E498" s="588"/>
      <c r="F498" s="588"/>
      <c r="G498" s="588"/>
      <c r="H498" s="589"/>
      <c r="I498" s="590"/>
      <c r="J498" s="591"/>
      <c r="K498" s="592"/>
      <c r="L498" s="593"/>
      <c r="M498" s="578">
        <v>21</v>
      </c>
      <c r="N498" s="579"/>
      <c r="O498" s="561">
        <f t="shared" ref="O498:O501" si="97">M498/$O$496</f>
        <v>0.40384615384615385</v>
      </c>
      <c r="P498" s="562"/>
      <c r="Q498" s="510">
        <v>19</v>
      </c>
      <c r="R498" s="494"/>
      <c r="S498" s="511">
        <f t="shared" ref="S498:S501" si="98">Q498/$S$496</f>
        <v>0.43181818181818182</v>
      </c>
      <c r="T498" s="512"/>
      <c r="U498" s="580"/>
      <c r="V498" s="581"/>
      <c r="W498" s="582"/>
      <c r="X498" s="582"/>
      <c r="Y498" s="258"/>
      <c r="Z498" s="258"/>
      <c r="AA498" s="258"/>
      <c r="AB498" s="258"/>
      <c r="AC498" s="258"/>
      <c r="AD498" s="258"/>
      <c r="AE498" s="318"/>
      <c r="AF498" s="318"/>
      <c r="AG498" s="318"/>
      <c r="AH498" s="318"/>
      <c r="AI498" s="318"/>
      <c r="AJ498" s="318"/>
      <c r="AK498" s="318"/>
      <c r="AL498" s="318"/>
      <c r="AM498" s="318"/>
      <c r="AN498" s="318"/>
      <c r="AO498" s="318"/>
      <c r="AP498" s="318"/>
      <c r="AQ498" s="318"/>
      <c r="AR498" s="318"/>
      <c r="AS498" s="318"/>
      <c r="AT498" s="318"/>
      <c r="AU498" s="318"/>
      <c r="AV498" s="318"/>
      <c r="AW498" s="318"/>
      <c r="AX498" s="318"/>
      <c r="AY498" s="318"/>
      <c r="AZ498" s="318"/>
      <c r="BA498" s="318"/>
      <c r="BB498" s="318"/>
      <c r="BC498" s="318"/>
      <c r="BD498" s="318"/>
      <c r="BE498" s="318"/>
      <c r="BF498" s="318"/>
      <c r="BG498" s="318"/>
      <c r="BH498" s="318"/>
      <c r="BI498" s="318"/>
      <c r="BJ498" s="318"/>
      <c r="BK498" s="318"/>
      <c r="BL498" s="318"/>
      <c r="BM498" s="318"/>
      <c r="BN498" s="318"/>
      <c r="BO498" s="318"/>
      <c r="BP498" s="318"/>
      <c r="BQ498" s="318"/>
      <c r="BR498" s="318"/>
      <c r="BS498" s="318"/>
      <c r="BT498" s="318"/>
    </row>
    <row r="499" spans="2:72" s="257" customFormat="1" ht="40.9" customHeight="1" x14ac:dyDescent="0.15">
      <c r="B499" s="258"/>
      <c r="C499" s="558" t="s">
        <v>138</v>
      </c>
      <c r="D499" s="559"/>
      <c r="E499" s="559"/>
      <c r="F499" s="559"/>
      <c r="G499" s="559"/>
      <c r="H499" s="560"/>
      <c r="I499" s="590"/>
      <c r="J499" s="591"/>
      <c r="K499" s="592"/>
      <c r="L499" s="593"/>
      <c r="M499" s="578">
        <v>6</v>
      </c>
      <c r="N499" s="579"/>
      <c r="O499" s="561">
        <f t="shared" si="97"/>
        <v>0.11538461538461539</v>
      </c>
      <c r="P499" s="562"/>
      <c r="Q499" s="510">
        <v>5</v>
      </c>
      <c r="R499" s="494"/>
      <c r="S499" s="511">
        <f t="shared" si="98"/>
        <v>0.11363636363636363</v>
      </c>
      <c r="T499" s="512"/>
      <c r="U499" s="580"/>
      <c r="V499" s="581"/>
      <c r="W499" s="582"/>
      <c r="X499" s="582"/>
      <c r="Y499" s="258"/>
      <c r="Z499" s="258"/>
      <c r="AA499" s="258"/>
      <c r="AB499" s="258"/>
      <c r="AC499" s="258"/>
      <c r="AD499" s="258"/>
      <c r="AE499" s="318"/>
      <c r="AF499" s="318"/>
      <c r="AG499" s="318"/>
      <c r="AH499" s="318"/>
      <c r="AI499" s="318"/>
      <c r="AJ499" s="318"/>
      <c r="AK499" s="318"/>
      <c r="AL499" s="318"/>
      <c r="AM499" s="318"/>
      <c r="AN499" s="318"/>
      <c r="AO499" s="318"/>
      <c r="AP499" s="318"/>
      <c r="AQ499" s="318"/>
      <c r="AR499" s="318"/>
      <c r="AS499" s="318"/>
      <c r="AT499" s="318"/>
      <c r="AU499" s="318"/>
      <c r="AV499" s="318"/>
      <c r="AW499" s="318"/>
      <c r="AX499" s="318"/>
      <c r="AY499" s="318"/>
      <c r="AZ499" s="318"/>
      <c r="BA499" s="318"/>
      <c r="BB499" s="318"/>
      <c r="BC499" s="318"/>
      <c r="BD499" s="318"/>
      <c r="BE499" s="318"/>
      <c r="BF499" s="318"/>
      <c r="BG499" s="318"/>
      <c r="BH499" s="318"/>
      <c r="BI499" s="318"/>
      <c r="BJ499" s="318"/>
      <c r="BK499" s="318"/>
      <c r="BL499" s="318"/>
      <c r="BM499" s="318"/>
      <c r="BN499" s="318"/>
      <c r="BO499" s="318"/>
      <c r="BP499" s="318"/>
      <c r="BQ499" s="318"/>
      <c r="BR499" s="318"/>
      <c r="BS499" s="318"/>
      <c r="BT499" s="318"/>
    </row>
    <row r="500" spans="2:72" s="257" customFormat="1" ht="40.9" customHeight="1" x14ac:dyDescent="0.15">
      <c r="B500" s="258"/>
      <c r="C500" s="558" t="s">
        <v>137</v>
      </c>
      <c r="D500" s="559"/>
      <c r="E500" s="559"/>
      <c r="F500" s="559"/>
      <c r="G500" s="559"/>
      <c r="H500" s="560"/>
      <c r="I500" s="590"/>
      <c r="J500" s="591"/>
      <c r="K500" s="592"/>
      <c r="L500" s="593"/>
      <c r="M500" s="578">
        <v>3</v>
      </c>
      <c r="N500" s="579"/>
      <c r="O500" s="561">
        <f t="shared" si="97"/>
        <v>5.7692307692307696E-2</v>
      </c>
      <c r="P500" s="562"/>
      <c r="Q500" s="510">
        <v>3</v>
      </c>
      <c r="R500" s="494"/>
      <c r="S500" s="511">
        <f t="shared" si="98"/>
        <v>6.8181818181818177E-2</v>
      </c>
      <c r="T500" s="512"/>
      <c r="U500" s="580"/>
      <c r="V500" s="581"/>
      <c r="W500" s="582"/>
      <c r="X500" s="582"/>
      <c r="Y500" s="258"/>
      <c r="Z500" s="258"/>
      <c r="AA500" s="258"/>
      <c r="AB500" s="258"/>
      <c r="AC500" s="258"/>
      <c r="AD500" s="258"/>
      <c r="AE500" s="318"/>
      <c r="AF500" s="318"/>
      <c r="AG500" s="318"/>
      <c r="AH500" s="318"/>
      <c r="AI500" s="318"/>
      <c r="AJ500" s="318"/>
      <c r="AK500" s="318"/>
      <c r="AL500" s="318"/>
      <c r="AM500" s="318"/>
      <c r="AN500" s="318"/>
      <c r="AO500" s="318"/>
      <c r="AP500" s="318"/>
      <c r="AQ500" s="318"/>
      <c r="AR500" s="318"/>
      <c r="AS500" s="318"/>
      <c r="AT500" s="318"/>
      <c r="AU500" s="318"/>
      <c r="AV500" s="318"/>
      <c r="AW500" s="318"/>
      <c r="AX500" s="318"/>
      <c r="AY500" s="318"/>
      <c r="AZ500" s="318"/>
      <c r="BA500" s="318"/>
      <c r="BB500" s="318"/>
      <c r="BC500" s="318"/>
      <c r="BD500" s="318"/>
      <c r="BE500" s="318"/>
      <c r="BF500" s="318"/>
      <c r="BG500" s="318"/>
      <c r="BH500" s="318"/>
      <c r="BI500" s="318"/>
      <c r="BJ500" s="318"/>
      <c r="BK500" s="318"/>
      <c r="BL500" s="318"/>
      <c r="BM500" s="318"/>
      <c r="BN500" s="318"/>
      <c r="BO500" s="318"/>
      <c r="BP500" s="318"/>
      <c r="BQ500" s="318"/>
      <c r="BR500" s="318"/>
      <c r="BS500" s="318"/>
      <c r="BT500" s="318"/>
    </row>
    <row r="501" spans="2:72" s="257" customFormat="1" ht="40.9" customHeight="1" x14ac:dyDescent="0.15">
      <c r="B501" s="258"/>
      <c r="C501" s="558" t="s">
        <v>136</v>
      </c>
      <c r="D501" s="559"/>
      <c r="E501" s="559"/>
      <c r="F501" s="559"/>
      <c r="G501" s="559"/>
      <c r="H501" s="560"/>
      <c r="I501" s="590"/>
      <c r="J501" s="591"/>
      <c r="K501" s="592"/>
      <c r="L501" s="593"/>
      <c r="M501" s="578">
        <v>5</v>
      </c>
      <c r="N501" s="579"/>
      <c r="O501" s="561">
        <f t="shared" si="97"/>
        <v>9.6153846153846159E-2</v>
      </c>
      <c r="P501" s="562"/>
      <c r="Q501" s="510">
        <v>7</v>
      </c>
      <c r="R501" s="494"/>
      <c r="S501" s="511">
        <f t="shared" si="98"/>
        <v>0.15909090909090909</v>
      </c>
      <c r="T501" s="512"/>
      <c r="U501" s="580"/>
      <c r="V501" s="581"/>
      <c r="W501" s="582"/>
      <c r="X501" s="582"/>
      <c r="Y501" s="258"/>
      <c r="Z501" s="258"/>
      <c r="AA501" s="258"/>
      <c r="AB501" s="258"/>
      <c r="AC501" s="258"/>
      <c r="AD501" s="258"/>
      <c r="AE501" s="318"/>
      <c r="AF501" s="318"/>
      <c r="AG501" s="318"/>
      <c r="AH501" s="318"/>
      <c r="AI501" s="318"/>
      <c r="AJ501" s="318"/>
      <c r="AK501" s="318"/>
      <c r="AL501" s="318"/>
      <c r="AM501" s="318"/>
      <c r="AN501" s="318"/>
      <c r="AO501" s="318"/>
      <c r="AP501" s="318"/>
      <c r="AQ501" s="318"/>
      <c r="AR501" s="318"/>
      <c r="AS501" s="318"/>
      <c r="AT501" s="318"/>
      <c r="AU501" s="318"/>
      <c r="AV501" s="318"/>
      <c r="AW501" s="318"/>
      <c r="AX501" s="318"/>
      <c r="AY501" s="318"/>
      <c r="AZ501" s="318"/>
      <c r="BA501" s="318"/>
      <c r="BB501" s="318"/>
      <c r="BC501" s="318"/>
      <c r="BD501" s="318"/>
      <c r="BE501" s="318"/>
      <c r="BF501" s="318"/>
      <c r="BG501" s="318"/>
      <c r="BH501" s="318"/>
      <c r="BI501" s="318"/>
      <c r="BJ501" s="318"/>
      <c r="BK501" s="318"/>
      <c r="BL501" s="318"/>
      <c r="BM501" s="318"/>
      <c r="BN501" s="318"/>
      <c r="BO501" s="318"/>
      <c r="BP501" s="318"/>
      <c r="BQ501" s="318"/>
      <c r="BR501" s="318"/>
      <c r="BS501" s="318"/>
      <c r="BT501" s="318"/>
    </row>
    <row r="502" spans="2:72" s="257" customFormat="1" ht="13.5" customHeight="1" x14ac:dyDescent="0.15">
      <c r="B502" s="258"/>
      <c r="C502" s="261"/>
      <c r="D502" s="261"/>
      <c r="E502" s="261"/>
      <c r="F502" s="261"/>
      <c r="G502" s="261"/>
      <c r="H502" s="261"/>
      <c r="I502" s="259"/>
      <c r="J502" s="259"/>
      <c r="K502" s="260"/>
      <c r="L502" s="260"/>
      <c r="M502" s="259"/>
      <c r="N502" s="259"/>
      <c r="O502" s="256"/>
      <c r="P502" s="256"/>
      <c r="Q502" s="259"/>
      <c r="R502" s="259"/>
      <c r="S502" s="260"/>
      <c r="T502" s="260"/>
      <c r="U502" s="259"/>
      <c r="V502" s="259"/>
      <c r="W502" s="260"/>
      <c r="X502" s="260"/>
      <c r="Y502" s="258"/>
      <c r="Z502" s="258"/>
      <c r="AA502" s="258"/>
      <c r="AB502" s="258"/>
      <c r="AC502" s="258"/>
      <c r="AD502" s="258"/>
      <c r="AE502" s="318"/>
      <c r="AF502" s="318"/>
      <c r="AG502" s="318"/>
      <c r="AH502" s="318"/>
      <c r="AI502" s="318"/>
      <c r="AJ502" s="318"/>
      <c r="AK502" s="318"/>
      <c r="AL502" s="318"/>
      <c r="AM502" s="318"/>
      <c r="AN502" s="318"/>
      <c r="AO502" s="318"/>
      <c r="AP502" s="318"/>
      <c r="AQ502" s="318"/>
      <c r="AR502" s="318"/>
      <c r="AS502" s="318"/>
      <c r="AT502" s="318"/>
      <c r="AU502" s="318"/>
      <c r="AV502" s="318"/>
      <c r="AW502" s="318"/>
      <c r="AX502" s="318"/>
      <c r="AY502" s="318"/>
      <c r="AZ502" s="318"/>
      <c r="BA502" s="318"/>
      <c r="BB502" s="318"/>
      <c r="BC502" s="318"/>
      <c r="BD502" s="318"/>
      <c r="BE502" s="318"/>
      <c r="BF502" s="318"/>
      <c r="BG502" s="318"/>
      <c r="BH502" s="318"/>
      <c r="BI502" s="318"/>
      <c r="BJ502" s="318"/>
      <c r="BK502" s="318"/>
      <c r="BL502" s="318"/>
      <c r="BM502" s="318"/>
      <c r="BN502" s="318"/>
      <c r="BO502" s="318"/>
      <c r="BP502" s="318"/>
      <c r="BQ502" s="318"/>
      <c r="BR502" s="318"/>
      <c r="BS502" s="318"/>
      <c r="BT502" s="318"/>
    </row>
    <row r="503" spans="2:72" x14ac:dyDescent="0.15">
      <c r="B503" s="24"/>
      <c r="C503" s="53"/>
      <c r="D503" s="53"/>
      <c r="E503" s="53"/>
      <c r="F503" s="53"/>
      <c r="G503" s="53"/>
      <c r="H503" s="53"/>
      <c r="I503" s="158"/>
      <c r="J503" s="158"/>
      <c r="K503" s="153"/>
      <c r="L503" s="153"/>
      <c r="M503" s="158"/>
      <c r="N503" s="158"/>
      <c r="O503" s="153"/>
      <c r="P503" s="153"/>
      <c r="Q503" s="158"/>
      <c r="R503" s="158"/>
      <c r="S503" s="153"/>
      <c r="T503" s="153"/>
      <c r="U503" s="158"/>
      <c r="V503" s="158"/>
      <c r="W503" s="153"/>
      <c r="X503" s="153"/>
      <c r="Y503" s="24"/>
      <c r="Z503" s="24"/>
      <c r="AA503" s="24"/>
      <c r="AB503" s="24"/>
      <c r="AC503" s="24"/>
      <c r="AD503" s="24"/>
    </row>
    <row r="504" spans="2:72" s="318" customFormat="1" x14ac:dyDescent="0.15">
      <c r="B504" s="319"/>
      <c r="C504" s="322"/>
      <c r="D504" s="322"/>
      <c r="E504" s="322"/>
      <c r="F504" s="322"/>
      <c r="G504" s="322"/>
      <c r="H504" s="322"/>
      <c r="I504" s="327"/>
      <c r="J504" s="327"/>
      <c r="K504" s="328"/>
      <c r="L504" s="328"/>
      <c r="M504" s="327"/>
      <c r="N504" s="327"/>
      <c r="O504" s="328"/>
      <c r="P504" s="328"/>
      <c r="Q504" s="327"/>
      <c r="R504" s="327"/>
      <c r="S504" s="328"/>
      <c r="T504" s="328"/>
      <c r="U504" s="327"/>
      <c r="V504" s="327"/>
      <c r="W504" s="328"/>
      <c r="X504" s="328"/>
      <c r="Y504" s="319"/>
      <c r="Z504" s="319"/>
      <c r="AA504" s="319"/>
      <c r="AB504" s="319"/>
      <c r="AC504" s="319"/>
      <c r="AD504" s="319"/>
    </row>
    <row r="505" spans="2:72" x14ac:dyDescent="0.15">
      <c r="B505" s="24"/>
      <c r="C505" s="53"/>
      <c r="D505" s="53"/>
      <c r="E505" s="53"/>
      <c r="F505" s="53"/>
      <c r="G505" s="53"/>
      <c r="H505" s="53"/>
      <c r="I505" s="158"/>
      <c r="J505" s="158"/>
      <c r="K505" s="153"/>
      <c r="L505" s="153"/>
      <c r="M505" s="158"/>
      <c r="N505" s="158"/>
      <c r="O505" s="153"/>
      <c r="P505" s="153"/>
      <c r="Q505" s="158"/>
      <c r="R505" s="158"/>
      <c r="S505" s="153"/>
      <c r="T505" s="153"/>
      <c r="U505" s="158"/>
      <c r="V505" s="158"/>
      <c r="W505" s="153"/>
      <c r="X505" s="153"/>
      <c r="Y505" s="24"/>
      <c r="Z505" s="24"/>
      <c r="AA505" s="24"/>
      <c r="AB505" s="24"/>
      <c r="AC505" s="24"/>
      <c r="AD505" s="24"/>
    </row>
    <row r="506" spans="2:72" ht="13.5" customHeight="1" x14ac:dyDescent="0.15">
      <c r="B506" s="595" t="s">
        <v>243</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24"/>
      <c r="AD506" s="24"/>
    </row>
    <row r="507" spans="2:72" ht="13.5" customHeight="1" x14ac:dyDescent="0.15">
      <c r="B507" s="595"/>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24"/>
      <c r="AD507" s="24"/>
    </row>
    <row r="508" spans="2:72" x14ac:dyDescent="0.15">
      <c r="B508" s="595"/>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24"/>
      <c r="AD508" s="24"/>
    </row>
    <row r="509" spans="2:72" x14ac:dyDescent="0.15">
      <c r="B509" s="24"/>
      <c r="C509" s="83"/>
      <c r="D509" s="83"/>
      <c r="E509" s="83"/>
      <c r="F509" s="83"/>
      <c r="G509" s="83"/>
      <c r="H509" s="83"/>
      <c r="I509" s="83"/>
      <c r="J509" s="83"/>
      <c r="K509" s="83"/>
      <c r="L509" s="83"/>
      <c r="M509" s="83"/>
      <c r="N509" s="83"/>
      <c r="O509" s="83"/>
      <c r="P509" s="83"/>
      <c r="Q509" s="83"/>
      <c r="R509" s="83"/>
      <c r="S509" s="83"/>
      <c r="T509" s="83"/>
      <c r="U509" s="24"/>
      <c r="V509" s="24"/>
      <c r="W509" s="24"/>
      <c r="X509" s="24"/>
      <c r="Y509" s="24"/>
      <c r="Z509" s="24"/>
      <c r="AA509" s="24"/>
      <c r="AB509" s="24"/>
      <c r="AC509" s="24"/>
      <c r="AD509" s="24"/>
    </row>
    <row r="510" spans="2:72" x14ac:dyDescent="0.15">
      <c r="B510" s="24"/>
      <c r="C510" s="645"/>
      <c r="D510" s="646"/>
      <c r="E510" s="646"/>
      <c r="F510" s="646"/>
      <c r="G510" s="646"/>
      <c r="H510" s="647"/>
      <c r="I510" s="470" t="s">
        <v>24</v>
      </c>
      <c r="J510" s="470"/>
      <c r="K510" s="461">
        <f>O510+S510</f>
        <v>500</v>
      </c>
      <c r="L510" s="462"/>
      <c r="M510" s="470" t="s">
        <v>2</v>
      </c>
      <c r="N510" s="470"/>
      <c r="O510" s="583">
        <f>P31</f>
        <v>250</v>
      </c>
      <c r="P510" s="584"/>
      <c r="Q510" s="470" t="s">
        <v>3</v>
      </c>
      <c r="R510" s="470"/>
      <c r="S510" s="461">
        <f>P34</f>
        <v>250</v>
      </c>
      <c r="T510" s="462"/>
      <c r="U510" s="24"/>
      <c r="V510" s="24"/>
      <c r="W510" s="24"/>
      <c r="X510" s="24"/>
      <c r="Y510" s="24"/>
      <c r="Z510" s="24"/>
    </row>
    <row r="511" spans="2:72" x14ac:dyDescent="0.15">
      <c r="B511" s="24"/>
      <c r="C511" s="645" t="s">
        <v>40</v>
      </c>
      <c r="D511" s="646"/>
      <c r="E511" s="646"/>
      <c r="F511" s="646"/>
      <c r="G511" s="646"/>
      <c r="H511" s="647"/>
      <c r="I511" s="510">
        <f>M511+Q511</f>
        <v>27</v>
      </c>
      <c r="J511" s="494"/>
      <c r="K511" s="511">
        <f>I511/K$385</f>
        <v>5.3999999999999999E-2</v>
      </c>
      <c r="L511" s="512"/>
      <c r="M511" s="510">
        <v>21</v>
      </c>
      <c r="N511" s="494"/>
      <c r="O511" s="561">
        <f>M511/O$385</f>
        <v>8.4000000000000005E-2</v>
      </c>
      <c r="P511" s="562"/>
      <c r="Q511" s="510">
        <v>6</v>
      </c>
      <c r="R511" s="494"/>
      <c r="S511" s="511">
        <f>Q511/S$385</f>
        <v>2.4E-2</v>
      </c>
      <c r="T511" s="512"/>
      <c r="U511" s="24"/>
      <c r="V511" s="24"/>
      <c r="W511" s="24"/>
      <c r="X511" s="24"/>
      <c r="Y511" s="24"/>
      <c r="Z511" s="24"/>
      <c r="AC511" s="6"/>
      <c r="AD511" s="55"/>
      <c r="AE511" s="272"/>
    </row>
    <row r="512" spans="2:72" ht="13.5" customHeight="1" x14ac:dyDescent="0.15">
      <c r="B512" s="24"/>
      <c r="C512" s="645" t="s">
        <v>41</v>
      </c>
      <c r="D512" s="646"/>
      <c r="E512" s="646"/>
      <c r="F512" s="646"/>
      <c r="G512" s="646"/>
      <c r="H512" s="647"/>
      <c r="I512" s="510">
        <f>M512+Q512</f>
        <v>473</v>
      </c>
      <c r="J512" s="494"/>
      <c r="K512" s="511">
        <f>I512/K$385</f>
        <v>0.94599999999999995</v>
      </c>
      <c r="L512" s="512"/>
      <c r="M512" s="510">
        <v>229</v>
      </c>
      <c r="N512" s="494"/>
      <c r="O512" s="561">
        <f>M512/O$385</f>
        <v>0.91600000000000004</v>
      </c>
      <c r="P512" s="562"/>
      <c r="Q512" s="510">
        <v>244</v>
      </c>
      <c r="R512" s="494"/>
      <c r="S512" s="511">
        <f>Q512/S$385</f>
        <v>0.97599999999999998</v>
      </c>
      <c r="T512" s="512"/>
      <c r="U512" s="24"/>
      <c r="V512" s="24"/>
      <c r="W512" s="24"/>
      <c r="X512" s="24"/>
      <c r="Y512" s="24"/>
      <c r="Z512" s="24"/>
    </row>
    <row r="513" spans="1:38" hidden="1" outlineLevel="1" x14ac:dyDescent="0.15">
      <c r="A513" s="36"/>
      <c r="B513" s="41"/>
      <c r="C513" s="54"/>
      <c r="D513" s="54"/>
      <c r="E513" s="54"/>
      <c r="F513" s="54"/>
      <c r="G513" s="54"/>
      <c r="H513" s="54"/>
      <c r="I513" s="158"/>
      <c r="J513" s="158"/>
      <c r="K513" s="153"/>
      <c r="L513" s="153"/>
      <c r="M513" s="158"/>
      <c r="N513" s="158"/>
      <c r="O513" s="153"/>
      <c r="P513" s="153"/>
      <c r="Q513" s="158"/>
      <c r="R513" s="158"/>
      <c r="S513" s="153"/>
      <c r="T513" s="153"/>
      <c r="U513" s="42"/>
      <c r="V513" s="42"/>
      <c r="W513" s="50"/>
      <c r="X513" s="50"/>
      <c r="Y513" s="41"/>
      <c r="Z513" s="41"/>
      <c r="AA513" s="41"/>
      <c r="AB513" s="41"/>
      <c r="AC513" s="41"/>
      <c r="AD513" s="24"/>
    </row>
    <row r="514" spans="1:38" ht="13.5" hidden="1" customHeight="1" outlineLevel="1" x14ac:dyDescent="0.15">
      <c r="A514" s="36"/>
      <c r="B514" s="41"/>
      <c r="C514" s="42" t="s">
        <v>94</v>
      </c>
      <c r="D514" s="42"/>
      <c r="E514" s="42"/>
      <c r="F514" s="42"/>
      <c r="G514" s="42"/>
      <c r="H514" s="42"/>
      <c r="I514" s="42"/>
      <c r="J514" s="42"/>
      <c r="K514" s="50"/>
      <c r="L514" s="50"/>
      <c r="M514" s="47"/>
      <c r="N514" s="47"/>
      <c r="O514" s="50"/>
      <c r="P514" s="50"/>
      <c r="Q514" s="42"/>
      <c r="R514" s="42"/>
      <c r="S514" s="50"/>
      <c r="T514" s="50"/>
      <c r="U514" s="24"/>
      <c r="V514" s="24"/>
      <c r="W514" s="24"/>
      <c r="X514" s="47"/>
      <c r="Y514" s="41"/>
      <c r="Z514" s="41"/>
      <c r="AA514" s="41"/>
      <c r="AB514" s="41"/>
      <c r="AC514" s="41"/>
      <c r="AD514" s="24"/>
    </row>
    <row r="515" spans="1:38" ht="13.5" hidden="1" customHeight="1" outlineLevel="1" x14ac:dyDescent="0.15">
      <c r="A515" s="36"/>
      <c r="B515" s="41"/>
      <c r="C515" s="48"/>
      <c r="D515" s="45"/>
      <c r="E515" s="45"/>
      <c r="F515" s="45"/>
      <c r="G515" s="45"/>
      <c r="H515" s="49"/>
      <c r="I515" s="540" t="s">
        <v>144</v>
      </c>
      <c r="J515" s="541"/>
      <c r="K515" s="596">
        <v>500</v>
      </c>
      <c r="L515" s="597"/>
      <c r="M515" s="598" t="s">
        <v>192</v>
      </c>
      <c r="N515" s="599"/>
      <c r="O515" s="461">
        <v>500</v>
      </c>
      <c r="P515" s="462"/>
      <c r="Q515" s="598" t="s">
        <v>211</v>
      </c>
      <c r="R515" s="599"/>
      <c r="S515" s="461" t="s">
        <v>180</v>
      </c>
      <c r="T515" s="462"/>
      <c r="U515" s="41"/>
      <c r="V515" s="41"/>
      <c r="W515" s="41"/>
      <c r="X515" s="41"/>
      <c r="Y515" s="41"/>
      <c r="Z515" s="24"/>
    </row>
    <row r="516" spans="1:38" ht="13.5" hidden="1" customHeight="1" outlineLevel="1" x14ac:dyDescent="0.15">
      <c r="A516" s="36"/>
      <c r="B516" s="41"/>
      <c r="C516" s="645" t="s">
        <v>40</v>
      </c>
      <c r="D516" s="646"/>
      <c r="E516" s="646"/>
      <c r="F516" s="646"/>
      <c r="G516" s="646"/>
      <c r="H516" s="647"/>
      <c r="I516" s="549">
        <v>28</v>
      </c>
      <c r="J516" s="550"/>
      <c r="K516" s="547">
        <f>I516/K515</f>
        <v>5.6000000000000001E-2</v>
      </c>
      <c r="L516" s="548"/>
      <c r="M516" s="569">
        <v>53</v>
      </c>
      <c r="N516" s="484"/>
      <c r="O516" s="511">
        <v>0.106</v>
      </c>
      <c r="P516" s="512"/>
      <c r="Q516" s="569">
        <v>27</v>
      </c>
      <c r="R516" s="484"/>
      <c r="S516" s="511">
        <v>5.3999999999999999E-2</v>
      </c>
      <c r="T516" s="512"/>
      <c r="U516" s="41"/>
      <c r="V516" s="41"/>
      <c r="W516" s="41"/>
      <c r="X516" s="41"/>
      <c r="Y516" s="41"/>
      <c r="Z516" s="24"/>
    </row>
    <row r="517" spans="1:38" ht="13.5" hidden="1" customHeight="1" outlineLevel="1" x14ac:dyDescent="0.15">
      <c r="A517" s="36"/>
      <c r="B517" s="41"/>
      <c r="C517" s="645" t="s">
        <v>41</v>
      </c>
      <c r="D517" s="646"/>
      <c r="E517" s="646"/>
      <c r="F517" s="646"/>
      <c r="G517" s="646"/>
      <c r="H517" s="647"/>
      <c r="I517" s="549">
        <v>472</v>
      </c>
      <c r="J517" s="550"/>
      <c r="K517" s="547">
        <f>I517/K515</f>
        <v>0.94399999999999995</v>
      </c>
      <c r="L517" s="548"/>
      <c r="M517" s="569">
        <v>447</v>
      </c>
      <c r="N517" s="484"/>
      <c r="O517" s="511">
        <v>0.89400000000000002</v>
      </c>
      <c r="P517" s="512"/>
      <c r="Q517" s="569">
        <v>473</v>
      </c>
      <c r="R517" s="484"/>
      <c r="S517" s="511">
        <v>0.94599999999999995</v>
      </c>
      <c r="T517" s="512"/>
      <c r="U517" s="41"/>
      <c r="V517" s="41"/>
      <c r="W517" s="41"/>
      <c r="X517" s="41"/>
      <c r="Y517" s="41"/>
      <c r="Z517" s="24"/>
    </row>
    <row r="518" spans="1:38" ht="13.5" hidden="1" customHeight="1" outlineLevel="1" x14ac:dyDescent="0.15">
      <c r="B518" s="24"/>
      <c r="C518" s="79"/>
      <c r="D518" s="79"/>
      <c r="E518" s="79"/>
      <c r="F518" s="79"/>
      <c r="G518" s="79"/>
      <c r="H518" s="79"/>
      <c r="I518" s="79"/>
      <c r="J518" s="46"/>
      <c r="K518" s="78"/>
      <c r="L518" s="78"/>
      <c r="M518" s="46"/>
      <c r="N518" s="46"/>
      <c r="O518" s="78"/>
      <c r="P518" s="78"/>
      <c r="Q518" s="42"/>
      <c r="R518" s="42"/>
      <c r="S518" s="10"/>
      <c r="T518" s="10"/>
      <c r="U518" s="24"/>
      <c r="V518" s="24"/>
      <c r="W518" s="24"/>
      <c r="X518" s="24"/>
      <c r="Y518" s="24"/>
      <c r="Z518" s="24"/>
      <c r="AA518" s="24"/>
      <c r="AB518" s="24"/>
      <c r="AC518" s="24"/>
      <c r="AD518" s="24"/>
      <c r="AG518" s="74"/>
      <c r="AH518" s="272"/>
      <c r="AI518" s="272"/>
    </row>
    <row r="519" spans="1:38" ht="13.5" hidden="1" customHeight="1" outlineLevel="1" x14ac:dyDescent="0.15">
      <c r="B519" s="24"/>
      <c r="C519" s="54"/>
      <c r="D519" s="54"/>
      <c r="E519" s="54"/>
      <c r="F519" s="54"/>
      <c r="G519" s="54"/>
      <c r="H519" s="54"/>
      <c r="I519" s="158"/>
      <c r="J519" s="158"/>
      <c r="K519" s="153"/>
      <c r="L519" s="153"/>
      <c r="M519" s="158"/>
      <c r="N519" s="158"/>
      <c r="O519" s="153"/>
      <c r="P519" s="153"/>
      <c r="Q519" s="158"/>
      <c r="R519" s="158"/>
      <c r="S519" s="153"/>
      <c r="T519" s="153"/>
      <c r="U519" s="24"/>
      <c r="V519" s="24"/>
      <c r="W519" s="24"/>
      <c r="X519" s="24"/>
      <c r="Y519" s="24"/>
      <c r="Z519" s="24"/>
      <c r="AA519" s="24"/>
      <c r="AB519" s="24"/>
      <c r="AC519" s="24"/>
      <c r="AD519" s="24"/>
      <c r="AG519" s="51"/>
      <c r="AH519" s="51" t="s">
        <v>170</v>
      </c>
      <c r="AI519" s="51"/>
      <c r="AJ519" s="51" t="s">
        <v>200</v>
      </c>
      <c r="AK519" s="51"/>
      <c r="AL519" s="162" t="s">
        <v>211</v>
      </c>
    </row>
    <row r="520" spans="1:38" ht="13.5" hidden="1" customHeight="1" outlineLevel="1" x14ac:dyDescent="0.15">
      <c r="B520" s="24"/>
      <c r="C520" s="54"/>
      <c r="D520" s="54"/>
      <c r="E520" s="54"/>
      <c r="F520" s="54"/>
      <c r="G520" s="54"/>
      <c r="H520" s="54"/>
      <c r="I520" s="158"/>
      <c r="J520" s="158"/>
      <c r="K520" s="153"/>
      <c r="L520" s="153"/>
      <c r="M520" s="158"/>
      <c r="N520" s="158"/>
      <c r="O520" s="153"/>
      <c r="P520" s="153"/>
      <c r="Q520" s="158"/>
      <c r="R520" s="158"/>
      <c r="S520" s="153"/>
      <c r="T520" s="153"/>
      <c r="U520" s="24"/>
      <c r="V520" s="24"/>
      <c r="W520" s="24"/>
      <c r="X520" s="24"/>
      <c r="Y520" s="24"/>
      <c r="Z520" s="24"/>
      <c r="AA520" s="24"/>
      <c r="AB520" s="24"/>
      <c r="AC520" s="24"/>
      <c r="AD520" s="24"/>
      <c r="AG520" s="752" t="s">
        <v>40</v>
      </c>
      <c r="AH520" s="52">
        <v>5.6000000000000001E-2</v>
      </c>
      <c r="AI520" s="52"/>
      <c r="AJ520" s="52">
        <v>0.106</v>
      </c>
      <c r="AK520" s="52"/>
      <c r="AL520" s="52">
        <v>5.3999999999999999E-2</v>
      </c>
    </row>
    <row r="521" spans="1:38" ht="13.5" hidden="1" customHeight="1" outlineLevel="1" x14ac:dyDescent="0.15">
      <c r="B521" s="24"/>
      <c r="C521" s="54"/>
      <c r="D521" s="54"/>
      <c r="E521" s="54"/>
      <c r="F521" s="54"/>
      <c r="G521" s="54"/>
      <c r="H521" s="54"/>
      <c r="I521" s="158"/>
      <c r="J521" s="158"/>
      <c r="K521" s="153"/>
      <c r="L521" s="153"/>
      <c r="M521" s="158"/>
      <c r="N521" s="158"/>
      <c r="O521" s="153"/>
      <c r="P521" s="153"/>
      <c r="Q521" s="158"/>
      <c r="R521" s="158"/>
      <c r="S521" s="153"/>
      <c r="T521" s="153"/>
      <c r="U521" s="24"/>
      <c r="V521" s="24"/>
      <c r="W521" s="24"/>
      <c r="X521" s="24"/>
      <c r="Y521" s="24"/>
      <c r="Z521" s="24"/>
      <c r="AA521" s="24"/>
      <c r="AB521" s="24"/>
      <c r="AC521" s="24"/>
      <c r="AD521" s="24"/>
      <c r="AG521" s="753" t="s">
        <v>41</v>
      </c>
      <c r="AH521" s="52">
        <v>0.94399999999999995</v>
      </c>
      <c r="AI521" s="52"/>
      <c r="AJ521" s="52">
        <v>0.89400000000000002</v>
      </c>
      <c r="AK521" s="52"/>
      <c r="AL521" s="52">
        <v>0.94599999999999995</v>
      </c>
    </row>
    <row r="522" spans="1:38" ht="13.5" hidden="1" customHeight="1" outlineLevel="1" x14ac:dyDescent="0.15">
      <c r="B522" s="24"/>
      <c r="C522" s="54"/>
      <c r="D522" s="54"/>
      <c r="E522" s="54"/>
      <c r="F522" s="54"/>
      <c r="G522" s="54"/>
      <c r="H522" s="54"/>
      <c r="I522" s="158"/>
      <c r="J522" s="158"/>
      <c r="K522" s="153"/>
      <c r="L522" s="153"/>
      <c r="M522" s="158"/>
      <c r="N522" s="158"/>
      <c r="O522" s="153"/>
      <c r="P522" s="153"/>
      <c r="Q522" s="158"/>
      <c r="R522" s="158"/>
      <c r="S522" s="153"/>
      <c r="T522" s="153"/>
      <c r="U522" s="24"/>
      <c r="V522" s="24"/>
      <c r="W522" s="24"/>
      <c r="X522" s="24"/>
      <c r="Y522" s="24"/>
      <c r="Z522" s="24"/>
      <c r="AA522" s="24"/>
      <c r="AB522" s="24"/>
      <c r="AC522" s="24"/>
      <c r="AD522" s="24"/>
      <c r="AG522" s="753"/>
      <c r="AH522" s="52"/>
      <c r="AI522" s="52"/>
      <c r="AJ522" s="52"/>
      <c r="AK522" s="52"/>
      <c r="AL522" s="52"/>
    </row>
    <row r="523" spans="1:38" ht="13.5" hidden="1" customHeight="1" outlineLevel="1" x14ac:dyDescent="0.15">
      <c r="B523" s="24"/>
      <c r="C523" s="54"/>
      <c r="D523" s="54"/>
      <c r="E523" s="54"/>
      <c r="F523" s="54"/>
      <c r="G523" s="54"/>
      <c r="H523" s="54"/>
      <c r="I523" s="158"/>
      <c r="J523" s="158"/>
      <c r="K523" s="153"/>
      <c r="L523" s="153"/>
      <c r="M523" s="158"/>
      <c r="N523" s="158"/>
      <c r="O523" s="153"/>
      <c r="P523" s="153"/>
      <c r="Q523" s="158"/>
      <c r="R523" s="158"/>
      <c r="S523" s="153"/>
      <c r="T523" s="153"/>
      <c r="U523" s="24"/>
      <c r="V523" s="24"/>
      <c r="W523" s="24"/>
      <c r="X523" s="24"/>
      <c r="Y523" s="24"/>
      <c r="Z523" s="24"/>
      <c r="AA523" s="24"/>
      <c r="AB523" s="24"/>
      <c r="AC523" s="24"/>
      <c r="AD523" s="24"/>
      <c r="AG523" s="74"/>
      <c r="AH523" s="272"/>
      <c r="AI523" s="272"/>
    </row>
    <row r="524" spans="1:38" ht="13.5" hidden="1" customHeight="1" outlineLevel="1" x14ac:dyDescent="0.15">
      <c r="B524" s="24"/>
      <c r="C524" s="54"/>
      <c r="D524" s="54"/>
      <c r="E524" s="54"/>
      <c r="F524" s="54"/>
      <c r="G524" s="54"/>
      <c r="H524" s="54"/>
      <c r="I524" s="158"/>
      <c r="J524" s="158"/>
      <c r="K524" s="153"/>
      <c r="L524" s="153"/>
      <c r="M524" s="158"/>
      <c r="N524" s="158"/>
      <c r="O524" s="153"/>
      <c r="P524" s="153"/>
      <c r="Q524" s="158"/>
      <c r="R524" s="158"/>
      <c r="S524" s="153"/>
      <c r="T524" s="153"/>
      <c r="U524" s="24"/>
      <c r="V524" s="24"/>
      <c r="W524" s="24"/>
      <c r="X524" s="24"/>
      <c r="Y524" s="24"/>
      <c r="Z524" s="24"/>
      <c r="AA524" s="24"/>
      <c r="AB524" s="24"/>
      <c r="AC524" s="24"/>
      <c r="AD524" s="24"/>
      <c r="AG524" s="74"/>
      <c r="AH524" s="272"/>
      <c r="AI524" s="272"/>
    </row>
    <row r="525" spans="1:38" ht="13.5" hidden="1" customHeight="1" outlineLevel="1" x14ac:dyDescent="0.15">
      <c r="B525" s="24"/>
      <c r="C525" s="54"/>
      <c r="D525" s="54"/>
      <c r="E525" s="54"/>
      <c r="F525" s="54"/>
      <c r="G525" s="54"/>
      <c r="H525" s="54"/>
      <c r="I525" s="158"/>
      <c r="J525" s="158"/>
      <c r="K525" s="153"/>
      <c r="L525" s="153"/>
      <c r="M525" s="158"/>
      <c r="N525" s="158"/>
      <c r="O525" s="153"/>
      <c r="P525" s="153"/>
      <c r="Q525" s="158"/>
      <c r="R525" s="158"/>
      <c r="S525" s="153"/>
      <c r="T525" s="153"/>
      <c r="U525" s="24"/>
      <c r="V525" s="24"/>
      <c r="W525" s="24"/>
      <c r="X525" s="24"/>
      <c r="Y525" s="24"/>
      <c r="Z525" s="24"/>
      <c r="AA525" s="24"/>
      <c r="AB525" s="24"/>
      <c r="AC525" s="24"/>
      <c r="AD525" s="24"/>
      <c r="AG525" s="74"/>
      <c r="AH525" s="272"/>
      <c r="AI525" s="272"/>
    </row>
    <row r="526" spans="1:38" ht="13.5" hidden="1" customHeight="1" outlineLevel="1" x14ac:dyDescent="0.15">
      <c r="B526" s="24"/>
      <c r="C526" s="54"/>
      <c r="D526" s="54"/>
      <c r="E526" s="54"/>
      <c r="F526" s="54"/>
      <c r="G526" s="54"/>
      <c r="H526" s="54"/>
      <c r="I526" s="158"/>
      <c r="J526" s="158"/>
      <c r="K526" s="153"/>
      <c r="L526" s="153"/>
      <c r="M526" s="158"/>
      <c r="N526" s="158"/>
      <c r="O526" s="153"/>
      <c r="P526" s="153"/>
      <c r="Q526" s="158"/>
      <c r="R526" s="158"/>
      <c r="S526" s="153"/>
      <c r="T526" s="153"/>
      <c r="U526" s="24"/>
      <c r="V526" s="24"/>
      <c r="W526" s="24"/>
      <c r="X526" s="24"/>
      <c r="Y526" s="24"/>
      <c r="Z526" s="24"/>
      <c r="AA526" s="24"/>
      <c r="AB526" s="24"/>
      <c r="AC526" s="24"/>
      <c r="AD526" s="24"/>
      <c r="AG526" s="74"/>
      <c r="AH526" s="272"/>
      <c r="AI526" s="272"/>
    </row>
    <row r="527" spans="1:38" ht="13.5" hidden="1" customHeight="1" outlineLevel="1" x14ac:dyDescent="0.15">
      <c r="B527" s="24"/>
      <c r="C527" s="54"/>
      <c r="D527" s="54"/>
      <c r="E527" s="54"/>
      <c r="F527" s="54"/>
      <c r="G527" s="54"/>
      <c r="H527" s="54"/>
      <c r="I527" s="158"/>
      <c r="J527" s="158"/>
      <c r="K527" s="153"/>
      <c r="L527" s="153"/>
      <c r="M527" s="158"/>
      <c r="N527" s="158"/>
      <c r="O527" s="153"/>
      <c r="P527" s="153"/>
      <c r="Q527" s="158"/>
      <c r="R527" s="158"/>
      <c r="S527" s="153"/>
      <c r="T527" s="153"/>
      <c r="U527" s="24"/>
      <c r="V527" s="24"/>
      <c r="W527" s="24"/>
      <c r="X527" s="24"/>
      <c r="Y527" s="24"/>
      <c r="Z527" s="24"/>
      <c r="AA527" s="24"/>
      <c r="AB527" s="24"/>
      <c r="AC527" s="24"/>
      <c r="AD527" s="24"/>
      <c r="AG527" s="74"/>
      <c r="AH527" s="272"/>
      <c r="AI527" s="272"/>
    </row>
    <row r="528" spans="1:38" ht="13.5" hidden="1" customHeight="1" outlineLevel="1" x14ac:dyDescent="0.15">
      <c r="B528" s="24"/>
      <c r="C528" s="54"/>
      <c r="D528" s="54"/>
      <c r="E528" s="54"/>
      <c r="F528" s="54"/>
      <c r="G528" s="54"/>
      <c r="H528" s="54"/>
      <c r="I528" s="158"/>
      <c r="J528" s="158"/>
      <c r="K528" s="153"/>
      <c r="L528" s="153"/>
      <c r="M528" s="158"/>
      <c r="N528" s="158"/>
      <c r="O528" s="153"/>
      <c r="P528" s="153"/>
      <c r="Q528" s="158"/>
      <c r="R528" s="158"/>
      <c r="S528" s="153"/>
      <c r="T528" s="153"/>
      <c r="U528" s="24"/>
      <c r="V528" s="24"/>
      <c r="W528" s="24"/>
      <c r="X528" s="24"/>
      <c r="Y528" s="24"/>
      <c r="Z528" s="24"/>
      <c r="AA528" s="24"/>
      <c r="AB528" s="24"/>
      <c r="AC528" s="24"/>
      <c r="AD528" s="24"/>
      <c r="AG528" s="74"/>
      <c r="AH528" s="272"/>
      <c r="AI528" s="272"/>
    </row>
    <row r="529" spans="2:72" ht="13.5" hidden="1" customHeight="1" outlineLevel="1" x14ac:dyDescent="0.15">
      <c r="B529" s="24"/>
      <c r="C529" s="54"/>
      <c r="D529" s="54"/>
      <c r="E529" s="54"/>
      <c r="F529" s="54"/>
      <c r="G529" s="54"/>
      <c r="H529" s="54"/>
      <c r="I529" s="158"/>
      <c r="J529" s="158"/>
      <c r="K529" s="153"/>
      <c r="L529" s="153"/>
      <c r="M529" s="158"/>
      <c r="N529" s="158"/>
      <c r="O529" s="153"/>
      <c r="P529" s="153"/>
      <c r="Q529" s="158"/>
      <c r="R529" s="158"/>
      <c r="S529" s="153"/>
      <c r="T529" s="153"/>
      <c r="U529" s="24"/>
      <c r="V529" s="24"/>
      <c r="W529" s="24"/>
      <c r="X529" s="24"/>
      <c r="Y529" s="24"/>
      <c r="Z529" s="24"/>
      <c r="AA529" s="24"/>
      <c r="AB529" s="24"/>
      <c r="AC529" s="24"/>
      <c r="AD529" s="24"/>
      <c r="AG529" s="74"/>
      <c r="AH529" s="272"/>
      <c r="AI529" s="272"/>
    </row>
    <row r="530" spans="2:72" ht="13.5" hidden="1" customHeight="1" outlineLevel="1" x14ac:dyDescent="0.15">
      <c r="B530" s="24"/>
      <c r="C530" s="54"/>
      <c r="D530" s="54"/>
      <c r="E530" s="54"/>
      <c r="F530" s="54"/>
      <c r="G530" s="54"/>
      <c r="H530" s="54"/>
      <c r="I530" s="158"/>
      <c r="J530" s="158"/>
      <c r="K530" s="153"/>
      <c r="L530" s="153"/>
      <c r="M530" s="158"/>
      <c r="N530" s="158"/>
      <c r="O530" s="153"/>
      <c r="P530" s="153"/>
      <c r="Q530" s="158"/>
      <c r="R530" s="158"/>
      <c r="S530" s="153"/>
      <c r="T530" s="153"/>
      <c r="U530" s="24"/>
      <c r="V530" s="24"/>
      <c r="W530" s="24"/>
      <c r="X530" s="24"/>
      <c r="Y530" s="24"/>
      <c r="Z530" s="24"/>
      <c r="AA530" s="24"/>
      <c r="AB530" s="24"/>
      <c r="AC530" s="24"/>
      <c r="AD530" s="24"/>
      <c r="AG530" s="74"/>
      <c r="AH530" s="272"/>
      <c r="AI530" s="272"/>
    </row>
    <row r="531" spans="2:72" ht="13.5" hidden="1" customHeight="1" outlineLevel="1" x14ac:dyDescent="0.15">
      <c r="B531" s="24"/>
      <c r="C531" s="54"/>
      <c r="D531" s="54"/>
      <c r="E531" s="54"/>
      <c r="F531" s="54"/>
      <c r="G531" s="54"/>
      <c r="H531" s="54"/>
      <c r="I531" s="158"/>
      <c r="J531" s="158"/>
      <c r="K531" s="153"/>
      <c r="L531" s="153"/>
      <c r="M531" s="158"/>
      <c r="N531" s="158"/>
      <c r="O531" s="153"/>
      <c r="P531" s="153"/>
      <c r="Q531" s="158"/>
      <c r="R531" s="158"/>
      <c r="S531" s="153"/>
      <c r="T531" s="153"/>
      <c r="U531" s="24"/>
      <c r="V531" s="24"/>
      <c r="W531" s="24"/>
      <c r="X531" s="24"/>
      <c r="Y531" s="24"/>
      <c r="Z531" s="24"/>
      <c r="AA531" s="24"/>
      <c r="AB531" s="24"/>
      <c r="AC531" s="24"/>
      <c r="AD531" s="24"/>
      <c r="AG531" s="74"/>
      <c r="AH531" s="272"/>
      <c r="AI531" s="272"/>
    </row>
    <row r="532" spans="2:72" ht="13.5" hidden="1" customHeight="1" outlineLevel="1" x14ac:dyDescent="0.15">
      <c r="B532" s="24"/>
      <c r="C532" s="54"/>
      <c r="D532" s="54"/>
      <c r="E532" s="54"/>
      <c r="F532" s="54"/>
      <c r="G532" s="54"/>
      <c r="H532" s="54"/>
      <c r="I532" s="158"/>
      <c r="J532" s="158"/>
      <c r="K532" s="153"/>
      <c r="L532" s="153"/>
      <c r="M532" s="158"/>
      <c r="N532" s="158"/>
      <c r="O532" s="153"/>
      <c r="P532" s="153"/>
      <c r="Q532" s="158"/>
      <c r="R532" s="158"/>
      <c r="S532" s="153"/>
      <c r="T532" s="153"/>
      <c r="U532" s="24"/>
      <c r="V532" s="24"/>
      <c r="W532" s="24"/>
      <c r="X532" s="24"/>
      <c r="Y532" s="24"/>
      <c r="Z532" s="24"/>
      <c r="AA532" s="24"/>
      <c r="AB532" s="24"/>
      <c r="AC532" s="24"/>
      <c r="AD532" s="24"/>
      <c r="AG532" s="74"/>
      <c r="AH532" s="272"/>
      <c r="AI532" s="272"/>
    </row>
    <row r="533" spans="2:72" ht="13.5" hidden="1" customHeight="1" outlineLevel="1" x14ac:dyDescent="0.15">
      <c r="B533" s="24"/>
      <c r="C533" s="54"/>
      <c r="D533" s="54"/>
      <c r="E533" s="54"/>
      <c r="F533" s="54"/>
      <c r="G533" s="54"/>
      <c r="H533" s="54"/>
      <c r="I533" s="158"/>
      <c r="J533" s="158"/>
      <c r="K533" s="153"/>
      <c r="L533" s="153"/>
      <c r="M533" s="158"/>
      <c r="N533" s="158"/>
      <c r="O533" s="153"/>
      <c r="P533" s="153"/>
      <c r="Q533" s="158"/>
      <c r="R533" s="158"/>
      <c r="S533" s="153"/>
      <c r="T533" s="153"/>
      <c r="U533" s="24"/>
      <c r="V533" s="24"/>
      <c r="W533" s="24"/>
      <c r="X533" s="24"/>
      <c r="Y533" s="24"/>
      <c r="Z533" s="24"/>
      <c r="AA533" s="24"/>
      <c r="AB533" s="24"/>
      <c r="AC533" s="24"/>
      <c r="AD533" s="24"/>
      <c r="AG533" s="74"/>
      <c r="AH533" s="272"/>
      <c r="AI533" s="272"/>
    </row>
    <row r="534" spans="2:72" ht="13.5" hidden="1" customHeight="1" outlineLevel="1" x14ac:dyDescent="0.15">
      <c r="B534" s="24"/>
      <c r="C534" s="54"/>
      <c r="D534" s="54"/>
      <c r="E534" s="54"/>
      <c r="F534" s="54"/>
      <c r="G534" s="54"/>
      <c r="H534" s="54"/>
      <c r="I534" s="158"/>
      <c r="J534" s="158"/>
      <c r="K534" s="153"/>
      <c r="L534" s="153"/>
      <c r="M534" s="158"/>
      <c r="N534" s="158"/>
      <c r="O534" s="153"/>
      <c r="P534" s="153"/>
      <c r="Q534" s="158"/>
      <c r="R534" s="158"/>
      <c r="S534" s="153"/>
      <c r="T534" s="153"/>
      <c r="U534" s="24"/>
      <c r="V534" s="24"/>
      <c r="W534" s="24"/>
      <c r="X534" s="24"/>
      <c r="Y534" s="24"/>
      <c r="Z534" s="24"/>
      <c r="AA534" s="24"/>
      <c r="AB534" s="24"/>
      <c r="AC534" s="24"/>
      <c r="AD534" s="24"/>
      <c r="AG534" s="74"/>
      <c r="AH534" s="272"/>
      <c r="AI534" s="272"/>
    </row>
    <row r="535" spans="2:72" ht="13.5" hidden="1" customHeight="1" outlineLevel="1" x14ac:dyDescent="0.15">
      <c r="B535" s="24"/>
      <c r="C535" s="54"/>
      <c r="D535" s="54"/>
      <c r="E535" s="54"/>
      <c r="F535" s="54"/>
      <c r="G535" s="54"/>
      <c r="H535" s="54"/>
      <c r="I535" s="158"/>
      <c r="J535" s="158"/>
      <c r="K535" s="153"/>
      <c r="L535" s="153"/>
      <c r="M535" s="158"/>
      <c r="N535" s="158"/>
      <c r="O535" s="153"/>
      <c r="P535" s="153"/>
      <c r="Q535" s="158"/>
      <c r="R535" s="158"/>
      <c r="S535" s="153"/>
      <c r="T535" s="153"/>
      <c r="U535" s="24"/>
      <c r="V535" s="24"/>
      <c r="W535" s="24"/>
      <c r="X535" s="24"/>
      <c r="Y535" s="24"/>
      <c r="Z535" s="24"/>
      <c r="AA535" s="24"/>
      <c r="AB535" s="24"/>
      <c r="AC535" s="24"/>
      <c r="AD535" s="24"/>
      <c r="AG535" s="74"/>
      <c r="AH535" s="272"/>
      <c r="AI535" s="272"/>
    </row>
    <row r="536" spans="2:72" ht="13.5" hidden="1" customHeight="1" outlineLevel="1" x14ac:dyDescent="0.15">
      <c r="B536" s="24"/>
      <c r="C536" s="54"/>
      <c r="D536" s="54"/>
      <c r="E536" s="54"/>
      <c r="F536" s="54"/>
      <c r="G536" s="54"/>
      <c r="H536" s="54"/>
      <c r="I536" s="158"/>
      <c r="J536" s="158"/>
      <c r="K536" s="153"/>
      <c r="L536" s="153"/>
      <c r="M536" s="158"/>
      <c r="N536" s="158"/>
      <c r="O536" s="153"/>
      <c r="P536" s="153"/>
      <c r="Q536" s="158"/>
      <c r="R536" s="158"/>
      <c r="S536" s="153"/>
      <c r="T536" s="153"/>
      <c r="U536" s="24"/>
      <c r="V536" s="24"/>
      <c r="W536" s="24"/>
      <c r="X536" s="24"/>
      <c r="Y536" s="24"/>
      <c r="Z536" s="24"/>
      <c r="AA536" s="24"/>
      <c r="AB536" s="24"/>
      <c r="AC536" s="24"/>
      <c r="AD536" s="24"/>
      <c r="AG536" s="74"/>
      <c r="AH536" s="272"/>
      <c r="AI536" s="272"/>
    </row>
    <row r="537" spans="2:72" ht="13.5" hidden="1" customHeight="1" outlineLevel="1" x14ac:dyDescent="0.15">
      <c r="B537" s="24"/>
      <c r="C537" s="54"/>
      <c r="D537" s="54"/>
      <c r="E537" s="54"/>
      <c r="F537" s="54"/>
      <c r="G537" s="54"/>
      <c r="H537" s="54"/>
      <c r="I537" s="158"/>
      <c r="J537" s="158"/>
      <c r="K537" s="153"/>
      <c r="L537" s="153"/>
      <c r="M537" s="158"/>
      <c r="N537" s="158"/>
      <c r="O537" s="153"/>
      <c r="P537" s="153"/>
      <c r="Q537" s="158"/>
      <c r="R537" s="158"/>
      <c r="S537" s="153"/>
      <c r="T537" s="153"/>
      <c r="U537" s="24"/>
      <c r="V537" s="24"/>
      <c r="W537" s="24"/>
      <c r="X537" s="24"/>
      <c r="Y537" s="24"/>
      <c r="Z537" s="24"/>
      <c r="AA537" s="24"/>
      <c r="AB537" s="24"/>
      <c r="AC537" s="24"/>
      <c r="AD537" s="24"/>
      <c r="AG537" s="74"/>
      <c r="AH537" s="272"/>
      <c r="AI537" s="272"/>
    </row>
    <row r="538" spans="2:72" collapsed="1" x14ac:dyDescent="0.15">
      <c r="B538" s="24"/>
      <c r="C538" s="54"/>
      <c r="D538" s="54"/>
      <c r="E538" s="54"/>
      <c r="F538" s="54"/>
      <c r="G538" s="54"/>
      <c r="H538" s="54"/>
      <c r="I538" s="158"/>
      <c r="J538" s="158"/>
      <c r="K538" s="153"/>
      <c r="L538" s="153"/>
      <c r="M538" s="158"/>
      <c r="N538" s="158"/>
      <c r="O538" s="153"/>
      <c r="P538" s="153"/>
      <c r="Q538" s="158"/>
      <c r="R538" s="158"/>
      <c r="S538" s="153"/>
      <c r="T538" s="153"/>
      <c r="U538" s="24"/>
      <c r="V538" s="24"/>
      <c r="W538" s="24"/>
      <c r="X538" s="24"/>
      <c r="Y538" s="24"/>
      <c r="Z538" s="24"/>
      <c r="AA538" s="24"/>
      <c r="AB538" s="24"/>
      <c r="AC538" s="24"/>
      <c r="AD538" s="24"/>
    </row>
    <row r="539" spans="2:72" s="318" customFormat="1" x14ac:dyDescent="0.15">
      <c r="B539" t="s">
        <v>288</v>
      </c>
      <c r="C539"/>
      <c r="D539"/>
      <c r="E539"/>
      <c r="F539"/>
      <c r="G539"/>
      <c r="H539"/>
      <c r="I539"/>
      <c r="J539"/>
      <c r="K539"/>
      <c r="L539"/>
      <c r="M539"/>
      <c r="N539"/>
      <c r="O539"/>
      <c r="P539"/>
      <c r="Q539"/>
      <c r="R539"/>
      <c r="S539"/>
      <c r="T539"/>
      <c r="U539"/>
      <c r="V539"/>
      <c r="W539"/>
      <c r="X539"/>
      <c r="Y539"/>
      <c r="Z539"/>
      <c r="AA539"/>
      <c r="AB539"/>
    </row>
    <row r="540" spans="2:72" s="318" customFormat="1" x14ac:dyDescent="0.15">
      <c r="B540"/>
      <c r="C540"/>
      <c r="D540"/>
      <c r="E540"/>
      <c r="F540"/>
      <c r="G540"/>
      <c r="H540"/>
      <c r="I540"/>
      <c r="J540"/>
      <c r="K540"/>
      <c r="L540"/>
      <c r="M540"/>
      <c r="N540"/>
      <c r="O540"/>
      <c r="P540"/>
      <c r="Q540"/>
      <c r="R540"/>
      <c r="S540"/>
      <c r="T540"/>
      <c r="U540"/>
      <c r="V540"/>
      <c r="W540"/>
      <c r="X540"/>
      <c r="Y540"/>
      <c r="Z540"/>
      <c r="AA540"/>
      <c r="AB540"/>
    </row>
    <row r="541" spans="2:72" s="267" customFormat="1" x14ac:dyDescent="0.15">
      <c r="B541" s="268"/>
      <c r="C541" s="271" t="s">
        <v>269</v>
      </c>
      <c r="D541" s="271"/>
      <c r="E541" s="271"/>
      <c r="F541" s="271"/>
      <c r="G541" s="271"/>
      <c r="H541" s="271"/>
      <c r="I541" s="269"/>
      <c r="J541" s="269"/>
      <c r="K541" s="270"/>
      <c r="L541" s="270"/>
      <c r="M541" s="269"/>
      <c r="N541" s="269"/>
      <c r="O541" s="270"/>
      <c r="P541" s="270"/>
      <c r="Q541" s="269"/>
      <c r="R541" s="269"/>
      <c r="S541" s="270"/>
      <c r="T541" s="270"/>
      <c r="U541" s="268"/>
      <c r="V541" s="268"/>
      <c r="W541" s="268"/>
      <c r="X541" s="268"/>
      <c r="Y541" s="268"/>
      <c r="Z541" s="268"/>
      <c r="AA541" s="268"/>
      <c r="AB541" s="268"/>
      <c r="AC541" s="268"/>
      <c r="AD541" s="268"/>
      <c r="AE541" s="318"/>
      <c r="AF541" s="318"/>
      <c r="AG541" s="318"/>
      <c r="AH541" s="318"/>
      <c r="AI541" s="318"/>
      <c r="AJ541" s="318"/>
      <c r="AK541" s="318"/>
      <c r="AL541" s="318"/>
      <c r="AM541" s="318"/>
      <c r="AN541" s="318"/>
      <c r="AO541" s="318"/>
      <c r="AP541" s="318"/>
      <c r="AQ541" s="318"/>
      <c r="AR541" s="318"/>
      <c r="AS541" s="318"/>
      <c r="AT541" s="318"/>
      <c r="AU541" s="318"/>
      <c r="AV541" s="318"/>
      <c r="AW541" s="318"/>
      <c r="AX541" s="318"/>
      <c r="AY541" s="318"/>
      <c r="AZ541" s="318"/>
      <c r="BA541" s="318"/>
      <c r="BB541" s="318"/>
      <c r="BC541" s="318"/>
      <c r="BD541" s="318"/>
      <c r="BE541" s="318"/>
      <c r="BF541" s="318"/>
      <c r="BG541" s="318"/>
      <c r="BH541" s="318"/>
      <c r="BI541" s="318"/>
      <c r="BJ541" s="318"/>
      <c r="BK541" s="318"/>
      <c r="BL541" s="318"/>
      <c r="BM541" s="318"/>
      <c r="BN541" s="318"/>
      <c r="BO541" s="318"/>
      <c r="BP541" s="318"/>
      <c r="BQ541" s="318"/>
      <c r="BR541" s="318"/>
      <c r="BS541" s="318"/>
      <c r="BT541" s="318"/>
    </row>
    <row r="542" spans="2:72" s="267" customFormat="1" x14ac:dyDescent="0.15">
      <c r="B542" s="268"/>
      <c r="C542" s="645"/>
      <c r="D542" s="646"/>
      <c r="E542" s="646"/>
      <c r="F542" s="646"/>
      <c r="G542" s="646"/>
      <c r="H542" s="647"/>
      <c r="I542" s="470" t="s">
        <v>144</v>
      </c>
      <c r="J542" s="470"/>
      <c r="K542" s="461">
        <v>500</v>
      </c>
      <c r="L542" s="462"/>
      <c r="M542" s="470" t="s">
        <v>266</v>
      </c>
      <c r="N542" s="470"/>
      <c r="O542" s="583">
        <v>500</v>
      </c>
      <c r="P542" s="584"/>
      <c r="Q542" s="470" t="s">
        <v>211</v>
      </c>
      <c r="R542" s="470"/>
      <c r="S542" s="461">
        <v>500</v>
      </c>
      <c r="T542" s="462"/>
      <c r="U542" s="268"/>
      <c r="V542" s="268"/>
      <c r="W542" s="268"/>
      <c r="X542" s="268"/>
      <c r="Y542" s="268"/>
      <c r="Z542" s="268"/>
      <c r="AE542" s="318"/>
      <c r="AF542" s="318"/>
      <c r="AG542" s="318"/>
      <c r="AH542" s="318"/>
      <c r="AI542" s="318"/>
      <c r="AJ542" s="318"/>
      <c r="AK542" s="318"/>
      <c r="AL542" s="318"/>
      <c r="AM542" s="318"/>
      <c r="AN542" s="318"/>
      <c r="AO542" s="318"/>
      <c r="AP542" s="318"/>
      <c r="AQ542" s="318"/>
      <c r="AR542" s="318"/>
      <c r="AS542" s="318"/>
      <c r="AT542" s="318"/>
      <c r="AU542" s="318"/>
      <c r="AV542" s="318"/>
      <c r="AW542" s="318"/>
      <c r="AX542" s="318"/>
      <c r="AY542" s="318"/>
      <c r="AZ542" s="318"/>
      <c r="BA542" s="318"/>
      <c r="BB542" s="318"/>
      <c r="BC542" s="318"/>
      <c r="BD542" s="318"/>
      <c r="BE542" s="318"/>
      <c r="BF542" s="318"/>
      <c r="BG542" s="318"/>
      <c r="BH542" s="318"/>
      <c r="BI542" s="318"/>
      <c r="BJ542" s="318"/>
      <c r="BK542" s="318"/>
      <c r="BL542" s="318"/>
      <c r="BM542" s="318"/>
      <c r="BN542" s="318"/>
      <c r="BO542" s="318"/>
      <c r="BP542" s="318"/>
      <c r="BQ542" s="318"/>
      <c r="BR542" s="318"/>
      <c r="BS542" s="318"/>
      <c r="BT542" s="318"/>
    </row>
    <row r="543" spans="2:72" s="267" customFormat="1" x14ac:dyDescent="0.15">
      <c r="B543" s="268"/>
      <c r="C543" s="645" t="s">
        <v>40</v>
      </c>
      <c r="D543" s="646"/>
      <c r="E543" s="646"/>
      <c r="F543" s="646"/>
      <c r="G543" s="646"/>
      <c r="H543" s="647"/>
      <c r="I543" s="510">
        <v>28</v>
      </c>
      <c r="J543" s="494"/>
      <c r="K543" s="511">
        <f>I543/$K$542</f>
        <v>5.6000000000000001E-2</v>
      </c>
      <c r="L543" s="512"/>
      <c r="M543" s="724">
        <v>53</v>
      </c>
      <c r="N543" s="725"/>
      <c r="O543" s="561">
        <f>M543/$O$542</f>
        <v>0.106</v>
      </c>
      <c r="P543" s="562"/>
      <c r="Q543" s="510">
        <v>27</v>
      </c>
      <c r="R543" s="494"/>
      <c r="S543" s="511">
        <f>Q543/$S$542</f>
        <v>5.3999999999999999E-2</v>
      </c>
      <c r="T543" s="512"/>
      <c r="U543" s="268"/>
      <c r="V543" s="268"/>
      <c r="W543" s="268"/>
      <c r="X543" s="268"/>
      <c r="Y543" s="268"/>
      <c r="Z543" s="268"/>
      <c r="AC543" s="265"/>
      <c r="AD543" s="272"/>
      <c r="AE543" s="272"/>
      <c r="AF543" s="318"/>
      <c r="AG543" s="318"/>
      <c r="AH543" s="318"/>
      <c r="AI543" s="318"/>
      <c r="AJ543" s="318"/>
      <c r="AK543" s="318"/>
      <c r="AL543" s="318"/>
      <c r="AM543" s="318"/>
      <c r="AN543" s="318"/>
      <c r="AO543" s="318"/>
      <c r="AP543" s="318"/>
      <c r="AQ543" s="318"/>
      <c r="AR543" s="318"/>
      <c r="AS543" s="318"/>
      <c r="AT543" s="318"/>
      <c r="AU543" s="318"/>
      <c r="AV543" s="318"/>
      <c r="AW543" s="318"/>
      <c r="AX543" s="318"/>
      <c r="AY543" s="318"/>
      <c r="AZ543" s="318"/>
      <c r="BA543" s="318"/>
      <c r="BB543" s="318"/>
      <c r="BC543" s="318"/>
      <c r="BD543" s="318"/>
      <c r="BE543" s="318"/>
      <c r="BF543" s="318"/>
      <c r="BG543" s="318"/>
      <c r="BH543" s="318"/>
      <c r="BI543" s="318"/>
      <c r="BJ543" s="318"/>
      <c r="BK543" s="318"/>
      <c r="BL543" s="318"/>
      <c r="BM543" s="318"/>
      <c r="BN543" s="318"/>
      <c r="BO543" s="318"/>
      <c r="BP543" s="318"/>
      <c r="BQ543" s="318"/>
      <c r="BR543" s="318"/>
      <c r="BS543" s="318"/>
      <c r="BT543" s="318"/>
    </row>
    <row r="544" spans="2:72" s="267" customFormat="1" ht="13.5" customHeight="1" x14ac:dyDescent="0.15">
      <c r="B544" s="268"/>
      <c r="C544" s="645" t="s">
        <v>41</v>
      </c>
      <c r="D544" s="646"/>
      <c r="E544" s="646"/>
      <c r="F544" s="646"/>
      <c r="G544" s="646"/>
      <c r="H544" s="647"/>
      <c r="I544" s="510">
        <v>472</v>
      </c>
      <c r="J544" s="494"/>
      <c r="K544" s="511">
        <f>I544/$K$542</f>
        <v>0.94399999999999995</v>
      </c>
      <c r="L544" s="512"/>
      <c r="M544" s="726">
        <v>447</v>
      </c>
      <c r="N544" s="727"/>
      <c r="O544" s="561">
        <f>M544/$O$542</f>
        <v>0.89400000000000002</v>
      </c>
      <c r="P544" s="562"/>
      <c r="Q544" s="510">
        <v>473</v>
      </c>
      <c r="R544" s="494"/>
      <c r="S544" s="511">
        <f>Q544/$S$542</f>
        <v>0.94599999999999995</v>
      </c>
      <c r="T544" s="512"/>
      <c r="U544" s="268"/>
      <c r="V544" s="268"/>
      <c r="W544" s="268"/>
      <c r="X544" s="268"/>
      <c r="Y544" s="268"/>
      <c r="Z544" s="268"/>
      <c r="AE544" s="318"/>
      <c r="AF544" s="318"/>
      <c r="AG544" s="318"/>
      <c r="AH544" s="318"/>
      <c r="AI544" s="318"/>
      <c r="AJ544" s="318"/>
      <c r="AK544" s="318"/>
      <c r="AL544" s="318"/>
      <c r="AM544" s="318"/>
      <c r="AN544" s="318"/>
      <c r="AO544" s="318"/>
      <c r="AP544" s="318"/>
      <c r="AQ544" s="318"/>
      <c r="AR544" s="318"/>
      <c r="AS544" s="318"/>
      <c r="AT544" s="318"/>
      <c r="AU544" s="318"/>
      <c r="AV544" s="318"/>
      <c r="AW544" s="318"/>
      <c r="AX544" s="318"/>
      <c r="AY544" s="318"/>
      <c r="AZ544" s="318"/>
      <c r="BA544" s="318"/>
      <c r="BB544" s="318"/>
      <c r="BC544" s="318"/>
      <c r="BD544" s="318"/>
      <c r="BE544" s="318"/>
      <c r="BF544" s="318"/>
      <c r="BG544" s="318"/>
      <c r="BH544" s="318"/>
      <c r="BI544" s="318"/>
      <c r="BJ544" s="318"/>
      <c r="BK544" s="318"/>
      <c r="BL544" s="318"/>
      <c r="BM544" s="318"/>
      <c r="BN544" s="318"/>
      <c r="BO544" s="318"/>
      <c r="BP544" s="318"/>
      <c r="BQ544" s="318"/>
      <c r="BR544" s="318"/>
      <c r="BS544" s="318"/>
      <c r="BT544" s="318"/>
    </row>
    <row r="545" spans="2:72" s="267" customFormat="1" ht="13.5" customHeight="1" x14ac:dyDescent="0.15">
      <c r="B545" s="268"/>
      <c r="C545" s="271"/>
      <c r="D545" s="271"/>
      <c r="E545" s="271"/>
      <c r="F545" s="271"/>
      <c r="G545" s="271"/>
      <c r="H545" s="271"/>
      <c r="I545" s="269"/>
      <c r="J545" s="269"/>
      <c r="K545" s="270"/>
      <c r="L545" s="270"/>
      <c r="M545" s="269"/>
      <c r="N545" s="269"/>
      <c r="O545" s="266"/>
      <c r="P545" s="266"/>
      <c r="Q545" s="269"/>
      <c r="R545" s="269"/>
      <c r="S545" s="270"/>
      <c r="T545" s="270"/>
      <c r="U545" s="268"/>
      <c r="V545" s="268"/>
      <c r="W545" s="268"/>
      <c r="X545" s="268"/>
      <c r="Y545" s="268"/>
      <c r="Z545" s="268"/>
      <c r="AE545" s="318"/>
      <c r="AF545" s="318"/>
      <c r="AG545" s="318"/>
      <c r="AH545" s="318"/>
      <c r="AI545" s="318"/>
      <c r="AJ545" s="318"/>
      <c r="AK545" s="318"/>
      <c r="AL545" s="318"/>
      <c r="AM545" s="318"/>
      <c r="AN545" s="318"/>
      <c r="AO545" s="318"/>
      <c r="AP545" s="318"/>
      <c r="AQ545" s="318"/>
      <c r="AR545" s="318"/>
      <c r="AS545" s="318"/>
      <c r="AT545" s="318"/>
      <c r="AU545" s="318"/>
      <c r="AV545" s="318"/>
      <c r="AW545" s="318"/>
      <c r="AX545" s="318"/>
      <c r="AY545" s="318"/>
      <c r="AZ545" s="318"/>
      <c r="BA545" s="318"/>
      <c r="BB545" s="318"/>
      <c r="BC545" s="318"/>
      <c r="BD545" s="318"/>
      <c r="BE545" s="318"/>
      <c r="BF545" s="318"/>
      <c r="BG545" s="318"/>
      <c r="BH545" s="318"/>
      <c r="BI545" s="318"/>
      <c r="BJ545" s="318"/>
      <c r="BK545" s="318"/>
      <c r="BL545" s="318"/>
      <c r="BM545" s="318"/>
      <c r="BN545" s="318"/>
      <c r="BO545" s="318"/>
      <c r="BP545" s="318"/>
      <c r="BQ545" s="318"/>
      <c r="BR545" s="318"/>
      <c r="BS545" s="318"/>
      <c r="BT545" s="318"/>
    </row>
    <row r="546" spans="2:72" s="267" customFormat="1" ht="13.5" customHeight="1" x14ac:dyDescent="0.15">
      <c r="B546" s="268"/>
      <c r="C546" s="271"/>
      <c r="D546" s="271"/>
      <c r="E546" s="271"/>
      <c r="F546" s="271"/>
      <c r="G546" s="271"/>
      <c r="H546" s="271"/>
      <c r="I546" s="269"/>
      <c r="J546" s="269"/>
      <c r="K546" s="270"/>
      <c r="L546" s="270"/>
      <c r="M546" s="269"/>
      <c r="N546" s="269"/>
      <c r="O546" s="266"/>
      <c r="P546" s="266"/>
      <c r="Q546" s="269"/>
      <c r="R546" s="269"/>
      <c r="S546" s="270"/>
      <c r="T546" s="270"/>
      <c r="U546" s="268"/>
      <c r="V546" s="268"/>
      <c r="W546" s="268"/>
      <c r="X546" s="268"/>
      <c r="Y546" s="268"/>
      <c r="Z546" s="268"/>
      <c r="AE546" s="318"/>
      <c r="AF546" s="318"/>
      <c r="AG546" s="318"/>
      <c r="AH546" s="318"/>
      <c r="AI546" s="318"/>
      <c r="AJ546" s="318"/>
      <c r="AK546" s="318"/>
      <c r="AL546" s="318"/>
      <c r="AM546" s="318"/>
      <c r="AN546" s="318"/>
      <c r="AO546" s="318"/>
      <c r="AP546" s="318"/>
      <c r="AQ546" s="318"/>
      <c r="AR546" s="318"/>
      <c r="AS546" s="318"/>
      <c r="AT546" s="318"/>
      <c r="AU546" s="318"/>
      <c r="AV546" s="318"/>
      <c r="AW546" s="318"/>
      <c r="AX546" s="318"/>
      <c r="AY546" s="318"/>
      <c r="AZ546" s="318"/>
      <c r="BA546" s="318"/>
      <c r="BB546" s="318"/>
      <c r="BC546" s="318"/>
      <c r="BD546" s="318"/>
      <c r="BE546" s="318"/>
      <c r="BF546" s="318"/>
      <c r="BG546" s="318"/>
      <c r="BH546" s="318"/>
      <c r="BI546" s="318"/>
      <c r="BJ546" s="318"/>
      <c r="BK546" s="318"/>
      <c r="BL546" s="318"/>
      <c r="BM546" s="318"/>
      <c r="BN546" s="318"/>
      <c r="BO546" s="318"/>
      <c r="BP546" s="318"/>
      <c r="BQ546" s="318"/>
      <c r="BR546" s="318"/>
      <c r="BS546" s="318"/>
      <c r="BT546" s="318"/>
    </row>
    <row r="547" spans="2:72" s="267" customFormat="1" ht="13.5" customHeight="1" x14ac:dyDescent="0.15">
      <c r="B547" s="268"/>
      <c r="C547" s="271"/>
      <c r="D547" s="271"/>
      <c r="E547" s="271"/>
      <c r="F547" s="271"/>
      <c r="G547" s="271"/>
      <c r="H547" s="271"/>
      <c r="I547" s="269"/>
      <c r="J547" s="269"/>
      <c r="K547" s="270"/>
      <c r="L547" s="270"/>
      <c r="M547" s="269"/>
      <c r="N547" s="269"/>
      <c r="O547" s="266"/>
      <c r="P547" s="266"/>
      <c r="Q547" s="269"/>
      <c r="R547" s="269"/>
      <c r="S547" s="270"/>
      <c r="T547" s="270"/>
      <c r="U547" s="268"/>
      <c r="V547" s="268"/>
      <c r="W547" s="268"/>
      <c r="X547" s="268"/>
      <c r="Y547" s="268"/>
      <c r="Z547" s="268"/>
      <c r="AE547" s="318"/>
      <c r="AF547" s="318"/>
      <c r="AG547" s="318"/>
      <c r="AH547" s="318"/>
      <c r="AI547" s="318"/>
      <c r="AJ547" s="318"/>
      <c r="AK547" s="318"/>
      <c r="AL547" s="318"/>
      <c r="AM547" s="318"/>
      <c r="AN547" s="318"/>
      <c r="AO547" s="318"/>
      <c r="AP547" s="318"/>
      <c r="AQ547" s="318"/>
      <c r="AR547" s="318"/>
      <c r="AS547" s="318"/>
      <c r="AT547" s="318"/>
      <c r="AU547" s="318"/>
      <c r="AV547" s="318"/>
      <c r="AW547" s="318"/>
      <c r="AX547" s="318"/>
      <c r="AY547" s="318"/>
      <c r="AZ547" s="318"/>
      <c r="BA547" s="318"/>
      <c r="BB547" s="318"/>
      <c r="BC547" s="318"/>
      <c r="BD547" s="318"/>
      <c r="BE547" s="318"/>
      <c r="BF547" s="318"/>
      <c r="BG547" s="318"/>
      <c r="BH547" s="318"/>
      <c r="BI547" s="318"/>
      <c r="BJ547" s="318"/>
      <c r="BK547" s="318"/>
      <c r="BL547" s="318"/>
      <c r="BM547" s="318"/>
      <c r="BN547" s="318"/>
      <c r="BO547" s="318"/>
      <c r="BP547" s="318"/>
      <c r="BQ547" s="318"/>
      <c r="BR547" s="318"/>
      <c r="BS547" s="318"/>
      <c r="BT547" s="318"/>
    </row>
    <row r="548" spans="2:72" x14ac:dyDescent="0.15">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row>
    <row r="549" spans="2:72" x14ac:dyDescent="0.15">
      <c r="B549" s="125" t="s">
        <v>244</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24"/>
      <c r="Z549" s="24"/>
      <c r="AA549" s="24"/>
      <c r="AB549" s="24"/>
      <c r="AC549" s="24"/>
      <c r="AD549" s="24"/>
    </row>
    <row r="550" spans="2:72" x14ac:dyDescent="0.15">
      <c r="B550" s="24" t="s">
        <v>245</v>
      </c>
      <c r="C550" s="24"/>
      <c r="D550" s="24"/>
      <c r="E550" s="24"/>
      <c r="F550" s="24"/>
      <c r="G550" s="24"/>
      <c r="H550" s="24"/>
      <c r="I550" s="24"/>
      <c r="J550" s="24"/>
      <c r="K550" s="24"/>
      <c r="L550" s="24"/>
      <c r="M550" s="24"/>
      <c r="N550" s="24"/>
      <c r="O550" s="24"/>
      <c r="P550" s="22"/>
      <c r="Q550" s="24"/>
      <c r="R550" s="24"/>
      <c r="S550" s="24"/>
      <c r="T550" s="24"/>
      <c r="U550" s="24"/>
      <c r="V550" s="24"/>
      <c r="W550" s="24"/>
      <c r="X550" s="24"/>
      <c r="Y550" s="24"/>
      <c r="Z550" s="24"/>
      <c r="AA550" s="24"/>
      <c r="AB550" s="24"/>
      <c r="AC550" s="24"/>
      <c r="AD550" s="24"/>
    </row>
    <row r="551" spans="2:72" s="318" customFormat="1" x14ac:dyDescent="0.15">
      <c r="B551" s="319"/>
      <c r="C551" s="319"/>
      <c r="D551" s="319"/>
      <c r="E551" s="319"/>
      <c r="F551" s="319"/>
      <c r="G551" s="319"/>
      <c r="H551" s="319"/>
      <c r="I551" s="319"/>
      <c r="J551" s="319"/>
      <c r="K551" s="319"/>
      <c r="L551" s="319"/>
      <c r="M551" s="319"/>
      <c r="N551" s="319"/>
      <c r="O551" s="319"/>
      <c r="P551" s="298"/>
      <c r="Q551" s="319"/>
      <c r="R551" s="319"/>
      <c r="S551" s="319"/>
      <c r="T551" s="319"/>
      <c r="U551" s="319"/>
      <c r="V551" s="319"/>
      <c r="W551" s="319"/>
      <c r="X551" s="319"/>
      <c r="Y551" s="319"/>
      <c r="Z551" s="319"/>
      <c r="AA551" s="319"/>
      <c r="AB551" s="319"/>
      <c r="AC551" s="319"/>
      <c r="AD551" s="319"/>
    </row>
    <row r="552" spans="2:72" x14ac:dyDescent="0.15">
      <c r="B552" s="24"/>
      <c r="C552" s="558"/>
      <c r="D552" s="559"/>
      <c r="E552" s="559"/>
      <c r="F552" s="559"/>
      <c r="G552" s="559"/>
      <c r="H552" s="560"/>
      <c r="I552" s="469" t="s">
        <v>24</v>
      </c>
      <c r="J552" s="470"/>
      <c r="K552" s="461">
        <f>SUM(O552,S552)</f>
        <v>27</v>
      </c>
      <c r="L552" s="462"/>
      <c r="M552" s="469" t="s">
        <v>2</v>
      </c>
      <c r="N552" s="470"/>
      <c r="O552" s="583">
        <f>M511</f>
        <v>21</v>
      </c>
      <c r="P552" s="584"/>
      <c r="Q552" s="469" t="s">
        <v>3</v>
      </c>
      <c r="R552" s="470"/>
      <c r="S552" s="461">
        <f>Q511</f>
        <v>6</v>
      </c>
      <c r="T552" s="462"/>
      <c r="U552" s="24"/>
      <c r="V552" s="24"/>
      <c r="W552" s="24"/>
      <c r="X552" s="24"/>
      <c r="Y552" s="24"/>
      <c r="Z552" s="24"/>
    </row>
    <row r="553" spans="2:72" ht="27" customHeight="1" x14ac:dyDescent="0.15">
      <c r="B553" s="24"/>
      <c r="C553" s="587" t="s">
        <v>48</v>
      </c>
      <c r="D553" s="588"/>
      <c r="E553" s="588"/>
      <c r="F553" s="588"/>
      <c r="G553" s="588"/>
      <c r="H553" s="589"/>
      <c r="I553" s="600">
        <f>M553+Q553</f>
        <v>12</v>
      </c>
      <c r="J553" s="601"/>
      <c r="K553" s="602">
        <f>I553/K$552</f>
        <v>0.44444444444444442</v>
      </c>
      <c r="L553" s="603"/>
      <c r="M553" s="600">
        <v>9</v>
      </c>
      <c r="N553" s="601"/>
      <c r="O553" s="583">
        <f>M553/O$552</f>
        <v>0.42857142857142855</v>
      </c>
      <c r="P553" s="584"/>
      <c r="Q553" s="600">
        <v>3</v>
      </c>
      <c r="R553" s="601"/>
      <c r="S553" s="602">
        <f>Q553/S$552</f>
        <v>0.5</v>
      </c>
      <c r="T553" s="603"/>
      <c r="U553" s="24"/>
      <c r="V553" s="24"/>
      <c r="W553" s="24"/>
      <c r="X553" s="24"/>
      <c r="Y553" s="24"/>
      <c r="Z553" s="24"/>
    </row>
    <row r="554" spans="2:72" ht="27" customHeight="1" x14ac:dyDescent="0.15">
      <c r="B554" s="24"/>
      <c r="C554" s="587" t="s">
        <v>75</v>
      </c>
      <c r="D554" s="588"/>
      <c r="E554" s="588"/>
      <c r="F554" s="588"/>
      <c r="G554" s="588"/>
      <c r="H554" s="589"/>
      <c r="I554" s="600">
        <f t="shared" ref="I554:I557" si="99">M554+Q554</f>
        <v>8</v>
      </c>
      <c r="J554" s="601"/>
      <c r="K554" s="602">
        <f>I554/K$552</f>
        <v>0.29629629629629628</v>
      </c>
      <c r="L554" s="603"/>
      <c r="M554" s="600">
        <v>6</v>
      </c>
      <c r="N554" s="601"/>
      <c r="O554" s="583">
        <f>M554/O$552</f>
        <v>0.2857142857142857</v>
      </c>
      <c r="P554" s="584"/>
      <c r="Q554" s="600">
        <v>2</v>
      </c>
      <c r="R554" s="601"/>
      <c r="S554" s="602">
        <f>Q554/S$552</f>
        <v>0.33333333333333331</v>
      </c>
      <c r="T554" s="603"/>
      <c r="U554" s="24"/>
      <c r="V554" s="24"/>
      <c r="W554" s="24"/>
      <c r="X554" s="24"/>
      <c r="Y554" s="24"/>
      <c r="Z554" s="24"/>
    </row>
    <row r="555" spans="2:72" x14ac:dyDescent="0.15">
      <c r="B555" s="24"/>
      <c r="C555" s="558" t="s">
        <v>74</v>
      </c>
      <c r="D555" s="559"/>
      <c r="E555" s="559"/>
      <c r="F555" s="559"/>
      <c r="G555" s="559"/>
      <c r="H555" s="560"/>
      <c r="I555" s="600">
        <f t="shared" si="99"/>
        <v>10</v>
      </c>
      <c r="J555" s="601"/>
      <c r="K555" s="602">
        <f>I555/K$552</f>
        <v>0.37037037037037035</v>
      </c>
      <c r="L555" s="603"/>
      <c r="M555" s="600">
        <v>9</v>
      </c>
      <c r="N555" s="601"/>
      <c r="O555" s="583">
        <f>M555/O$552</f>
        <v>0.42857142857142855</v>
      </c>
      <c r="P555" s="584"/>
      <c r="Q555" s="600">
        <v>1</v>
      </c>
      <c r="R555" s="601"/>
      <c r="S555" s="602">
        <f>Q555/S$552</f>
        <v>0.16666666666666666</v>
      </c>
      <c r="T555" s="603"/>
      <c r="U555" s="24"/>
      <c r="V555" s="24"/>
      <c r="W555" s="24"/>
      <c r="X555" s="24"/>
      <c r="Y555" s="24"/>
      <c r="Z555" s="24"/>
    </row>
    <row r="556" spans="2:72" x14ac:dyDescent="0.15">
      <c r="B556" s="24"/>
      <c r="C556" s="558" t="s">
        <v>47</v>
      </c>
      <c r="D556" s="559"/>
      <c r="E556" s="559"/>
      <c r="F556" s="559"/>
      <c r="G556" s="559"/>
      <c r="H556" s="560"/>
      <c r="I556" s="600">
        <f t="shared" si="99"/>
        <v>9</v>
      </c>
      <c r="J556" s="601"/>
      <c r="K556" s="602">
        <f>I556/K$552</f>
        <v>0.33333333333333331</v>
      </c>
      <c r="L556" s="603"/>
      <c r="M556" s="600">
        <v>7</v>
      </c>
      <c r="N556" s="601"/>
      <c r="O556" s="583">
        <f>M556/O$552</f>
        <v>0.33333333333333331</v>
      </c>
      <c r="P556" s="584"/>
      <c r="Q556" s="600">
        <v>2</v>
      </c>
      <c r="R556" s="601"/>
      <c r="S556" s="602">
        <f>Q556/S$552</f>
        <v>0.33333333333333331</v>
      </c>
      <c r="T556" s="603"/>
      <c r="U556" s="24"/>
      <c r="V556" s="24"/>
      <c r="W556" s="24"/>
      <c r="X556" s="24"/>
      <c r="Y556" s="24"/>
      <c r="Z556" s="24"/>
    </row>
    <row r="557" spans="2:72" x14ac:dyDescent="0.15">
      <c r="B557" s="24"/>
      <c r="C557" s="558" t="s">
        <v>31</v>
      </c>
      <c r="D557" s="559"/>
      <c r="E557" s="559"/>
      <c r="F557" s="559"/>
      <c r="G557" s="559"/>
      <c r="H557" s="560"/>
      <c r="I557" s="600">
        <f t="shared" si="99"/>
        <v>0</v>
      </c>
      <c r="J557" s="601"/>
      <c r="K557" s="602">
        <f>I557/K$552</f>
        <v>0</v>
      </c>
      <c r="L557" s="603"/>
      <c r="M557" s="600">
        <v>0</v>
      </c>
      <c r="N557" s="601"/>
      <c r="O557" s="583">
        <f>M557/O$552</f>
        <v>0</v>
      </c>
      <c r="P557" s="584"/>
      <c r="Q557" s="600">
        <v>0</v>
      </c>
      <c r="R557" s="601"/>
      <c r="S557" s="602">
        <f>Q557/S$552</f>
        <v>0</v>
      </c>
      <c r="T557" s="603"/>
      <c r="U557" s="24"/>
      <c r="V557" s="24"/>
      <c r="W557" s="24"/>
      <c r="X557" s="24"/>
      <c r="Y557" s="24"/>
      <c r="Z557" s="24"/>
    </row>
    <row r="558" spans="2:72" s="273" customFormat="1" x14ac:dyDescent="0.15">
      <c r="B558" s="274"/>
      <c r="C558" s="280"/>
      <c r="D558" s="281"/>
      <c r="E558" s="281"/>
      <c r="F558" s="281"/>
      <c r="G558" s="281"/>
      <c r="H558" s="282"/>
      <c r="I558" s="275"/>
      <c r="J558" s="275"/>
      <c r="K558" s="240"/>
      <c r="L558" s="283"/>
      <c r="M558" s="275"/>
      <c r="N558" s="275"/>
      <c r="O558" s="189"/>
      <c r="P558" s="190"/>
      <c r="Q558" s="275"/>
      <c r="R558" s="275"/>
      <c r="S558" s="240"/>
      <c r="T558" s="283"/>
      <c r="U558" s="274"/>
      <c r="V558" s="274"/>
      <c r="W558" s="274"/>
      <c r="X558" s="274"/>
      <c r="Y558" s="274"/>
      <c r="Z558" s="274"/>
      <c r="AE558" s="318"/>
      <c r="AF558" s="318"/>
      <c r="AG558" s="318"/>
      <c r="AH558" s="318"/>
      <c r="AI558" s="318"/>
      <c r="AJ558" s="318"/>
      <c r="AK558" s="318"/>
      <c r="AL558" s="318"/>
      <c r="AM558" s="318"/>
      <c r="AN558" s="318"/>
      <c r="AO558" s="318"/>
      <c r="AP558" s="318"/>
      <c r="AQ558" s="318"/>
      <c r="AR558" s="318"/>
      <c r="AS558" s="318"/>
      <c r="AT558" s="318"/>
      <c r="AU558" s="318"/>
      <c r="AV558" s="318"/>
      <c r="AW558" s="318"/>
      <c r="AX558" s="318"/>
      <c r="AY558" s="318"/>
      <c r="AZ558" s="318"/>
      <c r="BA558" s="318"/>
      <c r="BB558" s="318"/>
      <c r="BC558" s="318"/>
      <c r="BD558" s="318"/>
      <c r="BE558" s="318"/>
      <c r="BF558" s="318"/>
      <c r="BG558" s="318"/>
      <c r="BH558" s="318"/>
      <c r="BI558" s="318"/>
      <c r="BJ558" s="318"/>
      <c r="BK558" s="318"/>
      <c r="BL558" s="318"/>
      <c r="BM558" s="318"/>
      <c r="BN558" s="318"/>
      <c r="BO558" s="318"/>
      <c r="BP558" s="318"/>
      <c r="BQ558" s="318"/>
      <c r="BR558" s="318"/>
      <c r="BS558" s="318"/>
      <c r="BT558" s="318"/>
    </row>
    <row r="559" spans="2:72" s="276" customFormat="1" x14ac:dyDescent="0.15">
      <c r="B559" s="277"/>
      <c r="C559" s="101"/>
      <c r="D559" s="101"/>
      <c r="E559" s="101"/>
      <c r="F559" s="101"/>
      <c r="G559" s="101"/>
      <c r="H559" s="101"/>
      <c r="I559" s="278"/>
      <c r="J559" s="278"/>
      <c r="K559" s="279"/>
      <c r="L559" s="279"/>
      <c r="M559" s="278"/>
      <c r="N559" s="278"/>
      <c r="O559" s="264"/>
      <c r="P559" s="264"/>
      <c r="Q559" s="278"/>
      <c r="R559" s="278"/>
      <c r="S559" s="279"/>
      <c r="T559" s="279"/>
      <c r="U559" s="277"/>
      <c r="V559" s="277"/>
      <c r="W559" s="277"/>
      <c r="X559" s="277"/>
      <c r="Y559" s="277"/>
      <c r="Z559" s="277"/>
      <c r="AE559" s="286"/>
      <c r="AF559" s="286"/>
      <c r="AG559" s="286"/>
      <c r="AH559" s="286"/>
      <c r="AI559" s="286"/>
      <c r="AJ559" s="286"/>
      <c r="AK559" s="286"/>
      <c r="AL559" s="286"/>
      <c r="AM559" s="286"/>
      <c r="AN559" s="286"/>
      <c r="AO559" s="286"/>
      <c r="AP559" s="286"/>
      <c r="AQ559" s="286"/>
      <c r="AR559" s="286"/>
      <c r="AS559" s="286"/>
      <c r="AT559" s="286"/>
      <c r="AU559" s="286"/>
      <c r="AV559" s="286"/>
      <c r="AW559" s="286"/>
      <c r="AX559" s="286"/>
      <c r="AY559" s="286"/>
      <c r="AZ559" s="286"/>
      <c r="BA559" s="286"/>
      <c r="BB559" s="286"/>
      <c r="BC559" s="286"/>
      <c r="BD559" s="286"/>
      <c r="BE559" s="286"/>
      <c r="BF559" s="286"/>
      <c r="BG559" s="286"/>
      <c r="BH559" s="286"/>
      <c r="BI559" s="286"/>
      <c r="BJ559" s="286"/>
      <c r="BK559" s="286"/>
      <c r="BL559" s="286"/>
      <c r="BM559" s="286"/>
      <c r="BN559" s="286"/>
      <c r="BO559" s="286"/>
      <c r="BP559" s="286"/>
      <c r="BQ559" s="286"/>
      <c r="BR559" s="286"/>
      <c r="BS559" s="286"/>
      <c r="BT559" s="286"/>
    </row>
    <row r="560" spans="2:72" s="318" customFormat="1" x14ac:dyDescent="0.15">
      <c r="B560" t="s">
        <v>289</v>
      </c>
      <c r="C560"/>
      <c r="D560"/>
      <c r="E560"/>
      <c r="F560"/>
      <c r="G560"/>
      <c r="H560"/>
      <c r="I560"/>
      <c r="J560"/>
      <c r="K560"/>
      <c r="L560"/>
      <c r="M560"/>
      <c r="N560"/>
      <c r="O560"/>
      <c r="P560"/>
      <c r="Q560"/>
      <c r="R560"/>
      <c r="S560"/>
      <c r="T560"/>
      <c r="U560"/>
      <c r="V560"/>
      <c r="W560"/>
      <c r="X560"/>
      <c r="Y560"/>
      <c r="Z560"/>
      <c r="AA560"/>
      <c r="AB560"/>
    </row>
    <row r="561" spans="2:72" s="318" customFormat="1" x14ac:dyDescent="0.15">
      <c r="B561" t="s">
        <v>290</v>
      </c>
      <c r="C561"/>
      <c r="D561"/>
      <c r="E561"/>
      <c r="F561"/>
      <c r="G561"/>
      <c r="H561"/>
      <c r="I561"/>
      <c r="J561"/>
      <c r="K561"/>
      <c r="L561"/>
      <c r="M561"/>
      <c r="N561"/>
      <c r="O561"/>
      <c r="P561"/>
      <c r="Q561"/>
      <c r="R561"/>
      <c r="S561"/>
      <c r="T561"/>
      <c r="U561"/>
      <c r="V561"/>
      <c r="W561"/>
      <c r="X561"/>
      <c r="Y561"/>
      <c r="Z561"/>
      <c r="AA561"/>
      <c r="AB561"/>
    </row>
    <row r="562" spans="2:72" s="318" customFormat="1" x14ac:dyDescent="0.15">
      <c r="B562"/>
      <c r="C562"/>
      <c r="D562"/>
      <c r="E562"/>
      <c r="F562"/>
      <c r="G562"/>
      <c r="H562"/>
      <c r="I562"/>
      <c r="J562"/>
      <c r="K562"/>
      <c r="L562"/>
      <c r="M562"/>
      <c r="N562"/>
      <c r="O562"/>
      <c r="P562"/>
      <c r="Q562"/>
      <c r="R562"/>
      <c r="S562"/>
      <c r="T562"/>
      <c r="U562"/>
      <c r="V562"/>
      <c r="W562"/>
      <c r="X562"/>
      <c r="Y562"/>
      <c r="Z562"/>
      <c r="AA562"/>
      <c r="AB562"/>
    </row>
    <row r="563" spans="2:72" s="286" customFormat="1" x14ac:dyDescent="0.15">
      <c r="B563" s="287"/>
      <c r="C563" s="363" t="s">
        <v>269</v>
      </c>
      <c r="D563" s="363"/>
      <c r="E563" s="363"/>
      <c r="F563" s="363"/>
      <c r="G563" s="363"/>
      <c r="H563" s="363"/>
      <c r="I563" s="103"/>
      <c r="J563" s="103"/>
      <c r="K563" s="104"/>
      <c r="L563" s="104"/>
      <c r="M563" s="103"/>
      <c r="N563" s="103"/>
      <c r="O563" s="255"/>
      <c r="P563" s="255"/>
      <c r="Q563" s="103"/>
      <c r="R563" s="103"/>
      <c r="S563" s="104"/>
      <c r="T563" s="104"/>
      <c r="U563" s="287"/>
      <c r="V563" s="287"/>
      <c r="W563" s="287"/>
      <c r="X563" s="287"/>
      <c r="Y563" s="287"/>
      <c r="Z563" s="287"/>
    </row>
    <row r="564" spans="2:72" s="276" customFormat="1" x14ac:dyDescent="0.15">
      <c r="B564" s="277"/>
      <c r="C564" s="558"/>
      <c r="D564" s="559"/>
      <c r="E564" s="559"/>
      <c r="F564" s="559"/>
      <c r="G564" s="559"/>
      <c r="H564" s="560"/>
      <c r="I564" s="470" t="s">
        <v>144</v>
      </c>
      <c r="J564" s="470"/>
      <c r="K564" s="461"/>
      <c r="L564" s="462"/>
      <c r="M564" s="470" t="s">
        <v>266</v>
      </c>
      <c r="N564" s="470"/>
      <c r="O564" s="583">
        <v>53</v>
      </c>
      <c r="P564" s="584"/>
      <c r="Q564" s="470" t="s">
        <v>211</v>
      </c>
      <c r="R564" s="470"/>
      <c r="S564" s="461">
        <v>27</v>
      </c>
      <c r="T564" s="462"/>
      <c r="U564" s="277"/>
      <c r="V564" s="277"/>
      <c r="W564" s="277"/>
      <c r="X564" s="277"/>
      <c r="Y564" s="277"/>
      <c r="Z564" s="277"/>
      <c r="AE564" s="286"/>
      <c r="AF564" s="286"/>
      <c r="AG564" s="286"/>
      <c r="AH564" s="286"/>
      <c r="AI564" s="286"/>
      <c r="AJ564" s="286"/>
      <c r="AK564" s="286"/>
      <c r="AL564" s="286"/>
      <c r="AM564" s="286"/>
      <c r="AN564" s="286"/>
      <c r="AO564" s="286"/>
      <c r="AP564" s="286"/>
      <c r="AQ564" s="286"/>
      <c r="AR564" s="286"/>
      <c r="AS564" s="286"/>
      <c r="AT564" s="286"/>
      <c r="AU564" s="286"/>
      <c r="AV564" s="286"/>
      <c r="AW564" s="286"/>
      <c r="AX564" s="286"/>
      <c r="AY564" s="286"/>
      <c r="AZ564" s="286"/>
      <c r="BA564" s="286"/>
      <c r="BB564" s="286"/>
      <c r="BC564" s="286"/>
      <c r="BD564" s="286"/>
      <c r="BE564" s="286"/>
      <c r="BF564" s="286"/>
      <c r="BG564" s="286"/>
      <c r="BH564" s="286"/>
      <c r="BI564" s="286"/>
      <c r="BJ564" s="286"/>
      <c r="BK564" s="286"/>
      <c r="BL564" s="286"/>
      <c r="BM564" s="286"/>
      <c r="BN564" s="286"/>
      <c r="BO564" s="286"/>
      <c r="BP564" s="286"/>
      <c r="BQ564" s="286"/>
      <c r="BR564" s="286"/>
      <c r="BS564" s="286"/>
      <c r="BT564" s="286"/>
    </row>
    <row r="565" spans="2:72" s="273" customFormat="1" ht="27" customHeight="1" x14ac:dyDescent="0.15">
      <c r="B565" s="274"/>
      <c r="C565" s="587" t="s">
        <v>48</v>
      </c>
      <c r="D565" s="588"/>
      <c r="E565" s="588"/>
      <c r="F565" s="588"/>
      <c r="G565" s="588"/>
      <c r="H565" s="589"/>
      <c r="I565" s="614"/>
      <c r="J565" s="615"/>
      <c r="K565" s="604"/>
      <c r="L565" s="605"/>
      <c r="M565" s="578">
        <v>13</v>
      </c>
      <c r="N565" s="579"/>
      <c r="O565" s="722">
        <f>M565/O$564</f>
        <v>0.24528301886792453</v>
      </c>
      <c r="P565" s="723"/>
      <c r="Q565" s="600">
        <v>12</v>
      </c>
      <c r="R565" s="601"/>
      <c r="S565" s="602">
        <f>Q565/S$564</f>
        <v>0.44444444444444442</v>
      </c>
      <c r="T565" s="603"/>
      <c r="U565" s="274"/>
      <c r="V565" s="274"/>
      <c r="W565" s="274"/>
      <c r="X565" s="274"/>
      <c r="Y565" s="274"/>
      <c r="Z565" s="274"/>
      <c r="AE565" s="318"/>
      <c r="AF565" s="318"/>
      <c r="AG565" s="318"/>
      <c r="AH565" s="318"/>
      <c r="AI565" s="318"/>
      <c r="AJ565" s="318"/>
      <c r="AK565" s="318"/>
      <c r="AL565" s="318"/>
      <c r="AM565" s="318"/>
      <c r="AN565" s="318"/>
      <c r="AO565" s="318"/>
      <c r="AP565" s="318"/>
      <c r="AQ565" s="318"/>
      <c r="AR565" s="318"/>
      <c r="AS565" s="318"/>
      <c r="AT565" s="318"/>
      <c r="AU565" s="318"/>
      <c r="AV565" s="318"/>
      <c r="AW565" s="318"/>
      <c r="AX565" s="318"/>
      <c r="AY565" s="318"/>
      <c r="AZ565" s="318"/>
      <c r="BA565" s="318"/>
      <c r="BB565" s="318"/>
      <c r="BC565" s="318"/>
      <c r="BD565" s="318"/>
      <c r="BE565" s="318"/>
      <c r="BF565" s="318"/>
      <c r="BG565" s="318"/>
      <c r="BH565" s="318"/>
      <c r="BI565" s="318"/>
      <c r="BJ565" s="318"/>
      <c r="BK565" s="318"/>
      <c r="BL565" s="318"/>
      <c r="BM565" s="318"/>
      <c r="BN565" s="318"/>
      <c r="BO565" s="318"/>
      <c r="BP565" s="318"/>
      <c r="BQ565" s="318"/>
      <c r="BR565" s="318"/>
      <c r="BS565" s="318"/>
      <c r="BT565" s="318"/>
    </row>
    <row r="566" spans="2:72" s="273" customFormat="1" ht="27" customHeight="1" x14ac:dyDescent="0.15">
      <c r="B566" s="274"/>
      <c r="C566" s="587" t="s">
        <v>75</v>
      </c>
      <c r="D566" s="588"/>
      <c r="E566" s="588"/>
      <c r="F566" s="588"/>
      <c r="G566" s="588"/>
      <c r="H566" s="589"/>
      <c r="I566" s="614"/>
      <c r="J566" s="615"/>
      <c r="K566" s="604"/>
      <c r="L566" s="605"/>
      <c r="M566" s="578">
        <v>13</v>
      </c>
      <c r="N566" s="579"/>
      <c r="O566" s="722">
        <f t="shared" ref="O566:O569" si="100">M566/O$564</f>
        <v>0.24528301886792453</v>
      </c>
      <c r="P566" s="723"/>
      <c r="Q566" s="600">
        <v>8</v>
      </c>
      <c r="R566" s="601"/>
      <c r="S566" s="602">
        <f t="shared" ref="S566:S569" si="101">Q566/S$564</f>
        <v>0.29629629629629628</v>
      </c>
      <c r="T566" s="603"/>
      <c r="U566" s="274"/>
      <c r="V566" s="274"/>
      <c r="W566" s="274"/>
      <c r="X566" s="274"/>
      <c r="Y566" s="274"/>
      <c r="Z566" s="274"/>
      <c r="AE566" s="318"/>
      <c r="AF566" s="318"/>
      <c r="AG566" s="318"/>
      <c r="AH566" s="318"/>
      <c r="AI566" s="318"/>
      <c r="AJ566" s="318"/>
      <c r="AK566" s="318"/>
      <c r="AL566" s="318"/>
      <c r="AM566" s="318"/>
      <c r="AN566" s="318"/>
      <c r="AO566" s="318"/>
      <c r="AP566" s="318"/>
      <c r="AQ566" s="318"/>
      <c r="AR566" s="318"/>
      <c r="AS566" s="318"/>
      <c r="AT566" s="318"/>
      <c r="AU566" s="318"/>
      <c r="AV566" s="318"/>
      <c r="AW566" s="318"/>
      <c r="AX566" s="318"/>
      <c r="AY566" s="318"/>
      <c r="AZ566" s="318"/>
      <c r="BA566" s="318"/>
      <c r="BB566" s="318"/>
      <c r="BC566" s="318"/>
      <c r="BD566" s="318"/>
      <c r="BE566" s="318"/>
      <c r="BF566" s="318"/>
      <c r="BG566" s="318"/>
      <c r="BH566" s="318"/>
      <c r="BI566" s="318"/>
      <c r="BJ566" s="318"/>
      <c r="BK566" s="318"/>
      <c r="BL566" s="318"/>
      <c r="BM566" s="318"/>
      <c r="BN566" s="318"/>
      <c r="BO566" s="318"/>
      <c r="BP566" s="318"/>
      <c r="BQ566" s="318"/>
      <c r="BR566" s="318"/>
      <c r="BS566" s="318"/>
      <c r="BT566" s="318"/>
    </row>
    <row r="567" spans="2:72" s="273" customFormat="1" x14ac:dyDescent="0.15">
      <c r="B567" s="274"/>
      <c r="C567" s="558" t="s">
        <v>74</v>
      </c>
      <c r="D567" s="559"/>
      <c r="E567" s="559"/>
      <c r="F567" s="559"/>
      <c r="G567" s="559"/>
      <c r="H567" s="560"/>
      <c r="I567" s="614"/>
      <c r="J567" s="615"/>
      <c r="K567" s="604"/>
      <c r="L567" s="605"/>
      <c r="M567" s="578">
        <v>14</v>
      </c>
      <c r="N567" s="579"/>
      <c r="O567" s="722">
        <f t="shared" si="100"/>
        <v>0.26415094339622641</v>
      </c>
      <c r="P567" s="723"/>
      <c r="Q567" s="600">
        <v>10</v>
      </c>
      <c r="R567" s="601"/>
      <c r="S567" s="602">
        <f t="shared" si="101"/>
        <v>0.37037037037037035</v>
      </c>
      <c r="T567" s="603"/>
      <c r="U567" s="274"/>
      <c r="V567" s="274"/>
      <c r="W567" s="274"/>
      <c r="X567" s="274"/>
      <c r="Y567" s="274"/>
      <c r="Z567" s="274"/>
      <c r="AE567" s="318"/>
      <c r="AF567" s="318"/>
      <c r="AG567" s="318"/>
      <c r="AH567" s="318"/>
      <c r="AI567" s="318"/>
      <c r="AJ567" s="318"/>
      <c r="AK567" s="318"/>
      <c r="AL567" s="318"/>
      <c r="AM567" s="318"/>
      <c r="AN567" s="318"/>
      <c r="AO567" s="318"/>
      <c r="AP567" s="318"/>
      <c r="AQ567" s="318"/>
      <c r="AR567" s="318"/>
      <c r="AS567" s="318"/>
      <c r="AT567" s="318"/>
      <c r="AU567" s="318"/>
      <c r="AV567" s="318"/>
      <c r="AW567" s="318"/>
      <c r="AX567" s="318"/>
      <c r="AY567" s="318"/>
      <c r="AZ567" s="318"/>
      <c r="BA567" s="318"/>
      <c r="BB567" s="318"/>
      <c r="BC567" s="318"/>
      <c r="BD567" s="318"/>
      <c r="BE567" s="318"/>
      <c r="BF567" s="318"/>
      <c r="BG567" s="318"/>
      <c r="BH567" s="318"/>
      <c r="BI567" s="318"/>
      <c r="BJ567" s="318"/>
      <c r="BK567" s="318"/>
      <c r="BL567" s="318"/>
      <c r="BM567" s="318"/>
      <c r="BN567" s="318"/>
      <c r="BO567" s="318"/>
      <c r="BP567" s="318"/>
      <c r="BQ567" s="318"/>
      <c r="BR567" s="318"/>
      <c r="BS567" s="318"/>
      <c r="BT567" s="318"/>
    </row>
    <row r="568" spans="2:72" s="273" customFormat="1" x14ac:dyDescent="0.15">
      <c r="B568" s="274"/>
      <c r="C568" s="558" t="s">
        <v>47</v>
      </c>
      <c r="D568" s="559"/>
      <c r="E568" s="559"/>
      <c r="F568" s="559"/>
      <c r="G568" s="559"/>
      <c r="H568" s="560"/>
      <c r="I568" s="614"/>
      <c r="J568" s="615"/>
      <c r="K568" s="604"/>
      <c r="L568" s="605"/>
      <c r="M568" s="578">
        <v>29</v>
      </c>
      <c r="N568" s="579"/>
      <c r="O568" s="722">
        <f t="shared" si="100"/>
        <v>0.54716981132075471</v>
      </c>
      <c r="P568" s="723"/>
      <c r="Q568" s="600">
        <v>9</v>
      </c>
      <c r="R568" s="601"/>
      <c r="S568" s="602">
        <f t="shared" si="101"/>
        <v>0.33333333333333331</v>
      </c>
      <c r="T568" s="603"/>
      <c r="U568" s="274"/>
      <c r="V568" s="274"/>
      <c r="W568" s="274"/>
      <c r="X568" s="274"/>
      <c r="Y568" s="274"/>
      <c r="Z568" s="274"/>
      <c r="AE568" s="318"/>
      <c r="AF568" s="318"/>
      <c r="AG568" s="318"/>
      <c r="AH568" s="318"/>
      <c r="AI568" s="318"/>
      <c r="AJ568" s="318"/>
      <c r="AK568" s="318"/>
      <c r="AL568" s="318"/>
      <c r="AM568" s="318"/>
      <c r="AN568" s="318"/>
      <c r="AO568" s="318"/>
      <c r="AP568" s="318"/>
      <c r="AQ568" s="318"/>
      <c r="AR568" s="318"/>
      <c r="AS568" s="318"/>
      <c r="AT568" s="318"/>
      <c r="AU568" s="318"/>
      <c r="AV568" s="318"/>
      <c r="AW568" s="318"/>
      <c r="AX568" s="318"/>
      <c r="AY568" s="318"/>
      <c r="AZ568" s="318"/>
      <c r="BA568" s="318"/>
      <c r="BB568" s="318"/>
      <c r="BC568" s="318"/>
      <c r="BD568" s="318"/>
      <c r="BE568" s="318"/>
      <c r="BF568" s="318"/>
      <c r="BG568" s="318"/>
      <c r="BH568" s="318"/>
      <c r="BI568" s="318"/>
      <c r="BJ568" s="318"/>
      <c r="BK568" s="318"/>
      <c r="BL568" s="318"/>
      <c r="BM568" s="318"/>
      <c r="BN568" s="318"/>
      <c r="BO568" s="318"/>
      <c r="BP568" s="318"/>
      <c r="BQ568" s="318"/>
      <c r="BR568" s="318"/>
      <c r="BS568" s="318"/>
      <c r="BT568" s="318"/>
    </row>
    <row r="569" spans="2:72" s="273" customFormat="1" x14ac:dyDescent="0.15">
      <c r="B569" s="274"/>
      <c r="C569" s="558" t="s">
        <v>31</v>
      </c>
      <c r="D569" s="559"/>
      <c r="E569" s="559"/>
      <c r="F569" s="559"/>
      <c r="G569" s="559"/>
      <c r="H569" s="560"/>
      <c r="I569" s="614"/>
      <c r="J569" s="615"/>
      <c r="K569" s="604"/>
      <c r="L569" s="605"/>
      <c r="M569" s="578">
        <v>2</v>
      </c>
      <c r="N569" s="579"/>
      <c r="O569" s="722">
        <f t="shared" si="100"/>
        <v>3.7735849056603772E-2</v>
      </c>
      <c r="P569" s="723"/>
      <c r="Q569" s="600">
        <v>0</v>
      </c>
      <c r="R569" s="601"/>
      <c r="S569" s="602">
        <f t="shared" si="101"/>
        <v>0</v>
      </c>
      <c r="T569" s="603"/>
      <c r="U569" s="274"/>
      <c r="V569" s="274"/>
      <c r="W569" s="274"/>
      <c r="X569" s="274"/>
      <c r="Y569" s="274"/>
      <c r="Z569" s="274"/>
      <c r="AE569" s="318"/>
      <c r="AF569" s="318"/>
      <c r="AG569" s="318"/>
      <c r="AH569" s="318"/>
      <c r="AI569" s="318"/>
      <c r="AJ569" s="318"/>
      <c r="AK569" s="318"/>
      <c r="AL569" s="318"/>
      <c r="AM569" s="318"/>
      <c r="AN569" s="318"/>
      <c r="AO569" s="318"/>
      <c r="AP569" s="318"/>
      <c r="AQ569" s="318"/>
      <c r="AR569" s="318"/>
      <c r="AS569" s="318"/>
      <c r="AT569" s="318"/>
      <c r="AU569" s="318"/>
      <c r="AV569" s="318"/>
      <c r="AW569" s="318"/>
      <c r="AX569" s="318"/>
      <c r="AY569" s="318"/>
      <c r="AZ569" s="318"/>
      <c r="BA569" s="318"/>
      <c r="BB569" s="318"/>
      <c r="BC569" s="318"/>
      <c r="BD569" s="318"/>
      <c r="BE569" s="318"/>
      <c r="BF569" s="318"/>
      <c r="BG569" s="318"/>
      <c r="BH569" s="318"/>
      <c r="BI569" s="318"/>
      <c r="BJ569" s="318"/>
      <c r="BK569" s="318"/>
      <c r="BL569" s="318"/>
      <c r="BM569" s="318"/>
      <c r="BN569" s="318"/>
      <c r="BO569" s="318"/>
      <c r="BP569" s="318"/>
      <c r="BQ569" s="318"/>
      <c r="BR569" s="318"/>
      <c r="BS569" s="318"/>
      <c r="BT569" s="318"/>
    </row>
    <row r="570" spans="2:72" x14ac:dyDescent="0.15">
      <c r="B570" s="24"/>
      <c r="C570" s="53"/>
      <c r="D570" s="53"/>
      <c r="E570" s="53"/>
      <c r="F570" s="53"/>
      <c r="G570" s="53"/>
      <c r="H570" s="53"/>
      <c r="I570" s="42"/>
      <c r="J570" s="42"/>
      <c r="K570" s="10"/>
      <c r="L570" s="10"/>
      <c r="M570" s="42"/>
      <c r="N570" s="42"/>
      <c r="O570" s="100"/>
      <c r="P570" s="100"/>
      <c r="Q570" s="42"/>
      <c r="R570" s="42"/>
      <c r="S570" s="10"/>
      <c r="T570" s="10"/>
      <c r="U570" s="42"/>
      <c r="V570" s="42"/>
      <c r="W570" s="10"/>
      <c r="X570" s="10"/>
      <c r="Y570" s="24"/>
      <c r="Z570" s="24"/>
      <c r="AA570" s="24"/>
      <c r="AB570" s="24"/>
      <c r="AC570" s="24"/>
      <c r="AD570" s="24"/>
    </row>
    <row r="571" spans="2:72" x14ac:dyDescent="0.15">
      <c r="B571" s="24"/>
      <c r="C571" s="53"/>
      <c r="D571" s="53"/>
      <c r="E571" s="53"/>
      <c r="F571" s="53"/>
      <c r="G571" s="53"/>
      <c r="H571" s="53"/>
      <c r="I571" s="42"/>
      <c r="J571" s="42"/>
      <c r="K571" s="10"/>
      <c r="L571" s="10"/>
      <c r="M571" s="42"/>
      <c r="N571" s="42"/>
      <c r="O571" s="10"/>
      <c r="P571" s="10"/>
      <c r="Q571" s="42"/>
      <c r="R571" s="42"/>
      <c r="S571" s="10"/>
      <c r="T571" s="10"/>
      <c r="U571" s="24"/>
      <c r="V571" s="24"/>
      <c r="W571" s="24"/>
      <c r="X571" s="24"/>
      <c r="Y571" s="24"/>
      <c r="Z571" s="24"/>
      <c r="AA571" s="24"/>
      <c r="AB571" s="24"/>
      <c r="AC571" s="24"/>
      <c r="AD571" s="24"/>
    </row>
    <row r="572" spans="2:72" s="318" customFormat="1" x14ac:dyDescent="0.15">
      <c r="B572" s="319"/>
      <c r="C572" s="322"/>
      <c r="D572" s="322"/>
      <c r="E572" s="322"/>
      <c r="F572" s="322"/>
      <c r="G572" s="322"/>
      <c r="H572" s="322"/>
      <c r="I572" s="332"/>
      <c r="J572" s="332"/>
      <c r="K572" s="333"/>
      <c r="L572" s="333"/>
      <c r="M572" s="332"/>
      <c r="N572" s="332"/>
      <c r="O572" s="333"/>
      <c r="P572" s="333"/>
      <c r="Q572" s="332"/>
      <c r="R572" s="332"/>
      <c r="S572" s="333"/>
      <c r="T572" s="333"/>
      <c r="U572" s="319"/>
      <c r="V572" s="319"/>
      <c r="W572" s="319"/>
      <c r="X572" s="319"/>
      <c r="Y572" s="319"/>
      <c r="Z572" s="319"/>
      <c r="AA572" s="319"/>
      <c r="AB572" s="319"/>
      <c r="AC572" s="319"/>
      <c r="AD572" s="319"/>
    </row>
    <row r="573" spans="2:72" x14ac:dyDescent="0.15">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row>
    <row r="574" spans="2:72" ht="13.5" customHeight="1" x14ac:dyDescent="0.15">
      <c r="B574" s="626" t="s">
        <v>246</v>
      </c>
      <c r="C574" s="626"/>
      <c r="D574" s="626"/>
      <c r="E574" s="626"/>
      <c r="F574" s="626"/>
      <c r="G574" s="626"/>
      <c r="H574" s="626"/>
      <c r="I574" s="626"/>
      <c r="J574" s="626"/>
      <c r="K574" s="626"/>
      <c r="L574" s="626"/>
      <c r="M574" s="626"/>
      <c r="N574" s="626"/>
      <c r="O574" s="626"/>
      <c r="P574" s="626"/>
      <c r="Q574" s="626"/>
      <c r="R574" s="626"/>
      <c r="S574" s="626"/>
      <c r="T574" s="626"/>
      <c r="U574" s="626"/>
      <c r="V574" s="626"/>
      <c r="W574" s="626"/>
      <c r="X574" s="626"/>
      <c r="Y574" s="626"/>
      <c r="Z574" s="626"/>
      <c r="AA574" s="626"/>
      <c r="AB574" s="626"/>
      <c r="AC574" s="24"/>
      <c r="AD574" s="24"/>
    </row>
    <row r="575" spans="2:72" x14ac:dyDescent="0.15">
      <c r="B575" s="626"/>
      <c r="C575" s="626"/>
      <c r="D575" s="626"/>
      <c r="E575" s="626"/>
      <c r="F575" s="626"/>
      <c r="G575" s="626"/>
      <c r="H575" s="626"/>
      <c r="I575" s="626"/>
      <c r="J575" s="626"/>
      <c r="K575" s="626"/>
      <c r="L575" s="626"/>
      <c r="M575" s="626"/>
      <c r="N575" s="626"/>
      <c r="O575" s="626"/>
      <c r="P575" s="626"/>
      <c r="Q575" s="626"/>
      <c r="R575" s="626"/>
      <c r="S575" s="626"/>
      <c r="T575" s="626"/>
      <c r="U575" s="626"/>
      <c r="V575" s="626"/>
      <c r="W575" s="626"/>
      <c r="X575" s="626"/>
      <c r="Y575" s="626"/>
      <c r="Z575" s="626"/>
      <c r="AA575" s="626"/>
      <c r="AB575" s="626"/>
      <c r="AC575" s="24"/>
      <c r="AD575" s="24"/>
    </row>
    <row r="576" spans="2:72" x14ac:dyDescent="0.15">
      <c r="B576" s="626"/>
      <c r="C576" s="626"/>
      <c r="D576" s="626"/>
      <c r="E576" s="626"/>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24"/>
      <c r="AD576" s="24"/>
    </row>
    <row r="577" spans="2:72" x14ac:dyDescent="0.15">
      <c r="B577" s="24"/>
      <c r="C577" s="83"/>
      <c r="D577" s="83"/>
      <c r="E577" s="83"/>
      <c r="F577" s="83"/>
      <c r="G577" s="83"/>
      <c r="H577" s="83"/>
      <c r="I577" s="83"/>
      <c r="J577" s="83"/>
      <c r="K577" s="83"/>
      <c r="L577" s="83"/>
      <c r="M577" s="83"/>
      <c r="N577" s="83"/>
      <c r="O577" s="83"/>
      <c r="P577" s="83"/>
      <c r="Q577" s="83"/>
      <c r="R577" s="83"/>
      <c r="S577" s="83"/>
      <c r="T577" s="83"/>
      <c r="U577" s="24"/>
      <c r="V577" s="24"/>
      <c r="W577" s="24"/>
      <c r="X577" s="24"/>
      <c r="Y577" s="24"/>
      <c r="Z577" s="24"/>
      <c r="AA577" s="24"/>
      <c r="AB577" s="24"/>
      <c r="AC577" s="24"/>
      <c r="AD577" s="24"/>
    </row>
    <row r="578" spans="2:72" x14ac:dyDescent="0.15">
      <c r="B578" s="24"/>
      <c r="C578" s="558"/>
      <c r="D578" s="559"/>
      <c r="E578" s="559"/>
      <c r="F578" s="559"/>
      <c r="G578" s="559"/>
      <c r="H578" s="560"/>
      <c r="I578" s="470" t="s">
        <v>24</v>
      </c>
      <c r="J578" s="470"/>
      <c r="K578" s="461">
        <f>SUM(O578,S578)</f>
        <v>27</v>
      </c>
      <c r="L578" s="462"/>
      <c r="M578" s="470" t="s">
        <v>2</v>
      </c>
      <c r="N578" s="470"/>
      <c r="O578" s="461">
        <f>M511</f>
        <v>21</v>
      </c>
      <c r="P578" s="462"/>
      <c r="Q578" s="470" t="s">
        <v>126</v>
      </c>
      <c r="R578" s="470"/>
      <c r="S578" s="461">
        <f>Q511</f>
        <v>6</v>
      </c>
      <c r="T578" s="462"/>
      <c r="U578" s="24"/>
      <c r="V578" s="24"/>
      <c r="W578" s="24"/>
      <c r="X578" s="24"/>
      <c r="Y578" s="24"/>
      <c r="Z578" s="24"/>
    </row>
    <row r="579" spans="2:72" x14ac:dyDescent="0.15">
      <c r="B579" s="24"/>
      <c r="C579" s="558" t="s">
        <v>140</v>
      </c>
      <c r="D579" s="559"/>
      <c r="E579" s="559"/>
      <c r="F579" s="559"/>
      <c r="G579" s="559"/>
      <c r="H579" s="560"/>
      <c r="I579" s="600">
        <f>M579+Q579</f>
        <v>11</v>
      </c>
      <c r="J579" s="601"/>
      <c r="K579" s="602">
        <f t="shared" ref="K579:K585" si="102">I579/K$552</f>
        <v>0.40740740740740738</v>
      </c>
      <c r="L579" s="603"/>
      <c r="M579" s="600">
        <v>9</v>
      </c>
      <c r="N579" s="601"/>
      <c r="O579" s="561">
        <f t="shared" ref="O579:O585" si="103">M579/O$552</f>
        <v>0.42857142857142855</v>
      </c>
      <c r="P579" s="562"/>
      <c r="Q579" s="600">
        <v>2</v>
      </c>
      <c r="R579" s="601"/>
      <c r="S579" s="602">
        <f t="shared" ref="S579:S585" si="104">Q579/S$552</f>
        <v>0.33333333333333331</v>
      </c>
      <c r="T579" s="603"/>
      <c r="U579" s="24"/>
      <c r="V579" s="24"/>
      <c r="W579" s="24"/>
      <c r="X579" s="24"/>
      <c r="Y579" s="24"/>
      <c r="Z579" s="24"/>
    </row>
    <row r="580" spans="2:72" ht="27" customHeight="1" x14ac:dyDescent="0.15">
      <c r="B580" s="24"/>
      <c r="C580" s="682" t="s">
        <v>142</v>
      </c>
      <c r="D580" s="683"/>
      <c r="E580" s="683"/>
      <c r="F580" s="683"/>
      <c r="G580" s="683"/>
      <c r="H580" s="684"/>
      <c r="I580" s="600">
        <f t="shared" ref="I580:I585" si="105">M580+Q580</f>
        <v>14</v>
      </c>
      <c r="J580" s="601"/>
      <c r="K580" s="602">
        <f t="shared" si="102"/>
        <v>0.51851851851851849</v>
      </c>
      <c r="L580" s="603"/>
      <c r="M580" s="600">
        <v>10</v>
      </c>
      <c r="N580" s="601"/>
      <c r="O580" s="561">
        <f t="shared" si="103"/>
        <v>0.47619047619047616</v>
      </c>
      <c r="P580" s="562"/>
      <c r="Q580" s="600">
        <v>4</v>
      </c>
      <c r="R580" s="601"/>
      <c r="S580" s="602">
        <f t="shared" si="104"/>
        <v>0.66666666666666663</v>
      </c>
      <c r="T580" s="603"/>
      <c r="U580" s="24"/>
      <c r="V580" s="24"/>
      <c r="W580" s="24"/>
      <c r="X580" s="24"/>
      <c r="Y580" s="24"/>
      <c r="Z580" s="24"/>
    </row>
    <row r="581" spans="2:72" ht="27" customHeight="1" x14ac:dyDescent="0.15">
      <c r="B581" s="24"/>
      <c r="C581" s="587" t="s">
        <v>139</v>
      </c>
      <c r="D581" s="588"/>
      <c r="E581" s="588"/>
      <c r="F581" s="588"/>
      <c r="G581" s="588"/>
      <c r="H581" s="589"/>
      <c r="I581" s="600">
        <f t="shared" si="105"/>
        <v>14</v>
      </c>
      <c r="J581" s="601"/>
      <c r="K581" s="602">
        <f t="shared" si="102"/>
        <v>0.51851851851851849</v>
      </c>
      <c r="L581" s="603"/>
      <c r="M581" s="600">
        <v>11</v>
      </c>
      <c r="N581" s="601"/>
      <c r="O581" s="561">
        <f t="shared" si="103"/>
        <v>0.52380952380952384</v>
      </c>
      <c r="P581" s="562"/>
      <c r="Q581" s="600">
        <v>3</v>
      </c>
      <c r="R581" s="601"/>
      <c r="S581" s="602">
        <f t="shared" si="104"/>
        <v>0.5</v>
      </c>
      <c r="T581" s="603"/>
      <c r="U581" s="24"/>
      <c r="V581" s="24"/>
      <c r="W581" s="24"/>
      <c r="X581" s="24"/>
      <c r="Y581" s="24"/>
      <c r="Z581" s="24"/>
    </row>
    <row r="582" spans="2:72" ht="27" customHeight="1" x14ac:dyDescent="0.15">
      <c r="B582" s="24"/>
      <c r="C582" s="587" t="s">
        <v>141</v>
      </c>
      <c r="D582" s="588"/>
      <c r="E582" s="588"/>
      <c r="F582" s="588"/>
      <c r="G582" s="588"/>
      <c r="H582" s="589"/>
      <c r="I582" s="600">
        <f t="shared" si="105"/>
        <v>5</v>
      </c>
      <c r="J582" s="601"/>
      <c r="K582" s="602">
        <f t="shared" si="102"/>
        <v>0.18518518518518517</v>
      </c>
      <c r="L582" s="603"/>
      <c r="M582" s="600">
        <v>4</v>
      </c>
      <c r="N582" s="601"/>
      <c r="O582" s="561">
        <f t="shared" si="103"/>
        <v>0.19047619047619047</v>
      </c>
      <c r="P582" s="562"/>
      <c r="Q582" s="600">
        <v>1</v>
      </c>
      <c r="R582" s="601"/>
      <c r="S582" s="602">
        <f t="shared" si="104"/>
        <v>0.16666666666666666</v>
      </c>
      <c r="T582" s="603"/>
      <c r="U582" s="24"/>
      <c r="V582" s="24"/>
      <c r="W582" s="24"/>
      <c r="X582" s="24"/>
      <c r="Y582" s="24"/>
      <c r="Z582" s="24"/>
    </row>
    <row r="583" spans="2:72" x14ac:dyDescent="0.15">
      <c r="B583" s="24"/>
      <c r="C583" s="558" t="s">
        <v>143</v>
      </c>
      <c r="D583" s="559"/>
      <c r="E583" s="559"/>
      <c r="F583" s="559"/>
      <c r="G583" s="559"/>
      <c r="H583" s="560"/>
      <c r="I583" s="600">
        <f t="shared" si="105"/>
        <v>11</v>
      </c>
      <c r="J583" s="601"/>
      <c r="K583" s="602">
        <f t="shared" si="102"/>
        <v>0.40740740740740738</v>
      </c>
      <c r="L583" s="603"/>
      <c r="M583" s="600">
        <v>9</v>
      </c>
      <c r="N583" s="601"/>
      <c r="O583" s="561">
        <f t="shared" si="103"/>
        <v>0.42857142857142855</v>
      </c>
      <c r="P583" s="562"/>
      <c r="Q583" s="600">
        <v>2</v>
      </c>
      <c r="R583" s="601"/>
      <c r="S583" s="602">
        <f t="shared" si="104"/>
        <v>0.33333333333333331</v>
      </c>
      <c r="T583" s="603"/>
      <c r="U583" s="24"/>
      <c r="V583" s="24"/>
      <c r="W583" s="24"/>
      <c r="X583" s="24"/>
      <c r="Y583" s="24"/>
      <c r="Z583" s="24"/>
    </row>
    <row r="584" spans="2:72" x14ac:dyDescent="0.15">
      <c r="B584" s="24"/>
      <c r="C584" s="558" t="s">
        <v>81</v>
      </c>
      <c r="D584" s="559"/>
      <c r="E584" s="559"/>
      <c r="F584" s="559"/>
      <c r="G584" s="559"/>
      <c r="H584" s="560"/>
      <c r="I584" s="600">
        <f t="shared" si="105"/>
        <v>0</v>
      </c>
      <c r="J584" s="601"/>
      <c r="K584" s="602">
        <f t="shared" si="102"/>
        <v>0</v>
      </c>
      <c r="L584" s="603"/>
      <c r="M584" s="600">
        <v>0</v>
      </c>
      <c r="N584" s="601"/>
      <c r="O584" s="561">
        <f t="shared" si="103"/>
        <v>0</v>
      </c>
      <c r="P584" s="562"/>
      <c r="Q584" s="600">
        <v>0</v>
      </c>
      <c r="R584" s="601"/>
      <c r="S584" s="602">
        <f t="shared" si="104"/>
        <v>0</v>
      </c>
      <c r="T584" s="603"/>
      <c r="U584" s="24"/>
      <c r="V584" s="24"/>
      <c r="W584" s="24"/>
      <c r="X584" s="24"/>
      <c r="Y584" s="24"/>
      <c r="Z584" s="24"/>
    </row>
    <row r="585" spans="2:72" x14ac:dyDescent="0.15">
      <c r="B585" s="24"/>
      <c r="C585" s="558" t="s">
        <v>37</v>
      </c>
      <c r="D585" s="559"/>
      <c r="E585" s="559"/>
      <c r="F585" s="559"/>
      <c r="G585" s="559"/>
      <c r="H585" s="560"/>
      <c r="I585" s="600">
        <f t="shared" si="105"/>
        <v>2</v>
      </c>
      <c r="J585" s="601"/>
      <c r="K585" s="602">
        <f t="shared" si="102"/>
        <v>7.407407407407407E-2</v>
      </c>
      <c r="L585" s="603"/>
      <c r="M585" s="600">
        <v>1</v>
      </c>
      <c r="N585" s="601"/>
      <c r="O585" s="561">
        <f t="shared" si="103"/>
        <v>4.7619047619047616E-2</v>
      </c>
      <c r="P585" s="562"/>
      <c r="Q585" s="600">
        <v>1</v>
      </c>
      <c r="R585" s="601"/>
      <c r="S585" s="602">
        <f t="shared" si="104"/>
        <v>0.16666666666666666</v>
      </c>
      <c r="T585" s="603"/>
      <c r="U585" s="24"/>
      <c r="V585" s="24"/>
      <c r="W585" s="24"/>
      <c r="X585" s="24"/>
      <c r="Y585" s="24"/>
      <c r="Z585" s="24"/>
    </row>
    <row r="586" spans="2:72" s="318" customFormat="1" x14ac:dyDescent="0.15">
      <c r="B586" s="319"/>
      <c r="C586" s="101"/>
      <c r="D586" s="101"/>
      <c r="E586" s="101"/>
      <c r="F586" s="101"/>
      <c r="G586" s="101"/>
      <c r="H586" s="101"/>
      <c r="I586" s="278"/>
      <c r="J586" s="278"/>
      <c r="K586" s="279"/>
      <c r="L586" s="279"/>
      <c r="M586" s="278"/>
      <c r="N586" s="278"/>
      <c r="O586" s="279"/>
      <c r="P586" s="279"/>
      <c r="Q586" s="278"/>
      <c r="R586" s="332"/>
      <c r="S586" s="333"/>
      <c r="T586" s="333"/>
      <c r="U586" s="319"/>
      <c r="V586" s="319"/>
      <c r="W586" s="319"/>
      <c r="X586" s="319"/>
      <c r="Y586" s="319"/>
      <c r="Z586" s="319"/>
    </row>
    <row r="587" spans="2:72" s="318" customFormat="1" x14ac:dyDescent="0.15">
      <c r="B587" s="319"/>
      <c r="C587" s="322"/>
      <c r="D587" s="322"/>
      <c r="E587" s="322"/>
      <c r="F587" s="322"/>
      <c r="G587" s="322"/>
      <c r="H587" s="322"/>
      <c r="I587" s="332"/>
      <c r="J587" s="332"/>
      <c r="K587" s="333"/>
      <c r="L587" s="333"/>
      <c r="M587" s="332"/>
      <c r="N587" s="332"/>
      <c r="O587" s="333"/>
      <c r="P587" s="333"/>
      <c r="Q587" s="332"/>
      <c r="R587" s="332"/>
      <c r="S587" s="333"/>
      <c r="T587" s="333"/>
      <c r="U587" s="319"/>
      <c r="V587" s="319"/>
      <c r="W587" s="319"/>
      <c r="X587" s="319"/>
      <c r="Y587" s="319"/>
      <c r="Z587" s="319"/>
    </row>
    <row r="588" spans="2:72" s="318" customFormat="1" x14ac:dyDescent="0.15">
      <c r="B588" s="82" t="s">
        <v>303</v>
      </c>
      <c r="C588"/>
      <c r="D588"/>
      <c r="E588"/>
      <c r="F588"/>
      <c r="G588"/>
      <c r="H588"/>
      <c r="I588"/>
      <c r="J588"/>
      <c r="K588"/>
      <c r="L588"/>
      <c r="M588"/>
      <c r="N588"/>
      <c r="O588"/>
      <c r="P588"/>
      <c r="Q588"/>
      <c r="R588"/>
      <c r="S588"/>
      <c r="T588"/>
      <c r="U588"/>
      <c r="V588"/>
      <c r="W588"/>
      <c r="X588"/>
      <c r="Y588"/>
      <c r="Z588"/>
      <c r="AA588"/>
      <c r="AB588"/>
    </row>
    <row r="589" spans="2:72" s="318" customFormat="1" x14ac:dyDescent="0.15">
      <c r="B589" s="109" t="s">
        <v>304</v>
      </c>
      <c r="C589"/>
      <c r="D589"/>
      <c r="E589"/>
      <c r="F589"/>
      <c r="G589"/>
      <c r="H589"/>
      <c r="I589"/>
      <c r="J589"/>
      <c r="K589"/>
      <c r="L589"/>
      <c r="M589"/>
      <c r="N589"/>
      <c r="O589"/>
      <c r="P589"/>
      <c r="Q589"/>
      <c r="R589"/>
      <c r="S589"/>
      <c r="T589"/>
      <c r="U589"/>
      <c r="V589"/>
      <c r="W589"/>
      <c r="X589"/>
      <c r="Y589"/>
      <c r="Z589"/>
      <c r="AA589"/>
      <c r="AB589"/>
    </row>
    <row r="590" spans="2:72" s="318" customFormat="1" x14ac:dyDescent="0.15">
      <c r="B590"/>
      <c r="C590"/>
      <c r="D590"/>
      <c r="E590"/>
      <c r="F590"/>
      <c r="G590"/>
      <c r="H590"/>
      <c r="I590"/>
      <c r="J590"/>
      <c r="K590"/>
      <c r="L590"/>
      <c r="M590"/>
      <c r="N590"/>
      <c r="O590"/>
      <c r="P590"/>
      <c r="Q590"/>
      <c r="R590"/>
      <c r="S590"/>
      <c r="T590"/>
      <c r="U590"/>
      <c r="V590"/>
      <c r="W590"/>
      <c r="X590"/>
      <c r="Y590"/>
      <c r="Z590"/>
      <c r="AA590"/>
      <c r="AB590"/>
    </row>
    <row r="591" spans="2:72" x14ac:dyDescent="0.15">
      <c r="B591" s="24"/>
      <c r="C591" s="363" t="s">
        <v>269</v>
      </c>
      <c r="D591" s="363"/>
      <c r="E591" s="363"/>
      <c r="F591" s="363"/>
      <c r="G591" s="363"/>
      <c r="H591" s="363"/>
      <c r="I591" s="363"/>
      <c r="J591" s="363"/>
      <c r="K591" s="363"/>
      <c r="L591" s="363"/>
      <c r="M591" s="363"/>
      <c r="N591" s="363"/>
      <c r="O591" s="363"/>
      <c r="P591" s="363"/>
      <c r="Q591" s="363"/>
      <c r="R591" s="42"/>
      <c r="S591" s="10"/>
      <c r="T591" s="10"/>
      <c r="U591" s="24"/>
      <c r="V591" s="24"/>
      <c r="W591" s="24"/>
      <c r="X591" s="24"/>
      <c r="Y591" s="24"/>
      <c r="Z591" s="24"/>
      <c r="AA591" s="24"/>
      <c r="AB591" s="24"/>
      <c r="AC591" s="24"/>
      <c r="AD591" s="24"/>
    </row>
    <row r="592" spans="2:72" s="284" customFormat="1" x14ac:dyDescent="0.15">
      <c r="B592" s="285"/>
      <c r="C592" s="558"/>
      <c r="D592" s="559"/>
      <c r="E592" s="559"/>
      <c r="F592" s="559"/>
      <c r="G592" s="559"/>
      <c r="H592" s="560"/>
      <c r="I592" s="470" t="s">
        <v>144</v>
      </c>
      <c r="J592" s="470"/>
      <c r="K592" s="461"/>
      <c r="L592" s="462"/>
      <c r="M592" s="470" t="s">
        <v>266</v>
      </c>
      <c r="N592" s="470"/>
      <c r="O592" s="461">
        <v>53</v>
      </c>
      <c r="P592" s="462"/>
      <c r="Q592" s="470" t="s">
        <v>211</v>
      </c>
      <c r="R592" s="470"/>
      <c r="S592" s="461">
        <v>27</v>
      </c>
      <c r="T592" s="462"/>
      <c r="U592" s="285"/>
      <c r="V592" s="285"/>
      <c r="W592" s="285"/>
      <c r="X592" s="285"/>
      <c r="Y592" s="285"/>
      <c r="Z592" s="285"/>
      <c r="AE592" s="318"/>
      <c r="AF592" s="318"/>
      <c r="AG592" s="318"/>
      <c r="AH592" s="318"/>
      <c r="AI592" s="318"/>
      <c r="AJ592" s="318"/>
      <c r="AK592" s="318"/>
      <c r="AL592" s="318"/>
      <c r="AM592" s="318"/>
      <c r="AN592" s="318"/>
      <c r="AO592" s="318"/>
      <c r="AP592" s="318"/>
      <c r="AQ592" s="318"/>
      <c r="AR592" s="318"/>
      <c r="AS592" s="318"/>
      <c r="AT592" s="318"/>
      <c r="AU592" s="318"/>
      <c r="AV592" s="318"/>
      <c r="AW592" s="318"/>
      <c r="AX592" s="318"/>
      <c r="AY592" s="318"/>
      <c r="AZ592" s="318"/>
      <c r="BA592" s="318"/>
      <c r="BB592" s="318"/>
      <c r="BC592" s="318"/>
      <c r="BD592" s="318"/>
      <c r="BE592" s="318"/>
      <c r="BF592" s="318"/>
      <c r="BG592" s="318"/>
      <c r="BH592" s="318"/>
      <c r="BI592" s="318"/>
      <c r="BJ592" s="318"/>
      <c r="BK592" s="318"/>
      <c r="BL592" s="318"/>
      <c r="BM592" s="318"/>
      <c r="BN592" s="318"/>
      <c r="BO592" s="318"/>
      <c r="BP592" s="318"/>
      <c r="BQ592" s="318"/>
      <c r="BR592" s="318"/>
      <c r="BS592" s="318"/>
      <c r="BT592" s="318"/>
    </row>
    <row r="593" spans="2:72" s="284" customFormat="1" x14ac:dyDescent="0.15">
      <c r="B593" s="285"/>
      <c r="C593" s="558" t="s">
        <v>140</v>
      </c>
      <c r="D593" s="559"/>
      <c r="E593" s="559"/>
      <c r="F593" s="559"/>
      <c r="G593" s="559"/>
      <c r="H593" s="560"/>
      <c r="I593" s="614"/>
      <c r="J593" s="615"/>
      <c r="K593" s="604"/>
      <c r="L593" s="605"/>
      <c r="M593" s="578">
        <v>16</v>
      </c>
      <c r="N593" s="579"/>
      <c r="O593" s="561">
        <f>M593/$O$592</f>
        <v>0.30188679245283018</v>
      </c>
      <c r="P593" s="562"/>
      <c r="Q593" s="600">
        <v>11</v>
      </c>
      <c r="R593" s="601"/>
      <c r="S593" s="602">
        <f>Q593/S$592</f>
        <v>0.40740740740740738</v>
      </c>
      <c r="T593" s="603"/>
      <c r="U593" s="285"/>
      <c r="V593" s="285"/>
      <c r="W593" s="285"/>
      <c r="X593" s="285"/>
      <c r="Y593" s="285"/>
      <c r="Z593" s="285"/>
      <c r="AE593" s="318"/>
      <c r="AF593" s="318"/>
      <c r="AG593" s="318"/>
      <c r="AH593" s="318"/>
      <c r="AI593" s="318"/>
      <c r="AJ593" s="318"/>
      <c r="AK593" s="318"/>
      <c r="AL593" s="318"/>
      <c r="AM593" s="318"/>
      <c r="AN593" s="318"/>
      <c r="AO593" s="318"/>
      <c r="AP593" s="318"/>
      <c r="AQ593" s="318"/>
      <c r="AR593" s="318"/>
      <c r="AS593" s="318"/>
      <c r="AT593" s="318"/>
      <c r="AU593" s="318"/>
      <c r="AV593" s="318"/>
      <c r="AW593" s="318"/>
      <c r="AX593" s="318"/>
      <c r="AY593" s="318"/>
      <c r="AZ593" s="318"/>
      <c r="BA593" s="318"/>
      <c r="BB593" s="318"/>
      <c r="BC593" s="318"/>
      <c r="BD593" s="318"/>
      <c r="BE593" s="318"/>
      <c r="BF593" s="318"/>
      <c r="BG593" s="318"/>
      <c r="BH593" s="318"/>
      <c r="BI593" s="318"/>
      <c r="BJ593" s="318"/>
      <c r="BK593" s="318"/>
      <c r="BL593" s="318"/>
      <c r="BM593" s="318"/>
      <c r="BN593" s="318"/>
      <c r="BO593" s="318"/>
      <c r="BP593" s="318"/>
      <c r="BQ593" s="318"/>
      <c r="BR593" s="318"/>
      <c r="BS593" s="318"/>
      <c r="BT593" s="318"/>
    </row>
    <row r="594" spans="2:72" s="284" customFormat="1" ht="27" customHeight="1" x14ac:dyDescent="0.15">
      <c r="B594" s="285"/>
      <c r="C594" s="682" t="s">
        <v>142</v>
      </c>
      <c r="D594" s="683"/>
      <c r="E594" s="683"/>
      <c r="F594" s="683"/>
      <c r="G594" s="683"/>
      <c r="H594" s="684"/>
      <c r="I594" s="614"/>
      <c r="J594" s="615"/>
      <c r="K594" s="604"/>
      <c r="L594" s="605"/>
      <c r="M594" s="578">
        <v>20</v>
      </c>
      <c r="N594" s="579"/>
      <c r="O594" s="561">
        <f t="shared" ref="O594:O599" si="106">M594/$O$592</f>
        <v>0.37735849056603776</v>
      </c>
      <c r="P594" s="562"/>
      <c r="Q594" s="600">
        <v>14</v>
      </c>
      <c r="R594" s="601"/>
      <c r="S594" s="561">
        <f t="shared" ref="S594:S599" si="107">Q594/S$592</f>
        <v>0.51851851851851849</v>
      </c>
      <c r="T594" s="562"/>
      <c r="U594" s="285"/>
      <c r="V594" s="285"/>
      <c r="W594" s="285"/>
      <c r="X594" s="285"/>
      <c r="Y594" s="285"/>
      <c r="Z594" s="285"/>
      <c r="AE594" s="318"/>
      <c r="AF594" s="318"/>
      <c r="AG594" s="318"/>
      <c r="AH594" s="318"/>
      <c r="AI594" s="318"/>
      <c r="AJ594" s="318"/>
      <c r="AK594" s="318"/>
      <c r="AL594" s="318"/>
      <c r="AM594" s="318"/>
      <c r="AN594" s="318"/>
      <c r="AO594" s="318"/>
      <c r="AP594" s="318"/>
      <c r="AQ594" s="318"/>
      <c r="AR594" s="318"/>
      <c r="AS594" s="318"/>
      <c r="AT594" s="318"/>
      <c r="AU594" s="318"/>
      <c r="AV594" s="318"/>
      <c r="AW594" s="318"/>
      <c r="AX594" s="318"/>
      <c r="AY594" s="318"/>
      <c r="AZ594" s="318"/>
      <c r="BA594" s="318"/>
      <c r="BB594" s="318"/>
      <c r="BC594" s="318"/>
      <c r="BD594" s="318"/>
      <c r="BE594" s="318"/>
      <c r="BF594" s="318"/>
      <c r="BG594" s="318"/>
      <c r="BH594" s="318"/>
      <c r="BI594" s="318"/>
      <c r="BJ594" s="318"/>
      <c r="BK594" s="318"/>
      <c r="BL594" s="318"/>
      <c r="BM594" s="318"/>
      <c r="BN594" s="318"/>
      <c r="BO594" s="318"/>
      <c r="BP594" s="318"/>
      <c r="BQ594" s="318"/>
      <c r="BR594" s="318"/>
      <c r="BS594" s="318"/>
      <c r="BT594" s="318"/>
    </row>
    <row r="595" spans="2:72" s="284" customFormat="1" ht="27" customHeight="1" x14ac:dyDescent="0.15">
      <c r="B595" s="285"/>
      <c r="C595" s="587" t="s">
        <v>139</v>
      </c>
      <c r="D595" s="588"/>
      <c r="E595" s="588"/>
      <c r="F595" s="588"/>
      <c r="G595" s="588"/>
      <c r="H595" s="589"/>
      <c r="I595" s="614"/>
      <c r="J595" s="615"/>
      <c r="K595" s="604"/>
      <c r="L595" s="605"/>
      <c r="M595" s="578">
        <v>18</v>
      </c>
      <c r="N595" s="579"/>
      <c r="O595" s="561">
        <f t="shared" si="106"/>
        <v>0.33962264150943394</v>
      </c>
      <c r="P595" s="562"/>
      <c r="Q595" s="600">
        <v>14</v>
      </c>
      <c r="R595" s="601"/>
      <c r="S595" s="561">
        <f t="shared" si="107"/>
        <v>0.51851851851851849</v>
      </c>
      <c r="T595" s="562"/>
      <c r="U595" s="285"/>
      <c r="V595" s="285"/>
      <c r="W595" s="285"/>
      <c r="X595" s="285"/>
      <c r="Y595" s="285"/>
      <c r="Z595" s="285"/>
      <c r="AE595" s="318"/>
      <c r="AF595" s="318"/>
      <c r="AG595" s="318"/>
      <c r="AH595" s="318"/>
      <c r="AI595" s="318"/>
      <c r="AJ595" s="318"/>
      <c r="AK595" s="318"/>
      <c r="AL595" s="318"/>
      <c r="AM595" s="318"/>
      <c r="AN595" s="318"/>
      <c r="AO595" s="318"/>
      <c r="AP595" s="318"/>
      <c r="AQ595" s="318"/>
      <c r="AR595" s="318"/>
      <c r="AS595" s="318"/>
      <c r="AT595" s="318"/>
      <c r="AU595" s="318"/>
      <c r="AV595" s="318"/>
      <c r="AW595" s="318"/>
      <c r="AX595" s="318"/>
      <c r="AY595" s="318"/>
      <c r="AZ595" s="318"/>
      <c r="BA595" s="318"/>
      <c r="BB595" s="318"/>
      <c r="BC595" s="318"/>
      <c r="BD595" s="318"/>
      <c r="BE595" s="318"/>
      <c r="BF595" s="318"/>
      <c r="BG595" s="318"/>
      <c r="BH595" s="318"/>
      <c r="BI595" s="318"/>
      <c r="BJ595" s="318"/>
      <c r="BK595" s="318"/>
      <c r="BL595" s="318"/>
      <c r="BM595" s="318"/>
      <c r="BN595" s="318"/>
      <c r="BO595" s="318"/>
      <c r="BP595" s="318"/>
      <c r="BQ595" s="318"/>
      <c r="BR595" s="318"/>
      <c r="BS595" s="318"/>
      <c r="BT595" s="318"/>
    </row>
    <row r="596" spans="2:72" s="284" customFormat="1" ht="27" customHeight="1" x14ac:dyDescent="0.15">
      <c r="B596" s="285"/>
      <c r="C596" s="587" t="s">
        <v>141</v>
      </c>
      <c r="D596" s="588"/>
      <c r="E596" s="588"/>
      <c r="F596" s="588"/>
      <c r="G596" s="588"/>
      <c r="H596" s="589"/>
      <c r="I596" s="614"/>
      <c r="J596" s="615"/>
      <c r="K596" s="604"/>
      <c r="L596" s="605"/>
      <c r="M596" s="578">
        <v>9</v>
      </c>
      <c r="N596" s="579"/>
      <c r="O596" s="561">
        <f t="shared" si="106"/>
        <v>0.16981132075471697</v>
      </c>
      <c r="P596" s="562"/>
      <c r="Q596" s="600">
        <v>5</v>
      </c>
      <c r="R596" s="601"/>
      <c r="S596" s="561">
        <f t="shared" si="107"/>
        <v>0.18518518518518517</v>
      </c>
      <c r="T596" s="562"/>
      <c r="U596" s="285"/>
      <c r="V596" s="285"/>
      <c r="W596" s="285"/>
      <c r="X596" s="285"/>
      <c r="Y596" s="285"/>
      <c r="Z596" s="285"/>
      <c r="AE596" s="318"/>
      <c r="AF596" s="318"/>
      <c r="AG596" s="318"/>
      <c r="AH596" s="318"/>
      <c r="AI596" s="318"/>
      <c r="AJ596" s="318"/>
      <c r="AK596" s="318"/>
      <c r="AL596" s="318"/>
      <c r="AM596" s="318"/>
      <c r="AN596" s="318"/>
      <c r="AO596" s="318"/>
      <c r="AP596" s="318"/>
      <c r="AQ596" s="318"/>
      <c r="AR596" s="318"/>
      <c r="AS596" s="318"/>
      <c r="AT596" s="318"/>
      <c r="AU596" s="318"/>
      <c r="AV596" s="318"/>
      <c r="AW596" s="318"/>
      <c r="AX596" s="318"/>
      <c r="AY596" s="318"/>
      <c r="AZ596" s="318"/>
      <c r="BA596" s="318"/>
      <c r="BB596" s="318"/>
      <c r="BC596" s="318"/>
      <c r="BD596" s="318"/>
      <c r="BE596" s="318"/>
      <c r="BF596" s="318"/>
      <c r="BG596" s="318"/>
      <c r="BH596" s="318"/>
      <c r="BI596" s="318"/>
      <c r="BJ596" s="318"/>
      <c r="BK596" s="318"/>
      <c r="BL596" s="318"/>
      <c r="BM596" s="318"/>
      <c r="BN596" s="318"/>
      <c r="BO596" s="318"/>
      <c r="BP596" s="318"/>
      <c r="BQ596" s="318"/>
      <c r="BR596" s="318"/>
      <c r="BS596" s="318"/>
      <c r="BT596" s="318"/>
    </row>
    <row r="597" spans="2:72" s="284" customFormat="1" x14ac:dyDescent="0.15">
      <c r="B597" s="285"/>
      <c r="C597" s="558" t="s">
        <v>143</v>
      </c>
      <c r="D597" s="559"/>
      <c r="E597" s="559"/>
      <c r="F597" s="559"/>
      <c r="G597" s="559"/>
      <c r="H597" s="560"/>
      <c r="I597" s="614"/>
      <c r="J597" s="615"/>
      <c r="K597" s="604"/>
      <c r="L597" s="605"/>
      <c r="M597" s="578">
        <v>14</v>
      </c>
      <c r="N597" s="579"/>
      <c r="O597" s="561">
        <f t="shared" si="106"/>
        <v>0.26415094339622641</v>
      </c>
      <c r="P597" s="562"/>
      <c r="Q597" s="600">
        <v>11</v>
      </c>
      <c r="R597" s="601"/>
      <c r="S597" s="561">
        <f t="shared" si="107"/>
        <v>0.40740740740740738</v>
      </c>
      <c r="T597" s="562"/>
      <c r="U597" s="285"/>
      <c r="V597" s="285"/>
      <c r="W597" s="285"/>
      <c r="X597" s="285"/>
      <c r="Y597" s="285"/>
      <c r="Z597" s="285"/>
      <c r="AE597" s="318"/>
      <c r="AF597" s="318"/>
      <c r="AG597" s="318"/>
      <c r="AH597" s="318"/>
      <c r="AI597" s="318"/>
      <c r="AJ597" s="318"/>
      <c r="AK597" s="318"/>
      <c r="AL597" s="318"/>
      <c r="AM597" s="318"/>
      <c r="AN597" s="318"/>
      <c r="AO597" s="318"/>
      <c r="AP597" s="318"/>
      <c r="AQ597" s="318"/>
      <c r="AR597" s="318"/>
      <c r="AS597" s="318"/>
      <c r="AT597" s="318"/>
      <c r="AU597" s="318"/>
      <c r="AV597" s="318"/>
      <c r="AW597" s="318"/>
      <c r="AX597" s="318"/>
      <c r="AY597" s="318"/>
      <c r="AZ597" s="318"/>
      <c r="BA597" s="318"/>
      <c r="BB597" s="318"/>
      <c r="BC597" s="318"/>
      <c r="BD597" s="318"/>
      <c r="BE597" s="318"/>
      <c r="BF597" s="318"/>
      <c r="BG597" s="318"/>
      <c r="BH597" s="318"/>
      <c r="BI597" s="318"/>
      <c r="BJ597" s="318"/>
      <c r="BK597" s="318"/>
      <c r="BL597" s="318"/>
      <c r="BM597" s="318"/>
      <c r="BN597" s="318"/>
      <c r="BO597" s="318"/>
      <c r="BP597" s="318"/>
      <c r="BQ597" s="318"/>
      <c r="BR597" s="318"/>
      <c r="BS597" s="318"/>
      <c r="BT597" s="318"/>
    </row>
    <row r="598" spans="2:72" s="284" customFormat="1" x14ac:dyDescent="0.15">
      <c r="B598" s="285"/>
      <c r="C598" s="558" t="s">
        <v>81</v>
      </c>
      <c r="D598" s="559"/>
      <c r="E598" s="559"/>
      <c r="F598" s="559"/>
      <c r="G598" s="559"/>
      <c r="H598" s="560"/>
      <c r="I598" s="614"/>
      <c r="J598" s="615"/>
      <c r="K598" s="604"/>
      <c r="L598" s="605"/>
      <c r="M598" s="578">
        <v>3</v>
      </c>
      <c r="N598" s="579"/>
      <c r="O598" s="561">
        <f t="shared" si="106"/>
        <v>5.6603773584905662E-2</v>
      </c>
      <c r="P598" s="562"/>
      <c r="Q598" s="600">
        <v>0</v>
      </c>
      <c r="R598" s="601"/>
      <c r="S598" s="561">
        <f t="shared" si="107"/>
        <v>0</v>
      </c>
      <c r="T598" s="562"/>
      <c r="U598" s="285"/>
      <c r="V598" s="285"/>
      <c r="W598" s="285"/>
      <c r="X598" s="285"/>
      <c r="Y598" s="285"/>
      <c r="Z598" s="285"/>
      <c r="AE598" s="318"/>
      <c r="AF598" s="318"/>
      <c r="AG598" s="318"/>
      <c r="AH598" s="318"/>
      <c r="AI598" s="318"/>
      <c r="AJ598" s="318"/>
      <c r="AK598" s="318"/>
      <c r="AL598" s="318"/>
      <c r="AM598" s="318"/>
      <c r="AN598" s="318"/>
      <c r="AO598" s="318"/>
      <c r="AP598" s="318"/>
      <c r="AQ598" s="318"/>
      <c r="AR598" s="318"/>
      <c r="AS598" s="318"/>
      <c r="AT598" s="318"/>
      <c r="AU598" s="318"/>
      <c r="AV598" s="318"/>
      <c r="AW598" s="318"/>
      <c r="AX598" s="318"/>
      <c r="AY598" s="318"/>
      <c r="AZ598" s="318"/>
      <c r="BA598" s="318"/>
      <c r="BB598" s="318"/>
      <c r="BC598" s="318"/>
      <c r="BD598" s="318"/>
      <c r="BE598" s="318"/>
      <c r="BF598" s="318"/>
      <c r="BG598" s="318"/>
      <c r="BH598" s="318"/>
      <c r="BI598" s="318"/>
      <c r="BJ598" s="318"/>
      <c r="BK598" s="318"/>
      <c r="BL598" s="318"/>
      <c r="BM598" s="318"/>
      <c r="BN598" s="318"/>
      <c r="BO598" s="318"/>
      <c r="BP598" s="318"/>
      <c r="BQ598" s="318"/>
      <c r="BR598" s="318"/>
      <c r="BS598" s="318"/>
      <c r="BT598" s="318"/>
    </row>
    <row r="599" spans="2:72" s="284" customFormat="1" x14ac:dyDescent="0.15">
      <c r="B599" s="285"/>
      <c r="C599" s="558" t="s">
        <v>37</v>
      </c>
      <c r="D599" s="559"/>
      <c r="E599" s="559"/>
      <c r="F599" s="559"/>
      <c r="G599" s="559"/>
      <c r="H599" s="560"/>
      <c r="I599" s="614"/>
      <c r="J599" s="615"/>
      <c r="K599" s="604"/>
      <c r="L599" s="605"/>
      <c r="M599" s="578">
        <v>4</v>
      </c>
      <c r="N599" s="579"/>
      <c r="O599" s="561">
        <f t="shared" si="106"/>
        <v>7.5471698113207544E-2</v>
      </c>
      <c r="P599" s="562"/>
      <c r="Q599" s="600">
        <v>2</v>
      </c>
      <c r="R599" s="601"/>
      <c r="S599" s="561">
        <f t="shared" si="107"/>
        <v>7.407407407407407E-2</v>
      </c>
      <c r="T599" s="562"/>
      <c r="U599" s="285"/>
      <c r="V599" s="285"/>
      <c r="W599" s="285"/>
      <c r="X599" s="285"/>
      <c r="Y599" s="285"/>
      <c r="Z599" s="285"/>
      <c r="AE599" s="318"/>
      <c r="AF599" s="318"/>
      <c r="AG599" s="318"/>
      <c r="AH599" s="318"/>
      <c r="AI599" s="318"/>
      <c r="AJ599" s="318"/>
      <c r="AK599" s="318"/>
      <c r="AL599" s="318"/>
      <c r="AM599" s="318"/>
      <c r="AN599" s="318"/>
      <c r="AO599" s="318"/>
      <c r="AP599" s="318"/>
      <c r="AQ599" s="318"/>
      <c r="AR599" s="318"/>
      <c r="AS599" s="318"/>
      <c r="AT599" s="318"/>
      <c r="AU599" s="318"/>
      <c r="AV599" s="318"/>
      <c r="AW599" s="318"/>
      <c r="AX599" s="318"/>
      <c r="AY599" s="318"/>
      <c r="AZ599" s="318"/>
      <c r="BA599" s="318"/>
      <c r="BB599" s="318"/>
      <c r="BC599" s="318"/>
      <c r="BD599" s="318"/>
      <c r="BE599" s="318"/>
      <c r="BF599" s="318"/>
      <c r="BG599" s="318"/>
      <c r="BH599" s="318"/>
      <c r="BI599" s="318"/>
      <c r="BJ599" s="318"/>
      <c r="BK599" s="318"/>
      <c r="BL599" s="318"/>
      <c r="BM599" s="318"/>
      <c r="BN599" s="318"/>
      <c r="BO599" s="318"/>
      <c r="BP599" s="318"/>
      <c r="BQ599" s="318"/>
      <c r="BR599" s="318"/>
      <c r="BS599" s="318"/>
      <c r="BT599" s="318"/>
    </row>
    <row r="600" spans="2:72" s="289" customFormat="1" x14ac:dyDescent="0.15">
      <c r="B600" s="290"/>
      <c r="C600" s="292"/>
      <c r="D600" s="292"/>
      <c r="E600" s="292"/>
      <c r="F600" s="292"/>
      <c r="G600" s="292"/>
      <c r="H600" s="292"/>
      <c r="I600" s="291"/>
      <c r="J600" s="291"/>
      <c r="K600" s="288"/>
      <c r="L600" s="288"/>
      <c r="M600" s="262"/>
      <c r="N600" s="262"/>
      <c r="O600" s="288"/>
      <c r="P600" s="288"/>
      <c r="Q600" s="291"/>
      <c r="R600" s="291"/>
      <c r="S600" s="288"/>
      <c r="T600" s="288"/>
      <c r="U600" s="290"/>
      <c r="V600" s="290"/>
      <c r="W600" s="290"/>
      <c r="X600" s="290"/>
      <c r="Y600" s="290"/>
      <c r="Z600" s="290"/>
      <c r="AE600" s="318"/>
      <c r="AF600" s="318"/>
      <c r="AG600" s="318"/>
      <c r="AH600" s="318"/>
      <c r="AI600" s="318"/>
      <c r="AJ600" s="318"/>
      <c r="AK600" s="318"/>
      <c r="AL600" s="318"/>
      <c r="AM600" s="318"/>
      <c r="AN600" s="318"/>
      <c r="AO600" s="318"/>
      <c r="AP600" s="318"/>
      <c r="AQ600" s="318"/>
      <c r="AR600" s="318"/>
      <c r="AS600" s="318"/>
      <c r="AT600" s="318"/>
      <c r="AU600" s="318"/>
      <c r="AV600" s="318"/>
      <c r="AW600" s="318"/>
      <c r="AX600" s="318"/>
      <c r="AY600" s="318"/>
      <c r="AZ600" s="318"/>
      <c r="BA600" s="318"/>
      <c r="BB600" s="318"/>
      <c r="BC600" s="318"/>
      <c r="BD600" s="318"/>
      <c r="BE600" s="318"/>
      <c r="BF600" s="318"/>
      <c r="BG600" s="318"/>
      <c r="BH600" s="318"/>
      <c r="BI600" s="318"/>
      <c r="BJ600" s="318"/>
      <c r="BK600" s="318"/>
      <c r="BL600" s="318"/>
      <c r="BM600" s="318"/>
      <c r="BN600" s="318"/>
      <c r="BO600" s="318"/>
      <c r="BP600" s="318"/>
      <c r="BQ600" s="318"/>
      <c r="BR600" s="318"/>
      <c r="BS600" s="318"/>
      <c r="BT600" s="318"/>
    </row>
    <row r="601" spans="2:72" x14ac:dyDescent="0.15">
      <c r="B601" s="24"/>
      <c r="C601" s="53"/>
      <c r="D601" s="53"/>
      <c r="E601" s="53"/>
      <c r="F601" s="53"/>
      <c r="G601" s="53"/>
      <c r="H601" s="53"/>
      <c r="I601" s="42"/>
      <c r="J601" s="42"/>
      <c r="K601" s="10"/>
      <c r="L601" s="10"/>
      <c r="M601" s="42"/>
      <c r="N601" s="42"/>
      <c r="O601" s="10"/>
      <c r="P601" s="10"/>
      <c r="Q601" s="42"/>
      <c r="R601" s="42"/>
      <c r="S601" s="10"/>
      <c r="T601" s="10"/>
      <c r="U601" s="24"/>
      <c r="V601" s="24"/>
      <c r="W601" s="24"/>
      <c r="X601" s="24"/>
      <c r="Y601" s="24"/>
      <c r="Z601" s="24"/>
      <c r="AA601" s="24"/>
      <c r="AB601" s="24"/>
      <c r="AC601" s="24"/>
      <c r="AD601" s="24"/>
    </row>
    <row r="602" spans="2:72" x14ac:dyDescent="0.15">
      <c r="B602" s="24"/>
      <c r="C602" s="53"/>
      <c r="D602" s="53"/>
      <c r="E602" s="53"/>
      <c r="F602" s="53"/>
      <c r="G602" s="53"/>
      <c r="H602" s="53"/>
      <c r="I602" s="42"/>
      <c r="J602" s="42"/>
      <c r="K602" s="10"/>
      <c r="L602" s="10"/>
      <c r="M602" s="42"/>
      <c r="N602" s="42"/>
      <c r="O602" s="10"/>
      <c r="P602" s="10"/>
      <c r="Q602" s="42"/>
      <c r="R602" s="42"/>
      <c r="S602" s="10"/>
      <c r="T602" s="10"/>
      <c r="U602" s="24"/>
      <c r="V602" s="24"/>
      <c r="W602" s="24"/>
      <c r="X602" s="24"/>
      <c r="Y602" s="24"/>
      <c r="Z602" s="24"/>
      <c r="AA602" s="24"/>
      <c r="AB602" s="24"/>
      <c r="AC602" s="24"/>
      <c r="AD602" s="24"/>
    </row>
    <row r="603" spans="2:72" ht="13.5" customHeight="1" x14ac:dyDescent="0.15">
      <c r="B603" s="557" t="s">
        <v>247</v>
      </c>
      <c r="C603" s="557"/>
      <c r="D603" s="557"/>
      <c r="E603" s="557"/>
      <c r="F603" s="557"/>
      <c r="G603" s="557"/>
      <c r="H603" s="557"/>
      <c r="I603" s="557"/>
      <c r="J603" s="557"/>
      <c r="K603" s="557"/>
      <c r="L603" s="557"/>
      <c r="M603" s="557"/>
      <c r="N603" s="557"/>
      <c r="O603" s="557"/>
      <c r="P603" s="557"/>
      <c r="Q603" s="557"/>
      <c r="R603" s="557"/>
      <c r="S603" s="557"/>
      <c r="T603" s="557"/>
      <c r="U603" s="557"/>
      <c r="V603" s="557"/>
      <c r="W603" s="557"/>
      <c r="X603" s="557"/>
      <c r="Y603" s="557"/>
      <c r="Z603" s="557"/>
      <c r="AA603" s="557"/>
      <c r="AB603" s="557"/>
      <c r="AC603" s="24"/>
      <c r="AD603" s="24"/>
    </row>
    <row r="604" spans="2:72" x14ac:dyDescent="0.15">
      <c r="B604" s="557"/>
      <c r="C604" s="557"/>
      <c r="D604" s="557"/>
      <c r="E604" s="557"/>
      <c r="F604" s="557"/>
      <c r="G604" s="557"/>
      <c r="H604" s="557"/>
      <c r="I604" s="557"/>
      <c r="J604" s="557"/>
      <c r="K604" s="557"/>
      <c r="L604" s="557"/>
      <c r="M604" s="557"/>
      <c r="N604" s="557"/>
      <c r="O604" s="557"/>
      <c r="P604" s="557"/>
      <c r="Q604" s="557"/>
      <c r="R604" s="557"/>
      <c r="S604" s="557"/>
      <c r="T604" s="557"/>
      <c r="U604" s="557"/>
      <c r="V604" s="557"/>
      <c r="W604" s="557"/>
      <c r="X604" s="557"/>
      <c r="Y604" s="557"/>
      <c r="Z604" s="557"/>
      <c r="AA604" s="557"/>
      <c r="AB604" s="557"/>
      <c r="AC604" s="24"/>
      <c r="AD604" s="24"/>
    </row>
    <row r="605" spans="2:72" x14ac:dyDescent="0.15">
      <c r="B605" s="557"/>
      <c r="C605" s="557"/>
      <c r="D605" s="557"/>
      <c r="E605" s="557"/>
      <c r="F605" s="557"/>
      <c r="G605" s="557"/>
      <c r="H605" s="557"/>
      <c r="I605" s="557"/>
      <c r="J605" s="557"/>
      <c r="K605" s="557"/>
      <c r="L605" s="557"/>
      <c r="M605" s="557"/>
      <c r="N605" s="557"/>
      <c r="O605" s="557"/>
      <c r="P605" s="557"/>
      <c r="Q605" s="557"/>
      <c r="R605" s="557"/>
      <c r="S605" s="557"/>
      <c r="T605" s="557"/>
      <c r="U605" s="557"/>
      <c r="V605" s="557"/>
      <c r="W605" s="557"/>
      <c r="X605" s="557"/>
      <c r="Y605" s="557"/>
      <c r="Z605" s="557"/>
      <c r="AA605" s="557"/>
      <c r="AB605" s="557"/>
      <c r="AC605" s="24"/>
      <c r="AD605" s="24"/>
    </row>
    <row r="606" spans="2:72" x14ac:dyDescent="0.15">
      <c r="B606" s="557"/>
      <c r="C606" s="557"/>
      <c r="D606" s="557"/>
      <c r="E606" s="557"/>
      <c r="F606" s="557"/>
      <c r="G606" s="557"/>
      <c r="H606" s="557"/>
      <c r="I606" s="557"/>
      <c r="J606" s="557"/>
      <c r="K606" s="557"/>
      <c r="L606" s="557"/>
      <c r="M606" s="557"/>
      <c r="N606" s="557"/>
      <c r="O606" s="557"/>
      <c r="P606" s="557"/>
      <c r="Q606" s="557"/>
      <c r="R606" s="557"/>
      <c r="S606" s="557"/>
      <c r="T606" s="557"/>
      <c r="U606" s="557"/>
      <c r="V606" s="557"/>
      <c r="W606" s="557"/>
      <c r="X606" s="557"/>
      <c r="Y606" s="557"/>
      <c r="Z606" s="557"/>
      <c r="AA606" s="557"/>
      <c r="AB606" s="557"/>
      <c r="AC606" s="24"/>
      <c r="AD606" s="24"/>
    </row>
    <row r="607" spans="2:72" x14ac:dyDescent="0.15">
      <c r="B607" s="557"/>
      <c r="C607" s="557"/>
      <c r="D607" s="557"/>
      <c r="E607" s="557"/>
      <c r="F607" s="557"/>
      <c r="G607" s="557"/>
      <c r="H607" s="557"/>
      <c r="I607" s="557"/>
      <c r="J607" s="557"/>
      <c r="K607" s="557"/>
      <c r="L607" s="557"/>
      <c r="M607" s="557"/>
      <c r="N607" s="557"/>
      <c r="O607" s="557"/>
      <c r="P607" s="557"/>
      <c r="Q607" s="557"/>
      <c r="R607" s="557"/>
      <c r="S607" s="557"/>
      <c r="T607" s="557"/>
      <c r="U607" s="557"/>
      <c r="V607" s="557"/>
      <c r="W607" s="557"/>
      <c r="X607" s="557"/>
      <c r="Y607" s="557"/>
      <c r="Z607" s="557"/>
      <c r="AA607" s="557"/>
      <c r="AB607" s="557"/>
      <c r="AC607" s="24"/>
      <c r="AD607" s="24"/>
    </row>
    <row r="608" spans="2:72" x14ac:dyDescent="0.15">
      <c r="B608" s="24"/>
      <c r="C608" s="83"/>
      <c r="D608" s="83"/>
      <c r="E608" s="83"/>
      <c r="F608" s="83"/>
      <c r="G608" s="83"/>
      <c r="H608" s="83"/>
      <c r="I608" s="83"/>
      <c r="J608" s="83"/>
      <c r="K608" s="83"/>
      <c r="L608" s="83"/>
      <c r="M608" s="83"/>
      <c r="N608" s="83"/>
      <c r="O608" s="83"/>
      <c r="P608" s="83"/>
      <c r="Q608" s="83"/>
      <c r="R608" s="83"/>
      <c r="S608" s="83"/>
      <c r="T608" s="83"/>
      <c r="U608" s="24"/>
      <c r="V608" s="24"/>
      <c r="W608" s="24"/>
      <c r="X608" s="24"/>
      <c r="Y608" s="24"/>
      <c r="Z608" s="24"/>
      <c r="AA608" s="24"/>
      <c r="AB608" s="24"/>
      <c r="AC608" s="24"/>
      <c r="AD608" s="24"/>
    </row>
    <row r="609" spans="2:30" x14ac:dyDescent="0.15">
      <c r="B609" s="24"/>
      <c r="C609" s="558"/>
      <c r="D609" s="559"/>
      <c r="E609" s="559"/>
      <c r="F609" s="559"/>
      <c r="G609" s="559"/>
      <c r="H609" s="560"/>
      <c r="I609" s="470" t="s">
        <v>24</v>
      </c>
      <c r="J609" s="470"/>
      <c r="K609" s="461">
        <f>O609+S609</f>
        <v>500</v>
      </c>
      <c r="L609" s="462"/>
      <c r="M609" s="470" t="s">
        <v>2</v>
      </c>
      <c r="N609" s="470"/>
      <c r="O609" s="461">
        <f>P31</f>
        <v>250</v>
      </c>
      <c r="P609" s="462"/>
      <c r="Q609" s="470" t="s">
        <v>3</v>
      </c>
      <c r="R609" s="470"/>
      <c r="S609" s="461">
        <f>P34</f>
        <v>250</v>
      </c>
      <c r="T609" s="462"/>
      <c r="U609" s="24"/>
      <c r="V609" s="24"/>
      <c r="W609" s="24"/>
      <c r="X609" s="24"/>
      <c r="Y609" s="24"/>
      <c r="Z609" s="24"/>
    </row>
    <row r="610" spans="2:30" ht="14.25" customHeight="1" x14ac:dyDescent="0.15">
      <c r="B610" s="24"/>
      <c r="C610" s="558" t="s">
        <v>43</v>
      </c>
      <c r="D610" s="559"/>
      <c r="E610" s="559"/>
      <c r="F610" s="559"/>
      <c r="G610" s="559"/>
      <c r="H610" s="560"/>
      <c r="I610" s="600">
        <f>M610+Q610</f>
        <v>20</v>
      </c>
      <c r="J610" s="601"/>
      <c r="K610" s="602">
        <f>I610/K$609</f>
        <v>0.04</v>
      </c>
      <c r="L610" s="603"/>
      <c r="M610" s="600">
        <v>12</v>
      </c>
      <c r="N610" s="601"/>
      <c r="O610" s="602">
        <f>M610/O$609</f>
        <v>4.8000000000000001E-2</v>
      </c>
      <c r="P610" s="603"/>
      <c r="Q610" s="600">
        <v>8</v>
      </c>
      <c r="R610" s="601"/>
      <c r="S610" s="602">
        <f>Q610/S$609</f>
        <v>3.2000000000000001E-2</v>
      </c>
      <c r="T610" s="603"/>
      <c r="U610" s="24"/>
      <c r="V610" s="24"/>
      <c r="W610" s="24"/>
      <c r="X610" s="24"/>
      <c r="Y610" s="24"/>
      <c r="Z610" s="24"/>
    </row>
    <row r="611" spans="2:30" x14ac:dyDescent="0.15">
      <c r="B611" s="24"/>
      <c r="C611" s="558" t="s">
        <v>44</v>
      </c>
      <c r="D611" s="559"/>
      <c r="E611" s="559"/>
      <c r="F611" s="559"/>
      <c r="G611" s="559"/>
      <c r="H611" s="560"/>
      <c r="I611" s="600">
        <f t="shared" ref="I611:I614" si="108">M611+Q611</f>
        <v>98</v>
      </c>
      <c r="J611" s="601"/>
      <c r="K611" s="602">
        <f>I611/K$609</f>
        <v>0.19600000000000001</v>
      </c>
      <c r="L611" s="603"/>
      <c r="M611" s="600">
        <v>65</v>
      </c>
      <c r="N611" s="601"/>
      <c r="O611" s="602">
        <f>M611/O$609</f>
        <v>0.26</v>
      </c>
      <c r="P611" s="603"/>
      <c r="Q611" s="600">
        <v>33</v>
      </c>
      <c r="R611" s="601"/>
      <c r="S611" s="602">
        <f>Q611/S$609</f>
        <v>0.13200000000000001</v>
      </c>
      <c r="T611" s="603"/>
      <c r="U611" s="24"/>
      <c r="V611" s="24"/>
      <c r="W611" s="24"/>
      <c r="X611" s="24"/>
      <c r="Y611" s="24"/>
      <c r="Z611" s="24"/>
    </row>
    <row r="612" spans="2:30" x14ac:dyDescent="0.15">
      <c r="B612" s="24"/>
      <c r="C612" s="558" t="s">
        <v>45</v>
      </c>
      <c r="D612" s="559"/>
      <c r="E612" s="559"/>
      <c r="F612" s="559"/>
      <c r="G612" s="559"/>
      <c r="H612" s="560"/>
      <c r="I612" s="600">
        <f t="shared" si="108"/>
        <v>116</v>
      </c>
      <c r="J612" s="601"/>
      <c r="K612" s="602">
        <f>I612/K$609</f>
        <v>0.23200000000000001</v>
      </c>
      <c r="L612" s="603"/>
      <c r="M612" s="600">
        <v>57</v>
      </c>
      <c r="N612" s="601"/>
      <c r="O612" s="602">
        <f>M612/O$609</f>
        <v>0.22800000000000001</v>
      </c>
      <c r="P612" s="603"/>
      <c r="Q612" s="600">
        <v>59</v>
      </c>
      <c r="R612" s="601"/>
      <c r="S612" s="602">
        <f>Q612/S$609</f>
        <v>0.23599999999999999</v>
      </c>
      <c r="T612" s="603"/>
      <c r="U612" s="24"/>
      <c r="V612" s="24"/>
      <c r="W612" s="24"/>
      <c r="X612" s="24"/>
      <c r="Y612" s="24"/>
      <c r="Z612" s="24"/>
    </row>
    <row r="613" spans="2:30" x14ac:dyDescent="0.15">
      <c r="B613" s="24"/>
      <c r="C613" s="558" t="s">
        <v>46</v>
      </c>
      <c r="D613" s="559"/>
      <c r="E613" s="559"/>
      <c r="F613" s="559"/>
      <c r="G613" s="559"/>
      <c r="H613" s="560"/>
      <c r="I613" s="600">
        <f t="shared" si="108"/>
        <v>197</v>
      </c>
      <c r="J613" s="601"/>
      <c r="K613" s="602">
        <f>I613/K$609</f>
        <v>0.39400000000000002</v>
      </c>
      <c r="L613" s="603"/>
      <c r="M613" s="600">
        <v>89</v>
      </c>
      <c r="N613" s="601"/>
      <c r="O613" s="602">
        <f>M613/O$609</f>
        <v>0.35599999999999998</v>
      </c>
      <c r="P613" s="603"/>
      <c r="Q613" s="600">
        <v>108</v>
      </c>
      <c r="R613" s="601"/>
      <c r="S613" s="602">
        <f>Q613/S$609</f>
        <v>0.432</v>
      </c>
      <c r="T613" s="603"/>
      <c r="U613" s="24"/>
      <c r="V613" s="24"/>
      <c r="W613" s="24"/>
      <c r="X613" s="24"/>
      <c r="Y613" s="24"/>
      <c r="Z613" s="24"/>
    </row>
    <row r="614" spans="2:30" x14ac:dyDescent="0.15">
      <c r="B614" s="24"/>
      <c r="C614" s="558" t="s">
        <v>42</v>
      </c>
      <c r="D614" s="559"/>
      <c r="E614" s="559"/>
      <c r="F614" s="559"/>
      <c r="G614" s="559"/>
      <c r="H614" s="560"/>
      <c r="I614" s="600">
        <f t="shared" si="108"/>
        <v>69</v>
      </c>
      <c r="J614" s="601"/>
      <c r="K614" s="602">
        <f>I614/K$609</f>
        <v>0.13800000000000001</v>
      </c>
      <c r="L614" s="603"/>
      <c r="M614" s="600">
        <v>27</v>
      </c>
      <c r="N614" s="601"/>
      <c r="O614" s="602">
        <f>M614/O$609</f>
        <v>0.108</v>
      </c>
      <c r="P614" s="603"/>
      <c r="Q614" s="600">
        <v>42</v>
      </c>
      <c r="R614" s="601"/>
      <c r="S614" s="602">
        <f>Q614/S$609</f>
        <v>0.16800000000000001</v>
      </c>
      <c r="T614" s="603"/>
      <c r="U614" s="40"/>
      <c r="V614" s="287"/>
      <c r="W614" s="287"/>
      <c r="X614" s="287"/>
      <c r="Y614" s="24"/>
      <c r="Z614" s="24"/>
    </row>
    <row r="615" spans="2:30" x14ac:dyDescent="0.15">
      <c r="B615" s="24"/>
      <c r="C615" s="53"/>
      <c r="D615" s="53"/>
      <c r="E615" s="53"/>
      <c r="F615" s="53"/>
      <c r="G615" s="53"/>
      <c r="H615" s="53"/>
      <c r="I615" s="42"/>
      <c r="J615" s="42"/>
      <c r="K615" s="10"/>
      <c r="L615" s="10"/>
      <c r="M615" s="42"/>
      <c r="N615" s="42"/>
      <c r="O615" s="10"/>
      <c r="P615" s="10"/>
      <c r="Q615" s="42"/>
      <c r="R615" s="42"/>
      <c r="S615" s="10"/>
      <c r="T615" s="10"/>
      <c r="U615" s="317"/>
      <c r="V615" s="317"/>
      <c r="W615" s="312"/>
      <c r="X615" s="312"/>
      <c r="Y615" s="24"/>
      <c r="Z615" s="24"/>
      <c r="AA615" s="24"/>
      <c r="AB615" s="24"/>
      <c r="AC615" s="24"/>
      <c r="AD615" s="24"/>
    </row>
    <row r="616" spans="2:30" x14ac:dyDescent="0.15">
      <c r="B616" s="24"/>
      <c r="C616" s="53"/>
      <c r="D616" s="53"/>
      <c r="E616" s="53"/>
      <c r="F616" s="53"/>
      <c r="G616" s="53"/>
      <c r="H616" s="53"/>
      <c r="I616" s="42"/>
      <c r="J616" s="42"/>
      <c r="K616" s="10"/>
      <c r="L616" s="10"/>
      <c r="M616" s="42"/>
      <c r="N616" s="42"/>
      <c r="O616" s="10"/>
      <c r="P616" s="10"/>
      <c r="Q616" s="42"/>
      <c r="R616" s="42"/>
      <c r="S616" s="10"/>
      <c r="T616" s="10"/>
      <c r="U616" s="103"/>
      <c r="V616" s="103"/>
      <c r="W616" s="104"/>
      <c r="X616" s="104"/>
      <c r="Y616" s="24"/>
      <c r="Z616" s="24"/>
      <c r="AA616" s="24"/>
      <c r="AB616" s="24"/>
      <c r="AC616" s="24"/>
      <c r="AD616" s="24"/>
    </row>
    <row r="617" spans="2:30" ht="14.25" customHeight="1" x14ac:dyDescent="0.15">
      <c r="B617" s="24"/>
      <c r="C617" s="469" t="s">
        <v>2</v>
      </c>
      <c r="D617" s="470"/>
      <c r="E617" s="461">
        <f>O609</f>
        <v>250</v>
      </c>
      <c r="F617" s="461"/>
      <c r="G617" s="90"/>
      <c r="H617" s="91"/>
      <c r="I617" s="521" t="s">
        <v>64</v>
      </c>
      <c r="J617" s="522"/>
      <c r="K617" s="523">
        <f>SUM(I618:J622)</f>
        <v>50</v>
      </c>
      <c r="L617" s="524"/>
      <c r="M617" s="521" t="s">
        <v>65</v>
      </c>
      <c r="N617" s="522"/>
      <c r="O617" s="523">
        <f>SUM(M618:N622)</f>
        <v>50</v>
      </c>
      <c r="P617" s="524"/>
      <c r="Q617" s="521" t="s">
        <v>66</v>
      </c>
      <c r="R617" s="522"/>
      <c r="S617" s="523">
        <f>SUM(Q618:R622)</f>
        <v>50</v>
      </c>
      <c r="T617" s="524"/>
      <c r="U617" s="521" t="s">
        <v>67</v>
      </c>
      <c r="V617" s="522"/>
      <c r="W617" s="523">
        <f>SUM(U618:V622)</f>
        <v>50</v>
      </c>
      <c r="X617" s="524"/>
      <c r="Y617" s="534" t="s">
        <v>68</v>
      </c>
      <c r="Z617" s="535"/>
      <c r="AA617" s="523">
        <f>SUM(Y618:Z622)</f>
        <v>50</v>
      </c>
      <c r="AB617" s="524"/>
      <c r="AC617" s="24"/>
      <c r="AD617" s="24"/>
    </row>
    <row r="618" spans="2:30" x14ac:dyDescent="0.15">
      <c r="B618" s="24"/>
      <c r="C618" s="558" t="s">
        <v>43</v>
      </c>
      <c r="D618" s="559"/>
      <c r="E618" s="559"/>
      <c r="F618" s="559"/>
      <c r="G618" s="559"/>
      <c r="H618" s="560"/>
      <c r="I618" s="526">
        <v>4</v>
      </c>
      <c r="J618" s="527"/>
      <c r="K618" s="528">
        <f>I618/K$617</f>
        <v>0.08</v>
      </c>
      <c r="L618" s="529"/>
      <c r="M618" s="526">
        <v>5</v>
      </c>
      <c r="N618" s="527"/>
      <c r="O618" s="528">
        <f>M618/O$617</f>
        <v>0.1</v>
      </c>
      <c r="P618" s="529"/>
      <c r="Q618" s="526">
        <v>2</v>
      </c>
      <c r="R618" s="527"/>
      <c r="S618" s="528">
        <f>Q618/S$617</f>
        <v>0.04</v>
      </c>
      <c r="T618" s="529"/>
      <c r="U618" s="526">
        <v>1</v>
      </c>
      <c r="V618" s="527"/>
      <c r="W618" s="528">
        <f>U618/W$617</f>
        <v>0.02</v>
      </c>
      <c r="X618" s="529"/>
      <c r="Y618" s="526">
        <v>0</v>
      </c>
      <c r="Z618" s="527"/>
      <c r="AA618" s="606">
        <f>Y618/AA$617</f>
        <v>0</v>
      </c>
      <c r="AB618" s="607"/>
      <c r="AC618" s="24"/>
      <c r="AD618" s="24"/>
    </row>
    <row r="619" spans="2:30" x14ac:dyDescent="0.15">
      <c r="B619" s="24"/>
      <c r="C619" s="558" t="s">
        <v>44</v>
      </c>
      <c r="D619" s="559"/>
      <c r="E619" s="559"/>
      <c r="F619" s="559"/>
      <c r="G619" s="559"/>
      <c r="H619" s="560"/>
      <c r="I619" s="526">
        <v>14</v>
      </c>
      <c r="J619" s="527"/>
      <c r="K619" s="528">
        <f>I619/K$617</f>
        <v>0.28000000000000003</v>
      </c>
      <c r="L619" s="529"/>
      <c r="M619" s="526">
        <v>11</v>
      </c>
      <c r="N619" s="527"/>
      <c r="O619" s="528">
        <f>M619/O$617</f>
        <v>0.22</v>
      </c>
      <c r="P619" s="529"/>
      <c r="Q619" s="526">
        <v>14</v>
      </c>
      <c r="R619" s="527"/>
      <c r="S619" s="528">
        <f>Q619/S$617</f>
        <v>0.28000000000000003</v>
      </c>
      <c r="T619" s="529"/>
      <c r="U619" s="526">
        <v>11</v>
      </c>
      <c r="V619" s="527"/>
      <c r="W619" s="528">
        <f>U619/W$617</f>
        <v>0.22</v>
      </c>
      <c r="X619" s="529"/>
      <c r="Y619" s="526">
        <v>15</v>
      </c>
      <c r="Z619" s="527"/>
      <c r="AA619" s="606">
        <f t="shared" ref="AA619:AA622" si="109">Y619/AA$617</f>
        <v>0.3</v>
      </c>
      <c r="AB619" s="607"/>
      <c r="AC619" s="24"/>
      <c r="AD619" s="24"/>
    </row>
    <row r="620" spans="2:30" x14ac:dyDescent="0.15">
      <c r="B620" s="24"/>
      <c r="C620" s="558" t="s">
        <v>45</v>
      </c>
      <c r="D620" s="559"/>
      <c r="E620" s="559"/>
      <c r="F620" s="559"/>
      <c r="G620" s="559"/>
      <c r="H620" s="560"/>
      <c r="I620" s="526">
        <v>11</v>
      </c>
      <c r="J620" s="527"/>
      <c r="K620" s="528">
        <f>I620/K$617</f>
        <v>0.22</v>
      </c>
      <c r="L620" s="529"/>
      <c r="M620" s="526">
        <v>8</v>
      </c>
      <c r="N620" s="527"/>
      <c r="O620" s="528">
        <f>M620/O$617</f>
        <v>0.16</v>
      </c>
      <c r="P620" s="529"/>
      <c r="Q620" s="526">
        <v>9</v>
      </c>
      <c r="R620" s="527"/>
      <c r="S620" s="528">
        <f>Q620/S$617</f>
        <v>0.18</v>
      </c>
      <c r="T620" s="529"/>
      <c r="U620" s="526">
        <v>17</v>
      </c>
      <c r="V620" s="527"/>
      <c r="W620" s="528">
        <f>U620/W$617</f>
        <v>0.34</v>
      </c>
      <c r="X620" s="529"/>
      <c r="Y620" s="526">
        <v>12</v>
      </c>
      <c r="Z620" s="527"/>
      <c r="AA620" s="606">
        <f t="shared" si="109"/>
        <v>0.24</v>
      </c>
      <c r="AB620" s="607"/>
      <c r="AC620" s="24"/>
      <c r="AD620" s="24"/>
    </row>
    <row r="621" spans="2:30" x14ac:dyDescent="0.15">
      <c r="B621" s="24"/>
      <c r="C621" s="558" t="s">
        <v>46</v>
      </c>
      <c r="D621" s="559"/>
      <c r="E621" s="559"/>
      <c r="F621" s="559"/>
      <c r="G621" s="559"/>
      <c r="H621" s="560"/>
      <c r="I621" s="526">
        <v>15</v>
      </c>
      <c r="J621" s="527"/>
      <c r="K621" s="528">
        <f>I621/K$617</f>
        <v>0.3</v>
      </c>
      <c r="L621" s="529"/>
      <c r="M621" s="526">
        <v>19</v>
      </c>
      <c r="N621" s="527"/>
      <c r="O621" s="528">
        <f>M621/O$617</f>
        <v>0.38</v>
      </c>
      <c r="P621" s="529"/>
      <c r="Q621" s="526">
        <v>20</v>
      </c>
      <c r="R621" s="527"/>
      <c r="S621" s="528">
        <f>Q621/S$617</f>
        <v>0.4</v>
      </c>
      <c r="T621" s="529"/>
      <c r="U621" s="526">
        <v>16</v>
      </c>
      <c r="V621" s="527"/>
      <c r="W621" s="528">
        <f>U621/W$617</f>
        <v>0.32</v>
      </c>
      <c r="X621" s="529"/>
      <c r="Y621" s="526">
        <v>19</v>
      </c>
      <c r="Z621" s="527"/>
      <c r="AA621" s="606">
        <f t="shared" si="109"/>
        <v>0.38</v>
      </c>
      <c r="AB621" s="607"/>
      <c r="AC621" s="24"/>
      <c r="AD621" s="24"/>
    </row>
    <row r="622" spans="2:30" x14ac:dyDescent="0.15">
      <c r="B622" s="24"/>
      <c r="C622" s="558" t="s">
        <v>42</v>
      </c>
      <c r="D622" s="559"/>
      <c r="E622" s="559"/>
      <c r="F622" s="559"/>
      <c r="G622" s="559"/>
      <c r="H622" s="560"/>
      <c r="I622" s="526">
        <v>6</v>
      </c>
      <c r="J622" s="527"/>
      <c r="K622" s="528">
        <f>I622/K$617</f>
        <v>0.12</v>
      </c>
      <c r="L622" s="529"/>
      <c r="M622" s="526">
        <v>7</v>
      </c>
      <c r="N622" s="527"/>
      <c r="O622" s="528">
        <f>M622/O$617</f>
        <v>0.14000000000000001</v>
      </c>
      <c r="P622" s="529"/>
      <c r="Q622" s="526">
        <v>5</v>
      </c>
      <c r="R622" s="527"/>
      <c r="S622" s="528">
        <f>Q622/S$617</f>
        <v>0.1</v>
      </c>
      <c r="T622" s="529"/>
      <c r="U622" s="526">
        <v>5</v>
      </c>
      <c r="V622" s="527"/>
      <c r="W622" s="528">
        <f>U622/W$617</f>
        <v>0.1</v>
      </c>
      <c r="X622" s="529"/>
      <c r="Y622" s="526">
        <v>4</v>
      </c>
      <c r="Z622" s="527"/>
      <c r="AA622" s="606">
        <f t="shared" si="109"/>
        <v>0.08</v>
      </c>
      <c r="AB622" s="607"/>
      <c r="AC622" s="24"/>
      <c r="AD622" s="24"/>
    </row>
    <row r="623" spans="2:30" x14ac:dyDescent="0.15">
      <c r="B623" s="24"/>
      <c r="C623" s="53"/>
      <c r="D623" s="53"/>
      <c r="E623" s="53"/>
      <c r="F623" s="53"/>
      <c r="G623" s="53"/>
      <c r="H623" s="53"/>
      <c r="I623" s="116"/>
      <c r="J623" s="116"/>
      <c r="K623" s="119"/>
      <c r="L623" s="119"/>
      <c r="M623" s="116"/>
      <c r="N623" s="116"/>
      <c r="O623" s="119"/>
      <c r="P623" s="119"/>
      <c r="Q623" s="116"/>
      <c r="R623" s="116"/>
      <c r="S623" s="119"/>
      <c r="T623" s="119"/>
      <c r="U623" s="116"/>
      <c r="V623" s="116"/>
      <c r="W623" s="119"/>
      <c r="X623" s="119"/>
      <c r="Y623" s="116"/>
      <c r="Z623" s="116"/>
      <c r="AA623" s="119"/>
      <c r="AB623" s="119"/>
      <c r="AC623" s="24"/>
      <c r="AD623" s="24"/>
    </row>
    <row r="624" spans="2:30" x14ac:dyDescent="0.15">
      <c r="B624" s="24"/>
      <c r="C624" s="24"/>
      <c r="D624" s="24"/>
      <c r="E624" s="24"/>
      <c r="F624" s="24"/>
      <c r="G624" s="24"/>
      <c r="H624" s="24"/>
      <c r="I624" s="118"/>
      <c r="J624" s="118"/>
      <c r="K624" s="118"/>
      <c r="L624" s="118"/>
      <c r="M624" s="118"/>
      <c r="N624" s="118"/>
      <c r="O624" s="118"/>
      <c r="P624" s="118"/>
      <c r="Q624" s="118"/>
      <c r="R624" s="118"/>
      <c r="S624" s="118"/>
      <c r="T624" s="118"/>
      <c r="U624" s="118"/>
      <c r="V624" s="118"/>
      <c r="W624" s="118"/>
      <c r="X624" s="118"/>
      <c r="Y624" s="118"/>
      <c r="Z624" s="118"/>
      <c r="AA624" s="118"/>
      <c r="AB624" s="118"/>
      <c r="AC624" s="24"/>
      <c r="AD624" s="24"/>
    </row>
    <row r="625" spans="2:72" ht="14.25" customHeight="1" x14ac:dyDescent="0.15">
      <c r="B625" s="24"/>
      <c r="C625" s="565" t="s">
        <v>3</v>
      </c>
      <c r="D625" s="566"/>
      <c r="E625" s="523">
        <f>S609</f>
        <v>250</v>
      </c>
      <c r="F625" s="523"/>
      <c r="G625" s="181"/>
      <c r="H625" s="182"/>
      <c r="I625" s="521" t="s">
        <v>64</v>
      </c>
      <c r="J625" s="522"/>
      <c r="K625" s="523">
        <f>SUM(I626:J630)</f>
        <v>50</v>
      </c>
      <c r="L625" s="524"/>
      <c r="M625" s="521" t="s">
        <v>65</v>
      </c>
      <c r="N625" s="522"/>
      <c r="O625" s="523">
        <f>SUM(M626:N630)</f>
        <v>50</v>
      </c>
      <c r="P625" s="524"/>
      <c r="Q625" s="521" t="s">
        <v>66</v>
      </c>
      <c r="R625" s="522"/>
      <c r="S625" s="523">
        <f>SUM(Q626:R630)</f>
        <v>50</v>
      </c>
      <c r="T625" s="524"/>
      <c r="U625" s="521" t="s">
        <v>67</v>
      </c>
      <c r="V625" s="522"/>
      <c r="W625" s="523">
        <f>SUM(U626:V630)</f>
        <v>50</v>
      </c>
      <c r="X625" s="524"/>
      <c r="Y625" s="534" t="s">
        <v>68</v>
      </c>
      <c r="Z625" s="535"/>
      <c r="AA625" s="523">
        <f>SUM(Y626:Z630)</f>
        <v>50</v>
      </c>
      <c r="AB625" s="524"/>
      <c r="AC625" s="24"/>
      <c r="AD625" s="24"/>
    </row>
    <row r="626" spans="2:72" x14ac:dyDescent="0.15">
      <c r="B626" s="24"/>
      <c r="C626" s="608" t="s">
        <v>43</v>
      </c>
      <c r="D626" s="609"/>
      <c r="E626" s="609"/>
      <c r="F626" s="609"/>
      <c r="G626" s="609"/>
      <c r="H626" s="610"/>
      <c r="I626" s="526">
        <v>3</v>
      </c>
      <c r="J626" s="527"/>
      <c r="K626" s="606">
        <f>I626/K$625</f>
        <v>0.06</v>
      </c>
      <c r="L626" s="607"/>
      <c r="M626" s="526">
        <v>1</v>
      </c>
      <c r="N626" s="527"/>
      <c r="O626" s="606">
        <f>M626/O$625</f>
        <v>0.02</v>
      </c>
      <c r="P626" s="607"/>
      <c r="Q626" s="526">
        <v>0</v>
      </c>
      <c r="R626" s="527"/>
      <c r="S626" s="606">
        <f>Q626/S$625</f>
        <v>0</v>
      </c>
      <c r="T626" s="607"/>
      <c r="U626" s="526">
        <v>3</v>
      </c>
      <c r="V626" s="527"/>
      <c r="W626" s="606">
        <f>U626/W$625</f>
        <v>0.06</v>
      </c>
      <c r="X626" s="607"/>
      <c r="Y626" s="526">
        <v>1</v>
      </c>
      <c r="Z626" s="527"/>
      <c r="AA626" s="606">
        <f>Y626/AA$625</f>
        <v>0.02</v>
      </c>
      <c r="AB626" s="607"/>
      <c r="AC626" s="24"/>
      <c r="AD626" s="24"/>
    </row>
    <row r="627" spans="2:72" x14ac:dyDescent="0.15">
      <c r="B627" s="24"/>
      <c r="C627" s="608" t="s">
        <v>44</v>
      </c>
      <c r="D627" s="609"/>
      <c r="E627" s="609"/>
      <c r="F627" s="609"/>
      <c r="G627" s="609"/>
      <c r="H627" s="610"/>
      <c r="I627" s="526">
        <v>10</v>
      </c>
      <c r="J627" s="527"/>
      <c r="K627" s="606">
        <f>I627/K$625</f>
        <v>0.2</v>
      </c>
      <c r="L627" s="607"/>
      <c r="M627" s="526">
        <v>4</v>
      </c>
      <c r="N627" s="527"/>
      <c r="O627" s="606">
        <f>M627/O$625</f>
        <v>0.08</v>
      </c>
      <c r="P627" s="607"/>
      <c r="Q627" s="526">
        <v>9</v>
      </c>
      <c r="R627" s="527"/>
      <c r="S627" s="606">
        <f>Q627/S$625</f>
        <v>0.18</v>
      </c>
      <c r="T627" s="607"/>
      <c r="U627" s="526">
        <v>7</v>
      </c>
      <c r="V627" s="527"/>
      <c r="W627" s="606">
        <f>U627/W$625</f>
        <v>0.14000000000000001</v>
      </c>
      <c r="X627" s="607"/>
      <c r="Y627" s="526">
        <v>3</v>
      </c>
      <c r="Z627" s="527"/>
      <c r="AA627" s="606">
        <f>Y627/AA$625</f>
        <v>0.06</v>
      </c>
      <c r="AB627" s="607"/>
      <c r="AC627" s="24"/>
      <c r="AD627" s="24"/>
    </row>
    <row r="628" spans="2:72" x14ac:dyDescent="0.15">
      <c r="B628" s="24"/>
      <c r="C628" s="608" t="s">
        <v>45</v>
      </c>
      <c r="D628" s="609"/>
      <c r="E628" s="609"/>
      <c r="F628" s="609"/>
      <c r="G628" s="609"/>
      <c r="H628" s="610"/>
      <c r="I628" s="526">
        <v>10</v>
      </c>
      <c r="J628" s="527"/>
      <c r="K628" s="606">
        <f>I628/K$625</f>
        <v>0.2</v>
      </c>
      <c r="L628" s="607"/>
      <c r="M628" s="526">
        <v>17</v>
      </c>
      <c r="N628" s="527"/>
      <c r="O628" s="606">
        <f t="shared" ref="O628:O630" si="110">M628/O$625</f>
        <v>0.34</v>
      </c>
      <c r="P628" s="607"/>
      <c r="Q628" s="526">
        <v>11</v>
      </c>
      <c r="R628" s="527"/>
      <c r="S628" s="606">
        <f t="shared" ref="S628:S630" si="111">Q628/S$625</f>
        <v>0.22</v>
      </c>
      <c r="T628" s="607"/>
      <c r="U628" s="526">
        <v>9</v>
      </c>
      <c r="V628" s="527"/>
      <c r="W628" s="606">
        <f t="shared" ref="W628:W630" si="112">U628/W$625</f>
        <v>0.18</v>
      </c>
      <c r="X628" s="607"/>
      <c r="Y628" s="526">
        <v>12</v>
      </c>
      <c r="Z628" s="527"/>
      <c r="AA628" s="606">
        <f t="shared" ref="AA628:AA630" si="113">Y628/AA$625</f>
        <v>0.24</v>
      </c>
      <c r="AB628" s="607"/>
      <c r="AC628" s="24"/>
      <c r="AD628" s="24"/>
    </row>
    <row r="629" spans="2:72" x14ac:dyDescent="0.15">
      <c r="B629" s="24"/>
      <c r="C629" s="608" t="s">
        <v>46</v>
      </c>
      <c r="D629" s="609"/>
      <c r="E629" s="609"/>
      <c r="F629" s="609"/>
      <c r="G629" s="609"/>
      <c r="H629" s="610"/>
      <c r="I629" s="526">
        <v>18</v>
      </c>
      <c r="J629" s="527"/>
      <c r="K629" s="606">
        <f>I629/K$625</f>
        <v>0.36</v>
      </c>
      <c r="L629" s="607"/>
      <c r="M629" s="526">
        <v>21</v>
      </c>
      <c r="N629" s="527"/>
      <c r="O629" s="606">
        <f t="shared" si="110"/>
        <v>0.42</v>
      </c>
      <c r="P629" s="607"/>
      <c r="Q629" s="526">
        <v>22</v>
      </c>
      <c r="R629" s="527"/>
      <c r="S629" s="606">
        <f t="shared" si="111"/>
        <v>0.44</v>
      </c>
      <c r="T629" s="607"/>
      <c r="U629" s="526">
        <v>25</v>
      </c>
      <c r="V629" s="527"/>
      <c r="W629" s="606">
        <f t="shared" si="112"/>
        <v>0.5</v>
      </c>
      <c r="X629" s="607"/>
      <c r="Y629" s="526">
        <v>22</v>
      </c>
      <c r="Z629" s="527"/>
      <c r="AA629" s="606">
        <f t="shared" si="113"/>
        <v>0.44</v>
      </c>
      <c r="AB629" s="607"/>
      <c r="AC629" s="24"/>
      <c r="AD629" s="24"/>
    </row>
    <row r="630" spans="2:72" x14ac:dyDescent="0.15">
      <c r="B630" s="24"/>
      <c r="C630" s="608" t="s">
        <v>42</v>
      </c>
      <c r="D630" s="609"/>
      <c r="E630" s="609"/>
      <c r="F630" s="609"/>
      <c r="G630" s="609"/>
      <c r="H630" s="610"/>
      <c r="I630" s="526">
        <v>9</v>
      </c>
      <c r="J630" s="527"/>
      <c r="K630" s="606">
        <f>I630/K$625</f>
        <v>0.18</v>
      </c>
      <c r="L630" s="607"/>
      <c r="M630" s="526">
        <v>7</v>
      </c>
      <c r="N630" s="527"/>
      <c r="O630" s="606">
        <f t="shared" si="110"/>
        <v>0.14000000000000001</v>
      </c>
      <c r="P630" s="607"/>
      <c r="Q630" s="526">
        <v>8</v>
      </c>
      <c r="R630" s="527"/>
      <c r="S630" s="606">
        <f t="shared" si="111"/>
        <v>0.16</v>
      </c>
      <c r="T630" s="607"/>
      <c r="U630" s="526">
        <v>6</v>
      </c>
      <c r="V630" s="527"/>
      <c r="W630" s="606">
        <f t="shared" si="112"/>
        <v>0.12</v>
      </c>
      <c r="X630" s="607"/>
      <c r="Y630" s="526">
        <v>12</v>
      </c>
      <c r="Z630" s="527"/>
      <c r="AA630" s="606">
        <f t="shared" si="113"/>
        <v>0.24</v>
      </c>
      <c r="AB630" s="607"/>
      <c r="AC630" s="24"/>
      <c r="AD630" s="24"/>
    </row>
    <row r="631" spans="2:72" x14ac:dyDescent="0.15">
      <c r="B631" s="24"/>
      <c r="C631" s="53"/>
      <c r="D631" s="53"/>
      <c r="E631" s="53"/>
      <c r="F631" s="53"/>
      <c r="G631" s="53"/>
      <c r="H631" s="53"/>
      <c r="I631" s="120"/>
      <c r="J631" s="120"/>
      <c r="K631" s="121"/>
      <c r="L631" s="121"/>
      <c r="M631" s="120"/>
      <c r="N631" s="120"/>
      <c r="O631" s="121"/>
      <c r="P631" s="121"/>
      <c r="Q631" s="120"/>
      <c r="R631" s="120"/>
      <c r="S631" s="121"/>
      <c r="T631" s="121"/>
      <c r="U631" s="120"/>
      <c r="V631" s="120"/>
      <c r="W631" s="121"/>
      <c r="X631" s="121"/>
      <c r="Y631" s="120"/>
      <c r="Z631" s="120"/>
      <c r="AA631" s="121"/>
      <c r="AB631" s="121"/>
      <c r="AC631" s="24"/>
      <c r="AD631" s="24"/>
    </row>
    <row r="632" spans="2:72" s="318" customFormat="1" x14ac:dyDescent="0.15">
      <c r="B632" t="s">
        <v>323</v>
      </c>
      <c r="C632"/>
      <c r="D632"/>
      <c r="E632"/>
      <c r="F632"/>
      <c r="G632"/>
      <c r="H632"/>
      <c r="I632"/>
      <c r="J632"/>
      <c r="K632"/>
      <c r="L632"/>
      <c r="M632"/>
      <c r="N632"/>
      <c r="O632"/>
      <c r="P632"/>
      <c r="Q632"/>
      <c r="R632"/>
      <c r="S632"/>
      <c r="T632"/>
      <c r="U632"/>
      <c r="V632"/>
      <c r="W632"/>
      <c r="X632"/>
      <c r="Y632"/>
      <c r="Z632"/>
      <c r="AA632"/>
      <c r="AB632"/>
    </row>
    <row r="633" spans="2:72" s="318" customFormat="1" x14ac:dyDescent="0.15">
      <c r="B633"/>
      <c r="C633"/>
      <c r="D633"/>
      <c r="E633"/>
      <c r="F633"/>
      <c r="G633"/>
      <c r="H633"/>
      <c r="I633"/>
      <c r="J633"/>
      <c r="K633"/>
      <c r="L633"/>
      <c r="M633"/>
      <c r="N633"/>
      <c r="O633"/>
      <c r="P633"/>
      <c r="Q633"/>
      <c r="R633"/>
      <c r="S633"/>
      <c r="T633"/>
      <c r="U633"/>
      <c r="V633"/>
      <c r="W633"/>
      <c r="X633"/>
      <c r="Y633"/>
      <c r="Z633"/>
      <c r="AA633"/>
      <c r="AB633"/>
    </row>
    <row r="634" spans="2:72" s="289" customFormat="1" x14ac:dyDescent="0.15">
      <c r="B634" s="290"/>
      <c r="C634" s="363" t="s">
        <v>269</v>
      </c>
      <c r="D634" s="363"/>
      <c r="E634" s="363"/>
      <c r="F634" s="363"/>
      <c r="G634" s="363"/>
      <c r="H634" s="363"/>
      <c r="I634" s="116"/>
      <c r="J634" s="116"/>
      <c r="K634" s="119"/>
      <c r="L634" s="119"/>
      <c r="M634" s="116"/>
      <c r="N634" s="116"/>
      <c r="O634" s="119"/>
      <c r="P634" s="119"/>
      <c r="Q634" s="116"/>
      <c r="R634" s="116"/>
      <c r="S634" s="119"/>
      <c r="T634" s="119"/>
      <c r="U634" s="116"/>
      <c r="V634" s="116"/>
      <c r="W634" s="119"/>
      <c r="X634" s="119"/>
      <c r="Y634" s="116"/>
      <c r="Z634" s="116"/>
      <c r="AA634" s="119"/>
      <c r="AB634" s="119"/>
      <c r="AC634" s="290"/>
      <c r="AD634" s="290"/>
      <c r="AE634" s="318"/>
      <c r="AF634" s="318"/>
      <c r="AG634" s="318"/>
      <c r="AH634" s="318"/>
      <c r="AI634" s="318"/>
      <c r="AJ634" s="318"/>
      <c r="AK634" s="318"/>
      <c r="AL634" s="318"/>
      <c r="AM634" s="318"/>
      <c r="AN634" s="318"/>
      <c r="AO634" s="318"/>
      <c r="AP634" s="318"/>
      <c r="AQ634" s="318"/>
      <c r="AR634" s="318"/>
      <c r="AS634" s="318"/>
      <c r="AT634" s="318"/>
      <c r="AU634" s="318"/>
      <c r="AV634" s="318"/>
      <c r="AW634" s="318"/>
      <c r="AX634" s="318"/>
      <c r="AY634" s="318"/>
      <c r="AZ634" s="318"/>
      <c r="BA634" s="318"/>
      <c r="BB634" s="318"/>
      <c r="BC634" s="318"/>
      <c r="BD634" s="318"/>
      <c r="BE634" s="318"/>
      <c r="BF634" s="318"/>
      <c r="BG634" s="318"/>
      <c r="BH634" s="318"/>
      <c r="BI634" s="318"/>
      <c r="BJ634" s="318"/>
      <c r="BK634" s="318"/>
      <c r="BL634" s="318"/>
      <c r="BM634" s="318"/>
      <c r="BN634" s="318"/>
      <c r="BO634" s="318"/>
      <c r="BP634" s="318"/>
      <c r="BQ634" s="318"/>
      <c r="BR634" s="318"/>
      <c r="BS634" s="318"/>
      <c r="BT634" s="318"/>
    </row>
    <row r="635" spans="2:72" s="289" customFormat="1" x14ac:dyDescent="0.15">
      <c r="B635" s="290"/>
      <c r="C635" s="558"/>
      <c r="D635" s="559"/>
      <c r="E635" s="559"/>
      <c r="F635" s="559"/>
      <c r="G635" s="559"/>
      <c r="H635" s="560"/>
      <c r="I635" s="470" t="s">
        <v>144</v>
      </c>
      <c r="J635" s="470"/>
      <c r="K635" s="461"/>
      <c r="L635" s="462"/>
      <c r="M635" s="470" t="s">
        <v>266</v>
      </c>
      <c r="N635" s="470"/>
      <c r="O635" s="461">
        <v>500</v>
      </c>
      <c r="P635" s="462"/>
      <c r="Q635" s="470" t="s">
        <v>211</v>
      </c>
      <c r="R635" s="470"/>
      <c r="S635" s="461">
        <v>500</v>
      </c>
      <c r="T635" s="462"/>
      <c r="U635" s="290"/>
      <c r="V635" s="290"/>
      <c r="W635" s="290"/>
      <c r="X635" s="290"/>
      <c r="Y635" s="290"/>
      <c r="Z635" s="290"/>
      <c r="AE635" s="318"/>
      <c r="AF635" s="318"/>
      <c r="AG635" s="318"/>
      <c r="AH635" s="318"/>
      <c r="AI635" s="318"/>
      <c r="AJ635" s="318"/>
      <c r="AK635" s="318"/>
      <c r="AL635" s="318"/>
      <c r="AM635" s="318"/>
      <c r="AN635" s="318"/>
      <c r="AO635" s="318"/>
      <c r="AP635" s="318"/>
      <c r="AQ635" s="318"/>
      <c r="AR635" s="318"/>
      <c r="AS635" s="318"/>
      <c r="AT635" s="318"/>
      <c r="AU635" s="318"/>
      <c r="AV635" s="318"/>
      <c r="AW635" s="318"/>
      <c r="AX635" s="318"/>
      <c r="AY635" s="318"/>
      <c r="AZ635" s="318"/>
      <c r="BA635" s="318"/>
      <c r="BB635" s="318"/>
      <c r="BC635" s="318"/>
      <c r="BD635" s="318"/>
      <c r="BE635" s="318"/>
      <c r="BF635" s="318"/>
      <c r="BG635" s="318"/>
      <c r="BH635" s="318"/>
      <c r="BI635" s="318"/>
      <c r="BJ635" s="318"/>
      <c r="BK635" s="318"/>
      <c r="BL635" s="318"/>
      <c r="BM635" s="318"/>
      <c r="BN635" s="318"/>
      <c r="BO635" s="318"/>
      <c r="BP635" s="318"/>
      <c r="BQ635" s="318"/>
      <c r="BR635" s="318"/>
      <c r="BS635" s="318"/>
      <c r="BT635" s="318"/>
    </row>
    <row r="636" spans="2:72" s="289" customFormat="1" ht="14.25" customHeight="1" x14ac:dyDescent="0.15">
      <c r="B636" s="290"/>
      <c r="C636" s="558" t="s">
        <v>43</v>
      </c>
      <c r="D636" s="559"/>
      <c r="E636" s="559"/>
      <c r="F636" s="559"/>
      <c r="G636" s="559"/>
      <c r="H636" s="560"/>
      <c r="I636" s="614"/>
      <c r="J636" s="615"/>
      <c r="K636" s="604"/>
      <c r="L636" s="605"/>
      <c r="M636" s="578">
        <v>25</v>
      </c>
      <c r="N636" s="579"/>
      <c r="O636" s="602">
        <f>M636/O$635</f>
        <v>0.05</v>
      </c>
      <c r="P636" s="603"/>
      <c r="Q636" s="600">
        <v>20</v>
      </c>
      <c r="R636" s="601"/>
      <c r="S636" s="602">
        <f>Q636/S$635</f>
        <v>0.04</v>
      </c>
      <c r="T636" s="603"/>
      <c r="U636" s="290"/>
      <c r="V636" s="290"/>
      <c r="W636" s="290"/>
      <c r="X636" s="290"/>
      <c r="Y636" s="290"/>
      <c r="Z636" s="290"/>
      <c r="AE636" s="318"/>
      <c r="AF636" s="318"/>
      <c r="AG636" s="318"/>
      <c r="AH636" s="318"/>
      <c r="AI636" s="318"/>
      <c r="AJ636" s="318"/>
      <c r="AK636" s="318"/>
      <c r="AL636" s="318"/>
      <c r="AM636" s="318"/>
      <c r="AN636" s="318"/>
      <c r="AO636" s="318"/>
      <c r="AP636" s="318"/>
      <c r="AQ636" s="318"/>
      <c r="AR636" s="318"/>
      <c r="AS636" s="318"/>
      <c r="AT636" s="318"/>
      <c r="AU636" s="318"/>
      <c r="AV636" s="318"/>
      <c r="AW636" s="318"/>
      <c r="AX636" s="318"/>
      <c r="AY636" s="318"/>
      <c r="AZ636" s="318"/>
      <c r="BA636" s="318"/>
      <c r="BB636" s="318"/>
      <c r="BC636" s="318"/>
      <c r="BD636" s="318"/>
      <c r="BE636" s="318"/>
      <c r="BF636" s="318"/>
      <c r="BG636" s="318"/>
      <c r="BH636" s="318"/>
      <c r="BI636" s="318"/>
      <c r="BJ636" s="318"/>
      <c r="BK636" s="318"/>
      <c r="BL636" s="318"/>
      <c r="BM636" s="318"/>
      <c r="BN636" s="318"/>
      <c r="BO636" s="318"/>
      <c r="BP636" s="318"/>
      <c r="BQ636" s="318"/>
      <c r="BR636" s="318"/>
      <c r="BS636" s="318"/>
      <c r="BT636" s="318"/>
    </row>
    <row r="637" spans="2:72" s="289" customFormat="1" x14ac:dyDescent="0.15">
      <c r="B637" s="290"/>
      <c r="C637" s="558" t="s">
        <v>44</v>
      </c>
      <c r="D637" s="559"/>
      <c r="E637" s="559"/>
      <c r="F637" s="559"/>
      <c r="G637" s="559"/>
      <c r="H637" s="560"/>
      <c r="I637" s="614"/>
      <c r="J637" s="615"/>
      <c r="K637" s="604"/>
      <c r="L637" s="605"/>
      <c r="M637" s="578">
        <v>100</v>
      </c>
      <c r="N637" s="579"/>
      <c r="O637" s="561">
        <f t="shared" ref="O637:O640" si="114">M637/O$635</f>
        <v>0.2</v>
      </c>
      <c r="P637" s="562"/>
      <c r="Q637" s="600">
        <v>98</v>
      </c>
      <c r="R637" s="601"/>
      <c r="S637" s="602">
        <f t="shared" ref="S637:S640" si="115">Q637/S$635</f>
        <v>0.19600000000000001</v>
      </c>
      <c r="T637" s="603"/>
      <c r="U637" s="290"/>
      <c r="V637" s="290"/>
      <c r="W637" s="290"/>
      <c r="X637" s="290"/>
      <c r="Y637" s="290"/>
      <c r="Z637" s="290"/>
      <c r="AE637" s="318"/>
      <c r="AF637" s="318"/>
      <c r="AG637" s="318"/>
      <c r="AH637" s="318"/>
      <c r="AI637" s="318"/>
      <c r="AJ637" s="318"/>
      <c r="AK637" s="318"/>
      <c r="AL637" s="318"/>
      <c r="AM637" s="318"/>
      <c r="AN637" s="318"/>
      <c r="AO637" s="318"/>
      <c r="AP637" s="318"/>
      <c r="AQ637" s="318"/>
      <c r="AR637" s="318"/>
      <c r="AS637" s="318"/>
      <c r="AT637" s="318"/>
      <c r="AU637" s="318"/>
      <c r="AV637" s="318"/>
      <c r="AW637" s="318"/>
      <c r="AX637" s="318"/>
      <c r="AY637" s="318"/>
      <c r="AZ637" s="318"/>
      <c r="BA637" s="318"/>
      <c r="BB637" s="318"/>
      <c r="BC637" s="318"/>
      <c r="BD637" s="318"/>
      <c r="BE637" s="318"/>
      <c r="BF637" s="318"/>
      <c r="BG637" s="318"/>
      <c r="BH637" s="318"/>
      <c r="BI637" s="318"/>
      <c r="BJ637" s="318"/>
      <c r="BK637" s="318"/>
      <c r="BL637" s="318"/>
      <c r="BM637" s="318"/>
      <c r="BN637" s="318"/>
      <c r="BO637" s="318"/>
      <c r="BP637" s="318"/>
      <c r="BQ637" s="318"/>
      <c r="BR637" s="318"/>
      <c r="BS637" s="318"/>
      <c r="BT637" s="318"/>
    </row>
    <row r="638" spans="2:72" s="289" customFormat="1" x14ac:dyDescent="0.15">
      <c r="B638" s="290"/>
      <c r="C638" s="558" t="s">
        <v>45</v>
      </c>
      <c r="D638" s="559"/>
      <c r="E638" s="559"/>
      <c r="F638" s="559"/>
      <c r="G638" s="559"/>
      <c r="H638" s="560"/>
      <c r="I638" s="614"/>
      <c r="J638" s="615"/>
      <c r="K638" s="604"/>
      <c r="L638" s="605"/>
      <c r="M638" s="578">
        <v>130</v>
      </c>
      <c r="N638" s="579"/>
      <c r="O638" s="561">
        <f t="shared" si="114"/>
        <v>0.26</v>
      </c>
      <c r="P638" s="562"/>
      <c r="Q638" s="600">
        <v>116</v>
      </c>
      <c r="R638" s="601"/>
      <c r="S638" s="602">
        <f t="shared" si="115"/>
        <v>0.23200000000000001</v>
      </c>
      <c r="T638" s="603"/>
      <c r="U638" s="290"/>
      <c r="V638" s="290"/>
      <c r="W638" s="290"/>
      <c r="X638" s="290"/>
      <c r="Y638" s="290"/>
      <c r="Z638" s="290"/>
      <c r="AE638" s="318"/>
      <c r="AF638" s="318"/>
      <c r="AG638" s="318"/>
      <c r="AH638" s="318"/>
      <c r="AI638" s="318"/>
      <c r="AJ638" s="318"/>
      <c r="AK638" s="318"/>
      <c r="AL638" s="318"/>
      <c r="AM638" s="318"/>
      <c r="AN638" s="318"/>
      <c r="AO638" s="318"/>
      <c r="AP638" s="318"/>
      <c r="AQ638" s="318"/>
      <c r="AR638" s="318"/>
      <c r="AS638" s="318"/>
      <c r="AT638" s="318"/>
      <c r="AU638" s="318"/>
      <c r="AV638" s="318"/>
      <c r="AW638" s="318"/>
      <c r="AX638" s="318"/>
      <c r="AY638" s="318"/>
      <c r="AZ638" s="318"/>
      <c r="BA638" s="318"/>
      <c r="BB638" s="318"/>
      <c r="BC638" s="318"/>
      <c r="BD638" s="318"/>
      <c r="BE638" s="318"/>
      <c r="BF638" s="318"/>
      <c r="BG638" s="318"/>
      <c r="BH638" s="318"/>
      <c r="BI638" s="318"/>
      <c r="BJ638" s="318"/>
      <c r="BK638" s="318"/>
      <c r="BL638" s="318"/>
      <c r="BM638" s="318"/>
      <c r="BN638" s="318"/>
      <c r="BO638" s="318"/>
      <c r="BP638" s="318"/>
      <c r="BQ638" s="318"/>
      <c r="BR638" s="318"/>
      <c r="BS638" s="318"/>
      <c r="BT638" s="318"/>
    </row>
    <row r="639" spans="2:72" s="289" customFormat="1" x14ac:dyDescent="0.15">
      <c r="B639" s="290"/>
      <c r="C639" s="558" t="s">
        <v>46</v>
      </c>
      <c r="D639" s="559"/>
      <c r="E639" s="559"/>
      <c r="F639" s="559"/>
      <c r="G639" s="559"/>
      <c r="H639" s="560"/>
      <c r="I639" s="614"/>
      <c r="J639" s="615"/>
      <c r="K639" s="604"/>
      <c r="L639" s="605"/>
      <c r="M639" s="578">
        <v>165</v>
      </c>
      <c r="N639" s="579"/>
      <c r="O639" s="561">
        <f t="shared" si="114"/>
        <v>0.33</v>
      </c>
      <c r="P639" s="562"/>
      <c r="Q639" s="600">
        <v>197</v>
      </c>
      <c r="R639" s="601"/>
      <c r="S639" s="602">
        <f t="shared" si="115"/>
        <v>0.39400000000000002</v>
      </c>
      <c r="T639" s="603"/>
      <c r="U639" s="290"/>
      <c r="V639" s="290"/>
      <c r="W639" s="290"/>
      <c r="X639" s="290"/>
      <c r="Y639" s="290"/>
      <c r="Z639" s="290"/>
      <c r="AE639" s="318"/>
      <c r="AF639" s="318"/>
      <c r="AG639" s="318"/>
      <c r="AH639" s="318"/>
      <c r="AI639" s="318"/>
      <c r="AJ639" s="318"/>
      <c r="AK639" s="318"/>
      <c r="AL639" s="318"/>
      <c r="AM639" s="318"/>
      <c r="AN639" s="318"/>
      <c r="AO639" s="318"/>
      <c r="AP639" s="318"/>
      <c r="AQ639" s="318"/>
      <c r="AR639" s="318"/>
      <c r="AS639" s="318"/>
      <c r="AT639" s="318"/>
      <c r="AU639" s="318"/>
      <c r="AV639" s="318"/>
      <c r="AW639" s="318"/>
      <c r="AX639" s="318"/>
      <c r="AY639" s="318"/>
      <c r="AZ639" s="318"/>
      <c r="BA639" s="318"/>
      <c r="BB639" s="318"/>
      <c r="BC639" s="318"/>
      <c r="BD639" s="318"/>
      <c r="BE639" s="318"/>
      <c r="BF639" s="318"/>
      <c r="BG639" s="318"/>
      <c r="BH639" s="318"/>
      <c r="BI639" s="318"/>
      <c r="BJ639" s="318"/>
      <c r="BK639" s="318"/>
      <c r="BL639" s="318"/>
      <c r="BM639" s="318"/>
      <c r="BN639" s="318"/>
      <c r="BO639" s="318"/>
      <c r="BP639" s="318"/>
      <c r="BQ639" s="318"/>
      <c r="BR639" s="318"/>
      <c r="BS639" s="318"/>
      <c r="BT639" s="318"/>
    </row>
    <row r="640" spans="2:72" s="289" customFormat="1" x14ac:dyDescent="0.15">
      <c r="B640" s="290"/>
      <c r="C640" s="558" t="s">
        <v>42</v>
      </c>
      <c r="D640" s="559"/>
      <c r="E640" s="559"/>
      <c r="F640" s="559"/>
      <c r="G640" s="559"/>
      <c r="H640" s="560"/>
      <c r="I640" s="614"/>
      <c r="J640" s="615"/>
      <c r="K640" s="604"/>
      <c r="L640" s="605"/>
      <c r="M640" s="578">
        <v>80</v>
      </c>
      <c r="N640" s="579"/>
      <c r="O640" s="561">
        <f t="shared" si="114"/>
        <v>0.16</v>
      </c>
      <c r="P640" s="562"/>
      <c r="Q640" s="600">
        <v>69</v>
      </c>
      <c r="R640" s="601"/>
      <c r="S640" s="602">
        <f t="shared" si="115"/>
        <v>0.13800000000000001</v>
      </c>
      <c r="T640" s="603"/>
      <c r="U640" s="290"/>
      <c r="V640" s="290"/>
      <c r="W640" s="290"/>
      <c r="X640" s="290"/>
      <c r="Y640" s="290"/>
      <c r="Z640" s="290"/>
      <c r="AE640" s="318"/>
      <c r="AF640" s="318"/>
      <c r="AG640" s="318"/>
      <c r="AH640" s="318"/>
      <c r="AI640" s="318"/>
      <c r="AJ640" s="318"/>
      <c r="AK640" s="318"/>
      <c r="AL640" s="318"/>
      <c r="AM640" s="318"/>
      <c r="AN640" s="318"/>
      <c r="AO640" s="318"/>
      <c r="AP640" s="318"/>
      <c r="AQ640" s="318"/>
      <c r="AR640" s="318"/>
      <c r="AS640" s="318"/>
      <c r="AT640" s="318"/>
      <c r="AU640" s="318"/>
      <c r="AV640" s="318"/>
      <c r="AW640" s="318"/>
      <c r="AX640" s="318"/>
      <c r="AY640" s="318"/>
      <c r="AZ640" s="318"/>
      <c r="BA640" s="318"/>
      <c r="BB640" s="318"/>
      <c r="BC640" s="318"/>
      <c r="BD640" s="318"/>
      <c r="BE640" s="318"/>
      <c r="BF640" s="318"/>
      <c r="BG640" s="318"/>
      <c r="BH640" s="318"/>
      <c r="BI640" s="318"/>
      <c r="BJ640" s="318"/>
      <c r="BK640" s="318"/>
      <c r="BL640" s="318"/>
      <c r="BM640" s="318"/>
      <c r="BN640" s="318"/>
      <c r="BO640" s="318"/>
      <c r="BP640" s="318"/>
      <c r="BQ640" s="318"/>
      <c r="BR640" s="318"/>
      <c r="BS640" s="318"/>
      <c r="BT640" s="318"/>
    </row>
    <row r="641" spans="2:30" x14ac:dyDescent="0.15">
      <c r="B641" s="24"/>
      <c r="C641" s="53"/>
      <c r="D641" s="53"/>
      <c r="E641" s="53"/>
      <c r="F641" s="53"/>
      <c r="G641" s="53"/>
      <c r="H641" s="53"/>
      <c r="I641" s="116"/>
      <c r="J641" s="116"/>
      <c r="K641" s="119"/>
      <c r="L641" s="119"/>
      <c r="M641" s="116"/>
      <c r="N641" s="116"/>
      <c r="O641" s="183"/>
      <c r="P641" s="183"/>
      <c r="Q641" s="116"/>
      <c r="R641" s="116"/>
      <c r="S641" s="119"/>
      <c r="T641" s="119"/>
      <c r="U641" s="116"/>
      <c r="V641" s="116"/>
      <c r="W641" s="119"/>
      <c r="X641" s="119"/>
      <c r="Y641" s="116"/>
      <c r="Z641" s="116"/>
      <c r="AA641" s="183"/>
      <c r="AB641" s="183"/>
      <c r="AC641" s="24"/>
      <c r="AD641" s="24"/>
    </row>
    <row r="642" spans="2:30" ht="12.75" customHeight="1" x14ac:dyDescent="0.15">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4"/>
    </row>
    <row r="643" spans="2:30" ht="12.75" customHeight="1" x14ac:dyDescent="0.15">
      <c r="B643" s="2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24"/>
      <c r="AD643" s="24"/>
    </row>
    <row r="644" spans="2:30" ht="12.75" customHeight="1" x14ac:dyDescent="0.15">
      <c r="B644" s="2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24"/>
      <c r="AD644" s="24"/>
    </row>
    <row r="645" spans="2:30" ht="12.75" customHeight="1" x14ac:dyDescent="0.15">
      <c r="B645" s="2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24"/>
      <c r="AD645" s="24"/>
    </row>
    <row r="646" spans="2:30" ht="12.75" customHeight="1" x14ac:dyDescent="0.15">
      <c r="B646" s="2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24"/>
      <c r="AD646" s="24"/>
    </row>
    <row r="647" spans="2:30" ht="12.75" customHeight="1" x14ac:dyDescent="0.15">
      <c r="B647" s="570" t="s">
        <v>248</v>
      </c>
      <c r="C647" s="57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c r="AA647" s="570"/>
      <c r="AB647" s="570"/>
      <c r="AC647" s="24"/>
      <c r="AD647" s="24"/>
    </row>
    <row r="648" spans="2:30" ht="12.75" customHeight="1" x14ac:dyDescent="0.15">
      <c r="B648" s="570"/>
      <c r="C648" s="57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c r="AA648" s="570"/>
      <c r="AB648" s="570"/>
      <c r="AC648" s="24"/>
      <c r="AD648" s="24"/>
    </row>
    <row r="649" spans="2:30" x14ac:dyDescent="0.15">
      <c r="B649" s="2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24"/>
      <c r="AD649" s="24"/>
    </row>
    <row r="650" spans="2:30" x14ac:dyDescent="0.15">
      <c r="B650" s="24"/>
      <c r="C650" s="630"/>
      <c r="D650" s="631"/>
      <c r="E650" s="631"/>
      <c r="F650" s="631"/>
      <c r="G650" s="631"/>
      <c r="H650" s="632"/>
      <c r="I650" s="613" t="s">
        <v>24</v>
      </c>
      <c r="J650" s="613"/>
      <c r="K650" s="611">
        <f>SUM(O650,S650)</f>
        <v>313</v>
      </c>
      <c r="L650" s="612"/>
      <c r="M650" s="613" t="s">
        <v>2</v>
      </c>
      <c r="N650" s="613"/>
      <c r="O650" s="611">
        <f>SUM(M612:N613)</f>
        <v>146</v>
      </c>
      <c r="P650" s="612"/>
      <c r="Q650" s="613" t="s">
        <v>3</v>
      </c>
      <c r="R650" s="613"/>
      <c r="S650" s="611">
        <f>SUM(Q612:R613)</f>
        <v>167</v>
      </c>
      <c r="T650" s="612"/>
      <c r="U650" s="22"/>
      <c r="V650" s="22"/>
      <c r="W650" s="22"/>
      <c r="X650" s="22"/>
      <c r="Y650" s="24"/>
      <c r="Z650" s="24"/>
    </row>
    <row r="651" spans="2:30" ht="54" customHeight="1" x14ac:dyDescent="0.15">
      <c r="B651" s="24"/>
      <c r="C651" s="621" t="s">
        <v>80</v>
      </c>
      <c r="D651" s="622"/>
      <c r="E651" s="622"/>
      <c r="F651" s="622"/>
      <c r="G651" s="622"/>
      <c r="H651" s="623"/>
      <c r="I651" s="600">
        <f>M651+Q651</f>
        <v>97</v>
      </c>
      <c r="J651" s="601"/>
      <c r="K651" s="602">
        <f t="shared" ref="K651:K658" si="116">I651/K$650</f>
        <v>0.30990415335463256</v>
      </c>
      <c r="L651" s="603"/>
      <c r="M651" s="600">
        <v>52</v>
      </c>
      <c r="N651" s="601"/>
      <c r="O651" s="602">
        <f>M651/O$650</f>
        <v>0.35616438356164382</v>
      </c>
      <c r="P651" s="603"/>
      <c r="Q651" s="600">
        <v>45</v>
      </c>
      <c r="R651" s="601"/>
      <c r="S651" s="602">
        <f>Q651/S$650</f>
        <v>0.26946107784431139</v>
      </c>
      <c r="T651" s="603"/>
      <c r="U651" s="24"/>
      <c r="V651" s="24"/>
      <c r="W651" s="24"/>
      <c r="X651" s="24"/>
      <c r="Y651" s="24"/>
      <c r="Z651" s="24"/>
    </row>
    <row r="652" spans="2:30" ht="54" customHeight="1" x14ac:dyDescent="0.15">
      <c r="B652" s="24"/>
      <c r="C652" s="621" t="s">
        <v>78</v>
      </c>
      <c r="D652" s="622"/>
      <c r="E652" s="622"/>
      <c r="F652" s="622"/>
      <c r="G652" s="622"/>
      <c r="H652" s="623"/>
      <c r="I652" s="600">
        <f t="shared" ref="I652:I658" si="117">M652+Q652</f>
        <v>83</v>
      </c>
      <c r="J652" s="601"/>
      <c r="K652" s="602">
        <f t="shared" si="116"/>
        <v>0.26517571884984026</v>
      </c>
      <c r="L652" s="603"/>
      <c r="M652" s="600">
        <v>29</v>
      </c>
      <c r="N652" s="601"/>
      <c r="O652" s="602">
        <f>M652/O$650</f>
        <v>0.19863013698630136</v>
      </c>
      <c r="P652" s="603"/>
      <c r="Q652" s="600">
        <v>54</v>
      </c>
      <c r="R652" s="601"/>
      <c r="S652" s="602">
        <f>Q652/S$650</f>
        <v>0.32335329341317365</v>
      </c>
      <c r="T652" s="603"/>
      <c r="U652" s="24"/>
      <c r="V652" s="24"/>
      <c r="W652" s="24"/>
      <c r="X652" s="24"/>
      <c r="Y652" s="24"/>
      <c r="Z652" s="24"/>
    </row>
    <row r="653" spans="2:30" ht="54" customHeight="1" x14ac:dyDescent="0.15">
      <c r="B653" s="24"/>
      <c r="C653" s="621" t="s">
        <v>76</v>
      </c>
      <c r="D653" s="622"/>
      <c r="E653" s="622"/>
      <c r="F653" s="622"/>
      <c r="G653" s="622"/>
      <c r="H653" s="623"/>
      <c r="I653" s="600">
        <f t="shared" si="117"/>
        <v>57</v>
      </c>
      <c r="J653" s="601"/>
      <c r="K653" s="602">
        <f t="shared" si="116"/>
        <v>0.18210862619808307</v>
      </c>
      <c r="L653" s="603"/>
      <c r="M653" s="600">
        <v>34</v>
      </c>
      <c r="N653" s="601"/>
      <c r="O653" s="602">
        <f t="shared" ref="O653:O658" si="118">M653/O$650</f>
        <v>0.23287671232876711</v>
      </c>
      <c r="P653" s="603"/>
      <c r="Q653" s="600">
        <v>23</v>
      </c>
      <c r="R653" s="601"/>
      <c r="S653" s="602">
        <f t="shared" ref="S653:S658" si="119">Q653/S$650</f>
        <v>0.1377245508982036</v>
      </c>
      <c r="T653" s="603"/>
      <c r="U653" s="24"/>
      <c r="V653" s="24"/>
      <c r="W653" s="24"/>
      <c r="X653" s="24"/>
      <c r="Y653" s="24"/>
      <c r="Z653" s="24"/>
    </row>
    <row r="654" spans="2:30" ht="54" customHeight="1" x14ac:dyDescent="0.15">
      <c r="B654" s="24"/>
      <c r="C654" s="621" t="s">
        <v>79</v>
      </c>
      <c r="D654" s="622"/>
      <c r="E654" s="622"/>
      <c r="F654" s="622"/>
      <c r="G654" s="622"/>
      <c r="H654" s="623"/>
      <c r="I654" s="600">
        <f t="shared" si="117"/>
        <v>64</v>
      </c>
      <c r="J654" s="601"/>
      <c r="K654" s="602">
        <f t="shared" si="116"/>
        <v>0.20447284345047922</v>
      </c>
      <c r="L654" s="603"/>
      <c r="M654" s="600">
        <v>20</v>
      </c>
      <c r="N654" s="601"/>
      <c r="O654" s="602">
        <f>M654/O$650</f>
        <v>0.13698630136986301</v>
      </c>
      <c r="P654" s="603"/>
      <c r="Q654" s="600">
        <v>44</v>
      </c>
      <c r="R654" s="601"/>
      <c r="S654" s="602">
        <f>Q654/S$650</f>
        <v>0.26347305389221559</v>
      </c>
      <c r="T654" s="603"/>
      <c r="U654" s="24"/>
      <c r="V654" s="24"/>
      <c r="W654" s="24"/>
      <c r="X654" s="24"/>
      <c r="Y654" s="24"/>
      <c r="Z654" s="24"/>
    </row>
    <row r="655" spans="2:30" ht="54" customHeight="1" x14ac:dyDescent="0.15">
      <c r="B655" s="24"/>
      <c r="C655" s="621" t="s">
        <v>77</v>
      </c>
      <c r="D655" s="622"/>
      <c r="E655" s="622"/>
      <c r="F655" s="622"/>
      <c r="G655" s="622"/>
      <c r="H655" s="623"/>
      <c r="I655" s="600">
        <f t="shared" si="117"/>
        <v>35</v>
      </c>
      <c r="J655" s="601"/>
      <c r="K655" s="602">
        <f t="shared" si="116"/>
        <v>0.11182108626198083</v>
      </c>
      <c r="L655" s="603"/>
      <c r="M655" s="600">
        <v>9</v>
      </c>
      <c r="N655" s="601"/>
      <c r="O655" s="602">
        <f>M655/O$650</f>
        <v>6.1643835616438353E-2</v>
      </c>
      <c r="P655" s="603"/>
      <c r="Q655" s="600">
        <v>26</v>
      </c>
      <c r="R655" s="601"/>
      <c r="S655" s="602">
        <f>Q655/S$650</f>
        <v>0.15568862275449102</v>
      </c>
      <c r="T655" s="603"/>
      <c r="U655" s="24"/>
      <c r="V655" s="24"/>
      <c r="W655" s="24"/>
      <c r="X655" s="24"/>
      <c r="Y655" s="24"/>
      <c r="Z655" s="24"/>
    </row>
    <row r="656" spans="2:30" ht="54" customHeight="1" x14ac:dyDescent="0.15">
      <c r="B656" s="24"/>
      <c r="C656" s="621" t="s">
        <v>171</v>
      </c>
      <c r="D656" s="622"/>
      <c r="E656" s="622"/>
      <c r="F656" s="622"/>
      <c r="G656" s="622"/>
      <c r="H656" s="623"/>
      <c r="I656" s="600">
        <f t="shared" si="117"/>
        <v>19</v>
      </c>
      <c r="J656" s="601"/>
      <c r="K656" s="602">
        <f t="shared" si="116"/>
        <v>6.070287539936102E-2</v>
      </c>
      <c r="L656" s="603"/>
      <c r="M656" s="600">
        <v>6</v>
      </c>
      <c r="N656" s="601"/>
      <c r="O656" s="602">
        <f t="shared" si="118"/>
        <v>4.1095890410958902E-2</v>
      </c>
      <c r="P656" s="603"/>
      <c r="Q656" s="600">
        <v>13</v>
      </c>
      <c r="R656" s="601"/>
      <c r="S656" s="602">
        <f t="shared" si="119"/>
        <v>7.7844311377245512E-2</v>
      </c>
      <c r="T656" s="603"/>
      <c r="U656" s="24"/>
      <c r="V656" s="24"/>
      <c r="W656" s="24"/>
      <c r="X656" s="24"/>
      <c r="Y656" s="24"/>
      <c r="Z656" s="24"/>
    </row>
    <row r="657" spans="2:30" ht="54" customHeight="1" x14ac:dyDescent="0.15">
      <c r="B657" s="24"/>
      <c r="C657" s="618" t="s">
        <v>81</v>
      </c>
      <c r="D657" s="619"/>
      <c r="E657" s="619"/>
      <c r="F657" s="619"/>
      <c r="G657" s="619"/>
      <c r="H657" s="620"/>
      <c r="I657" s="600">
        <f t="shared" si="117"/>
        <v>8</v>
      </c>
      <c r="J657" s="601"/>
      <c r="K657" s="602">
        <f t="shared" si="116"/>
        <v>2.5559105431309903E-2</v>
      </c>
      <c r="L657" s="603"/>
      <c r="M657" s="600">
        <v>5</v>
      </c>
      <c r="N657" s="601"/>
      <c r="O657" s="602">
        <f t="shared" si="118"/>
        <v>3.4246575342465752E-2</v>
      </c>
      <c r="P657" s="603"/>
      <c r="Q657" s="600">
        <v>3</v>
      </c>
      <c r="R657" s="601"/>
      <c r="S657" s="602">
        <f t="shared" si="119"/>
        <v>1.7964071856287425E-2</v>
      </c>
      <c r="T657" s="603"/>
      <c r="U657" s="24"/>
      <c r="V657" s="24"/>
      <c r="W657" s="24"/>
      <c r="X657" s="24"/>
      <c r="Y657" s="24"/>
      <c r="Z657" s="24"/>
    </row>
    <row r="658" spans="2:30" ht="54" customHeight="1" x14ac:dyDescent="0.15">
      <c r="B658" s="24"/>
      <c r="C658" s="618" t="s">
        <v>82</v>
      </c>
      <c r="D658" s="619"/>
      <c r="E658" s="619"/>
      <c r="F658" s="619"/>
      <c r="G658" s="619"/>
      <c r="H658" s="620"/>
      <c r="I658" s="600">
        <f t="shared" si="117"/>
        <v>57</v>
      </c>
      <c r="J658" s="601"/>
      <c r="K658" s="602">
        <f t="shared" si="116"/>
        <v>0.18210862619808307</v>
      </c>
      <c r="L658" s="603"/>
      <c r="M658" s="600">
        <v>31</v>
      </c>
      <c r="N658" s="601"/>
      <c r="O658" s="602">
        <f t="shared" si="118"/>
        <v>0.21232876712328766</v>
      </c>
      <c r="P658" s="603"/>
      <c r="Q658" s="600">
        <v>26</v>
      </c>
      <c r="R658" s="601"/>
      <c r="S658" s="602">
        <f t="shared" si="119"/>
        <v>0.15568862275449102</v>
      </c>
      <c r="T658" s="603"/>
      <c r="U658" s="24"/>
      <c r="V658" s="24"/>
      <c r="W658" s="24"/>
      <c r="X658" s="24"/>
      <c r="Y658" s="24"/>
      <c r="Z658" s="24"/>
    </row>
    <row r="659" spans="2:30" x14ac:dyDescent="0.15">
      <c r="B659" s="24"/>
      <c r="C659" s="80"/>
      <c r="D659" s="80"/>
      <c r="E659" s="80"/>
      <c r="F659" s="80"/>
      <c r="G659" s="80"/>
      <c r="H659" s="80"/>
      <c r="I659" s="42"/>
      <c r="J659" s="42"/>
      <c r="K659" s="10"/>
      <c r="L659" s="10"/>
      <c r="M659" s="42"/>
      <c r="N659" s="42"/>
      <c r="O659" s="10"/>
      <c r="P659" s="10"/>
      <c r="Q659" s="42"/>
      <c r="R659" s="42"/>
      <c r="S659" s="10"/>
      <c r="T659" s="10"/>
      <c r="U659" s="42"/>
      <c r="V659" s="42"/>
      <c r="W659" s="10"/>
      <c r="X659" s="10"/>
      <c r="Y659" s="24"/>
      <c r="Z659" s="24"/>
      <c r="AA659" s="24"/>
      <c r="AB659" s="24"/>
      <c r="AC659" s="24"/>
      <c r="AD659" s="24"/>
    </row>
    <row r="660" spans="2:30" x14ac:dyDescent="0.15">
      <c r="B660" s="24"/>
      <c r="I660" s="24"/>
      <c r="J660" s="24"/>
      <c r="K660" s="24"/>
      <c r="L660" s="24"/>
      <c r="M660" s="24"/>
      <c r="N660" s="24"/>
      <c r="O660" s="24"/>
      <c r="P660" s="24"/>
      <c r="Q660" s="24"/>
      <c r="R660" s="24"/>
      <c r="S660" s="24"/>
      <c r="T660" s="24"/>
      <c r="U660" s="24"/>
      <c r="V660" s="24"/>
      <c r="W660" s="24"/>
      <c r="X660" s="24"/>
      <c r="Y660" s="24"/>
      <c r="Z660" s="24"/>
      <c r="AA660" s="24"/>
      <c r="AB660" s="24"/>
      <c r="AC660" s="24"/>
      <c r="AD660" s="24"/>
    </row>
    <row r="661" spans="2:30" x14ac:dyDescent="0.15">
      <c r="B661" s="24"/>
      <c r="C661" s="411" t="s">
        <v>2</v>
      </c>
      <c r="D661" s="616"/>
      <c r="E661" s="617">
        <f>O650</f>
        <v>146</v>
      </c>
      <c r="F661" s="617"/>
      <c r="G661" s="184"/>
      <c r="H661" s="185"/>
      <c r="I661" s="521" t="s">
        <v>64</v>
      </c>
      <c r="J661" s="522"/>
      <c r="K661" s="523">
        <f>SUM(I620:J621)</f>
        <v>26</v>
      </c>
      <c r="L661" s="524"/>
      <c r="M661" s="521" t="s">
        <v>65</v>
      </c>
      <c r="N661" s="522"/>
      <c r="O661" s="523">
        <f>SUM(M620:N621)</f>
        <v>27</v>
      </c>
      <c r="P661" s="524"/>
      <c r="Q661" s="521" t="s">
        <v>66</v>
      </c>
      <c r="R661" s="522"/>
      <c r="S661" s="523">
        <f>SUM(Q620:R621)</f>
        <v>29</v>
      </c>
      <c r="T661" s="524"/>
      <c r="U661" s="521" t="s">
        <v>67</v>
      </c>
      <c r="V661" s="522"/>
      <c r="W661" s="523">
        <f>SUM(U620:V621)</f>
        <v>33</v>
      </c>
      <c r="X661" s="524"/>
      <c r="Y661" s="534" t="s">
        <v>68</v>
      </c>
      <c r="Z661" s="535"/>
      <c r="AA661" s="523">
        <f>SUM(Y620:Z621)</f>
        <v>31</v>
      </c>
      <c r="AB661" s="524"/>
      <c r="AC661" s="24"/>
      <c r="AD661" s="24"/>
    </row>
    <row r="662" spans="2:30" ht="54" customHeight="1" x14ac:dyDescent="0.15">
      <c r="B662" s="24"/>
      <c r="C662" s="621" t="s">
        <v>80</v>
      </c>
      <c r="D662" s="622"/>
      <c r="E662" s="622"/>
      <c r="F662" s="622"/>
      <c r="G662" s="622"/>
      <c r="H662" s="623"/>
      <c r="I662" s="526">
        <v>10</v>
      </c>
      <c r="J662" s="527"/>
      <c r="K662" s="528">
        <f t="shared" ref="K662:K669" si="120">I662/K$661</f>
        <v>0.38461538461538464</v>
      </c>
      <c r="L662" s="529"/>
      <c r="M662" s="526">
        <v>9</v>
      </c>
      <c r="N662" s="527"/>
      <c r="O662" s="528">
        <f t="shared" ref="O662:O669" si="121">M662/O$661</f>
        <v>0.33333333333333331</v>
      </c>
      <c r="P662" s="529"/>
      <c r="Q662" s="526">
        <v>11</v>
      </c>
      <c r="R662" s="527"/>
      <c r="S662" s="528">
        <f t="shared" ref="S662:S669" si="122">Q662/S$661</f>
        <v>0.37931034482758619</v>
      </c>
      <c r="T662" s="529"/>
      <c r="U662" s="526">
        <v>12</v>
      </c>
      <c r="V662" s="527"/>
      <c r="W662" s="528">
        <f t="shared" ref="W662:W669" si="123">U662/W$661</f>
        <v>0.36363636363636365</v>
      </c>
      <c r="X662" s="529"/>
      <c r="Y662" s="526">
        <v>10</v>
      </c>
      <c r="Z662" s="527"/>
      <c r="AA662" s="528">
        <f>Y662/AA$661</f>
        <v>0.32258064516129031</v>
      </c>
      <c r="AB662" s="529"/>
      <c r="AC662" s="24"/>
      <c r="AD662" s="24"/>
    </row>
    <row r="663" spans="2:30" ht="54" customHeight="1" x14ac:dyDescent="0.15">
      <c r="B663" s="24"/>
      <c r="C663" s="621" t="s">
        <v>78</v>
      </c>
      <c r="D663" s="622"/>
      <c r="E663" s="622"/>
      <c r="F663" s="622"/>
      <c r="G663" s="622"/>
      <c r="H663" s="623"/>
      <c r="I663" s="526">
        <v>4</v>
      </c>
      <c r="J663" s="527"/>
      <c r="K663" s="528">
        <f t="shared" si="120"/>
        <v>0.15384615384615385</v>
      </c>
      <c r="L663" s="529"/>
      <c r="M663" s="526">
        <v>3</v>
      </c>
      <c r="N663" s="527"/>
      <c r="O663" s="528">
        <f t="shared" si="121"/>
        <v>0.1111111111111111</v>
      </c>
      <c r="P663" s="529"/>
      <c r="Q663" s="526">
        <v>4</v>
      </c>
      <c r="R663" s="527"/>
      <c r="S663" s="528">
        <f t="shared" si="122"/>
        <v>0.13793103448275862</v>
      </c>
      <c r="T663" s="529"/>
      <c r="U663" s="526">
        <v>7</v>
      </c>
      <c r="V663" s="527"/>
      <c r="W663" s="528">
        <f t="shared" si="123"/>
        <v>0.21212121212121213</v>
      </c>
      <c r="X663" s="529"/>
      <c r="Y663" s="526">
        <v>11</v>
      </c>
      <c r="Z663" s="527"/>
      <c r="AA663" s="528">
        <f>Y663/AA$661</f>
        <v>0.35483870967741937</v>
      </c>
      <c r="AB663" s="529"/>
      <c r="AC663" s="24"/>
      <c r="AD663" s="24"/>
    </row>
    <row r="664" spans="2:30" ht="54" customHeight="1" x14ac:dyDescent="0.15">
      <c r="B664" s="24"/>
      <c r="C664" s="621" t="s">
        <v>76</v>
      </c>
      <c r="D664" s="622"/>
      <c r="E664" s="622"/>
      <c r="F664" s="622"/>
      <c r="G664" s="622"/>
      <c r="H664" s="623"/>
      <c r="I664" s="526">
        <v>6</v>
      </c>
      <c r="J664" s="527"/>
      <c r="K664" s="528">
        <f t="shared" si="120"/>
        <v>0.23076923076923078</v>
      </c>
      <c r="L664" s="529"/>
      <c r="M664" s="526">
        <v>9</v>
      </c>
      <c r="N664" s="527"/>
      <c r="O664" s="528">
        <f t="shared" si="121"/>
        <v>0.33333333333333331</v>
      </c>
      <c r="P664" s="529"/>
      <c r="Q664" s="526">
        <v>6</v>
      </c>
      <c r="R664" s="527"/>
      <c r="S664" s="528">
        <f t="shared" si="122"/>
        <v>0.20689655172413793</v>
      </c>
      <c r="T664" s="529"/>
      <c r="U664" s="526">
        <v>8</v>
      </c>
      <c r="V664" s="527"/>
      <c r="W664" s="528">
        <f t="shared" si="123"/>
        <v>0.24242424242424243</v>
      </c>
      <c r="X664" s="529"/>
      <c r="Y664" s="526">
        <v>5</v>
      </c>
      <c r="Z664" s="527"/>
      <c r="AA664" s="528">
        <f>Y664/AA$661</f>
        <v>0.16129032258064516</v>
      </c>
      <c r="AB664" s="529"/>
      <c r="AC664" s="24"/>
      <c r="AD664" s="24"/>
    </row>
    <row r="665" spans="2:30" ht="54" customHeight="1" x14ac:dyDescent="0.15">
      <c r="B665" s="24"/>
      <c r="C665" s="621" t="s">
        <v>79</v>
      </c>
      <c r="D665" s="622"/>
      <c r="E665" s="622"/>
      <c r="F665" s="622"/>
      <c r="G665" s="622"/>
      <c r="H665" s="623"/>
      <c r="I665" s="526">
        <v>3</v>
      </c>
      <c r="J665" s="527"/>
      <c r="K665" s="528">
        <f t="shared" si="120"/>
        <v>0.11538461538461539</v>
      </c>
      <c r="L665" s="529"/>
      <c r="M665" s="526">
        <v>2</v>
      </c>
      <c r="N665" s="527"/>
      <c r="O665" s="528">
        <f t="shared" si="121"/>
        <v>7.407407407407407E-2</v>
      </c>
      <c r="P665" s="529"/>
      <c r="Q665" s="526">
        <v>6</v>
      </c>
      <c r="R665" s="527"/>
      <c r="S665" s="528">
        <f t="shared" si="122"/>
        <v>0.20689655172413793</v>
      </c>
      <c r="T665" s="529"/>
      <c r="U665" s="526">
        <v>7</v>
      </c>
      <c r="V665" s="527"/>
      <c r="W665" s="528">
        <f t="shared" si="123"/>
        <v>0.21212121212121213</v>
      </c>
      <c r="X665" s="529"/>
      <c r="Y665" s="526">
        <v>2</v>
      </c>
      <c r="Z665" s="527"/>
      <c r="AA665" s="528">
        <f>Y665/AA$661</f>
        <v>6.4516129032258063E-2</v>
      </c>
      <c r="AB665" s="529"/>
      <c r="AC665" s="125"/>
      <c r="AD665" s="24"/>
    </row>
    <row r="666" spans="2:30" ht="54" customHeight="1" x14ac:dyDescent="0.15">
      <c r="B666" s="24"/>
      <c r="C666" s="621" t="s">
        <v>77</v>
      </c>
      <c r="D666" s="622"/>
      <c r="E666" s="622"/>
      <c r="F666" s="622"/>
      <c r="G666" s="622"/>
      <c r="H666" s="623"/>
      <c r="I666" s="526">
        <v>1</v>
      </c>
      <c r="J666" s="527"/>
      <c r="K666" s="528">
        <f t="shared" si="120"/>
        <v>3.8461538461538464E-2</v>
      </c>
      <c r="L666" s="529"/>
      <c r="M666" s="526">
        <v>2</v>
      </c>
      <c r="N666" s="527"/>
      <c r="O666" s="528">
        <f t="shared" si="121"/>
        <v>7.407407407407407E-2</v>
      </c>
      <c r="P666" s="529"/>
      <c r="Q666" s="526">
        <v>2</v>
      </c>
      <c r="R666" s="527"/>
      <c r="S666" s="528">
        <f t="shared" si="122"/>
        <v>6.8965517241379309E-2</v>
      </c>
      <c r="T666" s="529"/>
      <c r="U666" s="526">
        <v>3</v>
      </c>
      <c r="V666" s="527"/>
      <c r="W666" s="528">
        <f t="shared" si="123"/>
        <v>9.0909090909090912E-2</v>
      </c>
      <c r="X666" s="529"/>
      <c r="Y666" s="526">
        <v>1</v>
      </c>
      <c r="Z666" s="527"/>
      <c r="AA666" s="528">
        <f t="shared" ref="AA666:AA669" si="124">Y666/AA$661</f>
        <v>3.2258064516129031E-2</v>
      </c>
      <c r="AB666" s="529"/>
      <c r="AC666" s="24"/>
      <c r="AD666" s="24"/>
    </row>
    <row r="667" spans="2:30" ht="54" customHeight="1" x14ac:dyDescent="0.15">
      <c r="B667" s="24"/>
      <c r="C667" s="621" t="s">
        <v>171</v>
      </c>
      <c r="D667" s="622"/>
      <c r="E667" s="622"/>
      <c r="F667" s="622"/>
      <c r="G667" s="622"/>
      <c r="H667" s="623"/>
      <c r="I667" s="526">
        <v>1</v>
      </c>
      <c r="J667" s="527"/>
      <c r="K667" s="528">
        <f t="shared" si="120"/>
        <v>3.8461538461538464E-2</v>
      </c>
      <c r="L667" s="529"/>
      <c r="M667" s="526">
        <v>2</v>
      </c>
      <c r="N667" s="527"/>
      <c r="O667" s="528">
        <f t="shared" si="121"/>
        <v>7.407407407407407E-2</v>
      </c>
      <c r="P667" s="529"/>
      <c r="Q667" s="526">
        <v>0</v>
      </c>
      <c r="R667" s="527"/>
      <c r="S667" s="528">
        <f t="shared" si="122"/>
        <v>0</v>
      </c>
      <c r="T667" s="529"/>
      <c r="U667" s="526">
        <v>1</v>
      </c>
      <c r="V667" s="527"/>
      <c r="W667" s="528">
        <f t="shared" si="123"/>
        <v>3.0303030303030304E-2</v>
      </c>
      <c r="X667" s="529"/>
      <c r="Y667" s="526">
        <v>2</v>
      </c>
      <c r="Z667" s="527"/>
      <c r="AA667" s="528">
        <f t="shared" si="124"/>
        <v>6.4516129032258063E-2</v>
      </c>
      <c r="AB667" s="529"/>
      <c r="AC667" s="24"/>
      <c r="AD667" s="24"/>
    </row>
    <row r="668" spans="2:30" ht="54" customHeight="1" x14ac:dyDescent="0.15">
      <c r="B668" s="24"/>
      <c r="C668" s="618" t="s">
        <v>81</v>
      </c>
      <c r="D668" s="619"/>
      <c r="E668" s="619"/>
      <c r="F668" s="619"/>
      <c r="G668" s="619"/>
      <c r="H668" s="620"/>
      <c r="I668" s="526">
        <v>0</v>
      </c>
      <c r="J668" s="527"/>
      <c r="K668" s="528">
        <f t="shared" si="120"/>
        <v>0</v>
      </c>
      <c r="L668" s="529"/>
      <c r="M668" s="526">
        <v>0</v>
      </c>
      <c r="N668" s="527"/>
      <c r="O668" s="528">
        <f t="shared" si="121"/>
        <v>0</v>
      </c>
      <c r="P668" s="529"/>
      <c r="Q668" s="526">
        <v>1</v>
      </c>
      <c r="R668" s="527"/>
      <c r="S668" s="528">
        <f t="shared" si="122"/>
        <v>3.4482758620689655E-2</v>
      </c>
      <c r="T668" s="529"/>
      <c r="U668" s="526">
        <v>2</v>
      </c>
      <c r="V668" s="527"/>
      <c r="W668" s="528">
        <f t="shared" si="123"/>
        <v>6.0606060606060608E-2</v>
      </c>
      <c r="X668" s="529"/>
      <c r="Y668" s="526">
        <v>2</v>
      </c>
      <c r="Z668" s="527"/>
      <c r="AA668" s="528">
        <f t="shared" si="124"/>
        <v>6.4516129032258063E-2</v>
      </c>
      <c r="AB668" s="529"/>
      <c r="AC668" s="24"/>
      <c r="AD668" s="24"/>
    </row>
    <row r="669" spans="2:30" ht="54" customHeight="1" x14ac:dyDescent="0.15">
      <c r="B669" s="24"/>
      <c r="C669" s="618" t="s">
        <v>82</v>
      </c>
      <c r="D669" s="619"/>
      <c r="E669" s="619"/>
      <c r="F669" s="619"/>
      <c r="G669" s="619"/>
      <c r="H669" s="620"/>
      <c r="I669" s="526">
        <v>8</v>
      </c>
      <c r="J669" s="527"/>
      <c r="K669" s="528">
        <f t="shared" si="120"/>
        <v>0.30769230769230771</v>
      </c>
      <c r="L669" s="529"/>
      <c r="M669" s="526">
        <v>6</v>
      </c>
      <c r="N669" s="527"/>
      <c r="O669" s="528">
        <f t="shared" si="121"/>
        <v>0.22222222222222221</v>
      </c>
      <c r="P669" s="529"/>
      <c r="Q669" s="526">
        <v>7</v>
      </c>
      <c r="R669" s="527"/>
      <c r="S669" s="528">
        <f t="shared" si="122"/>
        <v>0.2413793103448276</v>
      </c>
      <c r="T669" s="529"/>
      <c r="U669" s="526">
        <v>2</v>
      </c>
      <c r="V669" s="527"/>
      <c r="W669" s="528">
        <f t="shared" si="123"/>
        <v>6.0606060606060608E-2</v>
      </c>
      <c r="X669" s="529"/>
      <c r="Y669" s="526">
        <v>8</v>
      </c>
      <c r="Z669" s="527"/>
      <c r="AA669" s="528">
        <f t="shared" si="124"/>
        <v>0.25806451612903225</v>
      </c>
      <c r="AB669" s="529"/>
      <c r="AC669" s="24"/>
      <c r="AD669" s="24"/>
    </row>
    <row r="670" spans="2:30" x14ac:dyDescent="0.15">
      <c r="B670" s="24"/>
      <c r="C670" s="80"/>
      <c r="D670" s="80"/>
      <c r="E670" s="80"/>
      <c r="F670" s="80"/>
      <c r="G670" s="80"/>
      <c r="H670" s="80"/>
      <c r="I670" s="116"/>
      <c r="J670" s="116"/>
      <c r="K670" s="119"/>
      <c r="L670" s="119"/>
      <c r="M670" s="116"/>
      <c r="N670" s="116"/>
      <c r="O670" s="119"/>
      <c r="P670" s="119"/>
      <c r="Q670" s="116"/>
      <c r="R670" s="116"/>
      <c r="S670" s="119"/>
      <c r="T670" s="119"/>
      <c r="U670" s="116"/>
      <c r="V670" s="116"/>
      <c r="W670" s="119"/>
      <c r="X670" s="119"/>
      <c r="Y670" s="116"/>
      <c r="Z670" s="116"/>
      <c r="AA670" s="119"/>
      <c r="AB670" s="119"/>
      <c r="AC670" s="24"/>
      <c r="AD670" s="24"/>
    </row>
    <row r="671" spans="2:30" x14ac:dyDescent="0.15">
      <c r="B671" s="24"/>
      <c r="I671" s="118"/>
      <c r="J671" s="118"/>
      <c r="K671" s="118"/>
      <c r="L671" s="118"/>
      <c r="M671" s="118"/>
      <c r="N671" s="118"/>
      <c r="O671" s="118"/>
      <c r="P671" s="118"/>
      <c r="Q671" s="118"/>
      <c r="R671" s="118"/>
      <c r="S671" s="118"/>
      <c r="T671" s="118"/>
      <c r="U671" s="118"/>
      <c r="V671" s="118"/>
      <c r="W671" s="118"/>
      <c r="X671" s="118"/>
      <c r="Y671" s="118"/>
      <c r="Z671" s="118"/>
      <c r="AA671" s="118"/>
      <c r="AB671" s="118"/>
      <c r="AC671" s="24"/>
      <c r="AD671" s="24"/>
    </row>
    <row r="672" spans="2:30" x14ac:dyDescent="0.15">
      <c r="B672" s="24"/>
      <c r="C672" s="624" t="s">
        <v>3</v>
      </c>
      <c r="D672" s="625"/>
      <c r="E672" s="596">
        <f>S650</f>
        <v>167</v>
      </c>
      <c r="F672" s="596"/>
      <c r="G672" s="64"/>
      <c r="H672" s="65"/>
      <c r="I672" s="521" t="s">
        <v>64</v>
      </c>
      <c r="J672" s="522"/>
      <c r="K672" s="523">
        <f>SUM(I628:J629)</f>
        <v>28</v>
      </c>
      <c r="L672" s="524"/>
      <c r="M672" s="521" t="s">
        <v>65</v>
      </c>
      <c r="N672" s="522"/>
      <c r="O672" s="523">
        <f>SUM(M628:N629)</f>
        <v>38</v>
      </c>
      <c r="P672" s="524"/>
      <c r="Q672" s="521" t="s">
        <v>66</v>
      </c>
      <c r="R672" s="522"/>
      <c r="S672" s="523">
        <f>SUM(Q628:R629)</f>
        <v>33</v>
      </c>
      <c r="T672" s="524"/>
      <c r="U672" s="521" t="s">
        <v>67</v>
      </c>
      <c r="V672" s="522"/>
      <c r="W672" s="523">
        <f>SUM(U628:V629)</f>
        <v>34</v>
      </c>
      <c r="X672" s="524"/>
      <c r="Y672" s="534" t="s">
        <v>68</v>
      </c>
      <c r="Z672" s="535"/>
      <c r="AA672" s="523">
        <f>SUM(Y628:Z629)</f>
        <v>34</v>
      </c>
      <c r="AB672" s="524"/>
      <c r="AC672" s="24"/>
      <c r="AD672" s="24"/>
    </row>
    <row r="673" spans="2:72" ht="54" customHeight="1" x14ac:dyDescent="0.15">
      <c r="B673" s="24"/>
      <c r="C673" s="621" t="s">
        <v>80</v>
      </c>
      <c r="D673" s="622"/>
      <c r="E673" s="622"/>
      <c r="F673" s="622"/>
      <c r="G673" s="622"/>
      <c r="H673" s="623"/>
      <c r="I673" s="526">
        <v>11</v>
      </c>
      <c r="J673" s="527"/>
      <c r="K673" s="606">
        <f t="shared" ref="K673:K680" si="125">I673/K$672</f>
        <v>0.39285714285714285</v>
      </c>
      <c r="L673" s="607"/>
      <c r="M673" s="526">
        <v>10</v>
      </c>
      <c r="N673" s="527"/>
      <c r="O673" s="606">
        <f t="shared" ref="O673:O680" si="126">M673/O$672</f>
        <v>0.26315789473684209</v>
      </c>
      <c r="P673" s="607"/>
      <c r="Q673" s="526">
        <v>13</v>
      </c>
      <c r="R673" s="527"/>
      <c r="S673" s="606">
        <f t="shared" ref="S673:S680" si="127">Q673/S$672</f>
        <v>0.39393939393939392</v>
      </c>
      <c r="T673" s="607"/>
      <c r="U673" s="526">
        <v>5</v>
      </c>
      <c r="V673" s="527"/>
      <c r="W673" s="606">
        <f t="shared" ref="W673:W680" si="128">U673/W$672</f>
        <v>0.14705882352941177</v>
      </c>
      <c r="X673" s="607"/>
      <c r="Y673" s="526">
        <v>6</v>
      </c>
      <c r="Z673" s="527"/>
      <c r="AA673" s="606">
        <f>Y673/AA$672</f>
        <v>0.17647058823529413</v>
      </c>
      <c r="AB673" s="607"/>
      <c r="AC673" s="24"/>
      <c r="AD673" s="24"/>
    </row>
    <row r="674" spans="2:72" ht="54" customHeight="1" x14ac:dyDescent="0.15">
      <c r="B674" s="24"/>
      <c r="C674" s="621" t="s">
        <v>78</v>
      </c>
      <c r="D674" s="622"/>
      <c r="E674" s="622"/>
      <c r="F674" s="622"/>
      <c r="G674" s="622"/>
      <c r="H674" s="623"/>
      <c r="I674" s="526">
        <v>8</v>
      </c>
      <c r="J674" s="527"/>
      <c r="K674" s="606">
        <f t="shared" si="125"/>
        <v>0.2857142857142857</v>
      </c>
      <c r="L674" s="607"/>
      <c r="M674" s="526">
        <v>9</v>
      </c>
      <c r="N674" s="527"/>
      <c r="O674" s="606">
        <f t="shared" si="126"/>
        <v>0.23684210526315788</v>
      </c>
      <c r="P674" s="607"/>
      <c r="Q674" s="526">
        <v>10</v>
      </c>
      <c r="R674" s="527"/>
      <c r="S674" s="606">
        <f t="shared" si="127"/>
        <v>0.30303030303030304</v>
      </c>
      <c r="T674" s="607"/>
      <c r="U674" s="526">
        <v>13</v>
      </c>
      <c r="V674" s="527"/>
      <c r="W674" s="606">
        <f t="shared" si="128"/>
        <v>0.38235294117647056</v>
      </c>
      <c r="X674" s="607"/>
      <c r="Y674" s="526">
        <v>14</v>
      </c>
      <c r="Z674" s="527"/>
      <c r="AA674" s="606">
        <f>Y674/AA$672</f>
        <v>0.41176470588235292</v>
      </c>
      <c r="AB674" s="607"/>
      <c r="AC674" s="24"/>
      <c r="AD674" s="24"/>
    </row>
    <row r="675" spans="2:72" ht="54" customHeight="1" x14ac:dyDescent="0.15">
      <c r="B675" s="24"/>
      <c r="C675" s="621" t="s">
        <v>76</v>
      </c>
      <c r="D675" s="622"/>
      <c r="E675" s="622"/>
      <c r="F675" s="622"/>
      <c r="G675" s="622"/>
      <c r="H675" s="623"/>
      <c r="I675" s="526">
        <v>6</v>
      </c>
      <c r="J675" s="527"/>
      <c r="K675" s="606">
        <f t="shared" si="125"/>
        <v>0.21428571428571427</v>
      </c>
      <c r="L675" s="607"/>
      <c r="M675" s="526">
        <v>6</v>
      </c>
      <c r="N675" s="527"/>
      <c r="O675" s="606">
        <f t="shared" si="126"/>
        <v>0.15789473684210525</v>
      </c>
      <c r="P675" s="607"/>
      <c r="Q675" s="526">
        <v>3</v>
      </c>
      <c r="R675" s="527"/>
      <c r="S675" s="606">
        <f t="shared" si="127"/>
        <v>9.0909090909090912E-2</v>
      </c>
      <c r="T675" s="607"/>
      <c r="U675" s="526">
        <v>3</v>
      </c>
      <c r="V675" s="527"/>
      <c r="W675" s="606">
        <f t="shared" si="128"/>
        <v>8.8235294117647065E-2</v>
      </c>
      <c r="X675" s="607"/>
      <c r="Y675" s="526">
        <v>5</v>
      </c>
      <c r="Z675" s="527"/>
      <c r="AA675" s="606">
        <f t="shared" ref="AA675:AA680" si="129">Y675/AA$672</f>
        <v>0.14705882352941177</v>
      </c>
      <c r="AB675" s="607"/>
      <c r="AC675" s="24"/>
      <c r="AD675" s="24"/>
    </row>
    <row r="676" spans="2:72" ht="54" customHeight="1" x14ac:dyDescent="0.15">
      <c r="C676" s="621" t="s">
        <v>79</v>
      </c>
      <c r="D676" s="622"/>
      <c r="E676" s="622"/>
      <c r="F676" s="622"/>
      <c r="G676" s="622"/>
      <c r="H676" s="623"/>
      <c r="I676" s="526">
        <v>9</v>
      </c>
      <c r="J676" s="527"/>
      <c r="K676" s="606">
        <f t="shared" si="125"/>
        <v>0.32142857142857145</v>
      </c>
      <c r="L676" s="607"/>
      <c r="M676" s="526">
        <v>11</v>
      </c>
      <c r="N676" s="527"/>
      <c r="O676" s="606">
        <f t="shared" si="126"/>
        <v>0.28947368421052633</v>
      </c>
      <c r="P676" s="607"/>
      <c r="Q676" s="526">
        <v>5</v>
      </c>
      <c r="R676" s="527"/>
      <c r="S676" s="606">
        <f t="shared" si="127"/>
        <v>0.15151515151515152</v>
      </c>
      <c r="T676" s="607"/>
      <c r="U676" s="526">
        <v>7</v>
      </c>
      <c r="V676" s="527"/>
      <c r="W676" s="606">
        <f t="shared" si="128"/>
        <v>0.20588235294117646</v>
      </c>
      <c r="X676" s="607"/>
      <c r="Y676" s="526">
        <v>12</v>
      </c>
      <c r="Z676" s="527"/>
      <c r="AA676" s="606">
        <f>Y676/AA$672</f>
        <v>0.35294117647058826</v>
      </c>
      <c r="AB676" s="607"/>
      <c r="AC676" s="24"/>
      <c r="AD676" s="24"/>
    </row>
    <row r="677" spans="2:72" ht="54" customHeight="1" x14ac:dyDescent="0.15">
      <c r="C677" s="621" t="s">
        <v>77</v>
      </c>
      <c r="D677" s="622"/>
      <c r="E677" s="622"/>
      <c r="F677" s="622"/>
      <c r="G677" s="622"/>
      <c r="H677" s="623"/>
      <c r="I677" s="526">
        <v>3</v>
      </c>
      <c r="J677" s="527"/>
      <c r="K677" s="606">
        <f t="shared" si="125"/>
        <v>0.10714285714285714</v>
      </c>
      <c r="L677" s="607"/>
      <c r="M677" s="526">
        <v>10</v>
      </c>
      <c r="N677" s="527"/>
      <c r="O677" s="606">
        <f t="shared" si="126"/>
        <v>0.26315789473684209</v>
      </c>
      <c r="P677" s="607"/>
      <c r="Q677" s="526">
        <v>8</v>
      </c>
      <c r="R677" s="527"/>
      <c r="S677" s="606">
        <f t="shared" si="127"/>
        <v>0.24242424242424243</v>
      </c>
      <c r="T677" s="607"/>
      <c r="U677" s="526">
        <v>4</v>
      </c>
      <c r="V677" s="527"/>
      <c r="W677" s="606">
        <f t="shared" si="128"/>
        <v>0.11764705882352941</v>
      </c>
      <c r="X677" s="607"/>
      <c r="Y677" s="526">
        <v>1</v>
      </c>
      <c r="Z677" s="527"/>
      <c r="AA677" s="606">
        <f t="shared" si="129"/>
        <v>2.9411764705882353E-2</v>
      </c>
      <c r="AB677" s="607"/>
      <c r="AC677" s="24"/>
      <c r="AD677" s="24"/>
    </row>
    <row r="678" spans="2:72" ht="54" customHeight="1" x14ac:dyDescent="0.15">
      <c r="B678" s="83"/>
      <c r="C678" s="621" t="s">
        <v>171</v>
      </c>
      <c r="D678" s="622"/>
      <c r="E678" s="622"/>
      <c r="F678" s="622"/>
      <c r="G678" s="622"/>
      <c r="H678" s="623"/>
      <c r="I678" s="526">
        <v>3</v>
      </c>
      <c r="J678" s="527"/>
      <c r="K678" s="606">
        <f t="shared" si="125"/>
        <v>0.10714285714285714</v>
      </c>
      <c r="L678" s="607"/>
      <c r="M678" s="526">
        <v>3</v>
      </c>
      <c r="N678" s="527"/>
      <c r="O678" s="606">
        <f t="shared" si="126"/>
        <v>7.8947368421052627E-2</v>
      </c>
      <c r="P678" s="607"/>
      <c r="Q678" s="526">
        <v>1</v>
      </c>
      <c r="R678" s="527"/>
      <c r="S678" s="606">
        <f t="shared" si="127"/>
        <v>3.0303030303030304E-2</v>
      </c>
      <c r="T678" s="607"/>
      <c r="U678" s="526">
        <v>4</v>
      </c>
      <c r="V678" s="527"/>
      <c r="W678" s="606">
        <f t="shared" si="128"/>
        <v>0.11764705882352941</v>
      </c>
      <c r="X678" s="607"/>
      <c r="Y678" s="526">
        <v>2</v>
      </c>
      <c r="Z678" s="527"/>
      <c r="AA678" s="606">
        <f t="shared" si="129"/>
        <v>5.8823529411764705E-2</v>
      </c>
      <c r="AB678" s="607"/>
      <c r="AC678" s="24"/>
      <c r="AD678" s="24"/>
    </row>
    <row r="679" spans="2:72" ht="54" customHeight="1" x14ac:dyDescent="0.15">
      <c r="B679" s="83"/>
      <c r="C679" s="618" t="s">
        <v>81</v>
      </c>
      <c r="D679" s="619"/>
      <c r="E679" s="619"/>
      <c r="F679" s="619"/>
      <c r="G679" s="619"/>
      <c r="H679" s="620"/>
      <c r="I679" s="526">
        <v>0</v>
      </c>
      <c r="J679" s="527"/>
      <c r="K679" s="606">
        <f t="shared" si="125"/>
        <v>0</v>
      </c>
      <c r="L679" s="607"/>
      <c r="M679" s="526">
        <v>0</v>
      </c>
      <c r="N679" s="527"/>
      <c r="O679" s="606">
        <f t="shared" si="126"/>
        <v>0</v>
      </c>
      <c r="P679" s="607"/>
      <c r="Q679" s="526">
        <v>0</v>
      </c>
      <c r="R679" s="527"/>
      <c r="S679" s="606">
        <f t="shared" si="127"/>
        <v>0</v>
      </c>
      <c r="T679" s="607"/>
      <c r="U679" s="526">
        <v>0</v>
      </c>
      <c r="V679" s="527"/>
      <c r="W679" s="606">
        <f t="shared" si="128"/>
        <v>0</v>
      </c>
      <c r="X679" s="607"/>
      <c r="Y679" s="526">
        <v>3</v>
      </c>
      <c r="Z679" s="527"/>
      <c r="AA679" s="606">
        <f t="shared" si="129"/>
        <v>8.8235294117647065E-2</v>
      </c>
      <c r="AB679" s="607"/>
      <c r="AC679" s="24"/>
      <c r="AD679" s="24"/>
    </row>
    <row r="680" spans="2:72" ht="54" customHeight="1" x14ac:dyDescent="0.15">
      <c r="B680" s="83"/>
      <c r="C680" s="618" t="s">
        <v>82</v>
      </c>
      <c r="D680" s="619"/>
      <c r="E680" s="619"/>
      <c r="F680" s="619"/>
      <c r="G680" s="619"/>
      <c r="H680" s="620"/>
      <c r="I680" s="526">
        <v>1</v>
      </c>
      <c r="J680" s="527"/>
      <c r="K680" s="606">
        <f t="shared" si="125"/>
        <v>3.5714285714285712E-2</v>
      </c>
      <c r="L680" s="607"/>
      <c r="M680" s="526">
        <v>9</v>
      </c>
      <c r="N680" s="527"/>
      <c r="O680" s="606">
        <f t="shared" si="126"/>
        <v>0.23684210526315788</v>
      </c>
      <c r="P680" s="607"/>
      <c r="Q680" s="526">
        <v>5</v>
      </c>
      <c r="R680" s="527"/>
      <c r="S680" s="606">
        <f t="shared" si="127"/>
        <v>0.15151515151515152</v>
      </c>
      <c r="T680" s="607"/>
      <c r="U680" s="526">
        <v>9</v>
      </c>
      <c r="V680" s="527"/>
      <c r="W680" s="606">
        <f t="shared" si="128"/>
        <v>0.26470588235294118</v>
      </c>
      <c r="X680" s="607"/>
      <c r="Y680" s="526">
        <v>2</v>
      </c>
      <c r="Z680" s="527"/>
      <c r="AA680" s="606">
        <f t="shared" si="129"/>
        <v>5.8823529411764705E-2</v>
      </c>
      <c r="AB680" s="607"/>
      <c r="AC680" s="24"/>
      <c r="AD680" s="24"/>
    </row>
    <row r="681" spans="2:72" x14ac:dyDescent="0.15">
      <c r="B681" s="83"/>
      <c r="C681" s="80"/>
      <c r="D681" s="80"/>
      <c r="E681" s="80"/>
      <c r="F681" s="80"/>
      <c r="G681" s="80"/>
      <c r="H681" s="80"/>
      <c r="I681" s="116"/>
      <c r="J681" s="116"/>
      <c r="K681" s="119"/>
      <c r="L681" s="119"/>
      <c r="M681" s="116"/>
      <c r="N681" s="116"/>
      <c r="O681" s="119"/>
      <c r="P681" s="119"/>
      <c r="Q681" s="116"/>
      <c r="R681" s="116"/>
      <c r="S681" s="119"/>
      <c r="T681" s="119"/>
      <c r="U681" s="116"/>
      <c r="V681" s="116"/>
      <c r="W681" s="119"/>
      <c r="X681" s="119"/>
      <c r="Y681" s="116"/>
      <c r="Z681" s="116"/>
      <c r="AA681" s="119"/>
      <c r="AB681" s="119"/>
      <c r="AC681" s="24"/>
      <c r="AD681" s="24"/>
    </row>
    <row r="682" spans="2:72" s="318" customFormat="1" x14ac:dyDescent="0.15">
      <c r="B682" s="82" t="s">
        <v>305</v>
      </c>
      <c r="C682"/>
      <c r="D682"/>
      <c r="E682"/>
      <c r="F682"/>
      <c r="G682"/>
      <c r="H682"/>
      <c r="I682"/>
      <c r="J682"/>
      <c r="K682"/>
      <c r="L682"/>
      <c r="M682"/>
      <c r="N682"/>
      <c r="O682"/>
      <c r="P682"/>
      <c r="Q682"/>
      <c r="R682"/>
      <c r="S682"/>
      <c r="T682"/>
      <c r="U682"/>
      <c r="V682"/>
      <c r="W682"/>
      <c r="X682"/>
      <c r="Y682"/>
      <c r="Z682"/>
      <c r="AA682"/>
      <c r="AB682"/>
    </row>
    <row r="683" spans="2:72" s="318" customFormat="1" x14ac:dyDescent="0.15">
      <c r="B683" s="109" t="s">
        <v>327</v>
      </c>
      <c r="C683"/>
      <c r="D683"/>
      <c r="E683"/>
      <c r="F683"/>
      <c r="G683"/>
      <c r="H683"/>
      <c r="I683"/>
      <c r="J683"/>
      <c r="K683"/>
      <c r="L683"/>
      <c r="M683"/>
      <c r="N683"/>
      <c r="O683"/>
      <c r="P683"/>
      <c r="Q683"/>
      <c r="R683"/>
      <c r="S683"/>
      <c r="T683"/>
      <c r="U683"/>
      <c r="V683"/>
      <c r="W683"/>
      <c r="X683"/>
      <c r="Y683"/>
      <c r="Z683"/>
      <c r="AA683"/>
      <c r="AB683"/>
    </row>
    <row r="684" spans="2:72" s="318" customFormat="1" x14ac:dyDescent="0.15">
      <c r="B684" t="s">
        <v>328</v>
      </c>
      <c r="C684"/>
      <c r="D684"/>
      <c r="E684"/>
      <c r="F684"/>
      <c r="G684"/>
      <c r="H684"/>
      <c r="I684"/>
      <c r="J684"/>
      <c r="K684"/>
      <c r="L684"/>
      <c r="M684"/>
      <c r="N684"/>
      <c r="O684"/>
      <c r="P684"/>
      <c r="Q684"/>
      <c r="R684"/>
      <c r="S684"/>
      <c r="T684"/>
      <c r="U684"/>
      <c r="V684"/>
      <c r="W684"/>
      <c r="X684"/>
      <c r="Y684"/>
      <c r="Z684"/>
      <c r="AA684"/>
      <c r="AB684"/>
    </row>
    <row r="685" spans="2:72" s="293" customFormat="1" x14ac:dyDescent="0.15">
      <c r="B685" s="296"/>
      <c r="C685" s="709" t="s">
        <v>269</v>
      </c>
      <c r="D685" s="709"/>
      <c r="E685" s="709"/>
      <c r="F685" s="709"/>
      <c r="G685" s="709"/>
      <c r="H685" s="709"/>
      <c r="I685" s="116"/>
      <c r="J685" s="116"/>
      <c r="K685" s="119"/>
      <c r="L685" s="119"/>
      <c r="M685" s="116"/>
      <c r="N685" s="116"/>
      <c r="O685" s="119"/>
      <c r="P685" s="119"/>
      <c r="Q685" s="116"/>
      <c r="R685" s="116"/>
      <c r="S685" s="119"/>
      <c r="T685" s="119"/>
      <c r="U685" s="116"/>
      <c r="V685" s="116"/>
      <c r="W685" s="119"/>
      <c r="X685" s="119"/>
      <c r="Y685" s="116"/>
      <c r="Z685" s="116"/>
      <c r="AA685" s="119"/>
      <c r="AB685" s="119"/>
      <c r="AC685" s="295"/>
      <c r="AD685" s="295"/>
      <c r="AE685" s="318"/>
      <c r="AF685" s="318"/>
      <c r="AG685" s="318"/>
      <c r="AH685" s="318"/>
      <c r="AI685" s="318"/>
      <c r="AJ685" s="318"/>
      <c r="AK685" s="318"/>
      <c r="AL685" s="318"/>
      <c r="AM685" s="318"/>
      <c r="AN685" s="318"/>
      <c r="AO685" s="318"/>
      <c r="AP685" s="318"/>
      <c r="AQ685" s="318"/>
      <c r="AR685" s="318"/>
      <c r="AS685" s="318"/>
      <c r="AT685" s="318"/>
      <c r="AU685" s="318"/>
      <c r="AV685" s="318"/>
      <c r="AW685" s="318"/>
      <c r="AX685" s="318"/>
      <c r="AY685" s="318"/>
      <c r="AZ685" s="318"/>
      <c r="BA685" s="318"/>
      <c r="BB685" s="318"/>
      <c r="BC685" s="318"/>
      <c r="BD685" s="318"/>
      <c r="BE685" s="318"/>
      <c r="BF685" s="318"/>
      <c r="BG685" s="318"/>
      <c r="BH685" s="318"/>
      <c r="BI685" s="318"/>
      <c r="BJ685" s="318"/>
      <c r="BK685" s="318"/>
      <c r="BL685" s="318"/>
      <c r="BM685" s="318"/>
      <c r="BN685" s="318"/>
      <c r="BO685" s="318"/>
      <c r="BP685" s="318"/>
      <c r="BQ685" s="318"/>
      <c r="BR685" s="318"/>
      <c r="BS685" s="318"/>
      <c r="BT685" s="318"/>
    </row>
    <row r="686" spans="2:72" s="293" customFormat="1" x14ac:dyDescent="0.15">
      <c r="B686" s="295"/>
      <c r="C686" s="630"/>
      <c r="D686" s="631"/>
      <c r="E686" s="631"/>
      <c r="F686" s="631"/>
      <c r="G686" s="631"/>
      <c r="H686" s="632"/>
      <c r="I686" s="613" t="s">
        <v>144</v>
      </c>
      <c r="J686" s="613"/>
      <c r="K686" s="611"/>
      <c r="L686" s="612"/>
      <c r="M686" s="613" t="s">
        <v>266</v>
      </c>
      <c r="N686" s="613"/>
      <c r="O686" s="611">
        <v>295</v>
      </c>
      <c r="P686" s="612"/>
      <c r="Q686" s="613" t="s">
        <v>211</v>
      </c>
      <c r="R686" s="613"/>
      <c r="S686" s="611">
        <f>K650</f>
        <v>313</v>
      </c>
      <c r="T686" s="612"/>
      <c r="U686" s="294"/>
      <c r="V686" s="294"/>
      <c r="W686" s="294"/>
      <c r="X686" s="294"/>
      <c r="Y686" s="295"/>
      <c r="Z686" s="295"/>
      <c r="AE686" s="318"/>
      <c r="AF686" s="318"/>
      <c r="AG686" s="318"/>
      <c r="AH686" s="318"/>
      <c r="AI686" s="318"/>
      <c r="AJ686" s="318"/>
      <c r="AK686" s="318"/>
      <c r="AL686" s="318"/>
      <c r="AM686" s="318"/>
      <c r="AN686" s="318"/>
      <c r="AO686" s="318"/>
      <c r="AP686" s="318"/>
      <c r="AQ686" s="318"/>
      <c r="AR686" s="318"/>
      <c r="AS686" s="318"/>
      <c r="AT686" s="318"/>
      <c r="AU686" s="318"/>
      <c r="AV686" s="318"/>
      <c r="AW686" s="318"/>
      <c r="AX686" s="318"/>
      <c r="AY686" s="318"/>
      <c r="AZ686" s="318"/>
      <c r="BA686" s="318"/>
      <c r="BB686" s="318"/>
      <c r="BC686" s="318"/>
      <c r="BD686" s="318"/>
      <c r="BE686" s="318"/>
      <c r="BF686" s="318"/>
      <c r="BG686" s="318"/>
      <c r="BH686" s="318"/>
      <c r="BI686" s="318"/>
      <c r="BJ686" s="318"/>
      <c r="BK686" s="318"/>
      <c r="BL686" s="318"/>
      <c r="BM686" s="318"/>
      <c r="BN686" s="318"/>
      <c r="BO686" s="318"/>
      <c r="BP686" s="318"/>
      <c r="BQ686" s="318"/>
      <c r="BR686" s="318"/>
      <c r="BS686" s="318"/>
      <c r="BT686" s="318"/>
    </row>
    <row r="687" spans="2:72" s="293" customFormat="1" ht="54" customHeight="1" x14ac:dyDescent="0.15">
      <c r="B687" s="295"/>
      <c r="C687" s="621" t="s">
        <v>80</v>
      </c>
      <c r="D687" s="622"/>
      <c r="E687" s="622"/>
      <c r="F687" s="622"/>
      <c r="G687" s="622"/>
      <c r="H687" s="623"/>
      <c r="I687" s="614"/>
      <c r="J687" s="615"/>
      <c r="K687" s="604"/>
      <c r="L687" s="605"/>
      <c r="M687" s="263">
        <v>60</v>
      </c>
      <c r="N687" s="544">
        <f>M687/$O$686</f>
        <v>0.20338983050847459</v>
      </c>
      <c r="O687" s="721"/>
      <c r="P687" s="545"/>
      <c r="Q687" s="347">
        <v>97</v>
      </c>
      <c r="R687" s="718">
        <f>Q687/S$686</f>
        <v>0.30990415335463256</v>
      </c>
      <c r="S687" s="719"/>
      <c r="T687" s="719"/>
      <c r="U687" s="295"/>
      <c r="V687" s="295"/>
      <c r="W687" s="295"/>
      <c r="X687" s="295"/>
      <c r="Y687" s="295"/>
      <c r="AE687" s="318"/>
      <c r="AF687" s="318"/>
      <c r="AG687" s="62"/>
      <c r="AH687" s="318"/>
      <c r="AI687" s="318"/>
      <c r="AJ687" s="318"/>
      <c r="AK687" s="318"/>
      <c r="AL687" s="318"/>
      <c r="AM687" s="318"/>
      <c r="AN687" s="318"/>
      <c r="AO687" s="318"/>
      <c r="AP687" s="318"/>
      <c r="AQ687" s="318"/>
      <c r="AR687" s="318"/>
      <c r="AS687" s="318"/>
      <c r="AT687" s="318"/>
      <c r="AU687" s="318"/>
      <c r="AV687" s="318"/>
      <c r="AW687" s="318"/>
      <c r="AX687" s="318"/>
      <c r="AY687" s="318"/>
      <c r="AZ687" s="318"/>
      <c r="BA687" s="318"/>
      <c r="BB687" s="318"/>
      <c r="BC687" s="318"/>
      <c r="BD687" s="318"/>
      <c r="BE687" s="318"/>
      <c r="BF687" s="318"/>
      <c r="BG687" s="318"/>
      <c r="BH687" s="318"/>
      <c r="BI687" s="318"/>
      <c r="BJ687" s="318"/>
      <c r="BK687" s="318"/>
      <c r="BL687" s="318"/>
      <c r="BM687" s="318"/>
      <c r="BN687" s="318"/>
      <c r="BO687" s="318"/>
      <c r="BP687" s="318"/>
      <c r="BQ687" s="318"/>
      <c r="BR687" s="318"/>
      <c r="BS687" s="318"/>
      <c r="BT687" s="318"/>
    </row>
    <row r="688" spans="2:72" s="293" customFormat="1" ht="54" customHeight="1" x14ac:dyDescent="0.15">
      <c r="B688" s="295"/>
      <c r="C688" s="621" t="s">
        <v>78</v>
      </c>
      <c r="D688" s="622"/>
      <c r="E688" s="622"/>
      <c r="F688" s="622"/>
      <c r="G688" s="622"/>
      <c r="H688" s="623"/>
      <c r="I688" s="614"/>
      <c r="J688" s="615"/>
      <c r="K688" s="604"/>
      <c r="L688" s="605"/>
      <c r="M688" s="263">
        <v>25</v>
      </c>
      <c r="N688" s="544">
        <f t="shared" ref="N688:N694" si="130">M688/$O$686</f>
        <v>8.4745762711864403E-2</v>
      </c>
      <c r="O688" s="721"/>
      <c r="P688" s="545"/>
      <c r="Q688" s="347">
        <v>83</v>
      </c>
      <c r="R688" s="718">
        <f t="shared" ref="R688:R694" si="131">Q688/S$686</f>
        <v>0.26517571884984026</v>
      </c>
      <c r="S688" s="719"/>
      <c r="T688" s="719"/>
      <c r="U688" s="295"/>
      <c r="V688" s="295"/>
      <c r="W688" s="295"/>
      <c r="X688" s="295"/>
      <c r="Y688" s="295"/>
      <c r="AE688" s="318"/>
      <c r="AF688" s="318"/>
      <c r="AG688" s="62"/>
      <c r="AH688" s="318"/>
      <c r="AI688" s="318"/>
      <c r="AJ688" s="318"/>
      <c r="AK688" s="318"/>
      <c r="AL688" s="318"/>
      <c r="AM688" s="318"/>
      <c r="AN688" s="318"/>
      <c r="AO688" s="318"/>
      <c r="AP688" s="318"/>
      <c r="AQ688" s="318"/>
      <c r="AR688" s="318"/>
      <c r="AS688" s="318"/>
      <c r="AT688" s="318"/>
      <c r="AU688" s="318"/>
      <c r="AV688" s="318"/>
      <c r="AW688" s="318"/>
      <c r="AX688" s="318"/>
      <c r="AY688" s="318"/>
      <c r="AZ688" s="318"/>
      <c r="BA688" s="318"/>
      <c r="BB688" s="318"/>
      <c r="BC688" s="318"/>
      <c r="BD688" s="318"/>
      <c r="BE688" s="318"/>
      <c r="BF688" s="318"/>
      <c r="BG688" s="318"/>
      <c r="BH688" s="318"/>
      <c r="BI688" s="318"/>
      <c r="BJ688" s="318"/>
      <c r="BK688" s="318"/>
      <c r="BL688" s="318"/>
      <c r="BM688" s="318"/>
      <c r="BN688" s="318"/>
      <c r="BO688" s="318"/>
      <c r="BP688" s="318"/>
      <c r="BQ688" s="318"/>
      <c r="BR688" s="318"/>
      <c r="BS688" s="318"/>
      <c r="BT688" s="318"/>
    </row>
    <row r="689" spans="1:72" s="293" customFormat="1" ht="54" customHeight="1" x14ac:dyDescent="0.15">
      <c r="B689" s="295"/>
      <c r="C689" s="621" t="s">
        <v>76</v>
      </c>
      <c r="D689" s="622"/>
      <c r="E689" s="622"/>
      <c r="F689" s="622"/>
      <c r="G689" s="622"/>
      <c r="H689" s="623"/>
      <c r="I689" s="614"/>
      <c r="J689" s="615"/>
      <c r="K689" s="604"/>
      <c r="L689" s="605"/>
      <c r="M689" s="263">
        <v>64</v>
      </c>
      <c r="N689" s="544">
        <f t="shared" si="130"/>
        <v>0.21694915254237288</v>
      </c>
      <c r="O689" s="721"/>
      <c r="P689" s="545"/>
      <c r="Q689" s="347">
        <v>57</v>
      </c>
      <c r="R689" s="718">
        <f t="shared" si="131"/>
        <v>0.18210862619808307</v>
      </c>
      <c r="S689" s="719"/>
      <c r="T689" s="719"/>
      <c r="U689" s="295"/>
      <c r="V689" s="295"/>
      <c r="W689" s="295"/>
      <c r="X689" s="295"/>
      <c r="Y689" s="295"/>
      <c r="AE689" s="318"/>
      <c r="AF689" s="318"/>
      <c r="AG689" s="62"/>
      <c r="AH689" s="318"/>
      <c r="AI689" s="318"/>
      <c r="AJ689" s="318"/>
      <c r="AK689" s="318"/>
      <c r="AL689" s="318"/>
      <c r="AM689" s="318"/>
      <c r="AN689" s="318"/>
      <c r="AO689" s="318"/>
      <c r="AP689" s="318"/>
      <c r="AQ689" s="318"/>
      <c r="AR689" s="318"/>
      <c r="AS689" s="318"/>
      <c r="AT689" s="318"/>
      <c r="AU689" s="318"/>
      <c r="AV689" s="318"/>
      <c r="AW689" s="318"/>
      <c r="AX689" s="318"/>
      <c r="AY689" s="318"/>
      <c r="AZ689" s="318"/>
      <c r="BA689" s="318"/>
      <c r="BB689" s="318"/>
      <c r="BC689" s="318"/>
      <c r="BD689" s="318"/>
      <c r="BE689" s="318"/>
      <c r="BF689" s="318"/>
      <c r="BG689" s="318"/>
      <c r="BH689" s="318"/>
      <c r="BI689" s="318"/>
      <c r="BJ689" s="318"/>
      <c r="BK689" s="318"/>
      <c r="BL689" s="318"/>
      <c r="BM689" s="318"/>
      <c r="BN689" s="318"/>
      <c r="BO689" s="318"/>
      <c r="BP689" s="318"/>
      <c r="BQ689" s="318"/>
      <c r="BR689" s="318"/>
      <c r="BS689" s="318"/>
      <c r="BT689" s="318"/>
    </row>
    <row r="690" spans="1:72" s="293" customFormat="1" ht="54" customHeight="1" x14ac:dyDescent="0.15">
      <c r="B690" s="295"/>
      <c r="C690" s="621" t="s">
        <v>79</v>
      </c>
      <c r="D690" s="622"/>
      <c r="E690" s="622"/>
      <c r="F690" s="622"/>
      <c r="G690" s="622"/>
      <c r="H690" s="623"/>
      <c r="I690" s="614"/>
      <c r="J690" s="615"/>
      <c r="K690" s="604"/>
      <c r="L690" s="605"/>
      <c r="M690" s="263">
        <v>50</v>
      </c>
      <c r="N690" s="544">
        <f t="shared" si="130"/>
        <v>0.16949152542372881</v>
      </c>
      <c r="O690" s="721"/>
      <c r="P690" s="545"/>
      <c r="Q690" s="347">
        <v>64</v>
      </c>
      <c r="R690" s="718">
        <f t="shared" si="131"/>
        <v>0.20447284345047922</v>
      </c>
      <c r="S690" s="719"/>
      <c r="T690" s="719"/>
      <c r="U690" s="295"/>
      <c r="V690" s="295"/>
      <c r="W690" s="295"/>
      <c r="X690" s="295"/>
      <c r="Y690" s="295"/>
      <c r="AE690" s="318"/>
      <c r="AF690" s="318"/>
      <c r="AG690" s="62"/>
      <c r="AH690" s="318"/>
      <c r="AI690" s="318"/>
      <c r="AJ690" s="318"/>
      <c r="AK690" s="318"/>
      <c r="AL690" s="318"/>
      <c r="AM690" s="318"/>
      <c r="AN690" s="318"/>
      <c r="AO690" s="318"/>
      <c r="AP690" s="318"/>
      <c r="AQ690" s="318"/>
      <c r="AR690" s="318"/>
      <c r="AS690" s="318"/>
      <c r="AT690" s="318"/>
      <c r="AU690" s="318"/>
      <c r="AV690" s="318"/>
      <c r="AW690" s="318"/>
      <c r="AX690" s="318"/>
      <c r="AY690" s="318"/>
      <c r="AZ690" s="318"/>
      <c r="BA690" s="318"/>
      <c r="BB690" s="318"/>
      <c r="BC690" s="318"/>
      <c r="BD690" s="318"/>
      <c r="BE690" s="318"/>
      <c r="BF690" s="318"/>
      <c r="BG690" s="318"/>
      <c r="BH690" s="318"/>
      <c r="BI690" s="318"/>
      <c r="BJ690" s="318"/>
      <c r="BK690" s="318"/>
      <c r="BL690" s="318"/>
      <c r="BM690" s="318"/>
      <c r="BN690" s="318"/>
      <c r="BO690" s="318"/>
      <c r="BP690" s="318"/>
      <c r="BQ690" s="318"/>
      <c r="BR690" s="318"/>
      <c r="BS690" s="318"/>
      <c r="BT690" s="318"/>
    </row>
    <row r="691" spans="1:72" s="293" customFormat="1" ht="54" customHeight="1" x14ac:dyDescent="0.15">
      <c r="B691" s="295"/>
      <c r="C691" s="621" t="s">
        <v>77</v>
      </c>
      <c r="D691" s="622"/>
      <c r="E691" s="622"/>
      <c r="F691" s="622"/>
      <c r="G691" s="622"/>
      <c r="H691" s="623"/>
      <c r="I691" s="614"/>
      <c r="J691" s="615"/>
      <c r="K691" s="604"/>
      <c r="L691" s="605"/>
      <c r="M691" s="263">
        <v>97</v>
      </c>
      <c r="N691" s="576">
        <f t="shared" si="130"/>
        <v>0.32881355932203388</v>
      </c>
      <c r="O691" s="720"/>
      <c r="P691" s="577"/>
      <c r="Q691" s="301">
        <v>35</v>
      </c>
      <c r="R691" s="718">
        <f t="shared" si="131"/>
        <v>0.11182108626198083</v>
      </c>
      <c r="S691" s="719"/>
      <c r="T691" s="719"/>
      <c r="U691" s="295"/>
      <c r="V691" s="295"/>
      <c r="W691" s="295"/>
      <c r="X691" s="295"/>
      <c r="Y691" s="295"/>
      <c r="AE691" s="318"/>
      <c r="AF691" s="318"/>
      <c r="AG691" s="62"/>
      <c r="AH691" s="318"/>
      <c r="AI691" s="318"/>
      <c r="AJ691" s="318"/>
      <c r="AK691" s="318"/>
      <c r="AL691" s="318"/>
      <c r="AM691" s="318"/>
      <c r="AN691" s="318"/>
      <c r="AO691" s="318"/>
      <c r="AP691" s="318"/>
      <c r="AQ691" s="318"/>
      <c r="AR691" s="318"/>
      <c r="AS691" s="318"/>
      <c r="AT691" s="318"/>
      <c r="AU691" s="318"/>
      <c r="AV691" s="318"/>
      <c r="AW691" s="318"/>
      <c r="AX691" s="318"/>
      <c r="AY691" s="318"/>
      <c r="AZ691" s="318"/>
      <c r="BA691" s="318"/>
      <c r="BB691" s="318"/>
      <c r="BC691" s="318"/>
      <c r="BD691" s="318"/>
      <c r="BE691" s="318"/>
      <c r="BF691" s="318"/>
      <c r="BG691" s="318"/>
      <c r="BH691" s="318"/>
      <c r="BI691" s="318"/>
      <c r="BJ691" s="318"/>
      <c r="BK691" s="318"/>
      <c r="BL691" s="318"/>
      <c r="BM691" s="318"/>
      <c r="BN691" s="318"/>
      <c r="BO691" s="318"/>
      <c r="BP691" s="318"/>
      <c r="BQ691" s="318"/>
      <c r="BR691" s="318"/>
      <c r="BS691" s="318"/>
      <c r="BT691" s="318"/>
    </row>
    <row r="692" spans="1:72" s="293" customFormat="1" ht="54" customHeight="1" x14ac:dyDescent="0.15">
      <c r="B692" s="295"/>
      <c r="C692" s="621" t="s">
        <v>171</v>
      </c>
      <c r="D692" s="622"/>
      <c r="E692" s="622"/>
      <c r="F692" s="622"/>
      <c r="G692" s="622"/>
      <c r="H692" s="623"/>
      <c r="I692" s="614"/>
      <c r="J692" s="615"/>
      <c r="K692" s="604"/>
      <c r="L692" s="605"/>
      <c r="M692" s="263">
        <v>21</v>
      </c>
      <c r="N692" s="576">
        <f t="shared" si="130"/>
        <v>7.1186440677966104E-2</v>
      </c>
      <c r="O692" s="720"/>
      <c r="P692" s="577"/>
      <c r="Q692" s="301">
        <v>19</v>
      </c>
      <c r="R692" s="718">
        <f t="shared" si="131"/>
        <v>6.070287539936102E-2</v>
      </c>
      <c r="S692" s="719"/>
      <c r="T692" s="719"/>
      <c r="U692" s="295"/>
      <c r="V692" s="295"/>
      <c r="W692" s="295"/>
      <c r="X692" s="295"/>
      <c r="Y692" s="295"/>
      <c r="AE692" s="318"/>
      <c r="AF692" s="318"/>
      <c r="AG692" s="62"/>
      <c r="AH692" s="318"/>
      <c r="AI692" s="318"/>
      <c r="AJ692" s="318"/>
      <c r="AK692" s="318"/>
      <c r="AL692" s="318"/>
      <c r="AM692" s="318"/>
      <c r="AN692" s="318"/>
      <c r="AO692" s="318"/>
      <c r="AP692" s="318"/>
      <c r="AQ692" s="318"/>
      <c r="AR692" s="318"/>
      <c r="AS692" s="318"/>
      <c r="AT692" s="318"/>
      <c r="AU692" s="318"/>
      <c r="AV692" s="318"/>
      <c r="AW692" s="318"/>
      <c r="AX692" s="318"/>
      <c r="AY692" s="318"/>
      <c r="AZ692" s="318"/>
      <c r="BA692" s="318"/>
      <c r="BB692" s="318"/>
      <c r="BC692" s="318"/>
      <c r="BD692" s="318"/>
      <c r="BE692" s="318"/>
      <c r="BF692" s="318"/>
      <c r="BG692" s="318"/>
      <c r="BH692" s="318"/>
      <c r="BI692" s="318"/>
      <c r="BJ692" s="318"/>
      <c r="BK692" s="318"/>
      <c r="BL692" s="318"/>
      <c r="BM692" s="318"/>
      <c r="BN692" s="318"/>
      <c r="BO692" s="318"/>
      <c r="BP692" s="318"/>
      <c r="BQ692" s="318"/>
      <c r="BR692" s="318"/>
      <c r="BS692" s="318"/>
      <c r="BT692" s="318"/>
    </row>
    <row r="693" spans="1:72" s="293" customFormat="1" ht="54" customHeight="1" x14ac:dyDescent="0.15">
      <c r="B693" s="295"/>
      <c r="C693" s="618" t="s">
        <v>81</v>
      </c>
      <c r="D693" s="619"/>
      <c r="E693" s="619"/>
      <c r="F693" s="619"/>
      <c r="G693" s="619"/>
      <c r="H693" s="620"/>
      <c r="I693" s="614"/>
      <c r="J693" s="615"/>
      <c r="K693" s="604"/>
      <c r="L693" s="605"/>
      <c r="M693" s="263">
        <v>11</v>
      </c>
      <c r="N693" s="576">
        <f t="shared" si="130"/>
        <v>3.7288135593220341E-2</v>
      </c>
      <c r="O693" s="720"/>
      <c r="P693" s="577"/>
      <c r="Q693" s="301">
        <v>8</v>
      </c>
      <c r="R693" s="718">
        <f t="shared" si="131"/>
        <v>2.5559105431309903E-2</v>
      </c>
      <c r="S693" s="719"/>
      <c r="T693" s="719"/>
      <c r="U693" s="295"/>
      <c r="V693" s="295"/>
      <c r="W693" s="295"/>
      <c r="X693" s="295"/>
      <c r="Y693" s="295"/>
      <c r="AE693" s="318"/>
      <c r="AF693" s="318"/>
      <c r="AG693" s="62"/>
      <c r="AH693" s="318"/>
      <c r="AI693" s="318"/>
      <c r="AJ693" s="318"/>
      <c r="AK693" s="318"/>
      <c r="AL693" s="318"/>
      <c r="AM693" s="318"/>
      <c r="AN693" s="318"/>
      <c r="AO693" s="318"/>
      <c r="AP693" s="318"/>
      <c r="AQ693" s="318"/>
      <c r="AR693" s="318"/>
      <c r="AS693" s="318"/>
      <c r="AT693" s="318"/>
      <c r="AU693" s="318"/>
      <c r="AV693" s="318"/>
      <c r="AW693" s="318"/>
      <c r="AX693" s="318"/>
      <c r="AY693" s="318"/>
      <c r="AZ693" s="318"/>
      <c r="BA693" s="318"/>
      <c r="BB693" s="318"/>
      <c r="BC693" s="318"/>
      <c r="BD693" s="318"/>
      <c r="BE693" s="318"/>
      <c r="BF693" s="318"/>
      <c r="BG693" s="318"/>
      <c r="BH693" s="318"/>
      <c r="BI693" s="318"/>
      <c r="BJ693" s="318"/>
      <c r="BK693" s="318"/>
      <c r="BL693" s="318"/>
      <c r="BM693" s="318"/>
      <c r="BN693" s="318"/>
      <c r="BO693" s="318"/>
      <c r="BP693" s="318"/>
      <c r="BQ693" s="318"/>
      <c r="BR693" s="318"/>
      <c r="BS693" s="318"/>
      <c r="BT693" s="318"/>
    </row>
    <row r="694" spans="1:72" s="293" customFormat="1" ht="54" customHeight="1" x14ac:dyDescent="0.15">
      <c r="B694" s="295"/>
      <c r="C694" s="618" t="s">
        <v>82</v>
      </c>
      <c r="D694" s="619"/>
      <c r="E694" s="619"/>
      <c r="F694" s="619"/>
      <c r="G694" s="619"/>
      <c r="H694" s="620"/>
      <c r="I694" s="614"/>
      <c r="J694" s="615"/>
      <c r="K694" s="604"/>
      <c r="L694" s="605"/>
      <c r="M694" s="263">
        <v>59</v>
      </c>
      <c r="N694" s="576">
        <f t="shared" si="130"/>
        <v>0.2</v>
      </c>
      <c r="O694" s="720"/>
      <c r="P694" s="577"/>
      <c r="Q694" s="301">
        <v>57</v>
      </c>
      <c r="R694" s="718">
        <f t="shared" si="131"/>
        <v>0.18210862619808307</v>
      </c>
      <c r="S694" s="719"/>
      <c r="T694" s="719"/>
      <c r="U694" s="295"/>
      <c r="V694" s="295"/>
      <c r="W694" s="295"/>
      <c r="X694" s="295"/>
      <c r="Y694" s="295"/>
      <c r="AE694" s="318"/>
      <c r="AF694" s="318"/>
      <c r="AG694" s="62"/>
      <c r="AH694" s="318"/>
      <c r="AI694" s="318"/>
      <c r="AJ694" s="318"/>
      <c r="AK694" s="318"/>
      <c r="AL694" s="318"/>
      <c r="AM694" s="318"/>
      <c r="AN694" s="318"/>
      <c r="AO694" s="318"/>
      <c r="AP694" s="318"/>
      <c r="AQ694" s="318"/>
      <c r="AR694" s="318"/>
      <c r="AS694" s="318"/>
      <c r="AT694" s="318"/>
      <c r="AU694" s="318"/>
      <c r="AV694" s="318"/>
      <c r="AW694" s="318"/>
      <c r="AX694" s="318"/>
      <c r="AY694" s="318"/>
      <c r="AZ694" s="318"/>
      <c r="BA694" s="318"/>
      <c r="BB694" s="318"/>
      <c r="BC694" s="318"/>
      <c r="BD694" s="318"/>
      <c r="BE694" s="318"/>
      <c r="BF694" s="318"/>
      <c r="BG694" s="318"/>
      <c r="BH694" s="318"/>
      <c r="BI694" s="318"/>
      <c r="BJ694" s="318"/>
      <c r="BK694" s="318"/>
      <c r="BL694" s="318"/>
      <c r="BM694" s="318"/>
      <c r="BN694" s="318"/>
      <c r="BO694" s="318"/>
      <c r="BP694" s="318"/>
      <c r="BQ694" s="318"/>
      <c r="BR694" s="318"/>
      <c r="BS694" s="318"/>
      <c r="BT694" s="318"/>
    </row>
    <row r="695" spans="1:72" x14ac:dyDescent="0.15">
      <c r="B695" s="83"/>
      <c r="C695" s="53"/>
      <c r="D695" s="53"/>
      <c r="E695" s="53"/>
      <c r="F695" s="53"/>
      <c r="G695" s="53"/>
      <c r="H695" s="53"/>
      <c r="I695" s="116"/>
      <c r="J695" s="116"/>
      <c r="K695" s="119"/>
      <c r="L695" s="119"/>
      <c r="M695" s="116"/>
      <c r="N695" s="116"/>
      <c r="O695" s="119"/>
      <c r="P695" s="119"/>
      <c r="Q695" s="116"/>
      <c r="R695" s="116"/>
      <c r="S695" s="119"/>
      <c r="T695" s="119"/>
      <c r="U695" s="116"/>
      <c r="V695" s="116"/>
      <c r="W695" s="119"/>
      <c r="X695" s="119"/>
      <c r="Y695" s="116"/>
      <c r="Z695" s="116"/>
      <c r="AA695" s="119"/>
      <c r="AB695" s="119"/>
      <c r="AC695" s="24"/>
      <c r="AD695" s="24"/>
    </row>
    <row r="696" spans="1:72" x14ac:dyDescent="0.15">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row>
    <row r="697" spans="1:72" x14ac:dyDescent="0.15">
      <c r="A697" s="36"/>
      <c r="B697" s="41"/>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41"/>
      <c r="AD697" s="24"/>
    </row>
    <row r="698" spans="1:72" ht="13.5" customHeight="1" x14ac:dyDescent="0.15">
      <c r="B698" s="24"/>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41"/>
      <c r="AD698" s="24"/>
    </row>
    <row r="699" spans="1:72" ht="13.5" customHeight="1" x14ac:dyDescent="0.15">
      <c r="B699" s="626" t="s">
        <v>249</v>
      </c>
      <c r="C699" s="626"/>
      <c r="D699" s="626"/>
      <c r="E699" s="626"/>
      <c r="F699" s="626"/>
      <c r="G699" s="626"/>
      <c r="H699" s="626"/>
      <c r="I699" s="626"/>
      <c r="J699" s="626"/>
      <c r="K699" s="626"/>
      <c r="L699" s="626"/>
      <c r="M699" s="626"/>
      <c r="N699" s="626"/>
      <c r="O699" s="626"/>
      <c r="P699" s="626"/>
      <c r="Q699" s="626"/>
      <c r="R699" s="626"/>
      <c r="S699" s="626"/>
      <c r="T699" s="626"/>
      <c r="U699" s="626"/>
      <c r="V699" s="626"/>
      <c r="W699" s="626"/>
      <c r="X699" s="626"/>
      <c r="Y699" s="626"/>
      <c r="Z699" s="626"/>
      <c r="AA699" s="626"/>
      <c r="AB699" s="626"/>
      <c r="AC699" s="41"/>
      <c r="AD699" s="24"/>
    </row>
    <row r="700" spans="1:72" ht="13.5" customHeight="1" x14ac:dyDescent="0.15">
      <c r="B700" s="626"/>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41"/>
      <c r="AD700" s="24"/>
    </row>
    <row r="701" spans="1:72" ht="13.5" customHeight="1" x14ac:dyDescent="0.15">
      <c r="B701" s="626"/>
      <c r="C701" s="626"/>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41"/>
      <c r="AD701" s="24"/>
    </row>
    <row r="702" spans="1:72" ht="13.5" customHeight="1" x14ac:dyDescent="0.15">
      <c r="B702" s="626"/>
      <c r="C702" s="626"/>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41"/>
      <c r="AD702" s="24"/>
    </row>
    <row r="703" spans="1:72" ht="13.5" customHeight="1" x14ac:dyDescent="0.15">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41"/>
      <c r="AD703" s="24"/>
    </row>
    <row r="704" spans="1:72" ht="13.5" customHeight="1" x14ac:dyDescent="0.15">
      <c r="A704" s="36"/>
      <c r="B704" s="41"/>
      <c r="C704" s="558"/>
      <c r="D704" s="559"/>
      <c r="E704" s="559"/>
      <c r="F704" s="559"/>
      <c r="G704" s="559"/>
      <c r="H704" s="560"/>
      <c r="I704" s="470" t="s">
        <v>24</v>
      </c>
      <c r="J704" s="470"/>
      <c r="K704" s="461">
        <f>O704+S704</f>
        <v>500</v>
      </c>
      <c r="L704" s="462"/>
      <c r="M704" s="470" t="s">
        <v>2</v>
      </c>
      <c r="N704" s="470"/>
      <c r="O704" s="461">
        <f>P31</f>
        <v>250</v>
      </c>
      <c r="P704" s="462"/>
      <c r="Q704" s="470" t="s">
        <v>3</v>
      </c>
      <c r="R704" s="470"/>
      <c r="S704" s="461">
        <f>P34</f>
        <v>250</v>
      </c>
      <c r="T704" s="462"/>
      <c r="U704" s="24"/>
      <c r="V704" s="24"/>
      <c r="W704" s="24"/>
      <c r="X704" s="24"/>
      <c r="Y704" s="41"/>
      <c r="Z704" s="24"/>
      <c r="AF704" s="286"/>
      <c r="AG704" s="286"/>
      <c r="AH704" s="286"/>
      <c r="AI704" s="286"/>
      <c r="AJ704" s="286"/>
      <c r="AK704" s="286"/>
      <c r="AL704" s="286"/>
    </row>
    <row r="705" spans="1:38" ht="13.5" customHeight="1" x14ac:dyDescent="0.15">
      <c r="A705" s="36"/>
      <c r="B705" s="41"/>
      <c r="C705" s="558" t="s">
        <v>49</v>
      </c>
      <c r="D705" s="559"/>
      <c r="E705" s="559"/>
      <c r="F705" s="559"/>
      <c r="G705" s="559"/>
      <c r="H705" s="560"/>
      <c r="I705" s="600">
        <f>M705+Q705</f>
        <v>104</v>
      </c>
      <c r="J705" s="601"/>
      <c r="K705" s="602">
        <f>I705/K$704</f>
        <v>0.20799999999999999</v>
      </c>
      <c r="L705" s="603"/>
      <c r="M705" s="600">
        <v>75</v>
      </c>
      <c r="N705" s="601"/>
      <c r="O705" s="561">
        <f>M705/O$704</f>
        <v>0.3</v>
      </c>
      <c r="P705" s="562"/>
      <c r="Q705" s="600">
        <v>29</v>
      </c>
      <c r="R705" s="601"/>
      <c r="S705" s="602">
        <f>Q705/S$704</f>
        <v>0.11600000000000001</v>
      </c>
      <c r="T705" s="603"/>
      <c r="U705" s="24"/>
      <c r="V705" s="24"/>
      <c r="W705" s="24"/>
      <c r="X705" s="24"/>
      <c r="Y705" s="41"/>
      <c r="Z705" s="24"/>
      <c r="AF705" s="286"/>
      <c r="AG705" s="286"/>
      <c r="AH705" s="286"/>
      <c r="AI705" s="286"/>
      <c r="AJ705" s="286"/>
      <c r="AK705" s="286"/>
      <c r="AL705" s="286"/>
    </row>
    <row r="706" spans="1:38" ht="13.5" customHeight="1" x14ac:dyDescent="0.15">
      <c r="B706" s="24"/>
      <c r="C706" s="558" t="s">
        <v>50</v>
      </c>
      <c r="D706" s="559"/>
      <c r="E706" s="559"/>
      <c r="F706" s="559"/>
      <c r="G706" s="559"/>
      <c r="H706" s="560"/>
      <c r="I706" s="600">
        <f>M706+Q706</f>
        <v>396</v>
      </c>
      <c r="J706" s="601"/>
      <c r="K706" s="602">
        <f>I706/K$704</f>
        <v>0.79200000000000004</v>
      </c>
      <c r="L706" s="603"/>
      <c r="M706" s="600">
        <v>175</v>
      </c>
      <c r="N706" s="601"/>
      <c r="O706" s="561">
        <f>M706/O$704</f>
        <v>0.7</v>
      </c>
      <c r="P706" s="562"/>
      <c r="Q706" s="600">
        <v>221</v>
      </c>
      <c r="R706" s="601"/>
      <c r="S706" s="602">
        <f>Q706/S$704</f>
        <v>0.88400000000000001</v>
      </c>
      <c r="T706" s="603"/>
      <c r="U706" s="24"/>
      <c r="V706" s="24"/>
      <c r="W706" s="24"/>
      <c r="X706" s="24"/>
      <c r="Y706" s="24"/>
      <c r="Z706" s="24"/>
      <c r="AC706" s="286"/>
      <c r="AD706" s="37"/>
      <c r="AF706" s="286"/>
      <c r="AG706" s="286"/>
      <c r="AH706" s="286"/>
      <c r="AI706" s="37"/>
      <c r="AJ706" s="37"/>
      <c r="AK706" s="37"/>
      <c r="AL706" s="361"/>
    </row>
    <row r="707" spans="1:38" ht="13.5" customHeight="1" x14ac:dyDescent="0.15">
      <c r="B707" s="24"/>
      <c r="C707" s="53"/>
      <c r="D707" s="53"/>
      <c r="E707" s="53"/>
      <c r="F707" s="53"/>
      <c r="G707" s="53"/>
      <c r="H707" s="53"/>
      <c r="I707" s="42"/>
      <c r="J707" s="42"/>
      <c r="K707" s="10"/>
      <c r="L707" s="10"/>
      <c r="M707" s="42"/>
      <c r="N707" s="42"/>
      <c r="O707" s="10"/>
      <c r="P707" s="10"/>
      <c r="Q707" s="42"/>
      <c r="R707" s="42"/>
      <c r="S707" s="10"/>
      <c r="T707" s="10"/>
      <c r="U707" s="24"/>
      <c r="V707" s="24"/>
      <c r="W707" s="24"/>
      <c r="X707" s="24"/>
      <c r="Y707" s="24"/>
      <c r="Z707" s="24"/>
      <c r="AA707" s="24"/>
      <c r="AB707" s="24"/>
      <c r="AC707" s="24"/>
      <c r="AD707" s="24"/>
      <c r="AF707" s="286"/>
      <c r="AG707" s="37"/>
      <c r="AH707" s="272"/>
      <c r="AI707" s="272"/>
      <c r="AJ707" s="272"/>
      <c r="AK707" s="272"/>
      <c r="AL707" s="272"/>
    </row>
    <row r="708" spans="1:38" s="318" customFormat="1" x14ac:dyDescent="0.15">
      <c r="B708" t="s">
        <v>291</v>
      </c>
      <c r="C708"/>
      <c r="D708"/>
      <c r="E708"/>
      <c r="F708"/>
      <c r="G708"/>
      <c r="H708"/>
      <c r="I708"/>
      <c r="J708"/>
      <c r="K708"/>
      <c r="L708"/>
      <c r="M708"/>
      <c r="N708"/>
      <c r="O708"/>
      <c r="P708"/>
      <c r="Q708"/>
      <c r="R708"/>
      <c r="S708"/>
      <c r="T708"/>
      <c r="U708"/>
      <c r="V708"/>
      <c r="W708"/>
      <c r="X708"/>
      <c r="Y708"/>
      <c r="Z708"/>
      <c r="AA708"/>
      <c r="AB708"/>
      <c r="AF708" s="286"/>
      <c r="AG708" s="74"/>
      <c r="AH708" s="272"/>
      <c r="AI708" s="272"/>
      <c r="AJ708" s="272"/>
      <c r="AK708" s="272"/>
      <c r="AL708" s="272"/>
    </row>
    <row r="709" spans="1:38" s="318" customFormat="1" x14ac:dyDescent="0.15">
      <c r="B709"/>
      <c r="C709"/>
      <c r="D709"/>
      <c r="E709"/>
      <c r="F709"/>
      <c r="G709"/>
      <c r="H709"/>
      <c r="I709"/>
      <c r="J709"/>
      <c r="K709"/>
      <c r="L709"/>
      <c r="M709"/>
      <c r="N709"/>
      <c r="O709"/>
      <c r="P709"/>
      <c r="Q709"/>
      <c r="R709"/>
      <c r="S709"/>
      <c r="T709"/>
      <c r="U709"/>
      <c r="V709"/>
      <c r="W709"/>
      <c r="X709"/>
      <c r="Y709"/>
      <c r="Z709"/>
      <c r="AA709"/>
      <c r="AB709"/>
      <c r="AF709" s="286"/>
      <c r="AG709" s="74"/>
      <c r="AH709" s="272"/>
      <c r="AI709" s="272"/>
      <c r="AJ709" s="272"/>
      <c r="AK709" s="272"/>
      <c r="AL709" s="272"/>
    </row>
    <row r="710" spans="1:38" ht="13.5" customHeight="1" x14ac:dyDescent="0.15">
      <c r="B710" s="24"/>
      <c r="C710" s="42" t="s">
        <v>94</v>
      </c>
      <c r="D710" s="42"/>
      <c r="E710" s="42"/>
      <c r="F710" s="42"/>
      <c r="G710" s="42"/>
      <c r="H710" s="42"/>
      <c r="I710" s="42"/>
      <c r="J710" s="42"/>
      <c r="K710" s="50"/>
      <c r="L710" s="50"/>
      <c r="M710" s="47"/>
      <c r="N710" s="47"/>
      <c r="O710" s="50"/>
      <c r="P710" s="50"/>
      <c r="Q710" s="42"/>
      <c r="R710" s="42"/>
      <c r="S710" s="50"/>
      <c r="T710" s="50"/>
      <c r="U710" s="42"/>
      <c r="V710" s="42"/>
      <c r="W710" s="50"/>
      <c r="X710" s="50"/>
      <c r="Y710" s="41"/>
      <c r="Z710" s="41"/>
      <c r="AA710" s="41"/>
      <c r="AB710" s="41"/>
      <c r="AC710" s="24"/>
      <c r="AD710" s="24"/>
      <c r="AF710" s="286"/>
      <c r="AG710" s="286"/>
      <c r="AH710" s="286"/>
      <c r="AI710" s="286"/>
      <c r="AJ710" s="286"/>
      <c r="AK710" s="286"/>
      <c r="AL710" s="286"/>
    </row>
    <row r="711" spans="1:38" ht="13.5" customHeight="1" x14ac:dyDescent="0.15">
      <c r="B711" s="24"/>
      <c r="C711" s="48"/>
      <c r="D711" s="45"/>
      <c r="E711" s="45"/>
      <c r="F711" s="45"/>
      <c r="G711" s="45"/>
      <c r="H711" s="49"/>
      <c r="I711" s="540" t="s">
        <v>144</v>
      </c>
      <c r="J711" s="541"/>
      <c r="K711" s="542">
        <v>500</v>
      </c>
      <c r="L711" s="543"/>
      <c r="M711" s="540" t="s">
        <v>197</v>
      </c>
      <c r="N711" s="541"/>
      <c r="O711" s="542">
        <v>500</v>
      </c>
      <c r="P711" s="543"/>
      <c r="Q711" s="540" t="s">
        <v>212</v>
      </c>
      <c r="R711" s="541"/>
      <c r="S711" s="542">
        <v>500</v>
      </c>
      <c r="T711" s="543"/>
      <c r="U711" s="24"/>
      <c r="V711" s="24"/>
      <c r="W711" s="24"/>
      <c r="X711" s="47"/>
      <c r="Y711" s="41"/>
      <c r="Z711" s="41"/>
      <c r="AA711" s="41"/>
      <c r="AB711" s="41"/>
      <c r="AC711" s="24"/>
      <c r="AD711" s="24"/>
      <c r="AF711" s="286"/>
      <c r="AG711" s="74"/>
      <c r="AH711" s="272"/>
      <c r="AI711" s="272"/>
      <c r="AJ711" s="286"/>
      <c r="AK711" s="286"/>
      <c r="AL711" s="286"/>
    </row>
    <row r="712" spans="1:38" ht="13.5" customHeight="1" x14ac:dyDescent="0.15">
      <c r="B712" s="24"/>
      <c r="C712" s="558" t="s">
        <v>49</v>
      </c>
      <c r="D712" s="559"/>
      <c r="E712" s="559"/>
      <c r="F712" s="559"/>
      <c r="G712" s="559"/>
      <c r="H712" s="560"/>
      <c r="I712" s="546">
        <v>90</v>
      </c>
      <c r="J712" s="490"/>
      <c r="K712" s="547">
        <v>0.18</v>
      </c>
      <c r="L712" s="548"/>
      <c r="M712" s="546">
        <v>155</v>
      </c>
      <c r="N712" s="490"/>
      <c r="O712" s="547">
        <v>0.31</v>
      </c>
      <c r="P712" s="548"/>
      <c r="Q712" s="546">
        <v>104</v>
      </c>
      <c r="R712" s="490"/>
      <c r="S712" s="602">
        <v>0.20799999999999999</v>
      </c>
      <c r="T712" s="603"/>
      <c r="U712" s="47"/>
      <c r="V712" s="47"/>
      <c r="W712" s="47"/>
      <c r="X712" s="47"/>
      <c r="Y712" s="41"/>
      <c r="Z712" s="41"/>
      <c r="AA712" s="41"/>
      <c r="AB712" s="41"/>
      <c r="AC712" s="24"/>
      <c r="AD712" s="24"/>
      <c r="AF712" s="286"/>
      <c r="AG712" s="74"/>
      <c r="AH712" s="272"/>
      <c r="AI712" s="272"/>
      <c r="AJ712" s="286"/>
      <c r="AK712" s="286"/>
      <c r="AL712" s="286"/>
    </row>
    <row r="713" spans="1:38" ht="13.5" customHeight="1" x14ac:dyDescent="0.15">
      <c r="B713" s="24"/>
      <c r="C713" s="558" t="s">
        <v>50</v>
      </c>
      <c r="D713" s="559"/>
      <c r="E713" s="559"/>
      <c r="F713" s="559"/>
      <c r="G713" s="559"/>
      <c r="H713" s="560"/>
      <c r="I713" s="546">
        <v>410</v>
      </c>
      <c r="J713" s="490"/>
      <c r="K713" s="547">
        <v>0.82</v>
      </c>
      <c r="L713" s="548"/>
      <c r="M713" s="546">
        <v>345</v>
      </c>
      <c r="N713" s="490"/>
      <c r="O713" s="547">
        <v>0.69</v>
      </c>
      <c r="P713" s="548"/>
      <c r="Q713" s="546">
        <v>396</v>
      </c>
      <c r="R713" s="490"/>
      <c r="S713" s="602">
        <v>0.79200000000000004</v>
      </c>
      <c r="T713" s="603"/>
      <c r="U713" s="47"/>
      <c r="V713" s="47"/>
      <c r="W713" s="47"/>
      <c r="X713" s="47"/>
      <c r="Y713" s="41"/>
      <c r="Z713" s="41"/>
      <c r="AA713" s="41"/>
      <c r="AB713" s="41"/>
      <c r="AC713" s="24"/>
      <c r="AD713" s="24"/>
      <c r="AG713" s="74"/>
      <c r="AH713" s="272"/>
      <c r="AI713" s="272"/>
    </row>
    <row r="714" spans="1:38" ht="13.5" customHeight="1" x14ac:dyDescent="0.15">
      <c r="B714" s="24"/>
      <c r="C714" s="53"/>
      <c r="D714" s="53"/>
      <c r="E714" s="53"/>
      <c r="F714" s="53"/>
      <c r="G714" s="53"/>
      <c r="H714" s="53"/>
      <c r="I714" s="158"/>
      <c r="J714" s="158"/>
      <c r="K714" s="153"/>
      <c r="L714" s="153"/>
      <c r="M714" s="158"/>
      <c r="N714" s="158"/>
      <c r="O714" s="153"/>
      <c r="P714" s="153"/>
      <c r="Q714" s="158"/>
      <c r="R714" s="158"/>
      <c r="S714" s="153"/>
      <c r="T714" s="153"/>
      <c r="U714" s="47"/>
      <c r="V714" s="47"/>
      <c r="W714" s="47"/>
      <c r="X714" s="47"/>
      <c r="Y714" s="41"/>
      <c r="Z714" s="41"/>
      <c r="AA714" s="41"/>
      <c r="AB714" s="41"/>
      <c r="AC714" s="24"/>
      <c r="AD714" s="24"/>
      <c r="AG714" s="74"/>
      <c r="AH714" s="272"/>
      <c r="AI714" s="272"/>
    </row>
    <row r="715" spans="1:38" ht="13.5" customHeight="1" x14ac:dyDescent="0.15">
      <c r="B715" s="24"/>
      <c r="C715" s="54"/>
      <c r="D715" s="54"/>
      <c r="E715" s="54"/>
      <c r="F715" s="54"/>
      <c r="G715" s="54"/>
      <c r="H715" s="54"/>
      <c r="I715" s="158"/>
      <c r="J715" s="158"/>
      <c r="K715" s="153"/>
      <c r="L715" s="153"/>
      <c r="M715" s="158"/>
      <c r="N715" s="158"/>
      <c r="O715" s="153"/>
      <c r="P715" s="153"/>
      <c r="Q715" s="158"/>
      <c r="R715" s="158"/>
      <c r="S715" s="153"/>
      <c r="T715" s="153"/>
      <c r="U715" s="24"/>
      <c r="V715" s="24"/>
      <c r="W715" s="24"/>
      <c r="X715" s="24"/>
      <c r="Y715" s="24"/>
      <c r="Z715" s="24"/>
      <c r="AA715" s="24"/>
      <c r="AB715" s="24"/>
      <c r="AC715" s="24"/>
      <c r="AD715" s="24"/>
      <c r="AG715" s="74"/>
      <c r="AH715" s="272"/>
      <c r="AI715" s="272"/>
    </row>
    <row r="716" spans="1:38" ht="13.5" customHeight="1" x14ac:dyDescent="0.15">
      <c r="B716" s="24"/>
      <c r="C716" s="54"/>
      <c r="D716" s="54"/>
      <c r="E716" s="54"/>
      <c r="F716" s="54"/>
      <c r="G716" s="54"/>
      <c r="H716" s="54"/>
      <c r="I716" s="158"/>
      <c r="J716" s="158"/>
      <c r="K716" s="153"/>
      <c r="L716" s="153"/>
      <c r="M716" s="158"/>
      <c r="N716" s="158"/>
      <c r="O716" s="153"/>
      <c r="P716" s="153"/>
      <c r="Q716" s="158"/>
      <c r="R716" s="158"/>
      <c r="S716" s="153"/>
      <c r="T716" s="153"/>
      <c r="U716" s="24"/>
      <c r="V716" s="24"/>
      <c r="W716" s="24"/>
      <c r="X716" s="24"/>
      <c r="Y716" s="24"/>
      <c r="Z716" s="24"/>
      <c r="AA716" s="24"/>
      <c r="AB716" s="24"/>
      <c r="AC716" s="24"/>
      <c r="AD716" s="24"/>
      <c r="AG716" s="74"/>
      <c r="AH716" s="272"/>
      <c r="AI716" s="272"/>
    </row>
    <row r="717" spans="1:38" ht="13.5" customHeight="1" x14ac:dyDescent="0.15">
      <c r="B717" s="24"/>
      <c r="C717" s="54"/>
      <c r="D717" s="54"/>
      <c r="E717" s="54"/>
      <c r="F717" s="54"/>
      <c r="G717" s="54"/>
      <c r="H717" s="54"/>
      <c r="I717" s="158"/>
      <c r="J717" s="158"/>
      <c r="K717" s="153"/>
      <c r="L717" s="153"/>
      <c r="M717" s="158"/>
      <c r="N717" s="158"/>
      <c r="O717" s="153"/>
      <c r="P717" s="153"/>
      <c r="Q717" s="158"/>
      <c r="R717" s="158"/>
      <c r="S717" s="153"/>
      <c r="T717" s="153"/>
      <c r="U717" s="24"/>
      <c r="V717" s="24"/>
      <c r="W717" s="24"/>
      <c r="X717" s="24"/>
      <c r="Y717" s="24"/>
      <c r="Z717" s="24"/>
      <c r="AA717" s="24"/>
      <c r="AB717" s="24"/>
      <c r="AC717" s="24"/>
      <c r="AD717" s="24"/>
      <c r="AG717" s="74"/>
      <c r="AH717" s="272"/>
      <c r="AI717" s="272"/>
    </row>
    <row r="718" spans="1:38" ht="13.5" customHeight="1" x14ac:dyDescent="0.15">
      <c r="B718" s="24"/>
      <c r="C718" s="54"/>
      <c r="D718" s="54"/>
      <c r="E718" s="54"/>
      <c r="F718" s="54"/>
      <c r="G718" s="54"/>
      <c r="H718" s="54"/>
      <c r="I718" s="158"/>
      <c r="J718" s="158"/>
      <c r="K718" s="153"/>
      <c r="L718" s="153"/>
      <c r="M718" s="158"/>
      <c r="N718" s="158"/>
      <c r="O718" s="153"/>
      <c r="P718" s="153"/>
      <c r="Q718" s="158"/>
      <c r="R718" s="158"/>
      <c r="S718" s="153"/>
      <c r="T718" s="153"/>
      <c r="U718" s="24"/>
      <c r="V718" s="24"/>
      <c r="W718" s="24"/>
      <c r="X718" s="24"/>
      <c r="Y718" s="24"/>
      <c r="Z718" s="24"/>
      <c r="AA718" s="24"/>
      <c r="AB718" s="24"/>
      <c r="AC718" s="24"/>
      <c r="AD718" s="24"/>
      <c r="AG718" s="74"/>
      <c r="AH718" s="272"/>
      <c r="AI718" s="272"/>
    </row>
    <row r="719" spans="1:38" ht="13.5" customHeight="1" x14ac:dyDescent="0.15">
      <c r="B719" s="24"/>
      <c r="C719" s="54"/>
      <c r="D719" s="54"/>
      <c r="E719" s="54"/>
      <c r="F719" s="54"/>
      <c r="G719" s="54"/>
      <c r="H719" s="54"/>
      <c r="I719" s="158"/>
      <c r="J719" s="158"/>
      <c r="K719" s="153"/>
      <c r="L719" s="153"/>
      <c r="M719" s="158"/>
      <c r="N719" s="158"/>
      <c r="O719" s="153"/>
      <c r="P719" s="153"/>
      <c r="Q719" s="158"/>
      <c r="R719" s="158"/>
      <c r="S719" s="153"/>
      <c r="T719" s="153"/>
      <c r="U719" s="24"/>
      <c r="V719" s="24"/>
      <c r="W719" s="24"/>
      <c r="X719" s="24"/>
      <c r="Y719" s="24"/>
      <c r="Z719" s="24"/>
      <c r="AA719" s="24"/>
      <c r="AB719" s="24"/>
      <c r="AC719" s="24"/>
      <c r="AD719" s="24"/>
      <c r="AG719" s="74"/>
      <c r="AH719" s="272"/>
      <c r="AI719" s="272"/>
    </row>
    <row r="720" spans="1:38" ht="13.5" customHeight="1" x14ac:dyDescent="0.15">
      <c r="B720" s="24"/>
      <c r="C720" s="54"/>
      <c r="D720" s="54"/>
      <c r="E720" s="54"/>
      <c r="F720" s="54"/>
      <c r="G720" s="54"/>
      <c r="H720" s="54"/>
      <c r="I720" s="158"/>
      <c r="J720" s="158"/>
      <c r="K720" s="153"/>
      <c r="L720" s="153"/>
      <c r="M720" s="158"/>
      <c r="N720" s="158"/>
      <c r="O720" s="153"/>
      <c r="P720" s="153"/>
      <c r="Q720" s="158"/>
      <c r="R720" s="158"/>
      <c r="S720" s="153"/>
      <c r="T720" s="153"/>
      <c r="U720" s="24"/>
      <c r="V720" s="24"/>
      <c r="W720" s="24"/>
      <c r="X720" s="24"/>
      <c r="Y720" s="24"/>
      <c r="Z720" s="24"/>
      <c r="AA720" s="24"/>
      <c r="AB720" s="24"/>
      <c r="AC720" s="24"/>
      <c r="AD720" s="24"/>
      <c r="AG720" s="74"/>
      <c r="AH720" s="272"/>
      <c r="AI720" s="272"/>
    </row>
    <row r="721" spans="2:35" ht="13.5" customHeight="1" x14ac:dyDescent="0.15">
      <c r="B721" s="24"/>
      <c r="C721" s="54"/>
      <c r="D721" s="54"/>
      <c r="E721" s="54"/>
      <c r="F721" s="54"/>
      <c r="G721" s="54"/>
      <c r="H721" s="54"/>
      <c r="I721" s="158"/>
      <c r="J721" s="158"/>
      <c r="K721" s="153"/>
      <c r="L721" s="153"/>
      <c r="M721" s="158"/>
      <c r="N721" s="158"/>
      <c r="O721" s="153"/>
      <c r="P721" s="153"/>
      <c r="Q721" s="158"/>
      <c r="R721" s="158"/>
      <c r="S721" s="153"/>
      <c r="T721" s="153"/>
      <c r="U721" s="24"/>
      <c r="V721" s="24"/>
      <c r="W721" s="24"/>
      <c r="X721" s="24"/>
      <c r="Y721" s="24"/>
      <c r="Z721" s="24"/>
      <c r="AA721" s="24"/>
      <c r="AB721" s="24"/>
      <c r="AC721" s="24"/>
      <c r="AD721" s="24"/>
      <c r="AG721" s="74"/>
      <c r="AH721" s="272"/>
      <c r="AI721" s="272"/>
    </row>
    <row r="722" spans="2:35" ht="13.5" customHeight="1" x14ac:dyDescent="0.15">
      <c r="B722" s="24"/>
      <c r="C722" s="54"/>
      <c r="D722" s="54"/>
      <c r="E722" s="54"/>
      <c r="F722" s="54"/>
      <c r="G722" s="54"/>
      <c r="H722" s="54"/>
      <c r="I722" s="158"/>
      <c r="J722" s="158"/>
      <c r="K722" s="153"/>
      <c r="L722" s="153"/>
      <c r="M722" s="158"/>
      <c r="N722" s="158"/>
      <c r="O722" s="153"/>
      <c r="P722" s="153"/>
      <c r="Q722" s="158"/>
      <c r="R722" s="158"/>
      <c r="S722" s="153"/>
      <c r="T722" s="153"/>
      <c r="U722" s="24"/>
      <c r="V722" s="24"/>
      <c r="W722" s="24"/>
      <c r="X722" s="24"/>
      <c r="Y722" s="24"/>
      <c r="Z722" s="24"/>
      <c r="AA722" s="24"/>
      <c r="AB722" s="24"/>
      <c r="AC722" s="24"/>
      <c r="AD722" s="24"/>
      <c r="AG722" s="74"/>
      <c r="AH722" s="272"/>
      <c r="AI722" s="272"/>
    </row>
    <row r="723" spans="2:35" ht="13.5" customHeight="1" x14ac:dyDescent="0.15">
      <c r="B723" s="24"/>
      <c r="C723" s="54"/>
      <c r="D723" s="54"/>
      <c r="E723" s="54"/>
      <c r="F723" s="54"/>
      <c r="G723" s="54"/>
      <c r="H723" s="54"/>
      <c r="I723" s="158"/>
      <c r="J723" s="158"/>
      <c r="K723" s="153"/>
      <c r="L723" s="153"/>
      <c r="M723" s="158"/>
      <c r="N723" s="158"/>
      <c r="O723" s="153"/>
      <c r="P723" s="153"/>
      <c r="Q723" s="158"/>
      <c r="R723" s="158"/>
      <c r="S723" s="153"/>
      <c r="T723" s="153"/>
      <c r="U723" s="24"/>
      <c r="V723" s="24"/>
      <c r="W723" s="24"/>
      <c r="X723" s="24"/>
      <c r="Y723" s="24"/>
      <c r="Z723" s="24"/>
      <c r="AA723" s="24"/>
      <c r="AB723" s="24"/>
      <c r="AC723" s="24"/>
      <c r="AD723" s="24"/>
      <c r="AG723" s="74"/>
      <c r="AH723" s="272"/>
      <c r="AI723" s="272"/>
    </row>
    <row r="724" spans="2:35" ht="13.5" customHeight="1" x14ac:dyDescent="0.15">
      <c r="B724" s="24"/>
      <c r="C724" s="54"/>
      <c r="D724" s="54"/>
      <c r="E724" s="54"/>
      <c r="F724" s="54"/>
      <c r="G724" s="54"/>
      <c r="H724" s="54"/>
      <c r="I724" s="158"/>
      <c r="J724" s="158"/>
      <c r="K724" s="153"/>
      <c r="L724" s="153"/>
      <c r="M724" s="158"/>
      <c r="N724" s="158"/>
      <c r="O724" s="153"/>
      <c r="P724" s="153"/>
      <c r="Q724" s="158"/>
      <c r="R724" s="158"/>
      <c r="S724" s="153"/>
      <c r="T724" s="153"/>
      <c r="U724" s="24"/>
      <c r="V724" s="24"/>
      <c r="W724" s="24"/>
      <c r="X724" s="24"/>
      <c r="Y724" s="24"/>
      <c r="Z724" s="24"/>
      <c r="AA724" s="24"/>
      <c r="AB724" s="24"/>
      <c r="AC724" s="24"/>
      <c r="AD724" s="24"/>
      <c r="AG724" s="74"/>
      <c r="AH724" s="272"/>
      <c r="AI724" s="272"/>
    </row>
    <row r="725" spans="2:35" ht="13.5" customHeight="1" x14ac:dyDescent="0.15">
      <c r="B725" s="24"/>
      <c r="C725" s="54"/>
      <c r="D725" s="54"/>
      <c r="E725" s="54"/>
      <c r="F725" s="54"/>
      <c r="G725" s="54"/>
      <c r="H725" s="54"/>
      <c r="I725" s="158"/>
      <c r="J725" s="158"/>
      <c r="K725" s="153"/>
      <c r="L725" s="153"/>
      <c r="M725" s="158"/>
      <c r="N725" s="158"/>
      <c r="O725" s="153"/>
      <c r="P725" s="153"/>
      <c r="Q725" s="158"/>
      <c r="R725" s="158"/>
      <c r="S725" s="153"/>
      <c r="T725" s="153"/>
      <c r="U725" s="24"/>
      <c r="V725" s="24"/>
      <c r="W725" s="24"/>
      <c r="X725" s="24"/>
      <c r="Y725" s="24"/>
      <c r="Z725" s="24"/>
      <c r="AA725" s="24"/>
      <c r="AB725" s="24"/>
      <c r="AC725" s="24"/>
      <c r="AD725" s="24"/>
      <c r="AG725" s="74"/>
      <c r="AH725" s="272"/>
      <c r="AI725" s="272"/>
    </row>
    <row r="726" spans="2:35" ht="13.5" customHeight="1" x14ac:dyDescent="0.15">
      <c r="B726" s="24"/>
      <c r="C726" s="54"/>
      <c r="D726" s="54"/>
      <c r="E726" s="54"/>
      <c r="F726" s="54"/>
      <c r="G726" s="54"/>
      <c r="H726" s="54"/>
      <c r="I726" s="158"/>
      <c r="J726" s="158"/>
      <c r="K726" s="153"/>
      <c r="L726" s="153"/>
      <c r="M726" s="158"/>
      <c r="N726" s="158"/>
      <c r="O726" s="153"/>
      <c r="P726" s="153"/>
      <c r="Q726" s="158"/>
      <c r="R726" s="158"/>
      <c r="S726" s="153"/>
      <c r="T726" s="153"/>
      <c r="U726" s="24"/>
      <c r="V726" s="24"/>
      <c r="W726" s="24"/>
      <c r="X726" s="24"/>
      <c r="Y726" s="24"/>
      <c r="Z726" s="24"/>
      <c r="AA726" s="24"/>
      <c r="AB726" s="24"/>
      <c r="AC726" s="24"/>
      <c r="AD726" s="24"/>
      <c r="AG726" s="74"/>
      <c r="AH726" s="272"/>
      <c r="AI726" s="272"/>
    </row>
    <row r="727" spans="2:35" ht="13.5" customHeight="1" x14ac:dyDescent="0.15">
      <c r="B727" s="24"/>
      <c r="C727" s="54"/>
      <c r="D727" s="54"/>
      <c r="E727" s="54"/>
      <c r="F727" s="54"/>
      <c r="G727" s="54"/>
      <c r="H727" s="54"/>
      <c r="I727" s="158"/>
      <c r="J727" s="158"/>
      <c r="K727" s="153"/>
      <c r="L727" s="153"/>
      <c r="M727" s="158"/>
      <c r="N727" s="158"/>
      <c r="O727" s="153"/>
      <c r="P727" s="153"/>
      <c r="Q727" s="158"/>
      <c r="R727" s="158"/>
      <c r="S727" s="153"/>
      <c r="T727" s="153"/>
      <c r="U727" s="24"/>
      <c r="V727" s="24"/>
      <c r="W727" s="24"/>
      <c r="X727" s="24"/>
      <c r="Y727" s="24"/>
      <c r="Z727" s="24"/>
      <c r="AA727" s="24"/>
      <c r="AB727" s="24"/>
      <c r="AC727" s="24"/>
      <c r="AD727" s="24"/>
      <c r="AG727" s="74"/>
      <c r="AH727" s="272"/>
      <c r="AI727" s="272"/>
    </row>
    <row r="728" spans="2:35" ht="13.5" customHeight="1" x14ac:dyDescent="0.15">
      <c r="B728" s="24"/>
      <c r="C728" s="54"/>
      <c r="D728" s="54"/>
      <c r="E728" s="54"/>
      <c r="F728" s="54"/>
      <c r="G728" s="54"/>
      <c r="H728" s="54"/>
      <c r="I728" s="158"/>
      <c r="J728" s="158"/>
      <c r="K728" s="153"/>
      <c r="L728" s="153"/>
      <c r="M728" s="158"/>
      <c r="N728" s="158"/>
      <c r="O728" s="153"/>
      <c r="P728" s="153"/>
      <c r="Q728" s="158"/>
      <c r="R728" s="158"/>
      <c r="S728" s="153"/>
      <c r="T728" s="153"/>
      <c r="U728" s="24"/>
      <c r="V728" s="24"/>
      <c r="W728" s="24"/>
      <c r="X728" s="24"/>
      <c r="Y728" s="24"/>
      <c r="Z728" s="24"/>
      <c r="AA728" s="24"/>
      <c r="AB728" s="24"/>
      <c r="AC728" s="24"/>
      <c r="AD728" s="24"/>
      <c r="AG728" s="74"/>
      <c r="AH728" s="272"/>
      <c r="AI728" s="272"/>
    </row>
    <row r="729" spans="2:35" ht="13.5" customHeight="1" x14ac:dyDescent="0.15">
      <c r="B729" s="24"/>
      <c r="C729" s="54"/>
      <c r="D729" s="54"/>
      <c r="E729" s="54"/>
      <c r="F729" s="54"/>
      <c r="G729" s="54"/>
      <c r="H729" s="54"/>
      <c r="I729" s="158"/>
      <c r="J729" s="158"/>
      <c r="K729" s="153"/>
      <c r="L729" s="153"/>
      <c r="M729" s="158"/>
      <c r="N729" s="158"/>
      <c r="O729" s="153"/>
      <c r="P729" s="153"/>
      <c r="Q729" s="158"/>
      <c r="R729" s="158"/>
      <c r="S729" s="153"/>
      <c r="T729" s="153"/>
      <c r="U729" s="24"/>
      <c r="V729" s="24"/>
      <c r="W729" s="24"/>
      <c r="X729" s="24"/>
      <c r="Y729" s="24"/>
      <c r="Z729" s="24"/>
      <c r="AA729" s="24"/>
      <c r="AB729" s="24"/>
      <c r="AC729" s="24"/>
      <c r="AD729" s="24"/>
      <c r="AG729" s="74"/>
      <c r="AH729" s="272"/>
      <c r="AI729" s="272"/>
    </row>
    <row r="730" spans="2:35" ht="13.5" customHeight="1" x14ac:dyDescent="0.15">
      <c r="B730" s="24"/>
      <c r="C730" s="54"/>
      <c r="D730" s="54"/>
      <c r="E730" s="54"/>
      <c r="F730" s="54"/>
      <c r="G730" s="54"/>
      <c r="H730" s="54"/>
      <c r="I730" s="158"/>
      <c r="J730" s="158"/>
      <c r="K730" s="153"/>
      <c r="L730" s="153"/>
      <c r="M730" s="158"/>
      <c r="N730" s="158"/>
      <c r="O730" s="153"/>
      <c r="P730" s="153"/>
      <c r="Q730" s="158"/>
      <c r="R730" s="158"/>
      <c r="S730" s="153"/>
      <c r="T730" s="153"/>
      <c r="U730" s="24"/>
      <c r="V730" s="24"/>
      <c r="W730" s="24"/>
      <c r="X730" s="24"/>
      <c r="Y730" s="24"/>
      <c r="Z730" s="24"/>
      <c r="AA730" s="24"/>
      <c r="AB730" s="24"/>
      <c r="AC730" s="24"/>
      <c r="AD730" s="24"/>
      <c r="AG730" s="74"/>
      <c r="AH730" s="272"/>
      <c r="AI730" s="272"/>
    </row>
    <row r="731" spans="2:35" ht="13.5" customHeight="1" x14ac:dyDescent="0.15">
      <c r="B731" s="24"/>
      <c r="C731" s="54"/>
      <c r="D731" s="54"/>
      <c r="E731" s="54"/>
      <c r="F731" s="54"/>
      <c r="G731" s="54"/>
      <c r="H731" s="54"/>
      <c r="I731" s="158"/>
      <c r="J731" s="158"/>
      <c r="K731" s="153"/>
      <c r="L731" s="153"/>
      <c r="M731" s="158"/>
      <c r="N731" s="158"/>
      <c r="O731" s="153"/>
      <c r="P731" s="153"/>
      <c r="Q731" s="158"/>
      <c r="R731" s="158"/>
      <c r="S731" s="153"/>
      <c r="T731" s="153"/>
      <c r="U731" s="24"/>
      <c r="V731" s="24"/>
      <c r="W731" s="24"/>
      <c r="X731" s="24"/>
      <c r="Y731" s="24"/>
      <c r="Z731" s="24"/>
      <c r="AA731" s="24"/>
      <c r="AB731" s="24"/>
      <c r="AC731" s="24"/>
      <c r="AD731" s="24"/>
      <c r="AG731" s="74"/>
      <c r="AH731" s="272"/>
      <c r="AI731" s="272"/>
    </row>
    <row r="732" spans="2:35" ht="13.5" customHeight="1" x14ac:dyDescent="0.15">
      <c r="B732" s="24"/>
      <c r="C732" s="54"/>
      <c r="D732" s="54"/>
      <c r="E732" s="54"/>
      <c r="F732" s="54"/>
      <c r="G732" s="54"/>
      <c r="H732" s="54"/>
      <c r="I732" s="158"/>
      <c r="J732" s="158"/>
      <c r="K732" s="153"/>
      <c r="L732" s="153"/>
      <c r="M732" s="158"/>
      <c r="N732" s="158"/>
      <c r="O732" s="153"/>
      <c r="P732" s="153"/>
      <c r="Q732" s="158"/>
      <c r="R732" s="158"/>
      <c r="S732" s="153"/>
      <c r="T732" s="153"/>
      <c r="U732" s="24"/>
      <c r="V732" s="24"/>
      <c r="W732" s="24"/>
      <c r="X732" s="24"/>
      <c r="Y732" s="24"/>
      <c r="Z732" s="24"/>
      <c r="AA732" s="24"/>
      <c r="AB732" s="24"/>
      <c r="AC732" s="24"/>
      <c r="AD732" s="24"/>
      <c r="AG732" s="74"/>
      <c r="AH732" s="272"/>
      <c r="AI732" s="272"/>
    </row>
    <row r="733" spans="2:35" ht="13.5" customHeight="1" x14ac:dyDescent="0.15">
      <c r="B733" s="24"/>
      <c r="C733" s="54"/>
      <c r="D733" s="54"/>
      <c r="E733" s="54"/>
      <c r="F733" s="54"/>
      <c r="G733" s="54"/>
      <c r="H733" s="54"/>
      <c r="I733" s="158"/>
      <c r="J733" s="158"/>
      <c r="K733" s="153"/>
      <c r="L733" s="153"/>
      <c r="M733" s="158"/>
      <c r="N733" s="158"/>
      <c r="O733" s="153"/>
      <c r="P733" s="153"/>
      <c r="Q733" s="158"/>
      <c r="R733" s="158"/>
      <c r="S733" s="153"/>
      <c r="T733" s="153"/>
      <c r="U733" s="24"/>
      <c r="V733" s="24"/>
      <c r="W733" s="24"/>
      <c r="X733" s="24"/>
      <c r="Y733" s="24"/>
      <c r="Z733" s="24"/>
      <c r="AA733" s="24"/>
      <c r="AB733" s="24"/>
      <c r="AC733" s="24"/>
      <c r="AD733" s="24"/>
    </row>
    <row r="734" spans="2:35" ht="13.5" customHeight="1" x14ac:dyDescent="0.15">
      <c r="B734" s="24"/>
      <c r="C734" s="54"/>
      <c r="D734" s="54"/>
      <c r="E734" s="54"/>
      <c r="F734" s="54"/>
      <c r="G734" s="54"/>
      <c r="H734" s="54"/>
      <c r="I734" s="158"/>
      <c r="J734" s="158"/>
      <c r="K734" s="153"/>
      <c r="L734" s="153"/>
      <c r="M734" s="158"/>
      <c r="N734" s="158"/>
      <c r="O734" s="153"/>
      <c r="P734" s="153"/>
      <c r="Q734" s="158"/>
      <c r="R734" s="158"/>
      <c r="S734" s="153"/>
      <c r="T734" s="153"/>
      <c r="U734" s="24"/>
      <c r="V734" s="24"/>
      <c r="W734" s="24"/>
      <c r="X734" s="24"/>
      <c r="Y734" s="24"/>
      <c r="Z734" s="24"/>
      <c r="AA734" s="24"/>
      <c r="AB734" s="24"/>
      <c r="AC734" s="24"/>
      <c r="AD734" s="24"/>
    </row>
    <row r="735" spans="2:35" x14ac:dyDescent="0.15">
      <c r="B735" s="24"/>
      <c r="C735" s="54"/>
      <c r="D735" s="54"/>
      <c r="E735" s="54"/>
      <c r="F735" s="54"/>
      <c r="G735" s="54"/>
      <c r="H735" s="54"/>
      <c r="I735" s="158"/>
      <c r="J735" s="158"/>
      <c r="K735" s="153"/>
      <c r="L735" s="153"/>
      <c r="M735" s="158"/>
      <c r="N735" s="158"/>
      <c r="O735" s="153"/>
      <c r="P735" s="153"/>
      <c r="Q735" s="158"/>
      <c r="R735" s="158"/>
      <c r="S735" s="153"/>
      <c r="T735" s="153"/>
      <c r="U735" s="24"/>
      <c r="V735" s="24"/>
      <c r="W735" s="24"/>
      <c r="X735" s="24"/>
      <c r="Y735" s="24"/>
      <c r="Z735" s="24"/>
      <c r="AA735" s="24"/>
      <c r="AB735" s="24"/>
      <c r="AC735" s="24"/>
      <c r="AD735" s="24"/>
    </row>
    <row r="736" spans="2:35" ht="13.5" customHeight="1" x14ac:dyDescent="0.15">
      <c r="B736" s="557" t="s">
        <v>250</v>
      </c>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24"/>
      <c r="AD736" s="24"/>
    </row>
    <row r="737" spans="2:30" x14ac:dyDescent="0.15">
      <c r="B737" s="557"/>
      <c r="C737" s="557"/>
      <c r="D737" s="557"/>
      <c r="E737" s="557"/>
      <c r="F737" s="557"/>
      <c r="G737" s="557"/>
      <c r="H737" s="557"/>
      <c r="I737" s="557"/>
      <c r="J737" s="557"/>
      <c r="K737" s="557"/>
      <c r="L737" s="557"/>
      <c r="M737" s="557"/>
      <c r="N737" s="557"/>
      <c r="O737" s="557"/>
      <c r="P737" s="557"/>
      <c r="Q737" s="557"/>
      <c r="R737" s="557"/>
      <c r="S737" s="557"/>
      <c r="T737" s="557"/>
      <c r="U737" s="557"/>
      <c r="V737" s="557"/>
      <c r="W737" s="557"/>
      <c r="X737" s="557"/>
      <c r="Y737" s="557"/>
      <c r="Z737" s="557"/>
      <c r="AA737" s="557"/>
      <c r="AB737" s="557"/>
      <c r="AC737" s="24"/>
      <c r="AD737" s="24"/>
    </row>
    <row r="738" spans="2:30" x14ac:dyDescent="0.15">
      <c r="B738" s="557"/>
      <c r="C738" s="557"/>
      <c r="D738" s="557"/>
      <c r="E738" s="557"/>
      <c r="F738" s="557"/>
      <c r="G738" s="557"/>
      <c r="H738" s="557"/>
      <c r="I738" s="557"/>
      <c r="J738" s="557"/>
      <c r="K738" s="557"/>
      <c r="L738" s="557"/>
      <c r="M738" s="557"/>
      <c r="N738" s="557"/>
      <c r="O738" s="557"/>
      <c r="P738" s="557"/>
      <c r="Q738" s="557"/>
      <c r="R738" s="557"/>
      <c r="S738" s="557"/>
      <c r="T738" s="557"/>
      <c r="U738" s="557"/>
      <c r="V738" s="557"/>
      <c r="W738" s="557"/>
      <c r="X738" s="557"/>
      <c r="Y738" s="557"/>
      <c r="Z738" s="557"/>
      <c r="AA738" s="557"/>
      <c r="AB738" s="557"/>
      <c r="AC738" s="24"/>
      <c r="AD738" s="24"/>
    </row>
    <row r="739" spans="2:30" x14ac:dyDescent="0.15">
      <c r="B739" s="24"/>
      <c r="C739" s="630"/>
      <c r="D739" s="631"/>
      <c r="E739" s="631"/>
      <c r="F739" s="631"/>
      <c r="G739" s="631"/>
      <c r="H739" s="632"/>
      <c r="I739" s="633" t="s">
        <v>24</v>
      </c>
      <c r="J739" s="613"/>
      <c r="K739" s="634">
        <f>I705</f>
        <v>104</v>
      </c>
      <c r="L739" s="635"/>
      <c r="M739" s="633" t="s">
        <v>2</v>
      </c>
      <c r="N739" s="613"/>
      <c r="O739" s="611">
        <f>M705</f>
        <v>75</v>
      </c>
      <c r="P739" s="612"/>
      <c r="Q739" s="633" t="s">
        <v>3</v>
      </c>
      <c r="R739" s="613"/>
      <c r="S739" s="634">
        <f>Q705</f>
        <v>29</v>
      </c>
      <c r="T739" s="635"/>
      <c r="U739" s="22"/>
      <c r="V739" s="22"/>
      <c r="W739" s="22"/>
      <c r="X739" s="22"/>
      <c r="Y739" s="22"/>
      <c r="Z739" s="22"/>
      <c r="AA739" s="22"/>
      <c r="AB739" s="22"/>
      <c r="AC739" s="24"/>
      <c r="AD739" s="24"/>
    </row>
    <row r="740" spans="2:30" ht="40.9" customHeight="1" x14ac:dyDescent="0.15">
      <c r="B740" s="24"/>
      <c r="C740" s="587" t="s">
        <v>175</v>
      </c>
      <c r="D740" s="588"/>
      <c r="E740" s="588"/>
      <c r="F740" s="588"/>
      <c r="G740" s="588"/>
      <c r="H740" s="589"/>
      <c r="I740" s="569">
        <f t="shared" ref="I740:I748" si="132">M740+Q740</f>
        <v>59</v>
      </c>
      <c r="J740" s="484"/>
      <c r="K740" s="576">
        <f t="shared" ref="K740:K748" si="133">I740/K$739</f>
        <v>0.56730769230769229</v>
      </c>
      <c r="L740" s="577"/>
      <c r="M740" s="569">
        <v>45</v>
      </c>
      <c r="N740" s="484"/>
      <c r="O740" s="561">
        <f>M740/O$739</f>
        <v>0.6</v>
      </c>
      <c r="P740" s="562"/>
      <c r="Q740" s="569">
        <v>14</v>
      </c>
      <c r="R740" s="484"/>
      <c r="S740" s="576">
        <f t="shared" ref="S740:S748" si="134">Q740/S$739</f>
        <v>0.48275862068965519</v>
      </c>
      <c r="T740" s="577"/>
      <c r="U740" s="24"/>
      <c r="V740" s="24"/>
      <c r="W740" s="24"/>
      <c r="X740" s="24"/>
      <c r="Y740" s="24"/>
      <c r="Z740" s="24"/>
      <c r="AA740" s="24"/>
      <c r="AB740" s="24"/>
      <c r="AC740" s="24"/>
      <c r="AD740" s="24"/>
    </row>
    <row r="741" spans="2:30" ht="40.9" customHeight="1" x14ac:dyDescent="0.15">
      <c r="B741" s="24"/>
      <c r="C741" s="627" t="s">
        <v>146</v>
      </c>
      <c r="D741" s="628"/>
      <c r="E741" s="628"/>
      <c r="F741" s="628"/>
      <c r="G741" s="628"/>
      <c r="H741" s="629"/>
      <c r="I741" s="569">
        <f t="shared" si="132"/>
        <v>32</v>
      </c>
      <c r="J741" s="484"/>
      <c r="K741" s="576">
        <f t="shared" si="133"/>
        <v>0.30769230769230771</v>
      </c>
      <c r="L741" s="577"/>
      <c r="M741" s="569">
        <v>22</v>
      </c>
      <c r="N741" s="484"/>
      <c r="O741" s="561">
        <f t="shared" ref="O741:O748" si="135">M741/O$739</f>
        <v>0.29333333333333333</v>
      </c>
      <c r="P741" s="562"/>
      <c r="Q741" s="569">
        <v>10</v>
      </c>
      <c r="R741" s="484"/>
      <c r="S741" s="576">
        <f t="shared" si="134"/>
        <v>0.34482758620689657</v>
      </c>
      <c r="T741" s="577"/>
      <c r="U741" s="24"/>
      <c r="V741" s="24"/>
      <c r="W741" s="24"/>
      <c r="X741" s="24"/>
      <c r="Y741" s="24"/>
      <c r="Z741" s="24"/>
      <c r="AA741" s="24"/>
      <c r="AB741" s="24"/>
      <c r="AC741" s="24"/>
      <c r="AD741" s="24"/>
    </row>
    <row r="742" spans="2:30" ht="40.9" customHeight="1" x14ac:dyDescent="0.15">
      <c r="B742" s="24"/>
      <c r="C742" s="627" t="s">
        <v>150</v>
      </c>
      <c r="D742" s="628"/>
      <c r="E742" s="628"/>
      <c r="F742" s="628"/>
      <c r="G742" s="628"/>
      <c r="H742" s="629"/>
      <c r="I742" s="569">
        <f t="shared" si="132"/>
        <v>29</v>
      </c>
      <c r="J742" s="484"/>
      <c r="K742" s="576">
        <f t="shared" si="133"/>
        <v>0.27884615384615385</v>
      </c>
      <c r="L742" s="577"/>
      <c r="M742" s="569">
        <v>18</v>
      </c>
      <c r="N742" s="484"/>
      <c r="O742" s="561">
        <f>M742/O$739</f>
        <v>0.24</v>
      </c>
      <c r="P742" s="562"/>
      <c r="Q742" s="569">
        <v>11</v>
      </c>
      <c r="R742" s="484"/>
      <c r="S742" s="576">
        <f t="shared" si="134"/>
        <v>0.37931034482758619</v>
      </c>
      <c r="T742" s="577"/>
      <c r="U742" s="24"/>
      <c r="V742" s="24"/>
      <c r="W742" s="24"/>
      <c r="X742" s="24"/>
      <c r="Y742" s="24"/>
      <c r="Z742" s="24"/>
      <c r="AA742" s="24"/>
      <c r="AB742" s="24"/>
      <c r="AC742" s="24"/>
      <c r="AD742" s="24"/>
    </row>
    <row r="743" spans="2:30" ht="40.9" customHeight="1" x14ac:dyDescent="0.15">
      <c r="B743" s="24"/>
      <c r="C743" s="627" t="s">
        <v>148</v>
      </c>
      <c r="D743" s="628"/>
      <c r="E743" s="628"/>
      <c r="F743" s="628"/>
      <c r="G743" s="628"/>
      <c r="H743" s="629"/>
      <c r="I743" s="569">
        <f t="shared" si="132"/>
        <v>35</v>
      </c>
      <c r="J743" s="484"/>
      <c r="K743" s="576">
        <f t="shared" si="133"/>
        <v>0.33653846153846156</v>
      </c>
      <c r="L743" s="577"/>
      <c r="M743" s="569">
        <v>23</v>
      </c>
      <c r="N743" s="484"/>
      <c r="O743" s="561">
        <f>M743/O$739</f>
        <v>0.30666666666666664</v>
      </c>
      <c r="P743" s="562"/>
      <c r="Q743" s="569">
        <v>12</v>
      </c>
      <c r="R743" s="484"/>
      <c r="S743" s="576">
        <f t="shared" si="134"/>
        <v>0.41379310344827586</v>
      </c>
      <c r="T743" s="577"/>
      <c r="U743" s="24"/>
      <c r="V743" s="24"/>
      <c r="W743" s="24"/>
      <c r="X743" s="24"/>
      <c r="Y743" s="24"/>
      <c r="Z743" s="24"/>
      <c r="AA743" s="24"/>
      <c r="AB743" s="24"/>
      <c r="AC743" s="24"/>
      <c r="AD743" s="24"/>
    </row>
    <row r="744" spans="2:30" ht="40.9" customHeight="1" x14ac:dyDescent="0.15">
      <c r="C744" s="627" t="s">
        <v>151</v>
      </c>
      <c r="D744" s="628"/>
      <c r="E744" s="628"/>
      <c r="F744" s="628"/>
      <c r="G744" s="628"/>
      <c r="H744" s="629"/>
      <c r="I744" s="569">
        <f t="shared" si="132"/>
        <v>20</v>
      </c>
      <c r="J744" s="484"/>
      <c r="K744" s="576">
        <f t="shared" si="133"/>
        <v>0.19230769230769232</v>
      </c>
      <c r="L744" s="577"/>
      <c r="M744" s="569">
        <v>16</v>
      </c>
      <c r="N744" s="484"/>
      <c r="O744" s="561">
        <f>M744/O$739</f>
        <v>0.21333333333333335</v>
      </c>
      <c r="P744" s="562"/>
      <c r="Q744" s="569">
        <v>4</v>
      </c>
      <c r="R744" s="484"/>
      <c r="S744" s="576">
        <f t="shared" si="134"/>
        <v>0.13793103448275862</v>
      </c>
      <c r="T744" s="577"/>
      <c r="U744" s="24"/>
      <c r="V744" s="24"/>
      <c r="W744" s="24"/>
      <c r="X744" s="24"/>
      <c r="Y744" s="24"/>
      <c r="Z744" s="24"/>
      <c r="AA744" s="24"/>
      <c r="AB744" s="24"/>
      <c r="AC744" s="24"/>
      <c r="AD744" s="24"/>
    </row>
    <row r="745" spans="2:30" ht="40.9" customHeight="1" x14ac:dyDescent="0.15">
      <c r="C745" s="627" t="s">
        <v>147</v>
      </c>
      <c r="D745" s="628"/>
      <c r="E745" s="628"/>
      <c r="F745" s="628"/>
      <c r="G745" s="628"/>
      <c r="H745" s="629"/>
      <c r="I745" s="569">
        <f t="shared" si="132"/>
        <v>17</v>
      </c>
      <c r="J745" s="484"/>
      <c r="K745" s="576">
        <f t="shared" si="133"/>
        <v>0.16346153846153846</v>
      </c>
      <c r="L745" s="577"/>
      <c r="M745" s="569">
        <v>13</v>
      </c>
      <c r="N745" s="484"/>
      <c r="O745" s="561">
        <f>M745/O$739</f>
        <v>0.17333333333333334</v>
      </c>
      <c r="P745" s="562"/>
      <c r="Q745" s="569">
        <v>4</v>
      </c>
      <c r="R745" s="484"/>
      <c r="S745" s="576">
        <f t="shared" si="134"/>
        <v>0.13793103448275862</v>
      </c>
      <c r="T745" s="577"/>
      <c r="U745" s="24"/>
      <c r="V745" s="24"/>
      <c r="W745" s="24"/>
      <c r="X745" s="24"/>
      <c r="Y745" s="24"/>
      <c r="Z745" s="24"/>
      <c r="AA745" s="24"/>
      <c r="AB745" s="24"/>
      <c r="AC745" s="24"/>
      <c r="AD745" s="24"/>
    </row>
    <row r="746" spans="2:30" ht="40.9" customHeight="1" x14ac:dyDescent="0.15">
      <c r="B746" s="83"/>
      <c r="C746" s="627" t="s">
        <v>149</v>
      </c>
      <c r="D746" s="628"/>
      <c r="E746" s="628"/>
      <c r="F746" s="628"/>
      <c r="G746" s="628"/>
      <c r="H746" s="629"/>
      <c r="I746" s="569">
        <f t="shared" si="132"/>
        <v>20</v>
      </c>
      <c r="J746" s="484"/>
      <c r="K746" s="576">
        <f t="shared" si="133"/>
        <v>0.19230769230769232</v>
      </c>
      <c r="L746" s="577"/>
      <c r="M746" s="569">
        <v>16</v>
      </c>
      <c r="N746" s="484"/>
      <c r="O746" s="561">
        <f>M746/O$739</f>
        <v>0.21333333333333335</v>
      </c>
      <c r="P746" s="562"/>
      <c r="Q746" s="569">
        <v>4</v>
      </c>
      <c r="R746" s="484"/>
      <c r="S746" s="576">
        <f t="shared" si="134"/>
        <v>0.13793103448275862</v>
      </c>
      <c r="T746" s="577"/>
      <c r="U746" s="24"/>
      <c r="V746" s="24"/>
      <c r="W746" s="24"/>
      <c r="X746" s="24"/>
      <c r="Y746" s="24"/>
      <c r="Z746" s="24"/>
      <c r="AA746" s="24"/>
      <c r="AB746" s="24"/>
      <c r="AC746" s="24"/>
      <c r="AD746" s="24"/>
    </row>
    <row r="747" spans="2:30" ht="40.9" customHeight="1" x14ac:dyDescent="0.15">
      <c r="B747" s="83"/>
      <c r="C747" s="627" t="s">
        <v>145</v>
      </c>
      <c r="D747" s="628"/>
      <c r="E747" s="628"/>
      <c r="F747" s="628"/>
      <c r="G747" s="628"/>
      <c r="H747" s="629"/>
      <c r="I747" s="569">
        <f t="shared" si="132"/>
        <v>5</v>
      </c>
      <c r="J747" s="484"/>
      <c r="K747" s="576">
        <f t="shared" si="133"/>
        <v>4.807692307692308E-2</v>
      </c>
      <c r="L747" s="577"/>
      <c r="M747" s="569">
        <v>3</v>
      </c>
      <c r="N747" s="484"/>
      <c r="O747" s="561">
        <f t="shared" si="135"/>
        <v>0.04</v>
      </c>
      <c r="P747" s="562"/>
      <c r="Q747" s="569">
        <v>2</v>
      </c>
      <c r="R747" s="484"/>
      <c r="S747" s="576">
        <f t="shared" si="134"/>
        <v>6.8965517241379309E-2</v>
      </c>
      <c r="T747" s="577"/>
      <c r="U747" s="24"/>
      <c r="V747" s="24"/>
      <c r="W747" s="24"/>
      <c r="X747" s="24"/>
      <c r="Y747" s="24"/>
      <c r="Z747" s="24"/>
      <c r="AA747" s="24"/>
      <c r="AB747" s="24"/>
      <c r="AC747" s="24"/>
      <c r="AD747" s="24"/>
    </row>
    <row r="748" spans="2:30" ht="40.9" customHeight="1" x14ac:dyDescent="0.15">
      <c r="B748" s="24"/>
      <c r="C748" s="627" t="s">
        <v>31</v>
      </c>
      <c r="D748" s="628"/>
      <c r="E748" s="628"/>
      <c r="F748" s="628"/>
      <c r="G748" s="628"/>
      <c r="H748" s="629"/>
      <c r="I748" s="569">
        <f t="shared" si="132"/>
        <v>1</v>
      </c>
      <c r="J748" s="484"/>
      <c r="K748" s="576">
        <f t="shared" si="133"/>
        <v>9.6153846153846159E-3</v>
      </c>
      <c r="L748" s="577"/>
      <c r="M748" s="569">
        <v>1</v>
      </c>
      <c r="N748" s="484"/>
      <c r="O748" s="561">
        <f t="shared" si="135"/>
        <v>1.3333333333333334E-2</v>
      </c>
      <c r="P748" s="562"/>
      <c r="Q748" s="569">
        <v>0</v>
      </c>
      <c r="R748" s="484"/>
      <c r="S748" s="576">
        <f t="shared" si="134"/>
        <v>0</v>
      </c>
      <c r="T748" s="577"/>
      <c r="U748" s="24"/>
      <c r="V748" s="24"/>
      <c r="W748" s="24"/>
      <c r="X748" s="24"/>
      <c r="Y748" s="24"/>
      <c r="Z748" s="24"/>
      <c r="AA748" s="24"/>
      <c r="AB748" s="24"/>
      <c r="AC748" s="24"/>
      <c r="AD748" s="24"/>
    </row>
    <row r="749" spans="2:30" x14ac:dyDescent="0.15">
      <c r="B749" s="24"/>
      <c r="C749" s="53"/>
      <c r="D749" s="53"/>
      <c r="E749" s="53"/>
      <c r="F749" s="53"/>
      <c r="G749" s="53"/>
      <c r="H749" s="53"/>
      <c r="I749" s="158"/>
      <c r="J749" s="158"/>
      <c r="K749" s="153"/>
      <c r="L749" s="153"/>
      <c r="M749" s="158"/>
      <c r="N749" s="158"/>
      <c r="O749" s="153"/>
      <c r="P749" s="153"/>
      <c r="Q749" s="158"/>
      <c r="R749" s="158"/>
      <c r="S749" s="153"/>
      <c r="T749" s="153"/>
      <c r="U749" s="24"/>
      <c r="V749" s="24"/>
      <c r="W749" s="24"/>
      <c r="X749" s="24"/>
      <c r="Y749" s="24"/>
      <c r="Z749" s="24"/>
      <c r="AA749" s="24"/>
      <c r="AB749" s="24"/>
      <c r="AC749" s="24"/>
      <c r="AD749" s="24"/>
    </row>
    <row r="750" spans="2:30" s="318" customFormat="1" x14ac:dyDescent="0.15">
      <c r="B750" s="82" t="s">
        <v>324</v>
      </c>
      <c r="C750"/>
      <c r="D750"/>
      <c r="E750"/>
      <c r="F750"/>
      <c r="G750"/>
      <c r="H750"/>
      <c r="I750"/>
      <c r="J750"/>
      <c r="K750"/>
      <c r="L750"/>
      <c r="M750"/>
      <c r="N750"/>
      <c r="O750"/>
      <c r="P750"/>
      <c r="Q750"/>
      <c r="R750"/>
      <c r="S750"/>
      <c r="T750"/>
      <c r="U750"/>
      <c r="V750"/>
      <c r="W750"/>
      <c r="X750"/>
      <c r="Y750"/>
      <c r="Z750"/>
      <c r="AA750"/>
      <c r="AB750"/>
    </row>
    <row r="751" spans="2:30" s="318" customFormat="1" x14ac:dyDescent="0.15">
      <c r="B751" s="82" t="s">
        <v>306</v>
      </c>
      <c r="C751"/>
      <c r="D751"/>
      <c r="E751"/>
      <c r="F751"/>
      <c r="G751"/>
      <c r="H751"/>
      <c r="I751"/>
      <c r="J751"/>
      <c r="K751"/>
      <c r="L751"/>
      <c r="M751"/>
      <c r="N751"/>
      <c r="O751"/>
      <c r="P751"/>
      <c r="Q751"/>
      <c r="R751"/>
      <c r="S751"/>
      <c r="T751"/>
      <c r="U751"/>
      <c r="V751"/>
      <c r="W751"/>
      <c r="X751"/>
      <c r="Y751"/>
      <c r="Z751"/>
      <c r="AA751"/>
      <c r="AB751"/>
    </row>
    <row r="752" spans="2:30" s="318" customFormat="1" x14ac:dyDescent="0.15">
      <c r="B752"/>
      <c r="C752"/>
      <c r="D752"/>
      <c r="E752"/>
      <c r="F752"/>
      <c r="G752"/>
      <c r="H752"/>
      <c r="I752"/>
      <c r="J752"/>
      <c r="K752"/>
      <c r="L752"/>
      <c r="M752"/>
      <c r="N752"/>
      <c r="O752"/>
      <c r="P752"/>
      <c r="Q752"/>
      <c r="R752"/>
      <c r="S752"/>
      <c r="T752"/>
      <c r="U752"/>
      <c r="V752"/>
      <c r="W752"/>
      <c r="X752"/>
      <c r="Y752"/>
      <c r="Z752"/>
      <c r="AA752"/>
      <c r="AB752"/>
    </row>
    <row r="753" spans="2:72" x14ac:dyDescent="0.15">
      <c r="B753" s="24"/>
      <c r="C753" s="363" t="s">
        <v>269</v>
      </c>
      <c r="D753" s="363"/>
      <c r="E753" s="363"/>
      <c r="F753" s="363"/>
      <c r="G753" s="363"/>
      <c r="H753" s="363"/>
      <c r="I753" s="24"/>
      <c r="J753" s="24"/>
      <c r="K753" s="24"/>
      <c r="L753" s="24"/>
      <c r="M753" s="24"/>
      <c r="N753" s="24"/>
      <c r="O753" s="24"/>
      <c r="P753" s="24"/>
      <c r="Q753" s="24"/>
      <c r="R753" s="24"/>
      <c r="S753" s="24"/>
      <c r="T753" s="24"/>
      <c r="U753" s="24"/>
      <c r="V753" s="24"/>
      <c r="W753" s="24"/>
      <c r="X753" s="24"/>
      <c r="Y753" s="24"/>
      <c r="Z753" s="24"/>
      <c r="AA753" s="24"/>
      <c r="AB753" s="24"/>
      <c r="AC753" s="24"/>
      <c r="AD753" s="24"/>
    </row>
    <row r="754" spans="2:72" s="297" customFormat="1" x14ac:dyDescent="0.15">
      <c r="B754" s="299"/>
      <c r="C754" s="630"/>
      <c r="D754" s="631"/>
      <c r="E754" s="631"/>
      <c r="F754" s="631"/>
      <c r="G754" s="631"/>
      <c r="H754" s="632"/>
      <c r="I754" s="633" t="s">
        <v>144</v>
      </c>
      <c r="J754" s="613"/>
      <c r="K754" s="634"/>
      <c r="L754" s="635"/>
      <c r="M754" s="633" t="s">
        <v>266</v>
      </c>
      <c r="N754" s="613"/>
      <c r="O754" s="611">
        <v>155</v>
      </c>
      <c r="P754" s="612"/>
      <c r="Q754" s="633" t="s">
        <v>211</v>
      </c>
      <c r="R754" s="613"/>
      <c r="S754" s="634">
        <v>104</v>
      </c>
      <c r="T754" s="635"/>
      <c r="U754" s="298"/>
      <c r="V754" s="298"/>
      <c r="W754" s="298"/>
      <c r="X754" s="298"/>
      <c r="Y754" s="298"/>
      <c r="Z754" s="298"/>
      <c r="AA754" s="298"/>
      <c r="AB754" s="298"/>
      <c r="AC754" s="299"/>
      <c r="AD754" s="299"/>
      <c r="AE754" s="318"/>
      <c r="AF754" s="318"/>
      <c r="AG754" s="318"/>
      <c r="AH754" s="318"/>
      <c r="AI754" s="318"/>
      <c r="AJ754" s="318"/>
      <c r="AK754" s="318"/>
      <c r="AL754" s="318"/>
      <c r="AM754" s="318"/>
      <c r="AN754" s="318"/>
      <c r="AO754" s="318"/>
      <c r="AP754" s="318"/>
      <c r="AQ754" s="318"/>
      <c r="AR754" s="318"/>
      <c r="AS754" s="318"/>
      <c r="AT754" s="318"/>
      <c r="AU754" s="318"/>
      <c r="AV754" s="318"/>
      <c r="AW754" s="318"/>
      <c r="AX754" s="318"/>
      <c r="AY754" s="318"/>
      <c r="AZ754" s="318"/>
      <c r="BA754" s="318"/>
      <c r="BB754" s="318"/>
      <c r="BC754" s="318"/>
      <c r="BD754" s="318"/>
      <c r="BE754" s="318"/>
      <c r="BF754" s="318"/>
      <c r="BG754" s="318"/>
      <c r="BH754" s="318"/>
      <c r="BI754" s="318"/>
      <c r="BJ754" s="318"/>
      <c r="BK754" s="318"/>
      <c r="BL754" s="318"/>
      <c r="BM754" s="318"/>
      <c r="BN754" s="318"/>
      <c r="BO754" s="318"/>
      <c r="BP754" s="318"/>
      <c r="BQ754" s="318"/>
      <c r="BR754" s="318"/>
      <c r="BS754" s="318"/>
      <c r="BT754" s="318"/>
    </row>
    <row r="755" spans="2:72" s="297" customFormat="1" ht="40.9" customHeight="1" x14ac:dyDescent="0.15">
      <c r="B755" s="299"/>
      <c r="C755" s="587" t="s">
        <v>175</v>
      </c>
      <c r="D755" s="588"/>
      <c r="E755" s="588"/>
      <c r="F755" s="588"/>
      <c r="G755" s="588"/>
      <c r="H755" s="589"/>
      <c r="I755" s="638"/>
      <c r="J755" s="639"/>
      <c r="K755" s="636"/>
      <c r="L755" s="637"/>
      <c r="M755" s="578">
        <v>81</v>
      </c>
      <c r="N755" s="579"/>
      <c r="O755" s="561">
        <f t="shared" ref="O755:O763" si="136">M755/$O$754</f>
        <v>0.52258064516129032</v>
      </c>
      <c r="P755" s="562"/>
      <c r="Q755" s="569">
        <v>59</v>
      </c>
      <c r="R755" s="484"/>
      <c r="S755" s="576">
        <f t="shared" ref="S755:S763" si="137">Q755/S$754</f>
        <v>0.56730769230769229</v>
      </c>
      <c r="T755" s="577"/>
      <c r="U755" s="299"/>
      <c r="V755" s="299"/>
      <c r="W755" s="299"/>
      <c r="X755" s="299"/>
      <c r="Y755" s="299"/>
      <c r="Z755" s="299"/>
      <c r="AA755" s="299"/>
      <c r="AB755" s="299"/>
      <c r="AC755" s="299"/>
      <c r="AD755" s="299"/>
      <c r="AE755" s="318"/>
      <c r="AF755" s="318"/>
      <c r="AG755" s="318"/>
      <c r="AH755" s="318"/>
      <c r="AI755" s="318"/>
      <c r="AJ755" s="318"/>
      <c r="AK755" s="318"/>
      <c r="AL755" s="318"/>
      <c r="AM755" s="318"/>
      <c r="AN755" s="318"/>
      <c r="AO755" s="318"/>
      <c r="AP755" s="318"/>
      <c r="AQ755" s="318"/>
      <c r="AR755" s="318"/>
      <c r="AS755" s="318"/>
      <c r="AT755" s="318"/>
      <c r="AU755" s="318"/>
      <c r="AV755" s="318"/>
      <c r="AW755" s="318"/>
      <c r="AX755" s="318"/>
      <c r="AY755" s="318"/>
      <c r="AZ755" s="318"/>
      <c r="BA755" s="318"/>
      <c r="BB755" s="318"/>
      <c r="BC755" s="318"/>
      <c r="BD755" s="318"/>
      <c r="BE755" s="318"/>
      <c r="BF755" s="318"/>
      <c r="BG755" s="318"/>
      <c r="BH755" s="318"/>
      <c r="BI755" s="318"/>
      <c r="BJ755" s="318"/>
      <c r="BK755" s="318"/>
      <c r="BL755" s="318"/>
      <c r="BM755" s="318"/>
      <c r="BN755" s="318"/>
      <c r="BO755" s="318"/>
      <c r="BP755" s="318"/>
      <c r="BQ755" s="318"/>
      <c r="BR755" s="318"/>
      <c r="BS755" s="318"/>
      <c r="BT755" s="318"/>
    </row>
    <row r="756" spans="2:72" s="297" customFormat="1" ht="40.9" customHeight="1" x14ac:dyDescent="0.15">
      <c r="B756" s="299"/>
      <c r="C756" s="627" t="s">
        <v>146</v>
      </c>
      <c r="D756" s="628"/>
      <c r="E756" s="628"/>
      <c r="F756" s="628"/>
      <c r="G756" s="628"/>
      <c r="H756" s="629"/>
      <c r="I756" s="638"/>
      <c r="J756" s="639"/>
      <c r="K756" s="636"/>
      <c r="L756" s="637"/>
      <c r="M756" s="578">
        <v>57</v>
      </c>
      <c r="N756" s="579"/>
      <c r="O756" s="561">
        <f t="shared" si="136"/>
        <v>0.36774193548387096</v>
      </c>
      <c r="P756" s="562"/>
      <c r="Q756" s="569">
        <v>32</v>
      </c>
      <c r="R756" s="484"/>
      <c r="S756" s="576">
        <f t="shared" si="137"/>
        <v>0.30769230769230771</v>
      </c>
      <c r="T756" s="577"/>
      <c r="U756" s="299"/>
      <c r="V756" s="299"/>
      <c r="W756" s="299"/>
      <c r="X756" s="299"/>
      <c r="Y756" s="299"/>
      <c r="Z756" s="299"/>
      <c r="AA756" s="299"/>
      <c r="AB756" s="299"/>
      <c r="AC756" s="299"/>
      <c r="AD756" s="299"/>
      <c r="AE756" s="318"/>
      <c r="AF756" s="318"/>
      <c r="AG756" s="318"/>
      <c r="AH756" s="318"/>
      <c r="AI756" s="318"/>
      <c r="AJ756" s="318"/>
      <c r="AK756" s="318"/>
      <c r="AL756" s="318"/>
      <c r="AM756" s="318"/>
      <c r="AN756" s="318"/>
      <c r="AO756" s="318"/>
      <c r="AP756" s="318"/>
      <c r="AQ756" s="318"/>
      <c r="AR756" s="318"/>
      <c r="AS756" s="318"/>
      <c r="AT756" s="318"/>
      <c r="AU756" s="318"/>
      <c r="AV756" s="318"/>
      <c r="AW756" s="318"/>
      <c r="AX756" s="318"/>
      <c r="AY756" s="318"/>
      <c r="AZ756" s="318"/>
      <c r="BA756" s="318"/>
      <c r="BB756" s="318"/>
      <c r="BC756" s="318"/>
      <c r="BD756" s="318"/>
      <c r="BE756" s="318"/>
      <c r="BF756" s="318"/>
      <c r="BG756" s="318"/>
      <c r="BH756" s="318"/>
      <c r="BI756" s="318"/>
      <c r="BJ756" s="318"/>
      <c r="BK756" s="318"/>
      <c r="BL756" s="318"/>
      <c r="BM756" s="318"/>
      <c r="BN756" s="318"/>
      <c r="BO756" s="318"/>
      <c r="BP756" s="318"/>
      <c r="BQ756" s="318"/>
      <c r="BR756" s="318"/>
      <c r="BS756" s="318"/>
      <c r="BT756" s="318"/>
    </row>
    <row r="757" spans="2:72" s="297" customFormat="1" ht="40.9" customHeight="1" x14ac:dyDescent="0.15">
      <c r="B757" s="299"/>
      <c r="C757" s="627" t="s">
        <v>150</v>
      </c>
      <c r="D757" s="628"/>
      <c r="E757" s="628"/>
      <c r="F757" s="628"/>
      <c r="G757" s="628"/>
      <c r="H757" s="629"/>
      <c r="I757" s="638"/>
      <c r="J757" s="639"/>
      <c r="K757" s="636"/>
      <c r="L757" s="637"/>
      <c r="M757" s="578">
        <v>37</v>
      </c>
      <c r="N757" s="579"/>
      <c r="O757" s="561">
        <f t="shared" si="136"/>
        <v>0.23870967741935484</v>
      </c>
      <c r="P757" s="562"/>
      <c r="Q757" s="569">
        <v>29</v>
      </c>
      <c r="R757" s="484"/>
      <c r="S757" s="576">
        <f t="shared" si="137"/>
        <v>0.27884615384615385</v>
      </c>
      <c r="T757" s="577"/>
      <c r="U757" s="299"/>
      <c r="V757" s="299"/>
      <c r="W757" s="299"/>
      <c r="X757" s="299"/>
      <c r="Y757" s="299"/>
      <c r="Z757" s="299"/>
      <c r="AA757" s="299"/>
      <c r="AB757" s="299"/>
      <c r="AC757" s="299"/>
      <c r="AD757" s="299"/>
      <c r="AE757" s="318"/>
      <c r="AF757" s="318"/>
      <c r="AG757" s="318"/>
      <c r="AH757" s="318"/>
      <c r="AI757" s="318"/>
      <c r="AJ757" s="318"/>
      <c r="AK757" s="318"/>
      <c r="AL757" s="318"/>
      <c r="AM757" s="318"/>
      <c r="AN757" s="318"/>
      <c r="AO757" s="318"/>
      <c r="AP757" s="318"/>
      <c r="AQ757" s="318"/>
      <c r="AR757" s="318"/>
      <c r="AS757" s="318"/>
      <c r="AT757" s="318"/>
      <c r="AU757" s="318"/>
      <c r="AV757" s="318"/>
      <c r="AW757" s="318"/>
      <c r="AX757" s="318"/>
      <c r="AY757" s="318"/>
      <c r="AZ757" s="318"/>
      <c r="BA757" s="318"/>
      <c r="BB757" s="318"/>
      <c r="BC757" s="318"/>
      <c r="BD757" s="318"/>
      <c r="BE757" s="318"/>
      <c r="BF757" s="318"/>
      <c r="BG757" s="318"/>
      <c r="BH757" s="318"/>
      <c r="BI757" s="318"/>
      <c r="BJ757" s="318"/>
      <c r="BK757" s="318"/>
      <c r="BL757" s="318"/>
      <c r="BM757" s="318"/>
      <c r="BN757" s="318"/>
      <c r="BO757" s="318"/>
      <c r="BP757" s="318"/>
      <c r="BQ757" s="318"/>
      <c r="BR757" s="318"/>
      <c r="BS757" s="318"/>
      <c r="BT757" s="318"/>
    </row>
    <row r="758" spans="2:72" s="297" customFormat="1" ht="40.9" customHeight="1" x14ac:dyDescent="0.15">
      <c r="B758" s="299"/>
      <c r="C758" s="627" t="s">
        <v>148</v>
      </c>
      <c r="D758" s="628"/>
      <c r="E758" s="628"/>
      <c r="F758" s="628"/>
      <c r="G758" s="628"/>
      <c r="H758" s="629"/>
      <c r="I758" s="638"/>
      <c r="J758" s="639"/>
      <c r="K758" s="636"/>
      <c r="L758" s="637"/>
      <c r="M758" s="578">
        <v>17</v>
      </c>
      <c r="N758" s="579"/>
      <c r="O758" s="561">
        <f t="shared" si="136"/>
        <v>0.10967741935483871</v>
      </c>
      <c r="P758" s="562"/>
      <c r="Q758" s="569">
        <v>35</v>
      </c>
      <c r="R758" s="484"/>
      <c r="S758" s="576">
        <f t="shared" si="137"/>
        <v>0.33653846153846156</v>
      </c>
      <c r="T758" s="577"/>
      <c r="U758" s="299"/>
      <c r="V758" s="299"/>
      <c r="W758" s="299"/>
      <c r="X758" s="299"/>
      <c r="Y758" s="299"/>
      <c r="Z758" s="299"/>
      <c r="AA758" s="299"/>
      <c r="AB758" s="299"/>
      <c r="AC758" s="299"/>
      <c r="AD758" s="299"/>
      <c r="AE758" s="318"/>
      <c r="AF758" s="318"/>
      <c r="AG758" s="318"/>
      <c r="AH758" s="318"/>
      <c r="AI758" s="318"/>
      <c r="AJ758" s="318"/>
      <c r="AK758" s="318"/>
      <c r="AL758" s="318"/>
      <c r="AM758" s="318"/>
      <c r="AN758" s="318"/>
      <c r="AO758" s="318"/>
      <c r="AP758" s="318"/>
      <c r="AQ758" s="318"/>
      <c r="AR758" s="318"/>
      <c r="AS758" s="318"/>
      <c r="AT758" s="318"/>
      <c r="AU758" s="318"/>
      <c r="AV758" s="318"/>
      <c r="AW758" s="318"/>
      <c r="AX758" s="318"/>
      <c r="AY758" s="318"/>
      <c r="AZ758" s="318"/>
      <c r="BA758" s="318"/>
      <c r="BB758" s="318"/>
      <c r="BC758" s="318"/>
      <c r="BD758" s="318"/>
      <c r="BE758" s="318"/>
      <c r="BF758" s="318"/>
      <c r="BG758" s="318"/>
      <c r="BH758" s="318"/>
      <c r="BI758" s="318"/>
      <c r="BJ758" s="318"/>
      <c r="BK758" s="318"/>
      <c r="BL758" s="318"/>
      <c r="BM758" s="318"/>
      <c r="BN758" s="318"/>
      <c r="BO758" s="318"/>
      <c r="BP758" s="318"/>
      <c r="BQ758" s="318"/>
      <c r="BR758" s="318"/>
      <c r="BS758" s="318"/>
      <c r="BT758" s="318"/>
    </row>
    <row r="759" spans="2:72" s="297" customFormat="1" ht="40.9" customHeight="1" x14ac:dyDescent="0.15">
      <c r="C759" s="627" t="s">
        <v>151</v>
      </c>
      <c r="D759" s="628"/>
      <c r="E759" s="628"/>
      <c r="F759" s="628"/>
      <c r="G759" s="628"/>
      <c r="H759" s="629"/>
      <c r="I759" s="638"/>
      <c r="J759" s="639"/>
      <c r="K759" s="636"/>
      <c r="L759" s="637"/>
      <c r="M759" s="578">
        <v>42</v>
      </c>
      <c r="N759" s="579"/>
      <c r="O759" s="561">
        <f t="shared" si="136"/>
        <v>0.2709677419354839</v>
      </c>
      <c r="P759" s="562"/>
      <c r="Q759" s="569">
        <v>20</v>
      </c>
      <c r="R759" s="484"/>
      <c r="S759" s="576">
        <f t="shared" si="137"/>
        <v>0.19230769230769232</v>
      </c>
      <c r="T759" s="577"/>
      <c r="U759" s="299"/>
      <c r="V759" s="299"/>
      <c r="W759" s="299"/>
      <c r="X759" s="299"/>
      <c r="Y759" s="299"/>
      <c r="Z759" s="299"/>
      <c r="AA759" s="299"/>
      <c r="AB759" s="299"/>
      <c r="AC759" s="299"/>
      <c r="AD759" s="299"/>
      <c r="AE759" s="318"/>
      <c r="AF759" s="318"/>
      <c r="AG759" s="318"/>
      <c r="AH759" s="318"/>
      <c r="AI759" s="318"/>
      <c r="AJ759" s="318"/>
      <c r="AK759" s="318"/>
      <c r="AL759" s="318"/>
      <c r="AM759" s="318"/>
      <c r="AN759" s="318"/>
      <c r="AO759" s="318"/>
      <c r="AP759" s="318"/>
      <c r="AQ759" s="318"/>
      <c r="AR759" s="318"/>
      <c r="AS759" s="318"/>
      <c r="AT759" s="318"/>
      <c r="AU759" s="318"/>
      <c r="AV759" s="318"/>
      <c r="AW759" s="318"/>
      <c r="AX759" s="318"/>
      <c r="AY759" s="318"/>
      <c r="AZ759" s="318"/>
      <c r="BA759" s="318"/>
      <c r="BB759" s="318"/>
      <c r="BC759" s="318"/>
      <c r="BD759" s="318"/>
      <c r="BE759" s="318"/>
      <c r="BF759" s="318"/>
      <c r="BG759" s="318"/>
      <c r="BH759" s="318"/>
      <c r="BI759" s="318"/>
      <c r="BJ759" s="318"/>
      <c r="BK759" s="318"/>
      <c r="BL759" s="318"/>
      <c r="BM759" s="318"/>
      <c r="BN759" s="318"/>
      <c r="BO759" s="318"/>
      <c r="BP759" s="318"/>
      <c r="BQ759" s="318"/>
      <c r="BR759" s="318"/>
      <c r="BS759" s="318"/>
      <c r="BT759" s="318"/>
    </row>
    <row r="760" spans="2:72" s="297" customFormat="1" ht="40.9" customHeight="1" x14ac:dyDescent="0.15">
      <c r="C760" s="627" t="s">
        <v>147</v>
      </c>
      <c r="D760" s="628"/>
      <c r="E760" s="628"/>
      <c r="F760" s="628"/>
      <c r="G760" s="628"/>
      <c r="H760" s="629"/>
      <c r="I760" s="638"/>
      <c r="J760" s="639"/>
      <c r="K760" s="636"/>
      <c r="L760" s="637"/>
      <c r="M760" s="578">
        <v>30</v>
      </c>
      <c r="N760" s="579"/>
      <c r="O760" s="561">
        <f t="shared" si="136"/>
        <v>0.19354838709677419</v>
      </c>
      <c r="P760" s="562"/>
      <c r="Q760" s="569">
        <v>17</v>
      </c>
      <c r="R760" s="484"/>
      <c r="S760" s="576">
        <f t="shared" si="137"/>
        <v>0.16346153846153846</v>
      </c>
      <c r="T760" s="577"/>
      <c r="U760" s="299"/>
      <c r="V760" s="299"/>
      <c r="W760" s="299"/>
      <c r="X760" s="299"/>
      <c r="Y760" s="299"/>
      <c r="Z760" s="299"/>
      <c r="AA760" s="299"/>
      <c r="AB760" s="299"/>
      <c r="AC760" s="299"/>
      <c r="AD760" s="299"/>
      <c r="AE760" s="318"/>
      <c r="AF760" s="318"/>
      <c r="AG760" s="318"/>
      <c r="AH760" s="318"/>
      <c r="AI760" s="318"/>
      <c r="AJ760" s="318"/>
      <c r="AK760" s="318"/>
      <c r="AL760" s="318"/>
      <c r="AM760" s="318"/>
      <c r="AN760" s="318"/>
      <c r="AO760" s="318"/>
      <c r="AP760" s="318"/>
      <c r="AQ760" s="318"/>
      <c r="AR760" s="318"/>
      <c r="AS760" s="318"/>
      <c r="AT760" s="318"/>
      <c r="AU760" s="318"/>
      <c r="AV760" s="318"/>
      <c r="AW760" s="318"/>
      <c r="AX760" s="318"/>
      <c r="AY760" s="318"/>
      <c r="AZ760" s="318"/>
      <c r="BA760" s="318"/>
      <c r="BB760" s="318"/>
      <c r="BC760" s="318"/>
      <c r="BD760" s="318"/>
      <c r="BE760" s="318"/>
      <c r="BF760" s="318"/>
      <c r="BG760" s="318"/>
      <c r="BH760" s="318"/>
      <c r="BI760" s="318"/>
      <c r="BJ760" s="318"/>
      <c r="BK760" s="318"/>
      <c r="BL760" s="318"/>
      <c r="BM760" s="318"/>
      <c r="BN760" s="318"/>
      <c r="BO760" s="318"/>
      <c r="BP760" s="318"/>
      <c r="BQ760" s="318"/>
      <c r="BR760" s="318"/>
      <c r="BS760" s="318"/>
      <c r="BT760" s="318"/>
    </row>
    <row r="761" spans="2:72" s="297" customFormat="1" ht="40.9" customHeight="1" x14ac:dyDescent="0.15">
      <c r="B761" s="300"/>
      <c r="C761" s="627" t="s">
        <v>149</v>
      </c>
      <c r="D761" s="628"/>
      <c r="E761" s="628"/>
      <c r="F761" s="628"/>
      <c r="G761" s="628"/>
      <c r="H761" s="629"/>
      <c r="I761" s="638"/>
      <c r="J761" s="639"/>
      <c r="K761" s="636"/>
      <c r="L761" s="637"/>
      <c r="M761" s="578">
        <v>21</v>
      </c>
      <c r="N761" s="579"/>
      <c r="O761" s="561">
        <f t="shared" si="136"/>
        <v>0.13548387096774195</v>
      </c>
      <c r="P761" s="562"/>
      <c r="Q761" s="569">
        <v>20</v>
      </c>
      <c r="R761" s="484"/>
      <c r="S761" s="576">
        <f t="shared" si="137"/>
        <v>0.19230769230769232</v>
      </c>
      <c r="T761" s="577"/>
      <c r="U761" s="299"/>
      <c r="V761" s="299"/>
      <c r="W761" s="299"/>
      <c r="X761" s="299"/>
      <c r="Y761" s="299"/>
      <c r="Z761" s="299"/>
      <c r="AA761" s="299"/>
      <c r="AB761" s="299"/>
      <c r="AC761" s="299"/>
      <c r="AD761" s="299"/>
      <c r="AE761" s="318"/>
      <c r="AF761" s="318"/>
      <c r="AG761" s="318"/>
      <c r="AH761" s="318"/>
      <c r="AI761" s="318"/>
      <c r="AJ761" s="318"/>
      <c r="AK761" s="318"/>
      <c r="AL761" s="318"/>
      <c r="AM761" s="318"/>
      <c r="AN761" s="318"/>
      <c r="AO761" s="318"/>
      <c r="AP761" s="318"/>
      <c r="AQ761" s="318"/>
      <c r="AR761" s="318"/>
      <c r="AS761" s="318"/>
      <c r="AT761" s="318"/>
      <c r="AU761" s="318"/>
      <c r="AV761" s="318"/>
      <c r="AW761" s="318"/>
      <c r="AX761" s="318"/>
      <c r="AY761" s="318"/>
      <c r="AZ761" s="318"/>
      <c r="BA761" s="318"/>
      <c r="BB761" s="318"/>
      <c r="BC761" s="318"/>
      <c r="BD761" s="318"/>
      <c r="BE761" s="318"/>
      <c r="BF761" s="318"/>
      <c r="BG761" s="318"/>
      <c r="BH761" s="318"/>
      <c r="BI761" s="318"/>
      <c r="BJ761" s="318"/>
      <c r="BK761" s="318"/>
      <c r="BL761" s="318"/>
      <c r="BM761" s="318"/>
      <c r="BN761" s="318"/>
      <c r="BO761" s="318"/>
      <c r="BP761" s="318"/>
      <c r="BQ761" s="318"/>
      <c r="BR761" s="318"/>
      <c r="BS761" s="318"/>
      <c r="BT761" s="318"/>
    </row>
    <row r="762" spans="2:72" s="297" customFormat="1" ht="40.9" customHeight="1" x14ac:dyDescent="0.15">
      <c r="B762" s="300"/>
      <c r="C762" s="627" t="s">
        <v>145</v>
      </c>
      <c r="D762" s="628"/>
      <c r="E762" s="628"/>
      <c r="F762" s="628"/>
      <c r="G762" s="628"/>
      <c r="H762" s="629"/>
      <c r="I762" s="638"/>
      <c r="J762" s="639"/>
      <c r="K762" s="636"/>
      <c r="L762" s="637"/>
      <c r="M762" s="578">
        <v>12</v>
      </c>
      <c r="N762" s="579"/>
      <c r="O762" s="561">
        <f t="shared" si="136"/>
        <v>7.7419354838709681E-2</v>
      </c>
      <c r="P762" s="562"/>
      <c r="Q762" s="569">
        <v>5</v>
      </c>
      <c r="R762" s="484"/>
      <c r="S762" s="576">
        <f t="shared" si="137"/>
        <v>4.807692307692308E-2</v>
      </c>
      <c r="T762" s="577"/>
      <c r="U762" s="299"/>
      <c r="V762" s="299"/>
      <c r="W762" s="299"/>
      <c r="X762" s="299"/>
      <c r="Y762" s="299"/>
      <c r="Z762" s="299"/>
      <c r="AA762" s="299"/>
      <c r="AB762" s="299"/>
      <c r="AC762" s="299"/>
      <c r="AD762" s="299"/>
      <c r="AE762" s="318"/>
      <c r="AF762" s="318"/>
      <c r="AG762" s="318"/>
      <c r="AH762" s="318"/>
      <c r="AI762" s="318"/>
      <c r="AJ762" s="318"/>
      <c r="AK762" s="318"/>
      <c r="AL762" s="318"/>
      <c r="AM762" s="318"/>
      <c r="AN762" s="318"/>
      <c r="AO762" s="318"/>
      <c r="AP762" s="318"/>
      <c r="AQ762" s="318"/>
      <c r="AR762" s="318"/>
      <c r="AS762" s="318"/>
      <c r="AT762" s="318"/>
      <c r="AU762" s="318"/>
      <c r="AV762" s="318"/>
      <c r="AW762" s="318"/>
      <c r="AX762" s="318"/>
      <c r="AY762" s="318"/>
      <c r="AZ762" s="318"/>
      <c r="BA762" s="318"/>
      <c r="BB762" s="318"/>
      <c r="BC762" s="318"/>
      <c r="BD762" s="318"/>
      <c r="BE762" s="318"/>
      <c r="BF762" s="318"/>
      <c r="BG762" s="318"/>
      <c r="BH762" s="318"/>
      <c r="BI762" s="318"/>
      <c r="BJ762" s="318"/>
      <c r="BK762" s="318"/>
      <c r="BL762" s="318"/>
      <c r="BM762" s="318"/>
      <c r="BN762" s="318"/>
      <c r="BO762" s="318"/>
      <c r="BP762" s="318"/>
      <c r="BQ762" s="318"/>
      <c r="BR762" s="318"/>
      <c r="BS762" s="318"/>
      <c r="BT762" s="318"/>
    </row>
    <row r="763" spans="2:72" s="297" customFormat="1" ht="40.9" customHeight="1" x14ac:dyDescent="0.15">
      <c r="B763" s="299"/>
      <c r="C763" s="627" t="s">
        <v>31</v>
      </c>
      <c r="D763" s="628"/>
      <c r="E763" s="628"/>
      <c r="F763" s="628"/>
      <c r="G763" s="628"/>
      <c r="H763" s="629"/>
      <c r="I763" s="638"/>
      <c r="J763" s="639"/>
      <c r="K763" s="636"/>
      <c r="L763" s="637"/>
      <c r="M763" s="578">
        <v>3</v>
      </c>
      <c r="N763" s="579"/>
      <c r="O763" s="561">
        <f t="shared" si="136"/>
        <v>1.935483870967742E-2</v>
      </c>
      <c r="P763" s="562"/>
      <c r="Q763" s="569">
        <v>1</v>
      </c>
      <c r="R763" s="484"/>
      <c r="S763" s="576">
        <f t="shared" si="137"/>
        <v>9.6153846153846159E-3</v>
      </c>
      <c r="T763" s="577"/>
      <c r="U763" s="299"/>
      <c r="V763" s="299"/>
      <c r="W763" s="299"/>
      <c r="X763" s="299"/>
      <c r="Y763" s="299"/>
      <c r="Z763" s="299"/>
      <c r="AA763" s="299"/>
      <c r="AB763" s="299"/>
      <c r="AC763" s="299"/>
      <c r="AD763" s="299"/>
      <c r="AE763" s="318"/>
      <c r="AF763" s="318"/>
      <c r="AG763" s="318"/>
      <c r="AH763" s="318"/>
      <c r="AI763" s="318"/>
      <c r="AJ763" s="318"/>
      <c r="AK763" s="318"/>
      <c r="AL763" s="318"/>
      <c r="AM763" s="318"/>
      <c r="AN763" s="318"/>
      <c r="AO763" s="318"/>
      <c r="AP763" s="318"/>
      <c r="AQ763" s="318"/>
      <c r="AR763" s="318"/>
      <c r="AS763" s="318"/>
      <c r="AT763" s="318"/>
      <c r="AU763" s="318"/>
      <c r="AV763" s="318"/>
      <c r="AW763" s="318"/>
      <c r="AX763" s="318"/>
      <c r="AY763" s="318"/>
      <c r="AZ763" s="318"/>
      <c r="BA763" s="318"/>
      <c r="BB763" s="318"/>
      <c r="BC763" s="318"/>
      <c r="BD763" s="318"/>
      <c r="BE763" s="318"/>
      <c r="BF763" s="318"/>
      <c r="BG763" s="318"/>
      <c r="BH763" s="318"/>
      <c r="BI763" s="318"/>
      <c r="BJ763" s="318"/>
      <c r="BK763" s="318"/>
      <c r="BL763" s="318"/>
      <c r="BM763" s="318"/>
      <c r="BN763" s="318"/>
      <c r="BO763" s="318"/>
      <c r="BP763" s="318"/>
      <c r="BQ763" s="318"/>
      <c r="BR763" s="318"/>
      <c r="BS763" s="318"/>
      <c r="BT763" s="318"/>
    </row>
    <row r="764" spans="2:72" x14ac:dyDescent="0.15">
      <c r="B764" s="24"/>
      <c r="C764" s="56"/>
      <c r="D764" s="56"/>
      <c r="E764" s="56"/>
      <c r="F764" s="56"/>
      <c r="G764" s="56"/>
      <c r="H764" s="56"/>
      <c r="I764" s="24"/>
      <c r="J764" s="24"/>
      <c r="K764" s="24"/>
      <c r="L764" s="24"/>
      <c r="M764" s="24"/>
      <c r="N764" s="24"/>
      <c r="O764" s="24"/>
      <c r="P764" s="24"/>
      <c r="Q764" s="24"/>
      <c r="R764" s="24"/>
      <c r="S764" s="24"/>
      <c r="T764" s="24"/>
      <c r="U764" s="24"/>
      <c r="V764" s="24"/>
      <c r="W764" s="24"/>
      <c r="X764" s="24"/>
      <c r="Y764" s="24"/>
      <c r="Z764" s="24"/>
      <c r="AA764" s="24"/>
      <c r="AB764" s="24"/>
      <c r="AC764" s="24"/>
      <c r="AD764" s="24"/>
    </row>
    <row r="765" spans="2:72" x14ac:dyDescent="0.15">
      <c r="B765" s="24"/>
      <c r="C765" s="56"/>
      <c r="D765" s="56"/>
      <c r="E765" s="56"/>
      <c r="F765" s="56"/>
      <c r="G765" s="56"/>
      <c r="H765" s="56"/>
      <c r="I765" s="24"/>
      <c r="J765" s="24"/>
      <c r="K765" s="24"/>
      <c r="L765" s="24"/>
      <c r="M765" s="24"/>
      <c r="N765" s="24"/>
      <c r="O765" s="24"/>
      <c r="P765" s="24"/>
      <c r="Q765" s="24"/>
      <c r="R765" s="24"/>
      <c r="S765" s="24"/>
      <c r="T765" s="24"/>
      <c r="U765" s="24"/>
      <c r="V765" s="24"/>
      <c r="W765" s="24"/>
      <c r="X765" s="24"/>
      <c r="Y765" s="24"/>
      <c r="Z765" s="24"/>
      <c r="AA765" s="24"/>
      <c r="AB765" s="24"/>
      <c r="AC765" s="24"/>
      <c r="AD765" s="24"/>
    </row>
    <row r="766" spans="2:72" s="318" customFormat="1" x14ac:dyDescent="0.15">
      <c r="B766" s="319"/>
      <c r="C766" s="56"/>
      <c r="D766" s="56"/>
      <c r="E766" s="56"/>
      <c r="F766" s="56"/>
      <c r="G766" s="56"/>
      <c r="H766" s="56"/>
      <c r="I766" s="319"/>
      <c r="J766" s="319"/>
      <c r="K766" s="319"/>
      <c r="L766" s="319"/>
      <c r="M766" s="319"/>
      <c r="N766" s="319"/>
      <c r="O766" s="319"/>
      <c r="P766" s="319"/>
      <c r="Q766" s="319"/>
      <c r="R766" s="319"/>
      <c r="S766" s="319"/>
      <c r="T766" s="319"/>
      <c r="U766" s="319"/>
      <c r="V766" s="319"/>
      <c r="W766" s="319"/>
      <c r="X766" s="319"/>
      <c r="Y766" s="319"/>
      <c r="Z766" s="319"/>
      <c r="AA766" s="319"/>
      <c r="AB766" s="319"/>
      <c r="AC766" s="319"/>
      <c r="AD766" s="319"/>
    </row>
    <row r="767" spans="2:72" ht="44.25" customHeight="1" x14ac:dyDescent="0.15">
      <c r="B767" s="557" t="s">
        <v>251</v>
      </c>
      <c r="C767" s="557"/>
      <c r="D767" s="557"/>
      <c r="E767" s="557"/>
      <c r="F767" s="557"/>
      <c r="G767" s="557"/>
      <c r="H767" s="557"/>
      <c r="I767" s="557"/>
      <c r="J767" s="557"/>
      <c r="K767" s="557"/>
      <c r="L767" s="557"/>
      <c r="M767" s="557"/>
      <c r="N767" s="557"/>
      <c r="O767" s="557"/>
      <c r="P767" s="557"/>
      <c r="Q767" s="557"/>
      <c r="R767" s="557"/>
      <c r="S767" s="557"/>
      <c r="T767" s="557"/>
      <c r="U767" s="557"/>
      <c r="V767" s="557"/>
      <c r="W767" s="557"/>
      <c r="X767" s="557"/>
      <c r="Y767" s="557"/>
      <c r="Z767" s="557"/>
      <c r="AA767" s="557"/>
      <c r="AB767" s="557"/>
      <c r="AC767" s="161"/>
      <c r="AD767" s="24"/>
    </row>
    <row r="768" spans="2:72" x14ac:dyDescent="0.15">
      <c r="B768" s="24"/>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24"/>
      <c r="AD768" s="24"/>
    </row>
    <row r="769" spans="2:72" x14ac:dyDescent="0.15">
      <c r="B769" s="24"/>
      <c r="C769" s="558"/>
      <c r="D769" s="559"/>
      <c r="E769" s="559"/>
      <c r="F769" s="559"/>
      <c r="G769" s="559"/>
      <c r="H769" s="560"/>
      <c r="I769" s="470" t="s">
        <v>24</v>
      </c>
      <c r="J769" s="470"/>
      <c r="K769" s="516">
        <f>O769+S769</f>
        <v>396</v>
      </c>
      <c r="L769" s="517"/>
      <c r="M769" s="470" t="s">
        <v>2</v>
      </c>
      <c r="N769" s="470"/>
      <c r="O769" s="461">
        <f>M706</f>
        <v>175</v>
      </c>
      <c r="P769" s="462"/>
      <c r="Q769" s="470" t="s">
        <v>3</v>
      </c>
      <c r="R769" s="470"/>
      <c r="S769" s="516">
        <f>Q706</f>
        <v>221</v>
      </c>
      <c r="T769" s="517"/>
      <c r="U769" s="24"/>
      <c r="V769" s="24"/>
      <c r="W769" s="24"/>
      <c r="X769" s="24"/>
      <c r="Y769" s="24"/>
      <c r="Z769" s="24"/>
    </row>
    <row r="770" spans="2:72" ht="40.9" customHeight="1" x14ac:dyDescent="0.15">
      <c r="B770" s="24"/>
      <c r="C770" s="554" t="s">
        <v>156</v>
      </c>
      <c r="D770" s="555"/>
      <c r="E770" s="555"/>
      <c r="F770" s="555"/>
      <c r="G770" s="555"/>
      <c r="H770" s="556"/>
      <c r="I770" s="600">
        <f t="shared" ref="I770:I777" si="138">M770+Q55</f>
        <v>93</v>
      </c>
      <c r="J770" s="601"/>
      <c r="K770" s="511">
        <f t="shared" ref="K770:K777" si="139">I770/K$769</f>
        <v>0.23484848484848486</v>
      </c>
      <c r="L770" s="512"/>
      <c r="M770" s="510">
        <v>93</v>
      </c>
      <c r="N770" s="494"/>
      <c r="O770" s="513">
        <f t="shared" ref="O770:O777" si="140">M770/O$769</f>
        <v>0.53142857142857147</v>
      </c>
      <c r="P770" s="514"/>
      <c r="Q770" s="510">
        <v>144</v>
      </c>
      <c r="R770" s="494"/>
      <c r="S770" s="511">
        <f t="shared" ref="S770:S777" si="141">Q770/S$769</f>
        <v>0.65158371040723984</v>
      </c>
      <c r="T770" s="512"/>
      <c r="U770" s="24"/>
      <c r="V770" s="24"/>
      <c r="W770" s="24"/>
      <c r="X770" s="24"/>
      <c r="Y770" s="24"/>
      <c r="Z770" s="24"/>
      <c r="AF770" s="302"/>
      <c r="AG770" s="302"/>
      <c r="AH770" s="302"/>
    </row>
    <row r="771" spans="2:72" ht="40.9" customHeight="1" x14ac:dyDescent="0.15">
      <c r="B771" s="24"/>
      <c r="C771" s="554" t="s">
        <v>154</v>
      </c>
      <c r="D771" s="555"/>
      <c r="E771" s="555"/>
      <c r="F771" s="555"/>
      <c r="G771" s="555"/>
      <c r="H771" s="556"/>
      <c r="I771" s="600">
        <f t="shared" si="138"/>
        <v>39</v>
      </c>
      <c r="J771" s="601"/>
      <c r="K771" s="511">
        <f t="shared" si="139"/>
        <v>9.8484848484848481E-2</v>
      </c>
      <c r="L771" s="512"/>
      <c r="M771" s="510">
        <v>39</v>
      </c>
      <c r="N771" s="494"/>
      <c r="O771" s="513">
        <f t="shared" si="140"/>
        <v>0.22285714285714286</v>
      </c>
      <c r="P771" s="514"/>
      <c r="Q771" s="510">
        <v>43</v>
      </c>
      <c r="R771" s="494"/>
      <c r="S771" s="511">
        <f t="shared" si="141"/>
        <v>0.19457013574660634</v>
      </c>
      <c r="T771" s="512"/>
      <c r="U771" s="24"/>
      <c r="V771" s="24"/>
      <c r="W771" s="24"/>
      <c r="X771" s="24"/>
      <c r="Y771" s="24"/>
      <c r="Z771" s="24"/>
      <c r="AF771" s="302"/>
      <c r="AG771" s="302"/>
      <c r="AH771" s="302"/>
    </row>
    <row r="772" spans="2:72" s="11" customFormat="1" ht="40.9" customHeight="1" x14ac:dyDescent="0.15">
      <c r="B772" s="12"/>
      <c r="C772" s="587" t="s">
        <v>51</v>
      </c>
      <c r="D772" s="588"/>
      <c r="E772" s="588"/>
      <c r="F772" s="588"/>
      <c r="G772" s="588"/>
      <c r="H772" s="589"/>
      <c r="I772" s="600">
        <f t="shared" si="138"/>
        <v>29</v>
      </c>
      <c r="J772" s="601"/>
      <c r="K772" s="511">
        <f t="shared" si="139"/>
        <v>7.3232323232323232E-2</v>
      </c>
      <c r="L772" s="512"/>
      <c r="M772" s="510">
        <v>29</v>
      </c>
      <c r="N772" s="494"/>
      <c r="O772" s="513">
        <f t="shared" si="140"/>
        <v>0.1657142857142857</v>
      </c>
      <c r="P772" s="514"/>
      <c r="Q772" s="510">
        <v>20</v>
      </c>
      <c r="R772" s="494"/>
      <c r="S772" s="511">
        <f t="shared" si="141"/>
        <v>9.0497737556561084E-2</v>
      </c>
      <c r="T772" s="512"/>
      <c r="U772" s="24"/>
      <c r="V772" s="24"/>
      <c r="W772" s="24"/>
      <c r="X772" s="24"/>
      <c r="Y772" s="12"/>
      <c r="Z772" s="12"/>
      <c r="AC772" s="21"/>
      <c r="AD772" s="21"/>
      <c r="AE772" s="318"/>
      <c r="AF772" s="318"/>
      <c r="AG772" s="318"/>
      <c r="AH772" s="318"/>
      <c r="AI772" s="302"/>
      <c r="AJ772" s="302"/>
      <c r="AK772" s="302"/>
      <c r="AL772" s="302"/>
      <c r="AM772" s="302"/>
      <c r="AN772" s="302"/>
      <c r="AO772" s="302"/>
      <c r="AP772" s="302"/>
      <c r="AQ772" s="302"/>
      <c r="AR772" s="302"/>
      <c r="AS772" s="302"/>
      <c r="AT772" s="302"/>
      <c r="AU772" s="302"/>
      <c r="AV772" s="302"/>
      <c r="AW772" s="302"/>
      <c r="AX772" s="302"/>
      <c r="AY772" s="302"/>
      <c r="AZ772" s="302"/>
      <c r="BA772" s="302"/>
      <c r="BB772" s="302"/>
      <c r="BC772" s="302"/>
      <c r="BD772" s="302"/>
      <c r="BE772" s="302"/>
      <c r="BF772" s="302"/>
      <c r="BG772" s="302"/>
      <c r="BH772" s="302"/>
      <c r="BI772" s="302"/>
      <c r="BJ772" s="302"/>
      <c r="BK772" s="302"/>
      <c r="BL772" s="302"/>
      <c r="BM772" s="302"/>
      <c r="BN772" s="302"/>
      <c r="BO772" s="302"/>
      <c r="BP772" s="302"/>
      <c r="BQ772" s="302"/>
      <c r="BR772" s="302"/>
      <c r="BS772" s="302"/>
      <c r="BT772" s="302"/>
    </row>
    <row r="773" spans="2:72" ht="40.9" customHeight="1" x14ac:dyDescent="0.15">
      <c r="C773" s="554" t="s">
        <v>153</v>
      </c>
      <c r="D773" s="555"/>
      <c r="E773" s="555"/>
      <c r="F773" s="555"/>
      <c r="G773" s="555"/>
      <c r="H773" s="556"/>
      <c r="I773" s="600">
        <f t="shared" si="138"/>
        <v>17</v>
      </c>
      <c r="J773" s="601"/>
      <c r="K773" s="511">
        <f t="shared" si="139"/>
        <v>4.2929292929292928E-2</v>
      </c>
      <c r="L773" s="512"/>
      <c r="M773" s="510">
        <v>17</v>
      </c>
      <c r="N773" s="494"/>
      <c r="O773" s="513">
        <f t="shared" si="140"/>
        <v>9.7142857142857142E-2</v>
      </c>
      <c r="P773" s="514"/>
      <c r="Q773" s="510">
        <v>18</v>
      </c>
      <c r="R773" s="494"/>
      <c r="S773" s="511">
        <f t="shared" si="141"/>
        <v>8.1447963800904979E-2</v>
      </c>
      <c r="T773" s="512"/>
      <c r="U773" s="24"/>
      <c r="V773" s="24"/>
      <c r="W773" s="24"/>
      <c r="X773" s="24"/>
      <c r="Y773" s="24"/>
      <c r="Z773" s="24"/>
    </row>
    <row r="774" spans="2:72" ht="40.9" customHeight="1" x14ac:dyDescent="0.15">
      <c r="C774" s="554" t="s">
        <v>155</v>
      </c>
      <c r="D774" s="555"/>
      <c r="E774" s="555"/>
      <c r="F774" s="555"/>
      <c r="G774" s="555"/>
      <c r="H774" s="556"/>
      <c r="I774" s="600">
        <f t="shared" si="138"/>
        <v>16</v>
      </c>
      <c r="J774" s="601"/>
      <c r="K774" s="511">
        <f t="shared" si="139"/>
        <v>4.0404040404040407E-2</v>
      </c>
      <c r="L774" s="512"/>
      <c r="M774" s="510">
        <v>16</v>
      </c>
      <c r="N774" s="494"/>
      <c r="O774" s="513">
        <f t="shared" si="140"/>
        <v>9.1428571428571428E-2</v>
      </c>
      <c r="P774" s="514"/>
      <c r="Q774" s="510">
        <v>7</v>
      </c>
      <c r="R774" s="494"/>
      <c r="S774" s="511">
        <f t="shared" si="141"/>
        <v>3.1674208144796379E-2</v>
      </c>
      <c r="T774" s="512"/>
      <c r="U774" s="24"/>
      <c r="V774" s="24"/>
      <c r="W774" s="24"/>
      <c r="X774" s="24"/>
      <c r="Y774" s="24"/>
      <c r="Z774" s="24"/>
    </row>
    <row r="775" spans="2:72" ht="40.9" customHeight="1" x14ac:dyDescent="0.15">
      <c r="B775" s="83"/>
      <c r="C775" s="554" t="s">
        <v>53</v>
      </c>
      <c r="D775" s="555"/>
      <c r="E775" s="555"/>
      <c r="F775" s="555"/>
      <c r="G775" s="555"/>
      <c r="H775" s="556"/>
      <c r="I775" s="600">
        <f t="shared" si="138"/>
        <v>4</v>
      </c>
      <c r="J775" s="601"/>
      <c r="K775" s="511">
        <f t="shared" si="139"/>
        <v>1.0101010101010102E-2</v>
      </c>
      <c r="L775" s="512"/>
      <c r="M775" s="510">
        <v>4</v>
      </c>
      <c r="N775" s="494"/>
      <c r="O775" s="513">
        <f t="shared" si="140"/>
        <v>2.2857142857142857E-2</v>
      </c>
      <c r="P775" s="514"/>
      <c r="Q775" s="510">
        <v>4</v>
      </c>
      <c r="R775" s="494"/>
      <c r="S775" s="511">
        <f t="shared" si="141"/>
        <v>1.8099547511312219E-2</v>
      </c>
      <c r="T775" s="512"/>
      <c r="U775" s="24"/>
      <c r="V775" s="24"/>
      <c r="W775" s="24"/>
      <c r="X775" s="24"/>
      <c r="Y775" s="24"/>
      <c r="Z775" s="24"/>
    </row>
    <row r="776" spans="2:72" ht="40.9" customHeight="1" x14ac:dyDescent="0.15">
      <c r="B776" s="83"/>
      <c r="C776" s="554" t="s">
        <v>152</v>
      </c>
      <c r="D776" s="555"/>
      <c r="E776" s="555"/>
      <c r="F776" s="555"/>
      <c r="G776" s="555"/>
      <c r="H776" s="556"/>
      <c r="I776" s="600">
        <f t="shared" si="138"/>
        <v>0</v>
      </c>
      <c r="J776" s="601"/>
      <c r="K776" s="511">
        <f t="shared" si="139"/>
        <v>0</v>
      </c>
      <c r="L776" s="512"/>
      <c r="M776" s="510">
        <v>0</v>
      </c>
      <c r="N776" s="494"/>
      <c r="O776" s="513">
        <f t="shared" si="140"/>
        <v>0</v>
      </c>
      <c r="P776" s="514"/>
      <c r="Q776" s="510">
        <v>0</v>
      </c>
      <c r="R776" s="494"/>
      <c r="S776" s="511">
        <f t="shared" si="141"/>
        <v>0</v>
      </c>
      <c r="T776" s="512"/>
      <c r="U776" s="24"/>
      <c r="V776" s="24"/>
      <c r="W776" s="24"/>
      <c r="X776" s="24"/>
      <c r="Y776" s="24"/>
      <c r="Z776" s="24"/>
    </row>
    <row r="777" spans="2:72" ht="40.9" customHeight="1" x14ac:dyDescent="0.15">
      <c r="B777" s="83"/>
      <c r="C777" s="587" t="s">
        <v>31</v>
      </c>
      <c r="D777" s="588"/>
      <c r="E777" s="588"/>
      <c r="F777" s="588"/>
      <c r="G777" s="588"/>
      <c r="H777" s="589"/>
      <c r="I777" s="600">
        <f t="shared" si="138"/>
        <v>11</v>
      </c>
      <c r="J777" s="601"/>
      <c r="K777" s="511">
        <f t="shared" si="139"/>
        <v>2.7777777777777776E-2</v>
      </c>
      <c r="L777" s="512"/>
      <c r="M777" s="510">
        <v>11</v>
      </c>
      <c r="N777" s="494"/>
      <c r="O777" s="513">
        <f t="shared" si="140"/>
        <v>6.2857142857142861E-2</v>
      </c>
      <c r="P777" s="514"/>
      <c r="Q777" s="510">
        <v>11</v>
      </c>
      <c r="R777" s="494"/>
      <c r="S777" s="511">
        <f t="shared" si="141"/>
        <v>4.9773755656108594E-2</v>
      </c>
      <c r="T777" s="512"/>
      <c r="U777" s="24"/>
      <c r="V777" s="24"/>
      <c r="W777" s="24"/>
      <c r="X777" s="24"/>
      <c r="Y777" s="24"/>
      <c r="Z777" s="24"/>
    </row>
    <row r="778" spans="2:72" x14ac:dyDescent="0.15">
      <c r="B778" s="24"/>
      <c r="C778" s="56"/>
      <c r="D778" s="56"/>
      <c r="E778" s="56"/>
      <c r="F778" s="56"/>
      <c r="G778" s="56"/>
      <c r="H778" s="56"/>
      <c r="I778" s="24"/>
      <c r="J778" s="24"/>
      <c r="K778" s="24"/>
      <c r="L778" s="24"/>
      <c r="M778" s="24"/>
      <c r="N778" s="24"/>
      <c r="O778" s="24"/>
      <c r="P778" s="24"/>
      <c r="Q778" s="24"/>
      <c r="R778" s="24"/>
      <c r="S778" s="24"/>
      <c r="T778" s="24"/>
      <c r="U778" s="24"/>
      <c r="V778" s="24"/>
      <c r="W778" s="24"/>
      <c r="X778" s="24"/>
      <c r="Y778" s="24"/>
      <c r="Z778" s="24"/>
      <c r="AA778" s="24"/>
      <c r="AB778" s="24"/>
      <c r="AC778" s="24"/>
      <c r="AD778" s="24"/>
    </row>
    <row r="779" spans="2:72" s="318" customFormat="1" x14ac:dyDescent="0.15">
      <c r="B779" s="82" t="s">
        <v>307</v>
      </c>
      <c r="C779"/>
      <c r="D779"/>
      <c r="E779"/>
      <c r="F779"/>
      <c r="G779"/>
      <c r="H779"/>
      <c r="I779"/>
      <c r="J779"/>
      <c r="K779"/>
      <c r="L779"/>
      <c r="M779"/>
      <c r="N779"/>
      <c r="O779"/>
      <c r="P779"/>
      <c r="Q779"/>
      <c r="R779"/>
      <c r="S779"/>
      <c r="T779"/>
      <c r="U779"/>
      <c r="V779"/>
      <c r="W779"/>
      <c r="X779"/>
      <c r="Y779"/>
      <c r="Z779"/>
      <c r="AA779"/>
      <c r="AB779"/>
    </row>
    <row r="780" spans="2:72" s="318" customFormat="1" x14ac:dyDescent="0.15">
      <c r="B780" t="s">
        <v>308</v>
      </c>
      <c r="C780"/>
      <c r="D780"/>
      <c r="E780"/>
      <c r="F780"/>
      <c r="G780"/>
      <c r="H780"/>
      <c r="I780"/>
      <c r="J780"/>
      <c r="K780"/>
      <c r="L780"/>
      <c r="M780"/>
      <c r="N780"/>
      <c r="O780"/>
      <c r="P780"/>
      <c r="Q780"/>
      <c r="R780"/>
      <c r="S780"/>
      <c r="T780"/>
      <c r="U780"/>
      <c r="V780"/>
      <c r="W780"/>
      <c r="X780"/>
      <c r="Y780"/>
      <c r="Z780"/>
      <c r="AA780"/>
      <c r="AB780"/>
    </row>
    <row r="781" spans="2:72" s="304" customFormat="1" x14ac:dyDescent="0.15">
      <c r="B781" s="305"/>
      <c r="C781" s="717" t="s">
        <v>269</v>
      </c>
      <c r="D781" s="717"/>
      <c r="E781" s="717"/>
      <c r="F781" s="717"/>
      <c r="G781" s="717"/>
      <c r="H781" s="717"/>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18"/>
      <c r="AF781" s="318"/>
      <c r="AG781" s="318"/>
      <c r="AH781" s="318"/>
      <c r="AI781" s="318"/>
      <c r="AJ781" s="318"/>
      <c r="AK781" s="318"/>
      <c r="AL781" s="318"/>
      <c r="AM781" s="318"/>
      <c r="AN781" s="318"/>
      <c r="AO781" s="318"/>
      <c r="AP781" s="318"/>
      <c r="AQ781" s="318"/>
      <c r="AR781" s="318"/>
      <c r="AS781" s="318"/>
      <c r="AT781" s="318"/>
      <c r="AU781" s="318"/>
      <c r="AV781" s="318"/>
      <c r="AW781" s="318"/>
      <c r="AX781" s="318"/>
      <c r="AY781" s="318"/>
      <c r="AZ781" s="318"/>
      <c r="BA781" s="318"/>
      <c r="BB781" s="318"/>
      <c r="BC781" s="318"/>
      <c r="BD781" s="318"/>
      <c r="BE781" s="318"/>
      <c r="BF781" s="318"/>
      <c r="BG781" s="318"/>
      <c r="BH781" s="318"/>
      <c r="BI781" s="318"/>
      <c r="BJ781" s="318"/>
      <c r="BK781" s="318"/>
      <c r="BL781" s="318"/>
      <c r="BM781" s="318"/>
      <c r="BN781" s="318"/>
      <c r="BO781" s="318"/>
      <c r="BP781" s="318"/>
      <c r="BQ781" s="318"/>
      <c r="BR781" s="318"/>
      <c r="BS781" s="318"/>
      <c r="BT781" s="318"/>
    </row>
    <row r="782" spans="2:72" s="304" customFormat="1" x14ac:dyDescent="0.15">
      <c r="B782" s="305"/>
      <c r="C782" s="558"/>
      <c r="D782" s="559"/>
      <c r="E782" s="559"/>
      <c r="F782" s="559"/>
      <c r="G782" s="559"/>
      <c r="H782" s="560"/>
      <c r="I782" s="470" t="s">
        <v>144</v>
      </c>
      <c r="J782" s="470"/>
      <c r="K782" s="516"/>
      <c r="L782" s="517"/>
      <c r="M782" s="470" t="s">
        <v>266</v>
      </c>
      <c r="N782" s="470"/>
      <c r="O782" s="461">
        <v>345</v>
      </c>
      <c r="P782" s="462"/>
      <c r="Q782" s="470" t="s">
        <v>211</v>
      </c>
      <c r="R782" s="470"/>
      <c r="S782" s="516">
        <v>396</v>
      </c>
      <c r="T782" s="517"/>
      <c r="U782" s="305"/>
      <c r="V782" s="305"/>
      <c r="W782" s="305"/>
      <c r="X782" s="305"/>
      <c r="Y782" s="305"/>
      <c r="Z782" s="305"/>
      <c r="AE782" s="318"/>
      <c r="AF782" s="318"/>
      <c r="AG782" s="318"/>
      <c r="AH782" s="318"/>
      <c r="AI782" s="318"/>
      <c r="AJ782" s="318"/>
      <c r="AK782" s="318"/>
      <c r="AL782" s="318"/>
      <c r="AM782" s="318"/>
      <c r="AN782" s="318"/>
      <c r="AO782" s="318"/>
      <c r="AP782" s="318"/>
      <c r="AQ782" s="318"/>
      <c r="AR782" s="318"/>
      <c r="AS782" s="318"/>
      <c r="AT782" s="318"/>
      <c r="AU782" s="318"/>
      <c r="AV782" s="318"/>
      <c r="AW782" s="318"/>
      <c r="AX782" s="318"/>
      <c r="AY782" s="318"/>
      <c r="AZ782" s="318"/>
      <c r="BA782" s="318"/>
      <c r="BB782" s="318"/>
      <c r="BC782" s="318"/>
      <c r="BD782" s="318"/>
      <c r="BE782" s="318"/>
      <c r="BF782" s="318"/>
      <c r="BG782" s="318"/>
      <c r="BH782" s="318"/>
      <c r="BI782" s="318"/>
      <c r="BJ782" s="318"/>
      <c r="BK782" s="318"/>
      <c r="BL782" s="318"/>
      <c r="BM782" s="318"/>
      <c r="BN782" s="318"/>
      <c r="BO782" s="318"/>
      <c r="BP782" s="318"/>
      <c r="BQ782" s="318"/>
      <c r="BR782" s="318"/>
      <c r="BS782" s="318"/>
      <c r="BT782" s="318"/>
    </row>
    <row r="783" spans="2:72" s="304" customFormat="1" ht="40.9" customHeight="1" x14ac:dyDescent="0.15">
      <c r="B783" s="305"/>
      <c r="C783" s="554" t="s">
        <v>156</v>
      </c>
      <c r="D783" s="555"/>
      <c r="E783" s="555"/>
      <c r="F783" s="555"/>
      <c r="G783" s="555"/>
      <c r="H783" s="556"/>
      <c r="I783" s="614"/>
      <c r="J783" s="615"/>
      <c r="K783" s="592"/>
      <c r="L783" s="593"/>
      <c r="M783" s="510">
        <v>227</v>
      </c>
      <c r="N783" s="494"/>
      <c r="O783" s="513">
        <f t="shared" ref="O783:O790" si="142">M783/O$782</f>
        <v>0.65797101449275364</v>
      </c>
      <c r="P783" s="514"/>
      <c r="Q783" s="510">
        <v>93</v>
      </c>
      <c r="R783" s="494"/>
      <c r="S783" s="511">
        <f t="shared" ref="S783:S790" si="143">Q783/S$782</f>
        <v>0.23484848484848486</v>
      </c>
      <c r="T783" s="512"/>
      <c r="U783" s="305"/>
      <c r="V783" s="305"/>
      <c r="W783" s="305"/>
      <c r="X783" s="305"/>
      <c r="Y783" s="305"/>
      <c r="Z783" s="305"/>
      <c r="AE783" s="318"/>
      <c r="AF783" s="302"/>
      <c r="AG783" s="302"/>
      <c r="AH783" s="302"/>
      <c r="AI783" s="318"/>
      <c r="AJ783" s="318"/>
      <c r="AK783" s="318"/>
      <c r="AL783" s="318"/>
      <c r="AM783" s="318"/>
      <c r="AN783" s="318"/>
      <c r="AO783" s="318"/>
      <c r="AP783" s="318"/>
      <c r="AQ783" s="318"/>
      <c r="AR783" s="318"/>
      <c r="AS783" s="318"/>
      <c r="AT783" s="318"/>
      <c r="AU783" s="318"/>
      <c r="AV783" s="318"/>
      <c r="AW783" s="318"/>
      <c r="AX783" s="318"/>
      <c r="AY783" s="318"/>
      <c r="AZ783" s="318"/>
      <c r="BA783" s="318"/>
      <c r="BB783" s="318"/>
      <c r="BC783" s="318"/>
      <c r="BD783" s="318"/>
      <c r="BE783" s="318"/>
      <c r="BF783" s="318"/>
      <c r="BG783" s="318"/>
      <c r="BH783" s="318"/>
      <c r="BI783" s="318"/>
      <c r="BJ783" s="318"/>
      <c r="BK783" s="318"/>
      <c r="BL783" s="318"/>
      <c r="BM783" s="318"/>
      <c r="BN783" s="318"/>
      <c r="BO783" s="318"/>
      <c r="BP783" s="318"/>
      <c r="BQ783" s="318"/>
      <c r="BR783" s="318"/>
      <c r="BS783" s="318"/>
      <c r="BT783" s="318"/>
    </row>
    <row r="784" spans="2:72" s="304" customFormat="1" ht="40.9" customHeight="1" x14ac:dyDescent="0.15">
      <c r="B784" s="305"/>
      <c r="C784" s="554" t="s">
        <v>154</v>
      </c>
      <c r="D784" s="555"/>
      <c r="E784" s="555"/>
      <c r="F784" s="555"/>
      <c r="G784" s="555"/>
      <c r="H784" s="556"/>
      <c r="I784" s="614"/>
      <c r="J784" s="615"/>
      <c r="K784" s="636"/>
      <c r="L784" s="637"/>
      <c r="M784" s="510">
        <v>86</v>
      </c>
      <c r="N784" s="494"/>
      <c r="O784" s="513">
        <f t="shared" si="142"/>
        <v>0.24927536231884059</v>
      </c>
      <c r="P784" s="514"/>
      <c r="Q784" s="510">
        <v>39</v>
      </c>
      <c r="R784" s="494"/>
      <c r="S784" s="576">
        <f t="shared" si="143"/>
        <v>9.8484848484848481E-2</v>
      </c>
      <c r="T784" s="577"/>
      <c r="U784" s="305"/>
      <c r="V784" s="305"/>
      <c r="W784" s="305"/>
      <c r="X784" s="305"/>
      <c r="Y784" s="305"/>
      <c r="Z784" s="305"/>
      <c r="AE784" s="318"/>
      <c r="AF784" s="302"/>
      <c r="AG784" s="302"/>
      <c r="AH784" s="302"/>
      <c r="AI784" s="318"/>
      <c r="AJ784" s="318"/>
      <c r="AK784" s="318"/>
      <c r="AL784" s="318"/>
      <c r="AM784" s="318"/>
      <c r="AN784" s="318"/>
      <c r="AO784" s="318"/>
      <c r="AP784" s="318"/>
      <c r="AQ784" s="318"/>
      <c r="AR784" s="318"/>
      <c r="AS784" s="318"/>
      <c r="AT784" s="318"/>
      <c r="AU784" s="318"/>
      <c r="AV784" s="318"/>
      <c r="AW784" s="318"/>
      <c r="AX784" s="318"/>
      <c r="AY784" s="318"/>
      <c r="AZ784" s="318"/>
      <c r="BA784" s="318"/>
      <c r="BB784" s="318"/>
      <c r="BC784" s="318"/>
      <c r="BD784" s="318"/>
      <c r="BE784" s="318"/>
      <c r="BF784" s="318"/>
      <c r="BG784" s="318"/>
      <c r="BH784" s="318"/>
      <c r="BI784" s="318"/>
      <c r="BJ784" s="318"/>
      <c r="BK784" s="318"/>
      <c r="BL784" s="318"/>
      <c r="BM784" s="318"/>
      <c r="BN784" s="318"/>
      <c r="BO784" s="318"/>
      <c r="BP784" s="318"/>
      <c r="BQ784" s="318"/>
      <c r="BR784" s="318"/>
      <c r="BS784" s="318"/>
      <c r="BT784" s="318"/>
    </row>
    <row r="785" spans="2:72" s="302" customFormat="1" ht="40.9" customHeight="1" x14ac:dyDescent="0.15">
      <c r="B785" s="303"/>
      <c r="C785" s="587" t="s">
        <v>51</v>
      </c>
      <c r="D785" s="588"/>
      <c r="E785" s="588"/>
      <c r="F785" s="588"/>
      <c r="G785" s="588"/>
      <c r="H785" s="589"/>
      <c r="I785" s="614"/>
      <c r="J785" s="615"/>
      <c r="K785" s="636"/>
      <c r="L785" s="637"/>
      <c r="M785" s="510">
        <v>58</v>
      </c>
      <c r="N785" s="494"/>
      <c r="O785" s="513">
        <f t="shared" si="142"/>
        <v>0.1681159420289855</v>
      </c>
      <c r="P785" s="514"/>
      <c r="Q785" s="510">
        <v>29</v>
      </c>
      <c r="R785" s="494"/>
      <c r="S785" s="576">
        <f t="shared" si="143"/>
        <v>7.3232323232323232E-2</v>
      </c>
      <c r="T785" s="577"/>
      <c r="U785" s="305"/>
      <c r="V785" s="305"/>
      <c r="W785" s="305"/>
      <c r="X785" s="305"/>
      <c r="Y785" s="303"/>
      <c r="Z785" s="303"/>
      <c r="AC785" s="304"/>
      <c r="AD785" s="304"/>
      <c r="AE785" s="318"/>
      <c r="AF785" s="318"/>
      <c r="AG785" s="318"/>
      <c r="AH785" s="318"/>
    </row>
    <row r="786" spans="2:72" s="304" customFormat="1" ht="40.9" customHeight="1" x14ac:dyDescent="0.15">
      <c r="C786" s="554" t="s">
        <v>153</v>
      </c>
      <c r="D786" s="555"/>
      <c r="E786" s="555"/>
      <c r="F786" s="555"/>
      <c r="G786" s="555"/>
      <c r="H786" s="556"/>
      <c r="I786" s="614"/>
      <c r="J786" s="615"/>
      <c r="K786" s="636"/>
      <c r="L786" s="637"/>
      <c r="M786" s="510">
        <v>35</v>
      </c>
      <c r="N786" s="494"/>
      <c r="O786" s="513">
        <f t="shared" si="142"/>
        <v>0.10144927536231885</v>
      </c>
      <c r="P786" s="514"/>
      <c r="Q786" s="510">
        <v>17</v>
      </c>
      <c r="R786" s="494"/>
      <c r="S786" s="576">
        <f t="shared" si="143"/>
        <v>4.2929292929292928E-2</v>
      </c>
      <c r="T786" s="577"/>
      <c r="U786" s="305"/>
      <c r="V786" s="305"/>
      <c r="W786" s="305"/>
      <c r="X786" s="305"/>
      <c r="Y786" s="305"/>
      <c r="Z786" s="305"/>
      <c r="AE786" s="318"/>
      <c r="AF786" s="318"/>
      <c r="AG786" s="318"/>
      <c r="AH786" s="318"/>
      <c r="AI786" s="318"/>
      <c r="AJ786" s="318"/>
      <c r="AK786" s="318"/>
      <c r="AL786" s="318"/>
      <c r="AM786" s="318"/>
      <c r="AN786" s="318"/>
      <c r="AO786" s="318"/>
      <c r="AP786" s="318"/>
      <c r="AQ786" s="318"/>
      <c r="AR786" s="318"/>
      <c r="AS786" s="318"/>
      <c r="AT786" s="318"/>
      <c r="AU786" s="318"/>
      <c r="AV786" s="318"/>
      <c r="AW786" s="318"/>
      <c r="AX786" s="318"/>
      <c r="AY786" s="318"/>
      <c r="AZ786" s="318"/>
      <c r="BA786" s="318"/>
      <c r="BB786" s="318"/>
      <c r="BC786" s="318"/>
      <c r="BD786" s="318"/>
      <c r="BE786" s="318"/>
      <c r="BF786" s="318"/>
      <c r="BG786" s="318"/>
      <c r="BH786" s="318"/>
      <c r="BI786" s="318"/>
      <c r="BJ786" s="318"/>
      <c r="BK786" s="318"/>
      <c r="BL786" s="318"/>
      <c r="BM786" s="318"/>
      <c r="BN786" s="318"/>
      <c r="BO786" s="318"/>
      <c r="BP786" s="318"/>
      <c r="BQ786" s="318"/>
      <c r="BR786" s="318"/>
      <c r="BS786" s="318"/>
      <c r="BT786" s="318"/>
    </row>
    <row r="787" spans="2:72" s="304" customFormat="1" ht="40.9" customHeight="1" x14ac:dyDescent="0.15">
      <c r="C787" s="554" t="s">
        <v>155</v>
      </c>
      <c r="D787" s="555"/>
      <c r="E787" s="555"/>
      <c r="F787" s="555"/>
      <c r="G787" s="555"/>
      <c r="H787" s="556"/>
      <c r="I787" s="614"/>
      <c r="J787" s="615"/>
      <c r="K787" s="636"/>
      <c r="L787" s="637"/>
      <c r="M787" s="510">
        <v>24</v>
      </c>
      <c r="N787" s="494"/>
      <c r="O787" s="513">
        <f t="shared" si="142"/>
        <v>6.9565217391304349E-2</v>
      </c>
      <c r="P787" s="514"/>
      <c r="Q787" s="510">
        <v>16</v>
      </c>
      <c r="R787" s="494"/>
      <c r="S787" s="576">
        <f t="shared" si="143"/>
        <v>4.0404040404040407E-2</v>
      </c>
      <c r="T787" s="577"/>
      <c r="U787" s="305"/>
      <c r="V787" s="305"/>
      <c r="W787" s="305"/>
      <c r="X787" s="305"/>
      <c r="Y787" s="305"/>
      <c r="Z787" s="305"/>
      <c r="AE787" s="318"/>
      <c r="AF787" s="318"/>
      <c r="AG787" s="318"/>
      <c r="AH787" s="318"/>
      <c r="AI787" s="318"/>
      <c r="AJ787" s="318"/>
      <c r="AK787" s="318"/>
      <c r="AL787" s="318"/>
      <c r="AM787" s="318"/>
      <c r="AN787" s="318"/>
      <c r="AO787" s="318"/>
      <c r="AP787" s="318"/>
      <c r="AQ787" s="318"/>
      <c r="AR787" s="318"/>
      <c r="AS787" s="318"/>
      <c r="AT787" s="318"/>
      <c r="AU787" s="318"/>
      <c r="AV787" s="318"/>
      <c r="AW787" s="318"/>
      <c r="AX787" s="318"/>
      <c r="AY787" s="318"/>
      <c r="AZ787" s="318"/>
      <c r="BA787" s="318"/>
      <c r="BB787" s="318"/>
      <c r="BC787" s="318"/>
      <c r="BD787" s="318"/>
      <c r="BE787" s="318"/>
      <c r="BF787" s="318"/>
      <c r="BG787" s="318"/>
      <c r="BH787" s="318"/>
      <c r="BI787" s="318"/>
      <c r="BJ787" s="318"/>
      <c r="BK787" s="318"/>
      <c r="BL787" s="318"/>
      <c r="BM787" s="318"/>
      <c r="BN787" s="318"/>
      <c r="BO787" s="318"/>
      <c r="BP787" s="318"/>
      <c r="BQ787" s="318"/>
      <c r="BR787" s="318"/>
      <c r="BS787" s="318"/>
      <c r="BT787" s="318"/>
    </row>
    <row r="788" spans="2:72" s="304" customFormat="1" ht="40.9" customHeight="1" x14ac:dyDescent="0.15">
      <c r="B788" s="306"/>
      <c r="C788" s="554" t="s">
        <v>53</v>
      </c>
      <c r="D788" s="555"/>
      <c r="E788" s="555"/>
      <c r="F788" s="555"/>
      <c r="G788" s="555"/>
      <c r="H788" s="556"/>
      <c r="I788" s="614"/>
      <c r="J788" s="615"/>
      <c r="K788" s="636"/>
      <c r="L788" s="637"/>
      <c r="M788" s="510">
        <v>4</v>
      </c>
      <c r="N788" s="494"/>
      <c r="O788" s="513">
        <f t="shared" si="142"/>
        <v>1.1594202898550725E-2</v>
      </c>
      <c r="P788" s="514"/>
      <c r="Q788" s="510">
        <v>4</v>
      </c>
      <c r="R788" s="494"/>
      <c r="S788" s="576">
        <f t="shared" si="143"/>
        <v>1.0101010101010102E-2</v>
      </c>
      <c r="T788" s="577"/>
      <c r="U788" s="305"/>
      <c r="V788" s="305"/>
      <c r="W788" s="305"/>
      <c r="X788" s="305"/>
      <c r="Y788" s="305"/>
      <c r="Z788" s="305"/>
      <c r="AE788" s="318"/>
      <c r="AF788" s="318"/>
      <c r="AG788" s="318"/>
      <c r="AH788" s="318"/>
      <c r="AI788" s="318"/>
      <c r="AJ788" s="318"/>
      <c r="AK788" s="318"/>
      <c r="AL788" s="318"/>
      <c r="AM788" s="318"/>
      <c r="AN788" s="318"/>
      <c r="AO788" s="318"/>
      <c r="AP788" s="318"/>
      <c r="AQ788" s="318"/>
      <c r="AR788" s="318"/>
      <c r="AS788" s="318"/>
      <c r="AT788" s="318"/>
      <c r="AU788" s="318"/>
      <c r="AV788" s="318"/>
      <c r="AW788" s="318"/>
      <c r="AX788" s="318"/>
      <c r="AY788" s="318"/>
      <c r="AZ788" s="318"/>
      <c r="BA788" s="318"/>
      <c r="BB788" s="318"/>
      <c r="BC788" s="318"/>
      <c r="BD788" s="318"/>
      <c r="BE788" s="318"/>
      <c r="BF788" s="318"/>
      <c r="BG788" s="318"/>
      <c r="BH788" s="318"/>
      <c r="BI788" s="318"/>
      <c r="BJ788" s="318"/>
      <c r="BK788" s="318"/>
      <c r="BL788" s="318"/>
      <c r="BM788" s="318"/>
      <c r="BN788" s="318"/>
      <c r="BO788" s="318"/>
      <c r="BP788" s="318"/>
      <c r="BQ788" s="318"/>
      <c r="BR788" s="318"/>
      <c r="BS788" s="318"/>
      <c r="BT788" s="318"/>
    </row>
    <row r="789" spans="2:72" s="304" customFormat="1" ht="40.9" customHeight="1" x14ac:dyDescent="0.15">
      <c r="B789" s="306"/>
      <c r="C789" s="554" t="s">
        <v>152</v>
      </c>
      <c r="D789" s="555"/>
      <c r="E789" s="555"/>
      <c r="F789" s="555"/>
      <c r="G789" s="555"/>
      <c r="H789" s="556"/>
      <c r="I789" s="614"/>
      <c r="J789" s="615"/>
      <c r="K789" s="636"/>
      <c r="L789" s="637"/>
      <c r="M789" s="510">
        <v>1</v>
      </c>
      <c r="N789" s="494"/>
      <c r="O789" s="513">
        <f t="shared" si="142"/>
        <v>2.8985507246376812E-3</v>
      </c>
      <c r="P789" s="514"/>
      <c r="Q789" s="510">
        <v>0</v>
      </c>
      <c r="R789" s="494"/>
      <c r="S789" s="576">
        <f t="shared" si="143"/>
        <v>0</v>
      </c>
      <c r="T789" s="577"/>
      <c r="U789" s="305"/>
      <c r="V789" s="305"/>
      <c r="W789" s="305"/>
      <c r="X789" s="305"/>
      <c r="Y789" s="305"/>
      <c r="Z789" s="305"/>
      <c r="AE789" s="318"/>
      <c r="AF789" s="318"/>
      <c r="AG789" s="318"/>
      <c r="AH789" s="318"/>
      <c r="AI789" s="318"/>
      <c r="AJ789" s="318"/>
      <c r="AK789" s="318"/>
      <c r="AL789" s="318"/>
      <c r="AM789" s="318"/>
      <c r="AN789" s="318"/>
      <c r="AO789" s="318"/>
      <c r="AP789" s="318"/>
      <c r="AQ789" s="318"/>
      <c r="AR789" s="318"/>
      <c r="AS789" s="318"/>
      <c r="AT789" s="318"/>
      <c r="AU789" s="318"/>
      <c r="AV789" s="318"/>
      <c r="AW789" s="318"/>
      <c r="AX789" s="318"/>
      <c r="AY789" s="318"/>
      <c r="AZ789" s="318"/>
      <c r="BA789" s="318"/>
      <c r="BB789" s="318"/>
      <c r="BC789" s="318"/>
      <c r="BD789" s="318"/>
      <c r="BE789" s="318"/>
      <c r="BF789" s="318"/>
      <c r="BG789" s="318"/>
      <c r="BH789" s="318"/>
      <c r="BI789" s="318"/>
      <c r="BJ789" s="318"/>
      <c r="BK789" s="318"/>
      <c r="BL789" s="318"/>
      <c r="BM789" s="318"/>
      <c r="BN789" s="318"/>
      <c r="BO789" s="318"/>
      <c r="BP789" s="318"/>
      <c r="BQ789" s="318"/>
      <c r="BR789" s="318"/>
      <c r="BS789" s="318"/>
      <c r="BT789" s="318"/>
    </row>
    <row r="790" spans="2:72" s="304" customFormat="1" ht="40.9" customHeight="1" x14ac:dyDescent="0.15">
      <c r="B790" s="306"/>
      <c r="C790" s="587" t="s">
        <v>31</v>
      </c>
      <c r="D790" s="588"/>
      <c r="E790" s="588"/>
      <c r="F790" s="588"/>
      <c r="G790" s="588"/>
      <c r="H790" s="589"/>
      <c r="I790" s="614"/>
      <c r="J790" s="615"/>
      <c r="K790" s="636"/>
      <c r="L790" s="637"/>
      <c r="M790" s="510">
        <v>4</v>
      </c>
      <c r="N790" s="494"/>
      <c r="O790" s="513">
        <f t="shared" si="142"/>
        <v>1.1594202898550725E-2</v>
      </c>
      <c r="P790" s="514"/>
      <c r="Q790" s="510">
        <v>11</v>
      </c>
      <c r="R790" s="494"/>
      <c r="S790" s="576">
        <f t="shared" si="143"/>
        <v>2.7777777777777776E-2</v>
      </c>
      <c r="T790" s="577"/>
      <c r="U790" s="305"/>
      <c r="V790" s="305"/>
      <c r="W790" s="305"/>
      <c r="X790" s="305"/>
      <c r="Y790" s="305"/>
      <c r="Z790" s="305"/>
      <c r="AE790" s="318"/>
      <c r="AF790" s="318"/>
      <c r="AG790" s="318"/>
      <c r="AH790" s="318"/>
      <c r="AI790" s="318"/>
      <c r="AJ790" s="318"/>
      <c r="AK790" s="318"/>
      <c r="AL790" s="318"/>
      <c r="AM790" s="318"/>
      <c r="AN790" s="318"/>
      <c r="AO790" s="318"/>
      <c r="AP790" s="318"/>
      <c r="AQ790" s="318"/>
      <c r="AR790" s="318"/>
      <c r="AS790" s="318"/>
      <c r="AT790" s="318"/>
      <c r="AU790" s="318"/>
      <c r="AV790" s="318"/>
      <c r="AW790" s="318"/>
      <c r="AX790" s="318"/>
      <c r="AY790" s="318"/>
      <c r="AZ790" s="318"/>
      <c r="BA790" s="318"/>
      <c r="BB790" s="318"/>
      <c r="BC790" s="318"/>
      <c r="BD790" s="318"/>
      <c r="BE790" s="318"/>
      <c r="BF790" s="318"/>
      <c r="BG790" s="318"/>
      <c r="BH790" s="318"/>
      <c r="BI790" s="318"/>
      <c r="BJ790" s="318"/>
      <c r="BK790" s="318"/>
      <c r="BL790" s="318"/>
      <c r="BM790" s="318"/>
      <c r="BN790" s="318"/>
      <c r="BO790" s="318"/>
      <c r="BP790" s="318"/>
      <c r="BQ790" s="318"/>
      <c r="BR790" s="318"/>
      <c r="BS790" s="318"/>
      <c r="BT790" s="318"/>
    </row>
    <row r="791" spans="2:72" x14ac:dyDescent="0.15">
      <c r="AC791" s="24"/>
      <c r="AD791" s="24"/>
    </row>
    <row r="792" spans="2:72" x14ac:dyDescent="0.15">
      <c r="AC792" s="24"/>
      <c r="AD792" s="24"/>
    </row>
    <row r="793" spans="2:72" x14ac:dyDescent="0.15">
      <c r="AC793" s="24"/>
      <c r="AD793" s="24"/>
    </row>
    <row r="794" spans="2:72" ht="27" customHeight="1" x14ac:dyDescent="0.15">
      <c r="AC794" s="24"/>
      <c r="AD794" s="24"/>
    </row>
    <row r="795" spans="2:72" ht="13.5" customHeight="1" x14ac:dyDescent="0.15">
      <c r="B795" s="570" t="s">
        <v>252</v>
      </c>
      <c r="C795" s="570"/>
      <c r="D795" s="570"/>
      <c r="E795" s="570"/>
      <c r="F795" s="570"/>
      <c r="G795" s="570"/>
      <c r="H795" s="570"/>
      <c r="I795" s="570"/>
      <c r="J795" s="570"/>
      <c r="K795" s="570"/>
      <c r="L795" s="570"/>
      <c r="M795" s="570"/>
      <c r="N795" s="570"/>
      <c r="O795" s="570"/>
      <c r="P795" s="570"/>
      <c r="Q795" s="570"/>
      <c r="R795" s="570"/>
      <c r="S795" s="570"/>
      <c r="T795" s="570"/>
      <c r="U795" s="570"/>
      <c r="V795" s="570"/>
      <c r="W795" s="570"/>
      <c r="X795" s="570"/>
      <c r="Y795" s="570"/>
      <c r="Z795" s="570"/>
      <c r="AA795" s="570"/>
      <c r="AB795" s="570"/>
      <c r="AC795" s="24"/>
      <c r="AD795" s="24"/>
    </row>
    <row r="796" spans="2:72" x14ac:dyDescent="0.15">
      <c r="B796" s="570"/>
      <c r="C796" s="57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c r="AA796" s="570"/>
      <c r="AB796" s="570"/>
      <c r="AC796" s="24"/>
      <c r="AD796" s="24"/>
    </row>
    <row r="797" spans="2:72" x14ac:dyDescent="0.15">
      <c r="B797" s="570"/>
      <c r="C797" s="57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c r="AA797" s="570"/>
      <c r="AB797" s="570"/>
      <c r="AC797" s="24"/>
      <c r="AD797" s="24"/>
    </row>
    <row r="798" spans="2:72" x14ac:dyDescent="0.15">
      <c r="B798" s="570"/>
      <c r="C798" s="57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c r="AA798" s="570"/>
      <c r="AB798" s="570"/>
      <c r="AC798" s="24"/>
      <c r="AD798" s="24"/>
    </row>
    <row r="799" spans="2:72" x14ac:dyDescent="0.15">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24"/>
      <c r="AD799" s="24"/>
    </row>
    <row r="800" spans="2:72" x14ac:dyDescent="0.15">
      <c r="B800" s="24"/>
      <c r="C800" s="558"/>
      <c r="D800" s="559"/>
      <c r="E800" s="559"/>
      <c r="F800" s="559"/>
      <c r="G800" s="559"/>
      <c r="H800" s="560"/>
      <c r="I800" s="470" t="s">
        <v>24</v>
      </c>
      <c r="J800" s="470"/>
      <c r="K800" s="516">
        <f>SUM(O800,S800)</f>
        <v>500</v>
      </c>
      <c r="L800" s="517"/>
      <c r="M800" s="470" t="s">
        <v>2</v>
      </c>
      <c r="N800" s="470"/>
      <c r="O800" s="461">
        <f>P31</f>
        <v>250</v>
      </c>
      <c r="P800" s="462"/>
      <c r="Q800" s="470" t="s">
        <v>3</v>
      </c>
      <c r="R800" s="470"/>
      <c r="S800" s="516">
        <f>P34</f>
        <v>250</v>
      </c>
      <c r="T800" s="517"/>
      <c r="U800" s="24"/>
      <c r="V800" s="24"/>
      <c r="W800" s="24"/>
      <c r="X800" s="24"/>
      <c r="Y800" s="24"/>
      <c r="Z800" s="24"/>
    </row>
    <row r="801" spans="2:30" ht="34.9" customHeight="1" x14ac:dyDescent="0.15">
      <c r="B801" s="24"/>
      <c r="C801" s="618" t="s">
        <v>85</v>
      </c>
      <c r="D801" s="619"/>
      <c r="E801" s="619"/>
      <c r="F801" s="619"/>
      <c r="G801" s="619"/>
      <c r="H801" s="620"/>
      <c r="I801" s="600">
        <f>M801+Q801</f>
        <v>81</v>
      </c>
      <c r="J801" s="601"/>
      <c r="K801" s="602">
        <f t="shared" ref="K801:K812" si="144">I801/K$800</f>
        <v>0.16200000000000001</v>
      </c>
      <c r="L801" s="603"/>
      <c r="M801" s="600">
        <v>54</v>
      </c>
      <c r="N801" s="601"/>
      <c r="O801" s="513">
        <f>M801/O$800</f>
        <v>0.216</v>
      </c>
      <c r="P801" s="514"/>
      <c r="Q801" s="600">
        <v>27</v>
      </c>
      <c r="R801" s="601"/>
      <c r="S801" s="602">
        <f t="shared" ref="S801:S812" si="145">Q801/S$800</f>
        <v>0.108</v>
      </c>
      <c r="T801" s="603"/>
      <c r="U801" s="24"/>
      <c r="V801" s="24"/>
      <c r="W801" s="24"/>
      <c r="X801" s="24"/>
      <c r="Y801" s="24"/>
      <c r="Z801" s="24"/>
    </row>
    <row r="802" spans="2:30" ht="34.9" customHeight="1" x14ac:dyDescent="0.15">
      <c r="B802" s="24"/>
      <c r="C802" s="621" t="s">
        <v>96</v>
      </c>
      <c r="D802" s="622"/>
      <c r="E802" s="622"/>
      <c r="F802" s="622"/>
      <c r="G802" s="622"/>
      <c r="H802" s="623"/>
      <c r="I802" s="600">
        <f t="shared" ref="I802:I812" si="146">M802+Q802</f>
        <v>91</v>
      </c>
      <c r="J802" s="601"/>
      <c r="K802" s="602">
        <f t="shared" si="144"/>
        <v>0.182</v>
      </c>
      <c r="L802" s="603"/>
      <c r="M802" s="600">
        <v>42</v>
      </c>
      <c r="N802" s="601"/>
      <c r="O802" s="513">
        <f>M802/O$800</f>
        <v>0.16800000000000001</v>
      </c>
      <c r="P802" s="514"/>
      <c r="Q802" s="600">
        <v>49</v>
      </c>
      <c r="R802" s="601"/>
      <c r="S802" s="602">
        <f t="shared" si="145"/>
        <v>0.19600000000000001</v>
      </c>
      <c r="T802" s="603"/>
      <c r="U802" s="24"/>
      <c r="V802" s="24"/>
      <c r="W802" s="24"/>
      <c r="X802" s="24"/>
      <c r="Y802" s="24"/>
      <c r="Z802" s="24"/>
    </row>
    <row r="803" spans="2:30" ht="34.9" customHeight="1" x14ac:dyDescent="0.15">
      <c r="B803" s="24"/>
      <c r="C803" s="621" t="s">
        <v>84</v>
      </c>
      <c r="D803" s="622"/>
      <c r="E803" s="622"/>
      <c r="F803" s="622"/>
      <c r="G803" s="622"/>
      <c r="H803" s="623"/>
      <c r="I803" s="600">
        <f t="shared" si="146"/>
        <v>64</v>
      </c>
      <c r="J803" s="601"/>
      <c r="K803" s="602">
        <f t="shared" si="144"/>
        <v>0.128</v>
      </c>
      <c r="L803" s="603"/>
      <c r="M803" s="600">
        <v>42</v>
      </c>
      <c r="N803" s="601"/>
      <c r="O803" s="513">
        <f t="shared" ref="O803:O812" si="147">M803/O$800</f>
        <v>0.16800000000000001</v>
      </c>
      <c r="P803" s="514"/>
      <c r="Q803" s="600">
        <v>22</v>
      </c>
      <c r="R803" s="601"/>
      <c r="S803" s="602">
        <f t="shared" si="145"/>
        <v>8.7999999999999995E-2</v>
      </c>
      <c r="T803" s="603"/>
      <c r="U803" s="24"/>
      <c r="V803" s="24"/>
      <c r="W803" s="24"/>
      <c r="X803" s="24"/>
      <c r="Y803" s="24"/>
      <c r="Z803" s="24"/>
    </row>
    <row r="804" spans="2:30" ht="34.9" customHeight="1" x14ac:dyDescent="0.15">
      <c r="B804" s="24"/>
      <c r="C804" s="618" t="s">
        <v>88</v>
      </c>
      <c r="D804" s="619"/>
      <c r="E804" s="619"/>
      <c r="F804" s="619"/>
      <c r="G804" s="619"/>
      <c r="H804" s="620"/>
      <c r="I804" s="600">
        <f t="shared" si="146"/>
        <v>38</v>
      </c>
      <c r="J804" s="601"/>
      <c r="K804" s="602">
        <f t="shared" si="144"/>
        <v>7.5999999999999998E-2</v>
      </c>
      <c r="L804" s="603"/>
      <c r="M804" s="600">
        <v>28</v>
      </c>
      <c r="N804" s="601"/>
      <c r="O804" s="513">
        <f t="shared" si="147"/>
        <v>0.112</v>
      </c>
      <c r="P804" s="514"/>
      <c r="Q804" s="600">
        <v>10</v>
      </c>
      <c r="R804" s="601"/>
      <c r="S804" s="602">
        <f t="shared" si="145"/>
        <v>0.04</v>
      </c>
      <c r="T804" s="603"/>
      <c r="U804" s="24"/>
      <c r="V804" s="24"/>
      <c r="W804" s="24"/>
      <c r="X804" s="24"/>
      <c r="Y804" s="24"/>
      <c r="Z804" s="24"/>
    </row>
    <row r="805" spans="2:30" ht="34.9" customHeight="1" x14ac:dyDescent="0.15">
      <c r="B805" s="24"/>
      <c r="C805" s="618" t="s">
        <v>90</v>
      </c>
      <c r="D805" s="619"/>
      <c r="E805" s="619"/>
      <c r="F805" s="619"/>
      <c r="G805" s="619"/>
      <c r="H805" s="620"/>
      <c r="I805" s="600">
        <f t="shared" si="146"/>
        <v>87</v>
      </c>
      <c r="J805" s="601"/>
      <c r="K805" s="602">
        <f t="shared" si="144"/>
        <v>0.17399999999999999</v>
      </c>
      <c r="L805" s="603"/>
      <c r="M805" s="600">
        <v>59</v>
      </c>
      <c r="N805" s="601"/>
      <c r="O805" s="513">
        <f t="shared" si="147"/>
        <v>0.23599999999999999</v>
      </c>
      <c r="P805" s="514"/>
      <c r="Q805" s="600">
        <v>28</v>
      </c>
      <c r="R805" s="601"/>
      <c r="S805" s="602">
        <f t="shared" si="145"/>
        <v>0.112</v>
      </c>
      <c r="T805" s="603"/>
      <c r="U805" s="24"/>
      <c r="V805" s="24"/>
      <c r="W805" s="24"/>
      <c r="X805" s="24"/>
      <c r="Y805" s="24"/>
      <c r="Z805" s="24"/>
    </row>
    <row r="806" spans="2:30" ht="34.9" customHeight="1" x14ac:dyDescent="0.15">
      <c r="B806" s="24"/>
      <c r="C806" s="618" t="s">
        <v>89</v>
      </c>
      <c r="D806" s="619"/>
      <c r="E806" s="619"/>
      <c r="F806" s="619"/>
      <c r="G806" s="619"/>
      <c r="H806" s="620"/>
      <c r="I806" s="600">
        <f t="shared" si="146"/>
        <v>38</v>
      </c>
      <c r="J806" s="601"/>
      <c r="K806" s="602">
        <f t="shared" si="144"/>
        <v>7.5999999999999998E-2</v>
      </c>
      <c r="L806" s="603"/>
      <c r="M806" s="600">
        <v>19</v>
      </c>
      <c r="N806" s="601"/>
      <c r="O806" s="513">
        <f t="shared" si="147"/>
        <v>7.5999999999999998E-2</v>
      </c>
      <c r="P806" s="514"/>
      <c r="Q806" s="600">
        <v>19</v>
      </c>
      <c r="R806" s="601"/>
      <c r="S806" s="602">
        <f t="shared" si="145"/>
        <v>7.5999999999999998E-2</v>
      </c>
      <c r="T806" s="603"/>
      <c r="U806" s="24"/>
      <c r="V806" s="24"/>
      <c r="W806" s="24"/>
      <c r="X806" s="24"/>
      <c r="Y806" s="24"/>
      <c r="Z806" s="24"/>
    </row>
    <row r="807" spans="2:30" ht="34.9" customHeight="1" x14ac:dyDescent="0.15">
      <c r="B807" s="24"/>
      <c r="C807" s="621" t="s">
        <v>83</v>
      </c>
      <c r="D807" s="622"/>
      <c r="E807" s="622"/>
      <c r="F807" s="622"/>
      <c r="G807" s="622"/>
      <c r="H807" s="623"/>
      <c r="I807" s="600">
        <f t="shared" si="146"/>
        <v>52</v>
      </c>
      <c r="J807" s="601"/>
      <c r="K807" s="602">
        <f t="shared" si="144"/>
        <v>0.104</v>
      </c>
      <c r="L807" s="603"/>
      <c r="M807" s="600">
        <v>29</v>
      </c>
      <c r="N807" s="601"/>
      <c r="O807" s="513">
        <f t="shared" si="147"/>
        <v>0.11600000000000001</v>
      </c>
      <c r="P807" s="514"/>
      <c r="Q807" s="600">
        <v>23</v>
      </c>
      <c r="R807" s="601"/>
      <c r="S807" s="602">
        <f t="shared" si="145"/>
        <v>9.1999999999999998E-2</v>
      </c>
      <c r="T807" s="603"/>
      <c r="U807" s="24"/>
      <c r="V807" s="24"/>
      <c r="W807" s="24"/>
      <c r="X807" s="24"/>
      <c r="Y807" s="24"/>
      <c r="Z807" s="24"/>
    </row>
    <row r="808" spans="2:30" ht="34.9" customHeight="1" x14ac:dyDescent="0.15">
      <c r="B808" s="24"/>
      <c r="C808" s="640" t="s">
        <v>91</v>
      </c>
      <c r="D808" s="641"/>
      <c r="E808" s="641"/>
      <c r="F808" s="641"/>
      <c r="G808" s="641"/>
      <c r="H808" s="642"/>
      <c r="I808" s="600">
        <f t="shared" si="146"/>
        <v>23</v>
      </c>
      <c r="J808" s="601"/>
      <c r="K808" s="602">
        <f t="shared" si="144"/>
        <v>4.5999999999999999E-2</v>
      </c>
      <c r="L808" s="603"/>
      <c r="M808" s="600">
        <v>15</v>
      </c>
      <c r="N808" s="601"/>
      <c r="O808" s="513">
        <f t="shared" si="147"/>
        <v>0.06</v>
      </c>
      <c r="P808" s="514"/>
      <c r="Q808" s="600">
        <v>8</v>
      </c>
      <c r="R808" s="601"/>
      <c r="S808" s="602">
        <f t="shared" si="145"/>
        <v>3.2000000000000001E-2</v>
      </c>
      <c r="T808" s="603"/>
      <c r="U808" s="24"/>
      <c r="V808" s="24"/>
      <c r="W808" s="24"/>
      <c r="X808" s="24"/>
      <c r="Y808" s="24"/>
      <c r="Z808" s="24"/>
    </row>
    <row r="809" spans="2:30" ht="34.9" customHeight="1" x14ac:dyDescent="0.15">
      <c r="B809" s="24"/>
      <c r="C809" s="618" t="s">
        <v>87</v>
      </c>
      <c r="D809" s="619"/>
      <c r="E809" s="619"/>
      <c r="F809" s="619"/>
      <c r="G809" s="619"/>
      <c r="H809" s="620"/>
      <c r="I809" s="600">
        <f t="shared" si="146"/>
        <v>9</v>
      </c>
      <c r="J809" s="601"/>
      <c r="K809" s="602">
        <f t="shared" si="144"/>
        <v>1.7999999999999999E-2</v>
      </c>
      <c r="L809" s="603"/>
      <c r="M809" s="600">
        <v>6</v>
      </c>
      <c r="N809" s="601"/>
      <c r="O809" s="513">
        <f t="shared" si="147"/>
        <v>2.4E-2</v>
      </c>
      <c r="P809" s="514"/>
      <c r="Q809" s="600">
        <v>3</v>
      </c>
      <c r="R809" s="601"/>
      <c r="S809" s="602">
        <f t="shared" si="145"/>
        <v>1.2E-2</v>
      </c>
      <c r="T809" s="603"/>
      <c r="U809" s="24"/>
      <c r="V809" s="24"/>
      <c r="W809" s="24"/>
      <c r="X809" s="24"/>
      <c r="Y809" s="24"/>
      <c r="Z809" s="24"/>
    </row>
    <row r="810" spans="2:30" ht="34.9" customHeight="1" x14ac:dyDescent="0.15">
      <c r="B810" s="24"/>
      <c r="C810" s="618" t="s">
        <v>86</v>
      </c>
      <c r="D810" s="619"/>
      <c r="E810" s="619"/>
      <c r="F810" s="619"/>
      <c r="G810" s="619"/>
      <c r="H810" s="620"/>
      <c r="I810" s="600">
        <f t="shared" si="146"/>
        <v>12</v>
      </c>
      <c r="J810" s="601"/>
      <c r="K810" s="602">
        <f t="shared" si="144"/>
        <v>2.4E-2</v>
      </c>
      <c r="L810" s="603"/>
      <c r="M810" s="600">
        <v>8</v>
      </c>
      <c r="N810" s="601"/>
      <c r="O810" s="513">
        <f t="shared" si="147"/>
        <v>3.2000000000000001E-2</v>
      </c>
      <c r="P810" s="514"/>
      <c r="Q810" s="600">
        <v>4</v>
      </c>
      <c r="R810" s="601"/>
      <c r="S810" s="602">
        <f t="shared" si="145"/>
        <v>1.6E-2</v>
      </c>
      <c r="T810" s="603"/>
      <c r="U810" s="24"/>
      <c r="V810" s="24"/>
      <c r="W810" s="24"/>
      <c r="X810" s="24"/>
      <c r="Y810" s="24"/>
      <c r="Z810" s="24"/>
    </row>
    <row r="811" spans="2:30" ht="34.9" customHeight="1" x14ac:dyDescent="0.15">
      <c r="B811" s="24"/>
      <c r="C811" s="618" t="s">
        <v>81</v>
      </c>
      <c r="D811" s="619"/>
      <c r="E811" s="619"/>
      <c r="F811" s="619"/>
      <c r="G811" s="619"/>
      <c r="H811" s="620"/>
      <c r="I811" s="600">
        <f t="shared" si="146"/>
        <v>0</v>
      </c>
      <c r="J811" s="601"/>
      <c r="K811" s="602">
        <f t="shared" si="144"/>
        <v>0</v>
      </c>
      <c r="L811" s="603"/>
      <c r="M811" s="600">
        <v>0</v>
      </c>
      <c r="N811" s="601"/>
      <c r="O811" s="513">
        <f t="shared" si="147"/>
        <v>0</v>
      </c>
      <c r="P811" s="514"/>
      <c r="Q811" s="600">
        <v>0</v>
      </c>
      <c r="R811" s="601"/>
      <c r="S811" s="602">
        <f t="shared" si="145"/>
        <v>0</v>
      </c>
      <c r="T811" s="603"/>
      <c r="U811" s="24"/>
      <c r="V811" s="24"/>
      <c r="W811" s="24"/>
      <c r="X811" s="24"/>
      <c r="Y811" s="24"/>
      <c r="Z811" s="24"/>
    </row>
    <row r="812" spans="2:30" ht="34.9" customHeight="1" x14ac:dyDescent="0.15">
      <c r="B812" s="24"/>
      <c r="C812" s="618" t="s">
        <v>92</v>
      </c>
      <c r="D812" s="619"/>
      <c r="E812" s="619"/>
      <c r="F812" s="619"/>
      <c r="G812" s="619"/>
      <c r="H812" s="620"/>
      <c r="I812" s="600">
        <f t="shared" si="146"/>
        <v>260</v>
      </c>
      <c r="J812" s="601"/>
      <c r="K812" s="602">
        <f t="shared" si="144"/>
        <v>0.52</v>
      </c>
      <c r="L812" s="603"/>
      <c r="M812" s="600">
        <v>116</v>
      </c>
      <c r="N812" s="601"/>
      <c r="O812" s="513">
        <f t="shared" si="147"/>
        <v>0.46400000000000002</v>
      </c>
      <c r="P812" s="514"/>
      <c r="Q812" s="600">
        <v>144</v>
      </c>
      <c r="R812" s="601"/>
      <c r="S812" s="602">
        <f t="shared" si="145"/>
        <v>0.57599999999999996</v>
      </c>
      <c r="T812" s="603"/>
      <c r="U812" s="24"/>
      <c r="V812" s="24"/>
      <c r="W812" s="24"/>
      <c r="X812" s="24"/>
      <c r="Y812" s="24"/>
      <c r="Z812" s="24"/>
    </row>
    <row r="813" spans="2:30" x14ac:dyDescent="0.15">
      <c r="B813" s="24"/>
      <c r="C813" s="54" t="s">
        <v>52</v>
      </c>
      <c r="D813" s="53"/>
      <c r="E813" s="53"/>
      <c r="F813" s="53"/>
      <c r="G813" s="53"/>
      <c r="H813" s="53"/>
      <c r="I813" s="42"/>
      <c r="J813" s="42"/>
      <c r="K813" s="9"/>
      <c r="L813" s="9"/>
      <c r="M813" s="157"/>
      <c r="N813" s="157"/>
      <c r="O813" s="9"/>
      <c r="P813" s="9"/>
      <c r="Q813" s="157"/>
      <c r="R813" s="157"/>
      <c r="S813" s="9"/>
      <c r="T813" s="9"/>
      <c r="U813" s="24"/>
      <c r="V813" s="24"/>
      <c r="W813" s="24"/>
      <c r="X813" s="24"/>
      <c r="Y813" s="24"/>
      <c r="Z813" s="24"/>
      <c r="AA813" s="24"/>
      <c r="AB813" s="24"/>
      <c r="AC813" s="24"/>
      <c r="AD813" s="24"/>
    </row>
    <row r="814" spans="2:30" x14ac:dyDescent="0.15">
      <c r="B814" s="24"/>
      <c r="C814" s="54"/>
      <c r="D814" s="53"/>
      <c r="E814" s="53"/>
      <c r="F814" s="53"/>
      <c r="G814" s="53"/>
      <c r="H814" s="53"/>
      <c r="I814" s="42"/>
      <c r="J814" s="42"/>
      <c r="K814" s="9"/>
      <c r="L814" s="9"/>
      <c r="M814" s="157"/>
      <c r="N814" s="157"/>
      <c r="O814" s="9"/>
      <c r="P814" s="9"/>
      <c r="Q814" s="157"/>
      <c r="R814" s="157"/>
      <c r="S814" s="9"/>
      <c r="T814" s="9"/>
      <c r="U814" s="24"/>
      <c r="V814" s="24"/>
      <c r="W814" s="24"/>
      <c r="X814" s="24"/>
      <c r="Y814" s="24"/>
      <c r="Z814" s="24"/>
      <c r="AA814" s="24"/>
      <c r="AB814" s="24"/>
      <c r="AC814" s="24"/>
      <c r="AD814" s="24"/>
    </row>
    <row r="815" spans="2:30" x14ac:dyDescent="0.15">
      <c r="B815" s="24"/>
      <c r="C815" s="54"/>
      <c r="D815" s="53"/>
      <c r="E815" s="53"/>
      <c r="F815" s="53"/>
      <c r="G815" s="53"/>
      <c r="H815" s="53"/>
      <c r="I815" s="42"/>
      <c r="J815" s="42"/>
      <c r="K815" s="9"/>
      <c r="L815" s="9"/>
      <c r="M815" s="157"/>
      <c r="N815" s="157"/>
      <c r="O815" s="9"/>
      <c r="P815" s="9"/>
      <c r="Q815" s="157"/>
      <c r="R815" s="157"/>
      <c r="S815" s="9"/>
      <c r="T815" s="9"/>
      <c r="U815" s="24"/>
      <c r="V815" s="24"/>
      <c r="W815" s="24"/>
      <c r="X815" s="24"/>
      <c r="Y815" s="24"/>
      <c r="Z815" s="24"/>
      <c r="AA815" s="24"/>
      <c r="AB815" s="24"/>
      <c r="AC815" s="24"/>
      <c r="AD815" s="24"/>
    </row>
    <row r="816" spans="2:30" x14ac:dyDescent="0.15">
      <c r="B816" s="24"/>
      <c r="C816" s="469" t="s">
        <v>2</v>
      </c>
      <c r="D816" s="470"/>
      <c r="E816" s="461">
        <f>O800</f>
        <v>250</v>
      </c>
      <c r="F816" s="461"/>
      <c r="G816" s="90"/>
      <c r="H816" s="91"/>
      <c r="I816" s="521" t="s">
        <v>64</v>
      </c>
      <c r="J816" s="522"/>
      <c r="K816" s="523">
        <f>F31</f>
        <v>50</v>
      </c>
      <c r="L816" s="524"/>
      <c r="M816" s="521" t="s">
        <v>65</v>
      </c>
      <c r="N816" s="522"/>
      <c r="O816" s="523">
        <f>H31</f>
        <v>50</v>
      </c>
      <c r="P816" s="524"/>
      <c r="Q816" s="521" t="s">
        <v>66</v>
      </c>
      <c r="R816" s="522"/>
      <c r="S816" s="523">
        <f>J31</f>
        <v>50</v>
      </c>
      <c r="T816" s="524"/>
      <c r="U816" s="521" t="s">
        <v>67</v>
      </c>
      <c r="V816" s="522"/>
      <c r="W816" s="523">
        <f>L31</f>
        <v>50</v>
      </c>
      <c r="X816" s="524"/>
      <c r="Y816" s="534" t="s">
        <v>68</v>
      </c>
      <c r="Z816" s="535"/>
      <c r="AA816" s="523">
        <f>N31</f>
        <v>50</v>
      </c>
      <c r="AB816" s="524"/>
      <c r="AC816" s="24"/>
      <c r="AD816" s="24"/>
    </row>
    <row r="817" spans="2:30" ht="34.9" customHeight="1" x14ac:dyDescent="0.15">
      <c r="B817" s="24"/>
      <c r="C817" s="621" t="s">
        <v>85</v>
      </c>
      <c r="D817" s="622"/>
      <c r="E817" s="622"/>
      <c r="F817" s="622"/>
      <c r="G817" s="622"/>
      <c r="H817" s="623"/>
      <c r="I817" s="526">
        <v>6</v>
      </c>
      <c r="J817" s="527"/>
      <c r="K817" s="528">
        <f t="shared" ref="K817:K828" si="148">I817/K$816</f>
        <v>0.12</v>
      </c>
      <c r="L817" s="529"/>
      <c r="M817" s="526">
        <v>8</v>
      </c>
      <c r="N817" s="527"/>
      <c r="O817" s="643">
        <f>M817/O$800</f>
        <v>3.2000000000000001E-2</v>
      </c>
      <c r="P817" s="644"/>
      <c r="Q817" s="526">
        <v>9</v>
      </c>
      <c r="R817" s="527"/>
      <c r="S817" s="528">
        <f t="shared" ref="S817:S828" si="149">Q817/S$816</f>
        <v>0.18</v>
      </c>
      <c r="T817" s="529"/>
      <c r="U817" s="526">
        <v>14</v>
      </c>
      <c r="V817" s="527"/>
      <c r="W817" s="528">
        <f t="shared" ref="W817:W828" si="150">U817/W$816</f>
        <v>0.28000000000000003</v>
      </c>
      <c r="X817" s="529"/>
      <c r="Y817" s="526">
        <v>17</v>
      </c>
      <c r="Z817" s="527"/>
      <c r="AA817" s="606">
        <f>Y817/AA$816</f>
        <v>0.34</v>
      </c>
      <c r="AB817" s="607"/>
      <c r="AC817" s="24"/>
      <c r="AD817" s="24"/>
    </row>
    <row r="818" spans="2:30" ht="34.9" customHeight="1" x14ac:dyDescent="0.15">
      <c r="B818" s="24"/>
      <c r="C818" s="621" t="s">
        <v>96</v>
      </c>
      <c r="D818" s="622"/>
      <c r="E818" s="622"/>
      <c r="F818" s="622"/>
      <c r="G818" s="622"/>
      <c r="H818" s="623"/>
      <c r="I818" s="526">
        <v>2</v>
      </c>
      <c r="J818" s="527"/>
      <c r="K818" s="528">
        <f t="shared" si="148"/>
        <v>0.04</v>
      </c>
      <c r="L818" s="529"/>
      <c r="M818" s="526">
        <v>10</v>
      </c>
      <c r="N818" s="527"/>
      <c r="O818" s="643">
        <f>M818/O$800</f>
        <v>0.04</v>
      </c>
      <c r="P818" s="644"/>
      <c r="Q818" s="526">
        <v>7</v>
      </c>
      <c r="R818" s="527"/>
      <c r="S818" s="528">
        <f t="shared" si="149"/>
        <v>0.14000000000000001</v>
      </c>
      <c r="T818" s="529"/>
      <c r="U818" s="526">
        <v>8</v>
      </c>
      <c r="V818" s="527"/>
      <c r="W818" s="528">
        <f t="shared" si="150"/>
        <v>0.16</v>
      </c>
      <c r="X818" s="529"/>
      <c r="Y818" s="526">
        <v>15</v>
      </c>
      <c r="Z818" s="527"/>
      <c r="AA818" s="606">
        <f t="shared" ref="AA818:AA828" si="151">Y818/AA$816</f>
        <v>0.3</v>
      </c>
      <c r="AB818" s="607"/>
      <c r="AC818" s="24"/>
      <c r="AD818" s="24"/>
    </row>
    <row r="819" spans="2:30" ht="34.9" customHeight="1" x14ac:dyDescent="0.15">
      <c r="B819" s="24"/>
      <c r="C819" s="621" t="s">
        <v>84</v>
      </c>
      <c r="D819" s="622"/>
      <c r="E819" s="622"/>
      <c r="F819" s="622"/>
      <c r="G819" s="622"/>
      <c r="H819" s="623"/>
      <c r="I819" s="526">
        <v>4</v>
      </c>
      <c r="J819" s="527"/>
      <c r="K819" s="528">
        <f t="shared" si="148"/>
        <v>0.08</v>
      </c>
      <c r="L819" s="529"/>
      <c r="M819" s="526">
        <v>14</v>
      </c>
      <c r="N819" s="527"/>
      <c r="O819" s="643">
        <f t="shared" ref="O819:O828" si="152">M819/O$800</f>
        <v>5.6000000000000001E-2</v>
      </c>
      <c r="P819" s="644"/>
      <c r="Q819" s="526">
        <v>10</v>
      </c>
      <c r="R819" s="527"/>
      <c r="S819" s="528">
        <f t="shared" si="149"/>
        <v>0.2</v>
      </c>
      <c r="T819" s="529"/>
      <c r="U819" s="526">
        <v>6</v>
      </c>
      <c r="V819" s="527"/>
      <c r="W819" s="528">
        <f t="shared" si="150"/>
        <v>0.12</v>
      </c>
      <c r="X819" s="529"/>
      <c r="Y819" s="526">
        <v>8</v>
      </c>
      <c r="Z819" s="527"/>
      <c r="AA819" s="606">
        <f t="shared" si="151"/>
        <v>0.16</v>
      </c>
      <c r="AB819" s="607"/>
      <c r="AC819" s="24"/>
      <c r="AD819" s="24"/>
    </row>
    <row r="820" spans="2:30" ht="34.9" customHeight="1" x14ac:dyDescent="0.15">
      <c r="B820" s="24"/>
      <c r="C820" s="621" t="s">
        <v>88</v>
      </c>
      <c r="D820" s="622"/>
      <c r="E820" s="622"/>
      <c r="F820" s="622"/>
      <c r="G820" s="622"/>
      <c r="H820" s="623"/>
      <c r="I820" s="526">
        <v>6</v>
      </c>
      <c r="J820" s="527"/>
      <c r="K820" s="528">
        <f t="shared" si="148"/>
        <v>0.12</v>
      </c>
      <c r="L820" s="529"/>
      <c r="M820" s="526">
        <v>3</v>
      </c>
      <c r="N820" s="527"/>
      <c r="O820" s="643">
        <f t="shared" si="152"/>
        <v>1.2E-2</v>
      </c>
      <c r="P820" s="644"/>
      <c r="Q820" s="526">
        <v>4</v>
      </c>
      <c r="R820" s="527"/>
      <c r="S820" s="528">
        <f t="shared" si="149"/>
        <v>0.08</v>
      </c>
      <c r="T820" s="529"/>
      <c r="U820" s="526">
        <v>4</v>
      </c>
      <c r="V820" s="527"/>
      <c r="W820" s="528">
        <f t="shared" si="150"/>
        <v>0.08</v>
      </c>
      <c r="X820" s="529"/>
      <c r="Y820" s="526">
        <v>11</v>
      </c>
      <c r="Z820" s="527"/>
      <c r="AA820" s="606">
        <f t="shared" si="151"/>
        <v>0.22</v>
      </c>
      <c r="AB820" s="607"/>
      <c r="AC820" s="24"/>
      <c r="AD820" s="24"/>
    </row>
    <row r="821" spans="2:30" ht="34.9" customHeight="1" x14ac:dyDescent="0.15">
      <c r="B821" s="24"/>
      <c r="C821" s="621" t="s">
        <v>90</v>
      </c>
      <c r="D821" s="622"/>
      <c r="E821" s="622"/>
      <c r="F821" s="622"/>
      <c r="G821" s="622"/>
      <c r="H821" s="623"/>
      <c r="I821" s="526">
        <v>9</v>
      </c>
      <c r="J821" s="527"/>
      <c r="K821" s="528">
        <f t="shared" si="148"/>
        <v>0.18</v>
      </c>
      <c r="L821" s="529"/>
      <c r="M821" s="526">
        <v>12</v>
      </c>
      <c r="N821" s="527"/>
      <c r="O821" s="643">
        <f t="shared" si="152"/>
        <v>4.8000000000000001E-2</v>
      </c>
      <c r="P821" s="644"/>
      <c r="Q821" s="526">
        <v>14</v>
      </c>
      <c r="R821" s="527"/>
      <c r="S821" s="528">
        <f t="shared" si="149"/>
        <v>0.28000000000000003</v>
      </c>
      <c r="T821" s="529"/>
      <c r="U821" s="526">
        <v>10</v>
      </c>
      <c r="V821" s="527"/>
      <c r="W821" s="528">
        <f t="shared" si="150"/>
        <v>0.2</v>
      </c>
      <c r="X821" s="529"/>
      <c r="Y821" s="526">
        <v>14</v>
      </c>
      <c r="Z821" s="527"/>
      <c r="AA821" s="606">
        <f t="shared" si="151"/>
        <v>0.28000000000000003</v>
      </c>
      <c r="AB821" s="607"/>
      <c r="AC821" s="24"/>
      <c r="AD821" s="24"/>
    </row>
    <row r="822" spans="2:30" ht="34.9" customHeight="1" x14ac:dyDescent="0.15">
      <c r="B822" s="24"/>
      <c r="C822" s="621" t="s">
        <v>89</v>
      </c>
      <c r="D822" s="622"/>
      <c r="E822" s="622"/>
      <c r="F822" s="622"/>
      <c r="G822" s="622"/>
      <c r="H822" s="623"/>
      <c r="I822" s="526">
        <v>2</v>
      </c>
      <c r="J822" s="527"/>
      <c r="K822" s="528">
        <f t="shared" si="148"/>
        <v>0.04</v>
      </c>
      <c r="L822" s="529"/>
      <c r="M822" s="526">
        <v>2</v>
      </c>
      <c r="N822" s="527"/>
      <c r="O822" s="643">
        <f t="shared" si="152"/>
        <v>8.0000000000000002E-3</v>
      </c>
      <c r="P822" s="644"/>
      <c r="Q822" s="526">
        <v>6</v>
      </c>
      <c r="R822" s="527"/>
      <c r="S822" s="528">
        <f t="shared" si="149"/>
        <v>0.12</v>
      </c>
      <c r="T822" s="529"/>
      <c r="U822" s="526">
        <v>5</v>
      </c>
      <c r="V822" s="527"/>
      <c r="W822" s="528">
        <f t="shared" si="150"/>
        <v>0.1</v>
      </c>
      <c r="X822" s="529"/>
      <c r="Y822" s="526">
        <v>4</v>
      </c>
      <c r="Z822" s="527"/>
      <c r="AA822" s="606">
        <f t="shared" si="151"/>
        <v>0.08</v>
      </c>
      <c r="AB822" s="607"/>
      <c r="AC822" s="24"/>
      <c r="AD822" s="24"/>
    </row>
    <row r="823" spans="2:30" ht="34.9" customHeight="1" x14ac:dyDescent="0.15">
      <c r="B823" s="24"/>
      <c r="C823" s="621" t="s">
        <v>83</v>
      </c>
      <c r="D823" s="622"/>
      <c r="E823" s="622"/>
      <c r="F823" s="622"/>
      <c r="G823" s="622"/>
      <c r="H823" s="623"/>
      <c r="I823" s="526">
        <v>11</v>
      </c>
      <c r="J823" s="527"/>
      <c r="K823" s="528">
        <f t="shared" si="148"/>
        <v>0.22</v>
      </c>
      <c r="L823" s="529"/>
      <c r="M823" s="526">
        <v>10</v>
      </c>
      <c r="N823" s="527"/>
      <c r="O823" s="643">
        <f t="shared" si="152"/>
        <v>0.04</v>
      </c>
      <c r="P823" s="644"/>
      <c r="Q823" s="526">
        <v>4</v>
      </c>
      <c r="R823" s="527"/>
      <c r="S823" s="528">
        <f t="shared" si="149"/>
        <v>0.08</v>
      </c>
      <c r="T823" s="529"/>
      <c r="U823" s="526">
        <v>1</v>
      </c>
      <c r="V823" s="527"/>
      <c r="W823" s="528">
        <f t="shared" si="150"/>
        <v>0.02</v>
      </c>
      <c r="X823" s="529"/>
      <c r="Y823" s="526">
        <v>3</v>
      </c>
      <c r="Z823" s="527"/>
      <c r="AA823" s="606">
        <f t="shared" si="151"/>
        <v>0.06</v>
      </c>
      <c r="AB823" s="607"/>
      <c r="AC823" s="24"/>
      <c r="AD823" s="24"/>
    </row>
    <row r="824" spans="2:30" ht="34.9" customHeight="1" x14ac:dyDescent="0.15">
      <c r="B824" s="24"/>
      <c r="C824" s="640" t="s">
        <v>91</v>
      </c>
      <c r="D824" s="641"/>
      <c r="E824" s="641"/>
      <c r="F824" s="641"/>
      <c r="G824" s="641"/>
      <c r="H824" s="642"/>
      <c r="I824" s="526">
        <v>3</v>
      </c>
      <c r="J824" s="527"/>
      <c r="K824" s="528">
        <f t="shared" si="148"/>
        <v>0.06</v>
      </c>
      <c r="L824" s="529"/>
      <c r="M824" s="526">
        <v>4</v>
      </c>
      <c r="N824" s="527"/>
      <c r="O824" s="643">
        <f t="shared" si="152"/>
        <v>1.6E-2</v>
      </c>
      <c r="P824" s="644"/>
      <c r="Q824" s="526">
        <v>2</v>
      </c>
      <c r="R824" s="527"/>
      <c r="S824" s="528">
        <f t="shared" si="149"/>
        <v>0.04</v>
      </c>
      <c r="T824" s="529"/>
      <c r="U824" s="526">
        <v>3</v>
      </c>
      <c r="V824" s="527"/>
      <c r="W824" s="528">
        <f t="shared" si="150"/>
        <v>0.06</v>
      </c>
      <c r="X824" s="529"/>
      <c r="Y824" s="526">
        <v>3</v>
      </c>
      <c r="Z824" s="527"/>
      <c r="AA824" s="606">
        <f t="shared" si="151"/>
        <v>0.06</v>
      </c>
      <c r="AB824" s="607"/>
      <c r="AC824" s="24"/>
      <c r="AD824" s="24"/>
    </row>
    <row r="825" spans="2:30" ht="34.9" customHeight="1" x14ac:dyDescent="0.15">
      <c r="B825" s="24"/>
      <c r="C825" s="621" t="s">
        <v>87</v>
      </c>
      <c r="D825" s="622"/>
      <c r="E825" s="622"/>
      <c r="F825" s="622"/>
      <c r="G825" s="622"/>
      <c r="H825" s="623"/>
      <c r="I825" s="526">
        <v>1</v>
      </c>
      <c r="J825" s="527"/>
      <c r="K825" s="528">
        <f t="shared" si="148"/>
        <v>0.02</v>
      </c>
      <c r="L825" s="529"/>
      <c r="M825" s="526">
        <v>2</v>
      </c>
      <c r="N825" s="527"/>
      <c r="O825" s="643">
        <f t="shared" si="152"/>
        <v>8.0000000000000002E-3</v>
      </c>
      <c r="P825" s="644"/>
      <c r="Q825" s="526">
        <v>1</v>
      </c>
      <c r="R825" s="527"/>
      <c r="S825" s="528">
        <f t="shared" si="149"/>
        <v>0.02</v>
      </c>
      <c r="T825" s="529"/>
      <c r="U825" s="526">
        <v>0</v>
      </c>
      <c r="V825" s="527"/>
      <c r="W825" s="528">
        <f t="shared" si="150"/>
        <v>0</v>
      </c>
      <c r="X825" s="529"/>
      <c r="Y825" s="526">
        <v>2</v>
      </c>
      <c r="Z825" s="527"/>
      <c r="AA825" s="606">
        <f t="shared" si="151"/>
        <v>0.04</v>
      </c>
      <c r="AB825" s="607"/>
      <c r="AC825" s="24"/>
      <c r="AD825" s="24"/>
    </row>
    <row r="826" spans="2:30" ht="34.9" customHeight="1" x14ac:dyDescent="0.15">
      <c r="B826" s="24"/>
      <c r="C826" s="621" t="s">
        <v>86</v>
      </c>
      <c r="D826" s="622"/>
      <c r="E826" s="622"/>
      <c r="F826" s="622"/>
      <c r="G826" s="622"/>
      <c r="H826" s="623"/>
      <c r="I826" s="526">
        <v>2</v>
      </c>
      <c r="J826" s="527"/>
      <c r="K826" s="528">
        <f t="shared" si="148"/>
        <v>0.04</v>
      </c>
      <c r="L826" s="529"/>
      <c r="M826" s="526">
        <v>3</v>
      </c>
      <c r="N826" s="527"/>
      <c r="O826" s="643">
        <f t="shared" si="152"/>
        <v>1.2E-2</v>
      </c>
      <c r="P826" s="644"/>
      <c r="Q826" s="526">
        <v>2</v>
      </c>
      <c r="R826" s="527"/>
      <c r="S826" s="528">
        <f t="shared" si="149"/>
        <v>0.04</v>
      </c>
      <c r="T826" s="529"/>
      <c r="U826" s="526">
        <v>0</v>
      </c>
      <c r="V826" s="527"/>
      <c r="W826" s="528">
        <f t="shared" si="150"/>
        <v>0</v>
      </c>
      <c r="X826" s="529"/>
      <c r="Y826" s="526">
        <v>1</v>
      </c>
      <c r="Z826" s="527"/>
      <c r="AA826" s="606">
        <f t="shared" si="151"/>
        <v>0.02</v>
      </c>
      <c r="AB826" s="607"/>
      <c r="AC826" s="24"/>
      <c r="AD826" s="24"/>
    </row>
    <row r="827" spans="2:30" ht="34.9" customHeight="1" x14ac:dyDescent="0.15">
      <c r="B827" s="24"/>
      <c r="C827" s="621" t="s">
        <v>81</v>
      </c>
      <c r="D827" s="622"/>
      <c r="E827" s="622"/>
      <c r="F827" s="622"/>
      <c r="G827" s="622"/>
      <c r="H827" s="623"/>
      <c r="I827" s="526">
        <v>0</v>
      </c>
      <c r="J827" s="527"/>
      <c r="K827" s="528">
        <f t="shared" si="148"/>
        <v>0</v>
      </c>
      <c r="L827" s="529"/>
      <c r="M827" s="526">
        <v>0</v>
      </c>
      <c r="N827" s="527"/>
      <c r="O827" s="643">
        <f t="shared" si="152"/>
        <v>0</v>
      </c>
      <c r="P827" s="644"/>
      <c r="Q827" s="526">
        <v>0</v>
      </c>
      <c r="R827" s="527"/>
      <c r="S827" s="528">
        <f t="shared" si="149"/>
        <v>0</v>
      </c>
      <c r="T827" s="529"/>
      <c r="U827" s="526">
        <v>0</v>
      </c>
      <c r="V827" s="527"/>
      <c r="W827" s="528">
        <f t="shared" si="150"/>
        <v>0</v>
      </c>
      <c r="X827" s="529"/>
      <c r="Y827" s="526">
        <v>0</v>
      </c>
      <c r="Z827" s="527"/>
      <c r="AA827" s="606">
        <f t="shared" si="151"/>
        <v>0</v>
      </c>
      <c r="AB827" s="607"/>
      <c r="AC827" s="24"/>
      <c r="AD827" s="24"/>
    </row>
    <row r="828" spans="2:30" ht="34.9" customHeight="1" x14ac:dyDescent="0.15">
      <c r="B828" s="24"/>
      <c r="C828" s="621" t="s">
        <v>92</v>
      </c>
      <c r="D828" s="622"/>
      <c r="E828" s="622"/>
      <c r="F828" s="622"/>
      <c r="G828" s="622"/>
      <c r="H828" s="623"/>
      <c r="I828" s="526">
        <v>28</v>
      </c>
      <c r="J828" s="527"/>
      <c r="K828" s="528">
        <f t="shared" si="148"/>
        <v>0.56000000000000005</v>
      </c>
      <c r="L828" s="529"/>
      <c r="M828" s="526">
        <v>23</v>
      </c>
      <c r="N828" s="527"/>
      <c r="O828" s="643">
        <f t="shared" si="152"/>
        <v>9.1999999999999998E-2</v>
      </c>
      <c r="P828" s="644"/>
      <c r="Q828" s="526">
        <v>24</v>
      </c>
      <c r="R828" s="527"/>
      <c r="S828" s="528">
        <f t="shared" si="149"/>
        <v>0.48</v>
      </c>
      <c r="T828" s="529"/>
      <c r="U828" s="526">
        <v>25</v>
      </c>
      <c r="V828" s="527"/>
      <c r="W828" s="528">
        <f t="shared" si="150"/>
        <v>0.5</v>
      </c>
      <c r="X828" s="529"/>
      <c r="Y828" s="526">
        <v>16</v>
      </c>
      <c r="Z828" s="527"/>
      <c r="AA828" s="606">
        <f t="shared" si="151"/>
        <v>0.32</v>
      </c>
      <c r="AB828" s="607"/>
      <c r="AC828" s="24"/>
      <c r="AD828" s="24"/>
    </row>
    <row r="829" spans="2:30" ht="14.25" customHeight="1" x14ac:dyDescent="0.15">
      <c r="B829" s="24"/>
      <c r="C829" s="24"/>
      <c r="D829" s="24"/>
      <c r="E829" s="24"/>
      <c r="F829" s="24"/>
      <c r="G829" s="24"/>
      <c r="H829" s="24"/>
      <c r="I829" s="118"/>
      <c r="J829" s="118"/>
      <c r="K829" s="118"/>
      <c r="L829" s="118"/>
      <c r="M829" s="118"/>
      <c r="N829" s="118"/>
      <c r="O829" s="118"/>
      <c r="P829" s="118"/>
      <c r="Q829" s="118"/>
      <c r="R829" s="118"/>
      <c r="S829" s="118"/>
      <c r="T829" s="118"/>
      <c r="U829" s="118"/>
      <c r="V829" s="118"/>
      <c r="W829" s="118"/>
      <c r="X829" s="118"/>
      <c r="Y829" s="118"/>
      <c r="Z829" s="118"/>
      <c r="AA829" s="118"/>
      <c r="AB829" s="118"/>
      <c r="AC829" s="24"/>
      <c r="AD829" s="24"/>
    </row>
    <row r="830" spans="2:30" x14ac:dyDescent="0.15">
      <c r="B830" s="24"/>
      <c r="C830" s="469" t="s">
        <v>3</v>
      </c>
      <c r="D830" s="470"/>
      <c r="E830" s="461">
        <f>S800</f>
        <v>250</v>
      </c>
      <c r="F830" s="461"/>
      <c r="G830" s="90"/>
      <c r="H830" s="91"/>
      <c r="I830" s="521" t="s">
        <v>64</v>
      </c>
      <c r="J830" s="522"/>
      <c r="K830" s="523">
        <f>F34</f>
        <v>50</v>
      </c>
      <c r="L830" s="524"/>
      <c r="M830" s="521" t="s">
        <v>65</v>
      </c>
      <c r="N830" s="522"/>
      <c r="O830" s="523">
        <f>H34</f>
        <v>50</v>
      </c>
      <c r="P830" s="524"/>
      <c r="Q830" s="521" t="s">
        <v>66</v>
      </c>
      <c r="R830" s="522"/>
      <c r="S830" s="523">
        <f>J34</f>
        <v>50</v>
      </c>
      <c r="T830" s="524"/>
      <c r="U830" s="521" t="s">
        <v>67</v>
      </c>
      <c r="V830" s="522"/>
      <c r="W830" s="523">
        <f>L34</f>
        <v>50</v>
      </c>
      <c r="X830" s="524"/>
      <c r="Y830" s="534" t="s">
        <v>68</v>
      </c>
      <c r="Z830" s="535"/>
      <c r="AA830" s="523">
        <f>N34</f>
        <v>50</v>
      </c>
      <c r="AB830" s="524"/>
      <c r="AC830" s="24"/>
      <c r="AD830" s="24"/>
    </row>
    <row r="831" spans="2:30" ht="34.9" customHeight="1" x14ac:dyDescent="0.15">
      <c r="C831" s="621" t="s">
        <v>85</v>
      </c>
      <c r="D831" s="622"/>
      <c r="E831" s="622"/>
      <c r="F831" s="622"/>
      <c r="G831" s="622"/>
      <c r="H831" s="623"/>
      <c r="I831" s="526">
        <v>6</v>
      </c>
      <c r="J831" s="527"/>
      <c r="K831" s="606">
        <f t="shared" ref="K831:K842" si="153">I831/K$830</f>
        <v>0.12</v>
      </c>
      <c r="L831" s="607"/>
      <c r="M831" s="526">
        <v>3</v>
      </c>
      <c r="N831" s="527"/>
      <c r="O831" s="606">
        <f t="shared" ref="O831:O842" si="154">M831/O$830</f>
        <v>0.06</v>
      </c>
      <c r="P831" s="607"/>
      <c r="Q831" s="526">
        <v>5</v>
      </c>
      <c r="R831" s="527"/>
      <c r="S831" s="606">
        <f t="shared" ref="S831:S842" si="155">Q831/S$830</f>
        <v>0.1</v>
      </c>
      <c r="T831" s="607"/>
      <c r="U831" s="526">
        <v>8</v>
      </c>
      <c r="V831" s="527"/>
      <c r="W831" s="606">
        <f t="shared" ref="W831:W842" si="156">U831/W$830</f>
        <v>0.16</v>
      </c>
      <c r="X831" s="607"/>
      <c r="Y831" s="526">
        <v>5</v>
      </c>
      <c r="Z831" s="527"/>
      <c r="AA831" s="606">
        <f t="shared" ref="AA831:AA842" si="157">Y831/AA$830</f>
        <v>0.1</v>
      </c>
      <c r="AB831" s="607"/>
      <c r="AC831" s="24"/>
      <c r="AD831" s="24"/>
    </row>
    <row r="832" spans="2:30" ht="34.9" customHeight="1" x14ac:dyDescent="0.15">
      <c r="C832" s="621" t="s">
        <v>96</v>
      </c>
      <c r="D832" s="622"/>
      <c r="E832" s="622"/>
      <c r="F832" s="622"/>
      <c r="G832" s="622"/>
      <c r="H832" s="623"/>
      <c r="I832" s="526">
        <v>5</v>
      </c>
      <c r="J832" s="527"/>
      <c r="K832" s="606">
        <f t="shared" si="153"/>
        <v>0.1</v>
      </c>
      <c r="L832" s="607"/>
      <c r="M832" s="526">
        <v>9</v>
      </c>
      <c r="N832" s="527"/>
      <c r="O832" s="606">
        <f t="shared" si="154"/>
        <v>0.18</v>
      </c>
      <c r="P832" s="607"/>
      <c r="Q832" s="526">
        <v>10</v>
      </c>
      <c r="R832" s="527"/>
      <c r="S832" s="606">
        <f t="shared" si="155"/>
        <v>0.2</v>
      </c>
      <c r="T832" s="607"/>
      <c r="U832" s="526">
        <v>11</v>
      </c>
      <c r="V832" s="527"/>
      <c r="W832" s="606">
        <f t="shared" si="156"/>
        <v>0.22</v>
      </c>
      <c r="X832" s="607"/>
      <c r="Y832" s="526">
        <v>14</v>
      </c>
      <c r="Z832" s="527"/>
      <c r="AA832" s="606">
        <f t="shared" si="157"/>
        <v>0.28000000000000003</v>
      </c>
      <c r="AB832" s="607"/>
      <c r="AC832" s="24"/>
      <c r="AD832" s="24"/>
    </row>
    <row r="833" spans="2:30" ht="34.9" customHeight="1" x14ac:dyDescent="0.15">
      <c r="C833" s="621" t="s">
        <v>84</v>
      </c>
      <c r="D833" s="622"/>
      <c r="E833" s="622"/>
      <c r="F833" s="622"/>
      <c r="G833" s="622"/>
      <c r="H833" s="623"/>
      <c r="I833" s="526">
        <v>6</v>
      </c>
      <c r="J833" s="527"/>
      <c r="K833" s="606">
        <f t="shared" si="153"/>
        <v>0.12</v>
      </c>
      <c r="L833" s="607"/>
      <c r="M833" s="526">
        <v>1</v>
      </c>
      <c r="N833" s="527"/>
      <c r="O833" s="606">
        <f t="shared" si="154"/>
        <v>0.02</v>
      </c>
      <c r="P833" s="607"/>
      <c r="Q833" s="526">
        <v>6</v>
      </c>
      <c r="R833" s="527"/>
      <c r="S833" s="606">
        <f t="shared" si="155"/>
        <v>0.12</v>
      </c>
      <c r="T833" s="607"/>
      <c r="U833" s="526">
        <v>2</v>
      </c>
      <c r="V833" s="527"/>
      <c r="W833" s="606">
        <f t="shared" si="156"/>
        <v>0.04</v>
      </c>
      <c r="X833" s="607"/>
      <c r="Y833" s="526">
        <v>7</v>
      </c>
      <c r="Z833" s="527"/>
      <c r="AA833" s="606">
        <f t="shared" si="157"/>
        <v>0.14000000000000001</v>
      </c>
      <c r="AB833" s="607"/>
      <c r="AC833" s="24"/>
      <c r="AD833" s="24"/>
    </row>
    <row r="834" spans="2:30" ht="34.9" customHeight="1" x14ac:dyDescent="0.15">
      <c r="C834" s="621" t="s">
        <v>88</v>
      </c>
      <c r="D834" s="622"/>
      <c r="E834" s="622"/>
      <c r="F834" s="622"/>
      <c r="G834" s="622"/>
      <c r="H834" s="623"/>
      <c r="I834" s="526">
        <v>2</v>
      </c>
      <c r="J834" s="527"/>
      <c r="K834" s="606">
        <f t="shared" si="153"/>
        <v>0.04</v>
      </c>
      <c r="L834" s="607"/>
      <c r="M834" s="526">
        <v>2</v>
      </c>
      <c r="N834" s="527"/>
      <c r="O834" s="606">
        <f t="shared" si="154"/>
        <v>0.04</v>
      </c>
      <c r="P834" s="607"/>
      <c r="Q834" s="526">
        <v>1</v>
      </c>
      <c r="R834" s="527"/>
      <c r="S834" s="606">
        <f t="shared" si="155"/>
        <v>0.02</v>
      </c>
      <c r="T834" s="607"/>
      <c r="U834" s="526">
        <v>4</v>
      </c>
      <c r="V834" s="527"/>
      <c r="W834" s="606">
        <f t="shared" si="156"/>
        <v>0.08</v>
      </c>
      <c r="X834" s="607"/>
      <c r="Y834" s="526">
        <v>1</v>
      </c>
      <c r="Z834" s="527"/>
      <c r="AA834" s="606">
        <f t="shared" si="157"/>
        <v>0.02</v>
      </c>
      <c r="AB834" s="607"/>
      <c r="AC834" s="24"/>
      <c r="AD834" s="24"/>
    </row>
    <row r="835" spans="2:30" ht="34.9" customHeight="1" x14ac:dyDescent="0.15">
      <c r="C835" s="714" t="s">
        <v>90</v>
      </c>
      <c r="D835" s="715"/>
      <c r="E835" s="715"/>
      <c r="F835" s="715"/>
      <c r="G835" s="715"/>
      <c r="H835" s="716"/>
      <c r="I835" s="526">
        <v>7</v>
      </c>
      <c r="J835" s="527"/>
      <c r="K835" s="606">
        <f t="shared" si="153"/>
        <v>0.14000000000000001</v>
      </c>
      <c r="L835" s="607"/>
      <c r="M835" s="526">
        <v>5</v>
      </c>
      <c r="N835" s="527"/>
      <c r="O835" s="606">
        <f t="shared" si="154"/>
        <v>0.1</v>
      </c>
      <c r="P835" s="607"/>
      <c r="Q835" s="526">
        <v>3</v>
      </c>
      <c r="R835" s="527"/>
      <c r="S835" s="606">
        <f t="shared" si="155"/>
        <v>0.06</v>
      </c>
      <c r="T835" s="607"/>
      <c r="U835" s="526">
        <v>7</v>
      </c>
      <c r="V835" s="527"/>
      <c r="W835" s="606">
        <f t="shared" si="156"/>
        <v>0.14000000000000001</v>
      </c>
      <c r="X835" s="607"/>
      <c r="Y835" s="526">
        <v>6</v>
      </c>
      <c r="Z835" s="527"/>
      <c r="AA835" s="606">
        <f t="shared" si="157"/>
        <v>0.12</v>
      </c>
      <c r="AB835" s="607"/>
      <c r="AC835" s="24"/>
      <c r="AD835" s="24"/>
    </row>
    <row r="836" spans="2:30" ht="34.9" customHeight="1" x14ac:dyDescent="0.15">
      <c r="C836" s="621" t="s">
        <v>89</v>
      </c>
      <c r="D836" s="622"/>
      <c r="E836" s="622"/>
      <c r="F836" s="622"/>
      <c r="G836" s="622"/>
      <c r="H836" s="623"/>
      <c r="I836" s="526">
        <v>6</v>
      </c>
      <c r="J836" s="527"/>
      <c r="K836" s="606">
        <f t="shared" si="153"/>
        <v>0.12</v>
      </c>
      <c r="L836" s="607"/>
      <c r="M836" s="526">
        <v>4</v>
      </c>
      <c r="N836" s="527"/>
      <c r="O836" s="606">
        <f t="shared" si="154"/>
        <v>0.08</v>
      </c>
      <c r="P836" s="607"/>
      <c r="Q836" s="526">
        <v>2</v>
      </c>
      <c r="R836" s="527"/>
      <c r="S836" s="606">
        <f t="shared" si="155"/>
        <v>0.04</v>
      </c>
      <c r="T836" s="607"/>
      <c r="U836" s="526">
        <v>4</v>
      </c>
      <c r="V836" s="527"/>
      <c r="W836" s="606">
        <f t="shared" si="156"/>
        <v>0.08</v>
      </c>
      <c r="X836" s="607"/>
      <c r="Y836" s="526">
        <v>3</v>
      </c>
      <c r="Z836" s="527"/>
      <c r="AA836" s="606">
        <f t="shared" si="157"/>
        <v>0.06</v>
      </c>
      <c r="AB836" s="607"/>
      <c r="AC836" s="24"/>
      <c r="AD836" s="24"/>
    </row>
    <row r="837" spans="2:30" ht="34.9" customHeight="1" x14ac:dyDescent="0.15">
      <c r="C837" s="621" t="s">
        <v>83</v>
      </c>
      <c r="D837" s="622"/>
      <c r="E837" s="622"/>
      <c r="F837" s="622"/>
      <c r="G837" s="622"/>
      <c r="H837" s="623"/>
      <c r="I837" s="526">
        <v>9</v>
      </c>
      <c r="J837" s="527"/>
      <c r="K837" s="606">
        <f t="shared" si="153"/>
        <v>0.18</v>
      </c>
      <c r="L837" s="607"/>
      <c r="M837" s="526">
        <v>6</v>
      </c>
      <c r="N837" s="527"/>
      <c r="O837" s="606">
        <f t="shared" si="154"/>
        <v>0.12</v>
      </c>
      <c r="P837" s="607"/>
      <c r="Q837" s="526">
        <v>3</v>
      </c>
      <c r="R837" s="527"/>
      <c r="S837" s="606">
        <f t="shared" si="155"/>
        <v>0.06</v>
      </c>
      <c r="T837" s="607"/>
      <c r="U837" s="526">
        <v>3</v>
      </c>
      <c r="V837" s="527"/>
      <c r="W837" s="606">
        <f t="shared" si="156"/>
        <v>0.06</v>
      </c>
      <c r="X837" s="607"/>
      <c r="Y837" s="526">
        <v>2</v>
      </c>
      <c r="Z837" s="527"/>
      <c r="AA837" s="606">
        <f t="shared" si="157"/>
        <v>0.04</v>
      </c>
      <c r="AB837" s="607"/>
      <c r="AC837" s="24"/>
      <c r="AD837" s="24"/>
    </row>
    <row r="838" spans="2:30" ht="34.9" customHeight="1" x14ac:dyDescent="0.15">
      <c r="C838" s="640" t="s">
        <v>91</v>
      </c>
      <c r="D838" s="641"/>
      <c r="E838" s="641"/>
      <c r="F838" s="641"/>
      <c r="G838" s="641"/>
      <c r="H838" s="642"/>
      <c r="I838" s="526">
        <v>3</v>
      </c>
      <c r="J838" s="527"/>
      <c r="K838" s="606">
        <f t="shared" si="153"/>
        <v>0.06</v>
      </c>
      <c r="L838" s="607"/>
      <c r="M838" s="526">
        <v>1</v>
      </c>
      <c r="N838" s="527"/>
      <c r="O838" s="606">
        <f t="shared" si="154"/>
        <v>0.02</v>
      </c>
      <c r="P838" s="607"/>
      <c r="Q838" s="526">
        <v>1</v>
      </c>
      <c r="R838" s="527"/>
      <c r="S838" s="606">
        <f t="shared" si="155"/>
        <v>0.02</v>
      </c>
      <c r="T838" s="607"/>
      <c r="U838" s="526">
        <v>2</v>
      </c>
      <c r="V838" s="527"/>
      <c r="W838" s="606">
        <f t="shared" si="156"/>
        <v>0.04</v>
      </c>
      <c r="X838" s="607"/>
      <c r="Y838" s="526">
        <v>1</v>
      </c>
      <c r="Z838" s="527"/>
      <c r="AA838" s="606">
        <f t="shared" si="157"/>
        <v>0.02</v>
      </c>
      <c r="AB838" s="607"/>
      <c r="AC838" s="24"/>
      <c r="AD838" s="24"/>
    </row>
    <row r="839" spans="2:30" ht="34.9" customHeight="1" x14ac:dyDescent="0.15">
      <c r="C839" s="621" t="s">
        <v>87</v>
      </c>
      <c r="D839" s="622"/>
      <c r="E839" s="622"/>
      <c r="F839" s="622"/>
      <c r="G839" s="622"/>
      <c r="H839" s="623"/>
      <c r="I839" s="526">
        <v>2</v>
      </c>
      <c r="J839" s="527"/>
      <c r="K839" s="606">
        <f t="shared" si="153"/>
        <v>0.04</v>
      </c>
      <c r="L839" s="607"/>
      <c r="M839" s="526">
        <v>0</v>
      </c>
      <c r="N839" s="527"/>
      <c r="O839" s="606">
        <f t="shared" si="154"/>
        <v>0</v>
      </c>
      <c r="P839" s="607"/>
      <c r="Q839" s="526">
        <v>1</v>
      </c>
      <c r="R839" s="527"/>
      <c r="S839" s="606">
        <f t="shared" si="155"/>
        <v>0.02</v>
      </c>
      <c r="T839" s="607"/>
      <c r="U839" s="526">
        <v>0</v>
      </c>
      <c r="V839" s="527"/>
      <c r="W839" s="606">
        <f t="shared" si="156"/>
        <v>0</v>
      </c>
      <c r="X839" s="607"/>
      <c r="Y839" s="526">
        <v>0</v>
      </c>
      <c r="Z839" s="527"/>
      <c r="AA839" s="606">
        <f t="shared" si="157"/>
        <v>0</v>
      </c>
      <c r="AB839" s="607"/>
      <c r="AC839" s="24"/>
      <c r="AD839" s="24"/>
    </row>
    <row r="840" spans="2:30" ht="34.9" customHeight="1" x14ac:dyDescent="0.15">
      <c r="C840" s="621" t="s">
        <v>86</v>
      </c>
      <c r="D840" s="622"/>
      <c r="E840" s="622"/>
      <c r="F840" s="622"/>
      <c r="G840" s="622"/>
      <c r="H840" s="623"/>
      <c r="I840" s="526">
        <v>4</v>
      </c>
      <c r="J840" s="527"/>
      <c r="K840" s="606">
        <f t="shared" si="153"/>
        <v>0.08</v>
      </c>
      <c r="L840" s="607"/>
      <c r="M840" s="526">
        <v>0</v>
      </c>
      <c r="N840" s="527"/>
      <c r="O840" s="606">
        <f t="shared" si="154"/>
        <v>0</v>
      </c>
      <c r="P840" s="607"/>
      <c r="Q840" s="526">
        <v>0</v>
      </c>
      <c r="R840" s="527"/>
      <c r="S840" s="606">
        <f t="shared" si="155"/>
        <v>0</v>
      </c>
      <c r="T840" s="607"/>
      <c r="U840" s="526">
        <v>0</v>
      </c>
      <c r="V840" s="527"/>
      <c r="W840" s="606">
        <f t="shared" si="156"/>
        <v>0</v>
      </c>
      <c r="X840" s="607"/>
      <c r="Y840" s="526">
        <v>0</v>
      </c>
      <c r="Z840" s="527"/>
      <c r="AA840" s="606">
        <f t="shared" si="157"/>
        <v>0</v>
      </c>
      <c r="AB840" s="607"/>
      <c r="AC840" s="24"/>
      <c r="AD840" s="24"/>
    </row>
    <row r="841" spans="2:30" ht="34.9" customHeight="1" x14ac:dyDescent="0.15">
      <c r="C841" s="621" t="s">
        <v>81</v>
      </c>
      <c r="D841" s="622"/>
      <c r="E841" s="622"/>
      <c r="F841" s="622"/>
      <c r="G841" s="622"/>
      <c r="H841" s="623"/>
      <c r="I841" s="526">
        <v>0</v>
      </c>
      <c r="J841" s="527"/>
      <c r="K841" s="606">
        <f t="shared" si="153"/>
        <v>0</v>
      </c>
      <c r="L841" s="607"/>
      <c r="M841" s="526">
        <v>0</v>
      </c>
      <c r="N841" s="527"/>
      <c r="O841" s="606">
        <f t="shared" si="154"/>
        <v>0</v>
      </c>
      <c r="P841" s="607"/>
      <c r="Q841" s="526">
        <v>0</v>
      </c>
      <c r="R841" s="527"/>
      <c r="S841" s="606">
        <f t="shared" si="155"/>
        <v>0</v>
      </c>
      <c r="T841" s="607"/>
      <c r="U841" s="526">
        <v>0</v>
      </c>
      <c r="V841" s="527"/>
      <c r="W841" s="606">
        <f t="shared" si="156"/>
        <v>0</v>
      </c>
      <c r="X841" s="607"/>
      <c r="Y841" s="526">
        <v>0</v>
      </c>
      <c r="Z841" s="527"/>
      <c r="AA841" s="606">
        <f t="shared" si="157"/>
        <v>0</v>
      </c>
      <c r="AB841" s="607"/>
      <c r="AC841" s="24"/>
      <c r="AD841" s="24"/>
    </row>
    <row r="842" spans="2:30" ht="34.9" customHeight="1" x14ac:dyDescent="0.15">
      <c r="C842" s="621" t="s">
        <v>92</v>
      </c>
      <c r="D842" s="622"/>
      <c r="E842" s="622"/>
      <c r="F842" s="622"/>
      <c r="G842" s="622"/>
      <c r="H842" s="623"/>
      <c r="I842" s="526">
        <v>26</v>
      </c>
      <c r="J842" s="527"/>
      <c r="K842" s="606">
        <f t="shared" si="153"/>
        <v>0.52</v>
      </c>
      <c r="L842" s="607"/>
      <c r="M842" s="526">
        <v>31</v>
      </c>
      <c r="N842" s="527"/>
      <c r="O842" s="606">
        <f t="shared" si="154"/>
        <v>0.62</v>
      </c>
      <c r="P842" s="607"/>
      <c r="Q842" s="526">
        <v>33</v>
      </c>
      <c r="R842" s="527"/>
      <c r="S842" s="606">
        <f t="shared" si="155"/>
        <v>0.66</v>
      </c>
      <c r="T842" s="607"/>
      <c r="U842" s="526">
        <v>27</v>
      </c>
      <c r="V842" s="527"/>
      <c r="W842" s="606">
        <f t="shared" si="156"/>
        <v>0.54</v>
      </c>
      <c r="X842" s="607"/>
      <c r="Y842" s="526">
        <v>27</v>
      </c>
      <c r="Z842" s="527"/>
      <c r="AA842" s="606">
        <f t="shared" si="157"/>
        <v>0.54</v>
      </c>
      <c r="AB842" s="607"/>
      <c r="AC842" s="24"/>
      <c r="AD842" s="24"/>
    </row>
    <row r="843" spans="2:30" x14ac:dyDescent="0.15">
      <c r="B843" s="83"/>
      <c r="C843" s="102"/>
      <c r="D843" s="102"/>
      <c r="E843" s="102"/>
      <c r="F843" s="102"/>
      <c r="G843" s="102"/>
      <c r="H843" s="102"/>
      <c r="I843" s="149"/>
      <c r="J843" s="149"/>
      <c r="K843" s="44"/>
      <c r="L843" s="44"/>
      <c r="M843" s="149"/>
      <c r="N843" s="149"/>
      <c r="O843" s="44"/>
      <c r="P843" s="44"/>
      <c r="Q843" s="149"/>
      <c r="R843" s="149"/>
      <c r="S843" s="44"/>
      <c r="T843" s="44"/>
      <c r="U843" s="149"/>
      <c r="V843" s="149"/>
      <c r="W843" s="44"/>
      <c r="X843" s="44"/>
      <c r="Y843" s="149"/>
      <c r="Z843" s="149"/>
      <c r="AA843" s="44"/>
      <c r="AB843" s="44"/>
      <c r="AC843" s="24"/>
      <c r="AD843" s="24"/>
    </row>
    <row r="844" spans="2:30" s="318" customFormat="1" x14ac:dyDescent="0.15">
      <c r="B844" t="s">
        <v>292</v>
      </c>
      <c r="C844"/>
      <c r="D844"/>
      <c r="E844"/>
      <c r="F844"/>
      <c r="G844"/>
      <c r="H844"/>
      <c r="I844"/>
      <c r="J844"/>
      <c r="K844"/>
      <c r="L844"/>
      <c r="M844"/>
      <c r="N844"/>
      <c r="O844"/>
      <c r="P844"/>
      <c r="Q844"/>
      <c r="R844"/>
      <c r="S844"/>
      <c r="T844"/>
      <c r="U844"/>
      <c r="V844"/>
      <c r="W844"/>
      <c r="X844"/>
      <c r="Y844"/>
      <c r="Z844"/>
      <c r="AA844"/>
      <c r="AB844"/>
    </row>
    <row r="845" spans="2:30" s="318" customFormat="1" x14ac:dyDescent="0.15">
      <c r="B845" t="s">
        <v>293</v>
      </c>
      <c r="C845"/>
      <c r="D845"/>
      <c r="E845"/>
      <c r="F845"/>
      <c r="G845"/>
      <c r="H845"/>
      <c r="I845"/>
      <c r="J845"/>
      <c r="K845"/>
      <c r="L845"/>
      <c r="M845"/>
      <c r="N845"/>
      <c r="O845"/>
      <c r="P845"/>
      <c r="Q845"/>
      <c r="R845"/>
      <c r="S845"/>
      <c r="T845"/>
      <c r="U845"/>
      <c r="V845"/>
      <c r="W845"/>
      <c r="X845"/>
      <c r="Y845"/>
      <c r="Z845"/>
      <c r="AA845"/>
      <c r="AB845"/>
    </row>
    <row r="846" spans="2:30" s="318" customFormat="1" x14ac:dyDescent="0.15">
      <c r="B846" t="s">
        <v>325</v>
      </c>
      <c r="C846"/>
      <c r="D846"/>
      <c r="E846"/>
      <c r="F846"/>
      <c r="G846"/>
      <c r="H846"/>
      <c r="I846"/>
      <c r="J846"/>
      <c r="K846"/>
      <c r="L846"/>
      <c r="M846"/>
      <c r="N846"/>
      <c r="O846"/>
      <c r="P846"/>
      <c r="Q846"/>
      <c r="R846"/>
      <c r="S846"/>
      <c r="T846"/>
      <c r="U846"/>
      <c r="V846"/>
      <c r="W846"/>
      <c r="X846"/>
      <c r="Y846"/>
      <c r="Z846"/>
      <c r="AA846"/>
      <c r="AB846"/>
    </row>
    <row r="847" spans="2:30" s="318" customFormat="1" x14ac:dyDescent="0.15">
      <c r="B847"/>
      <c r="C847"/>
      <c r="D847"/>
      <c r="E847"/>
      <c r="F847"/>
      <c r="G847"/>
      <c r="H847"/>
      <c r="I847"/>
      <c r="J847"/>
      <c r="K847"/>
      <c r="L847"/>
      <c r="M847"/>
      <c r="N847"/>
      <c r="O847"/>
      <c r="P847"/>
      <c r="Q847"/>
      <c r="R847"/>
      <c r="S847"/>
      <c r="T847"/>
      <c r="U847"/>
      <c r="V847"/>
      <c r="W847"/>
      <c r="X847"/>
      <c r="Y847"/>
      <c r="Z847"/>
      <c r="AA847"/>
      <c r="AB847"/>
    </row>
    <row r="848" spans="2:30" x14ac:dyDescent="0.15">
      <c r="B848" s="83"/>
      <c r="C848" s="54" t="s">
        <v>269</v>
      </c>
      <c r="D848" s="53"/>
      <c r="E848" s="53"/>
      <c r="F848" s="53"/>
      <c r="G848" s="53"/>
      <c r="H848" s="53"/>
      <c r="I848" s="42"/>
      <c r="J848" s="42"/>
      <c r="K848" s="9"/>
      <c r="L848" s="9"/>
      <c r="M848" s="157"/>
      <c r="N848" s="157"/>
      <c r="O848" s="9"/>
      <c r="P848" s="9"/>
      <c r="Q848" s="157"/>
      <c r="R848" s="157"/>
      <c r="S848" s="9"/>
      <c r="T848" s="9"/>
      <c r="U848" s="24"/>
      <c r="V848" s="24"/>
      <c r="W848" s="24"/>
      <c r="X848" s="24"/>
      <c r="Y848" s="24"/>
      <c r="Z848" s="24"/>
      <c r="AA848" s="24"/>
      <c r="AB848" s="24"/>
      <c r="AC848" s="24"/>
      <c r="AD848" s="24"/>
    </row>
    <row r="849" spans="2:72" s="304" customFormat="1" x14ac:dyDescent="0.15">
      <c r="B849" s="305"/>
      <c r="C849" s="558"/>
      <c r="D849" s="559"/>
      <c r="E849" s="559"/>
      <c r="F849" s="559"/>
      <c r="G849" s="559"/>
      <c r="H849" s="560"/>
      <c r="I849" s="470" t="s">
        <v>144</v>
      </c>
      <c r="J849" s="470"/>
      <c r="K849" s="516"/>
      <c r="L849" s="517"/>
      <c r="M849" s="470" t="s">
        <v>266</v>
      </c>
      <c r="N849" s="470"/>
      <c r="O849" s="461">
        <v>500</v>
      </c>
      <c r="P849" s="462"/>
      <c r="Q849" s="470" t="s">
        <v>211</v>
      </c>
      <c r="R849" s="470"/>
      <c r="S849" s="516">
        <v>500</v>
      </c>
      <c r="T849" s="517"/>
      <c r="U849" s="305"/>
      <c r="V849" s="305"/>
      <c r="W849" s="305"/>
      <c r="X849" s="305"/>
      <c r="Y849" s="305"/>
      <c r="Z849" s="305"/>
      <c r="AE849" s="318"/>
      <c r="AF849" s="318"/>
      <c r="AG849" s="318"/>
      <c r="AH849" s="318"/>
      <c r="AI849" s="318"/>
      <c r="AJ849" s="318"/>
      <c r="AK849" s="318"/>
      <c r="AL849" s="318"/>
      <c r="AM849" s="318"/>
      <c r="AN849" s="318"/>
      <c r="AO849" s="318"/>
      <c r="AP849" s="318"/>
      <c r="AQ849" s="318"/>
      <c r="AR849" s="318"/>
      <c r="AS849" s="318"/>
      <c r="AT849" s="318"/>
      <c r="AU849" s="318"/>
      <c r="AV849" s="318"/>
      <c r="AW849" s="318"/>
      <c r="AX849" s="318"/>
      <c r="AY849" s="318"/>
      <c r="AZ849" s="318"/>
      <c r="BA849" s="318"/>
      <c r="BB849" s="318"/>
      <c r="BC849" s="318"/>
      <c r="BD849" s="318"/>
      <c r="BE849" s="318"/>
      <c r="BF849" s="318"/>
      <c r="BG849" s="318"/>
      <c r="BH849" s="318"/>
      <c r="BI849" s="318"/>
      <c r="BJ849" s="318"/>
      <c r="BK849" s="318"/>
      <c r="BL849" s="318"/>
      <c r="BM849" s="318"/>
      <c r="BN849" s="318"/>
      <c r="BO849" s="318"/>
      <c r="BP849" s="318"/>
      <c r="BQ849" s="318"/>
      <c r="BR849" s="318"/>
      <c r="BS849" s="318"/>
      <c r="BT849" s="318"/>
    </row>
    <row r="850" spans="2:72" s="304" customFormat="1" ht="34.9" customHeight="1" x14ac:dyDescent="0.15">
      <c r="B850" s="305"/>
      <c r="C850" s="618" t="s">
        <v>85</v>
      </c>
      <c r="D850" s="619"/>
      <c r="E850" s="619"/>
      <c r="F850" s="619"/>
      <c r="G850" s="619"/>
      <c r="H850" s="620"/>
      <c r="I850" s="614"/>
      <c r="J850" s="615"/>
      <c r="K850" s="604"/>
      <c r="L850" s="605"/>
      <c r="M850" s="703">
        <v>91</v>
      </c>
      <c r="N850" s="704">
        <v>91</v>
      </c>
      <c r="O850" s="649">
        <f t="shared" ref="O850:O861" si="158">M850/$O$849</f>
        <v>0.182</v>
      </c>
      <c r="P850" s="650"/>
      <c r="Q850" s="712">
        <v>81</v>
      </c>
      <c r="R850" s="713"/>
      <c r="S850" s="707">
        <f>Q850/$S$849</f>
        <v>0.16200000000000001</v>
      </c>
      <c r="T850" s="708"/>
      <c r="U850" s="305"/>
      <c r="V850" s="305"/>
      <c r="W850" s="346"/>
      <c r="X850" s="305"/>
      <c r="Y850" s="305"/>
      <c r="Z850" s="305"/>
      <c r="AE850" s="318"/>
      <c r="AF850" s="318"/>
      <c r="AG850" s="62"/>
      <c r="AH850" s="318"/>
      <c r="AI850" s="318"/>
      <c r="AJ850" s="318"/>
      <c r="AK850" s="318"/>
      <c r="AL850" s="318"/>
      <c r="AM850" s="318"/>
      <c r="AN850" s="318"/>
      <c r="AO850" s="318"/>
      <c r="AP850" s="318"/>
      <c r="AQ850" s="318"/>
      <c r="AR850" s="318"/>
      <c r="AS850" s="318"/>
      <c r="AT850" s="318"/>
      <c r="AU850" s="318"/>
      <c r="AV850" s="318"/>
      <c r="AW850" s="318"/>
      <c r="AX850" s="318"/>
      <c r="AY850" s="318"/>
      <c r="AZ850" s="318"/>
      <c r="BA850" s="318"/>
      <c r="BB850" s="318"/>
      <c r="BC850" s="318"/>
      <c r="BD850" s="318"/>
      <c r="BE850" s="318"/>
      <c r="BF850" s="318"/>
      <c r="BG850" s="318"/>
      <c r="BH850" s="318"/>
      <c r="BI850" s="318"/>
      <c r="BJ850" s="318"/>
      <c r="BK850" s="318"/>
      <c r="BL850" s="318"/>
      <c r="BM850" s="318"/>
      <c r="BN850" s="318"/>
      <c r="BO850" s="318"/>
      <c r="BP850" s="318"/>
      <c r="BQ850" s="318"/>
      <c r="BR850" s="318"/>
      <c r="BS850" s="318"/>
      <c r="BT850" s="318"/>
    </row>
    <row r="851" spans="2:72" s="304" customFormat="1" ht="34.9" customHeight="1" x14ac:dyDescent="0.15">
      <c r="B851" s="305"/>
      <c r="C851" s="621" t="s">
        <v>96</v>
      </c>
      <c r="D851" s="622"/>
      <c r="E851" s="622"/>
      <c r="F851" s="622"/>
      <c r="G851" s="622"/>
      <c r="H851" s="623"/>
      <c r="I851" s="614"/>
      <c r="J851" s="615"/>
      <c r="K851" s="710"/>
      <c r="L851" s="711"/>
      <c r="M851" s="703">
        <v>76</v>
      </c>
      <c r="N851" s="704">
        <v>76</v>
      </c>
      <c r="O851" s="649">
        <f t="shared" si="158"/>
        <v>0.152</v>
      </c>
      <c r="P851" s="650"/>
      <c r="Q851" s="712">
        <v>91</v>
      </c>
      <c r="R851" s="713"/>
      <c r="S851" s="707">
        <f t="shared" ref="S851:S861" si="159">Q851/$S$849</f>
        <v>0.182</v>
      </c>
      <c r="T851" s="708"/>
      <c r="U851" s="305"/>
      <c r="V851" s="305"/>
      <c r="W851" s="305"/>
      <c r="X851" s="305"/>
      <c r="Y851" s="305"/>
      <c r="Z851" s="305"/>
      <c r="AE851" s="318"/>
      <c r="AF851" s="318"/>
      <c r="AG851" s="62"/>
      <c r="AH851" s="318"/>
      <c r="AI851" s="318"/>
      <c r="AJ851" s="318"/>
      <c r="AK851" s="318"/>
      <c r="AL851" s="318"/>
      <c r="AM851" s="318"/>
      <c r="AN851" s="318"/>
      <c r="AO851" s="318"/>
      <c r="AP851" s="318"/>
      <c r="AQ851" s="318"/>
      <c r="AR851" s="318"/>
      <c r="AS851" s="318"/>
      <c r="AT851" s="318"/>
      <c r="AU851" s="318"/>
      <c r="AV851" s="318"/>
      <c r="AW851" s="318"/>
      <c r="AX851" s="318"/>
      <c r="AY851" s="318"/>
      <c r="AZ851" s="318"/>
      <c r="BA851" s="318"/>
      <c r="BB851" s="318"/>
      <c r="BC851" s="318"/>
      <c r="BD851" s="318"/>
      <c r="BE851" s="318"/>
      <c r="BF851" s="318"/>
      <c r="BG851" s="318"/>
      <c r="BH851" s="318"/>
      <c r="BI851" s="318"/>
      <c r="BJ851" s="318"/>
      <c r="BK851" s="318"/>
      <c r="BL851" s="318"/>
      <c r="BM851" s="318"/>
      <c r="BN851" s="318"/>
      <c r="BO851" s="318"/>
      <c r="BP851" s="318"/>
      <c r="BQ851" s="318"/>
      <c r="BR851" s="318"/>
      <c r="BS851" s="318"/>
      <c r="BT851" s="318"/>
    </row>
    <row r="852" spans="2:72" s="304" customFormat="1" ht="34.9" customHeight="1" x14ac:dyDescent="0.15">
      <c r="B852" s="305"/>
      <c r="C852" s="621" t="s">
        <v>84</v>
      </c>
      <c r="D852" s="622"/>
      <c r="E852" s="622"/>
      <c r="F852" s="622"/>
      <c r="G852" s="622"/>
      <c r="H852" s="623"/>
      <c r="I852" s="614"/>
      <c r="J852" s="615"/>
      <c r="K852" s="710"/>
      <c r="L852" s="711"/>
      <c r="M852" s="703">
        <v>14</v>
      </c>
      <c r="N852" s="704">
        <v>14</v>
      </c>
      <c r="O852" s="649">
        <f t="shared" si="158"/>
        <v>2.8000000000000001E-2</v>
      </c>
      <c r="P852" s="650"/>
      <c r="Q852" s="712">
        <v>64</v>
      </c>
      <c r="R852" s="713"/>
      <c r="S852" s="707">
        <f t="shared" si="159"/>
        <v>0.128</v>
      </c>
      <c r="T852" s="708"/>
      <c r="U852" s="305"/>
      <c r="V852" s="305"/>
      <c r="W852" s="305"/>
      <c r="X852" s="305"/>
      <c r="Y852" s="305"/>
      <c r="Z852" s="305"/>
      <c r="AE852" s="318"/>
      <c r="AF852" s="318"/>
      <c r="AG852" s="62"/>
      <c r="AH852" s="318"/>
      <c r="AI852" s="318"/>
      <c r="AJ852" s="318"/>
      <c r="AK852" s="318"/>
      <c r="AL852" s="318"/>
      <c r="AM852" s="318"/>
      <c r="AN852" s="318"/>
      <c r="AO852" s="318"/>
      <c r="AP852" s="318"/>
      <c r="AQ852" s="318"/>
      <c r="AR852" s="318"/>
      <c r="AS852" s="318"/>
      <c r="AT852" s="318"/>
      <c r="AU852" s="318"/>
      <c r="AV852" s="318"/>
      <c r="AW852" s="318"/>
      <c r="AX852" s="318"/>
      <c r="AY852" s="318"/>
      <c r="AZ852" s="318"/>
      <c r="BA852" s="318"/>
      <c r="BB852" s="318"/>
      <c r="BC852" s="318"/>
      <c r="BD852" s="318"/>
      <c r="BE852" s="318"/>
      <c r="BF852" s="318"/>
      <c r="BG852" s="318"/>
      <c r="BH852" s="318"/>
      <c r="BI852" s="318"/>
      <c r="BJ852" s="318"/>
      <c r="BK852" s="318"/>
      <c r="BL852" s="318"/>
      <c r="BM852" s="318"/>
      <c r="BN852" s="318"/>
      <c r="BO852" s="318"/>
      <c r="BP852" s="318"/>
      <c r="BQ852" s="318"/>
      <c r="BR852" s="318"/>
      <c r="BS852" s="318"/>
      <c r="BT852" s="318"/>
    </row>
    <row r="853" spans="2:72" s="304" customFormat="1" ht="34.9" customHeight="1" x14ac:dyDescent="0.15">
      <c r="B853" s="305"/>
      <c r="C853" s="618" t="s">
        <v>88</v>
      </c>
      <c r="D853" s="619"/>
      <c r="E853" s="619"/>
      <c r="F853" s="619"/>
      <c r="G853" s="619"/>
      <c r="H853" s="620"/>
      <c r="I853" s="614"/>
      <c r="J853" s="615"/>
      <c r="K853" s="710"/>
      <c r="L853" s="711"/>
      <c r="M853" s="703">
        <v>38</v>
      </c>
      <c r="N853" s="704">
        <v>38</v>
      </c>
      <c r="O853" s="649">
        <f t="shared" si="158"/>
        <v>7.5999999999999998E-2</v>
      </c>
      <c r="P853" s="650"/>
      <c r="Q853" s="712">
        <v>38</v>
      </c>
      <c r="R853" s="713"/>
      <c r="S853" s="707">
        <f t="shared" si="159"/>
        <v>7.5999999999999998E-2</v>
      </c>
      <c r="T853" s="708"/>
      <c r="U853" s="305"/>
      <c r="V853" s="305"/>
      <c r="W853" s="305"/>
      <c r="X853" s="305"/>
      <c r="Y853" s="305"/>
      <c r="Z853" s="305"/>
      <c r="AE853" s="318"/>
      <c r="AF853" s="318"/>
      <c r="AG853" s="62"/>
      <c r="AH853" s="318"/>
      <c r="AI853" s="318"/>
      <c r="AJ853" s="318"/>
      <c r="AK853" s="318"/>
      <c r="AL853" s="318"/>
      <c r="AM853" s="318"/>
      <c r="AN853" s="318"/>
      <c r="AO853" s="318"/>
      <c r="AP853" s="318"/>
      <c r="AQ853" s="318"/>
      <c r="AR853" s="318"/>
      <c r="AS853" s="318"/>
      <c r="AT853" s="318"/>
      <c r="AU853" s="318"/>
      <c r="AV853" s="318"/>
      <c r="AW853" s="318"/>
      <c r="AX853" s="318"/>
      <c r="AY853" s="318"/>
      <c r="AZ853" s="318"/>
      <c r="BA853" s="318"/>
      <c r="BB853" s="318"/>
      <c r="BC853" s="318"/>
      <c r="BD853" s="318"/>
      <c r="BE853" s="318"/>
      <c r="BF853" s="318"/>
      <c r="BG853" s="318"/>
      <c r="BH853" s="318"/>
      <c r="BI853" s="318"/>
      <c r="BJ853" s="318"/>
      <c r="BK853" s="318"/>
      <c r="BL853" s="318"/>
      <c r="BM853" s="318"/>
      <c r="BN853" s="318"/>
      <c r="BO853" s="318"/>
      <c r="BP853" s="318"/>
      <c r="BQ853" s="318"/>
      <c r="BR853" s="318"/>
      <c r="BS853" s="318"/>
      <c r="BT853" s="318"/>
    </row>
    <row r="854" spans="2:72" s="304" customFormat="1" ht="34.9" customHeight="1" x14ac:dyDescent="0.15">
      <c r="B854" s="305"/>
      <c r="C854" s="618" t="s">
        <v>90</v>
      </c>
      <c r="D854" s="619"/>
      <c r="E854" s="619"/>
      <c r="F854" s="619"/>
      <c r="G854" s="619"/>
      <c r="H854" s="620"/>
      <c r="I854" s="614"/>
      <c r="J854" s="615"/>
      <c r="K854" s="710"/>
      <c r="L854" s="711"/>
      <c r="M854" s="703">
        <v>60</v>
      </c>
      <c r="N854" s="704">
        <v>60</v>
      </c>
      <c r="O854" s="649">
        <f t="shared" si="158"/>
        <v>0.12</v>
      </c>
      <c r="P854" s="650"/>
      <c r="Q854" s="712">
        <v>87</v>
      </c>
      <c r="R854" s="713"/>
      <c r="S854" s="707">
        <f t="shared" si="159"/>
        <v>0.17399999999999999</v>
      </c>
      <c r="T854" s="708"/>
      <c r="U854" s="305"/>
      <c r="V854" s="305"/>
      <c r="W854" s="305"/>
      <c r="X854" s="305"/>
      <c r="Y854" s="305"/>
      <c r="Z854" s="305"/>
      <c r="AE854" s="318"/>
      <c r="AF854" s="318"/>
      <c r="AG854" s="62"/>
      <c r="AH854" s="318"/>
      <c r="AI854" s="318"/>
      <c r="AJ854" s="318"/>
      <c r="AK854" s="318"/>
      <c r="AL854" s="318"/>
      <c r="AM854" s="318"/>
      <c r="AN854" s="318"/>
      <c r="AO854" s="318"/>
      <c r="AP854" s="318"/>
      <c r="AQ854" s="318"/>
      <c r="AR854" s="318"/>
      <c r="AS854" s="318"/>
      <c r="AT854" s="318"/>
      <c r="AU854" s="318"/>
      <c r="AV854" s="318"/>
      <c r="AW854" s="318"/>
      <c r="AX854" s="318"/>
      <c r="AY854" s="318"/>
      <c r="AZ854" s="318"/>
      <c r="BA854" s="318"/>
      <c r="BB854" s="318"/>
      <c r="BC854" s="318"/>
      <c r="BD854" s="318"/>
      <c r="BE854" s="318"/>
      <c r="BF854" s="318"/>
      <c r="BG854" s="318"/>
      <c r="BH854" s="318"/>
      <c r="BI854" s="318"/>
      <c r="BJ854" s="318"/>
      <c r="BK854" s="318"/>
      <c r="BL854" s="318"/>
      <c r="BM854" s="318"/>
      <c r="BN854" s="318"/>
      <c r="BO854" s="318"/>
      <c r="BP854" s="318"/>
      <c r="BQ854" s="318"/>
      <c r="BR854" s="318"/>
      <c r="BS854" s="318"/>
      <c r="BT854" s="318"/>
    </row>
    <row r="855" spans="2:72" s="304" customFormat="1" ht="34.9" customHeight="1" x14ac:dyDescent="0.15">
      <c r="B855" s="305"/>
      <c r="C855" s="618" t="s">
        <v>89</v>
      </c>
      <c r="D855" s="619"/>
      <c r="E855" s="619"/>
      <c r="F855" s="619"/>
      <c r="G855" s="619"/>
      <c r="H855" s="620"/>
      <c r="I855" s="614"/>
      <c r="J855" s="615"/>
      <c r="K855" s="710"/>
      <c r="L855" s="711"/>
      <c r="M855" s="563">
        <v>96</v>
      </c>
      <c r="N855" s="564">
        <v>96</v>
      </c>
      <c r="O855" s="513">
        <f t="shared" si="158"/>
        <v>0.192</v>
      </c>
      <c r="P855" s="514"/>
      <c r="Q855" s="600">
        <v>38</v>
      </c>
      <c r="R855" s="601"/>
      <c r="S855" s="602">
        <f t="shared" si="159"/>
        <v>7.5999999999999998E-2</v>
      </c>
      <c r="T855" s="603"/>
      <c r="U855" s="305"/>
      <c r="V855" s="305"/>
      <c r="W855" s="305"/>
      <c r="X855" s="305"/>
      <c r="Y855" s="305"/>
      <c r="Z855" s="305"/>
      <c r="AE855" s="318"/>
      <c r="AF855" s="318"/>
      <c r="AG855" s="62"/>
      <c r="AH855" s="318"/>
      <c r="AI855" s="318"/>
      <c r="AJ855" s="318"/>
      <c r="AK855" s="318"/>
      <c r="AL855" s="318"/>
      <c r="AM855" s="318"/>
      <c r="AN855" s="318"/>
      <c r="AO855" s="318"/>
      <c r="AP855" s="318"/>
      <c r="AQ855" s="318"/>
      <c r="AR855" s="318"/>
      <c r="AS855" s="318"/>
      <c r="AT855" s="318"/>
      <c r="AU855" s="318"/>
      <c r="AV855" s="318"/>
      <c r="AW855" s="318"/>
      <c r="AX855" s="318"/>
      <c r="AY855" s="318"/>
      <c r="AZ855" s="318"/>
      <c r="BA855" s="318"/>
      <c r="BB855" s="318"/>
      <c r="BC855" s="318"/>
      <c r="BD855" s="318"/>
      <c r="BE855" s="318"/>
      <c r="BF855" s="318"/>
      <c r="BG855" s="318"/>
      <c r="BH855" s="318"/>
      <c r="BI855" s="318"/>
      <c r="BJ855" s="318"/>
      <c r="BK855" s="318"/>
      <c r="BL855" s="318"/>
      <c r="BM855" s="318"/>
      <c r="BN855" s="318"/>
      <c r="BO855" s="318"/>
      <c r="BP855" s="318"/>
      <c r="BQ855" s="318"/>
      <c r="BR855" s="318"/>
      <c r="BS855" s="318"/>
      <c r="BT855" s="318"/>
    </row>
    <row r="856" spans="2:72" s="304" customFormat="1" ht="34.9" customHeight="1" x14ac:dyDescent="0.15">
      <c r="B856" s="305"/>
      <c r="C856" s="621" t="s">
        <v>83</v>
      </c>
      <c r="D856" s="622"/>
      <c r="E856" s="622"/>
      <c r="F856" s="622"/>
      <c r="G856" s="622"/>
      <c r="H856" s="623"/>
      <c r="I856" s="614"/>
      <c r="J856" s="615"/>
      <c r="K856" s="710"/>
      <c r="L856" s="711"/>
      <c r="M856" s="563">
        <v>69</v>
      </c>
      <c r="N856" s="564">
        <v>69</v>
      </c>
      <c r="O856" s="513">
        <f t="shared" si="158"/>
        <v>0.13800000000000001</v>
      </c>
      <c r="P856" s="514"/>
      <c r="Q856" s="600">
        <v>52</v>
      </c>
      <c r="R856" s="601"/>
      <c r="S856" s="602">
        <f t="shared" si="159"/>
        <v>0.104</v>
      </c>
      <c r="T856" s="603"/>
      <c r="U856" s="305"/>
      <c r="V856" s="305"/>
      <c r="W856" s="305"/>
      <c r="X856" s="305"/>
      <c r="Y856" s="305"/>
      <c r="Z856" s="305"/>
      <c r="AE856" s="318"/>
      <c r="AF856" s="318"/>
      <c r="AG856" s="62"/>
      <c r="AH856" s="318"/>
      <c r="AI856" s="318"/>
      <c r="AJ856" s="318"/>
      <c r="AK856" s="318"/>
      <c r="AL856" s="318"/>
      <c r="AM856" s="318"/>
      <c r="AN856" s="318"/>
      <c r="AO856" s="318"/>
      <c r="AP856" s="318"/>
      <c r="AQ856" s="318"/>
      <c r="AR856" s="318"/>
      <c r="AS856" s="318"/>
      <c r="AT856" s="318"/>
      <c r="AU856" s="318"/>
      <c r="AV856" s="318"/>
      <c r="AW856" s="318"/>
      <c r="AX856" s="318"/>
      <c r="AY856" s="318"/>
      <c r="AZ856" s="318"/>
      <c r="BA856" s="318"/>
      <c r="BB856" s="318"/>
      <c r="BC856" s="318"/>
      <c r="BD856" s="318"/>
      <c r="BE856" s="318"/>
      <c r="BF856" s="318"/>
      <c r="BG856" s="318"/>
      <c r="BH856" s="318"/>
      <c r="BI856" s="318"/>
      <c r="BJ856" s="318"/>
      <c r="BK856" s="318"/>
      <c r="BL856" s="318"/>
      <c r="BM856" s="318"/>
      <c r="BN856" s="318"/>
      <c r="BO856" s="318"/>
      <c r="BP856" s="318"/>
      <c r="BQ856" s="318"/>
      <c r="BR856" s="318"/>
      <c r="BS856" s="318"/>
      <c r="BT856" s="318"/>
    </row>
    <row r="857" spans="2:72" s="304" customFormat="1" ht="34.9" customHeight="1" x14ac:dyDescent="0.15">
      <c r="B857" s="305"/>
      <c r="C857" s="640" t="s">
        <v>91</v>
      </c>
      <c r="D857" s="641"/>
      <c r="E857" s="641"/>
      <c r="F857" s="641"/>
      <c r="G857" s="641"/>
      <c r="H857" s="642"/>
      <c r="I857" s="614"/>
      <c r="J857" s="615"/>
      <c r="K857" s="710"/>
      <c r="L857" s="711"/>
      <c r="M857" s="563">
        <v>17</v>
      </c>
      <c r="N857" s="564">
        <v>17</v>
      </c>
      <c r="O857" s="513">
        <f t="shared" si="158"/>
        <v>3.4000000000000002E-2</v>
      </c>
      <c r="P857" s="514"/>
      <c r="Q857" s="600">
        <v>23</v>
      </c>
      <c r="R857" s="601"/>
      <c r="S857" s="602">
        <f t="shared" si="159"/>
        <v>4.5999999999999999E-2</v>
      </c>
      <c r="T857" s="603"/>
      <c r="U857" s="305"/>
      <c r="V857" s="305"/>
      <c r="W857" s="305"/>
      <c r="X857" s="305"/>
      <c r="Y857" s="305"/>
      <c r="Z857" s="305"/>
      <c r="AE857" s="318"/>
      <c r="AF857" s="318"/>
      <c r="AG857" s="62"/>
      <c r="AH857" s="318"/>
      <c r="AI857" s="318"/>
      <c r="AJ857" s="318"/>
      <c r="AK857" s="318"/>
      <c r="AL857" s="318"/>
      <c r="AM857" s="318"/>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8"/>
      <c r="BI857" s="318"/>
      <c r="BJ857" s="318"/>
      <c r="BK857" s="318"/>
      <c r="BL857" s="318"/>
      <c r="BM857" s="318"/>
      <c r="BN857" s="318"/>
      <c r="BO857" s="318"/>
      <c r="BP857" s="318"/>
      <c r="BQ857" s="318"/>
      <c r="BR857" s="318"/>
      <c r="BS857" s="318"/>
      <c r="BT857" s="318"/>
    </row>
    <row r="858" spans="2:72" s="304" customFormat="1" ht="34.9" customHeight="1" x14ac:dyDescent="0.15">
      <c r="B858" s="305"/>
      <c r="C858" s="618" t="s">
        <v>87</v>
      </c>
      <c r="D858" s="619"/>
      <c r="E858" s="619"/>
      <c r="F858" s="619"/>
      <c r="G858" s="619"/>
      <c r="H858" s="620"/>
      <c r="I858" s="614"/>
      <c r="J858" s="615"/>
      <c r="K858" s="710"/>
      <c r="L858" s="711"/>
      <c r="M858" s="563">
        <v>52</v>
      </c>
      <c r="N858" s="564">
        <v>52</v>
      </c>
      <c r="O858" s="513">
        <f t="shared" si="158"/>
        <v>0.104</v>
      </c>
      <c r="P858" s="514"/>
      <c r="Q858" s="600">
        <v>9</v>
      </c>
      <c r="R858" s="601"/>
      <c r="S858" s="602">
        <f t="shared" si="159"/>
        <v>1.7999999999999999E-2</v>
      </c>
      <c r="T858" s="603"/>
      <c r="U858" s="305"/>
      <c r="V858" s="305"/>
      <c r="W858" s="305"/>
      <c r="X858" s="305"/>
      <c r="Y858" s="305"/>
      <c r="Z858" s="305"/>
      <c r="AE858" s="318"/>
      <c r="AF858" s="318"/>
      <c r="AG858" s="62"/>
      <c r="AH858" s="318"/>
      <c r="AI858" s="318"/>
      <c r="AJ858" s="318"/>
      <c r="AK858" s="318"/>
      <c r="AL858" s="318"/>
      <c r="AM858" s="318"/>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18"/>
      <c r="BJ858" s="318"/>
      <c r="BK858" s="318"/>
      <c r="BL858" s="318"/>
      <c r="BM858" s="318"/>
      <c r="BN858" s="318"/>
      <c r="BO858" s="318"/>
      <c r="BP858" s="318"/>
      <c r="BQ858" s="318"/>
      <c r="BR858" s="318"/>
      <c r="BS858" s="318"/>
      <c r="BT858" s="318"/>
    </row>
    <row r="859" spans="2:72" s="304" customFormat="1" ht="34.9" customHeight="1" x14ac:dyDescent="0.15">
      <c r="B859" s="305"/>
      <c r="C859" s="618" t="s">
        <v>86</v>
      </c>
      <c r="D859" s="619"/>
      <c r="E859" s="619"/>
      <c r="F859" s="619"/>
      <c r="G859" s="619"/>
      <c r="H859" s="620"/>
      <c r="I859" s="614"/>
      <c r="J859" s="615"/>
      <c r="K859" s="710"/>
      <c r="L859" s="711"/>
      <c r="M859" s="563">
        <v>24</v>
      </c>
      <c r="N859" s="564">
        <v>24</v>
      </c>
      <c r="O859" s="513">
        <f t="shared" si="158"/>
        <v>4.8000000000000001E-2</v>
      </c>
      <c r="P859" s="514"/>
      <c r="Q859" s="600">
        <v>12</v>
      </c>
      <c r="R859" s="601"/>
      <c r="S859" s="602">
        <f t="shared" si="159"/>
        <v>2.4E-2</v>
      </c>
      <c r="T859" s="603"/>
      <c r="U859" s="305"/>
      <c r="V859" s="305"/>
      <c r="W859" s="305"/>
      <c r="X859" s="305"/>
      <c r="Y859" s="305"/>
      <c r="Z859" s="305"/>
      <c r="AE859" s="318"/>
      <c r="AF859" s="318"/>
      <c r="AG859" s="62"/>
      <c r="AH859" s="318"/>
      <c r="AI859" s="318"/>
      <c r="AJ859" s="318"/>
      <c r="AK859" s="318"/>
      <c r="AL859" s="318"/>
      <c r="AM859" s="318"/>
      <c r="AN859" s="318"/>
      <c r="AO859" s="318"/>
      <c r="AP859" s="318"/>
      <c r="AQ859" s="318"/>
      <c r="AR859" s="318"/>
      <c r="AS859" s="318"/>
      <c r="AT859" s="318"/>
      <c r="AU859" s="318"/>
      <c r="AV859" s="318"/>
      <c r="AW859" s="318"/>
      <c r="AX859" s="318"/>
      <c r="AY859" s="318"/>
      <c r="AZ859" s="318"/>
      <c r="BA859" s="318"/>
      <c r="BB859" s="318"/>
      <c r="BC859" s="318"/>
      <c r="BD859" s="318"/>
      <c r="BE859" s="318"/>
      <c r="BF859" s="318"/>
      <c r="BG859" s="318"/>
      <c r="BH859" s="318"/>
      <c r="BI859" s="318"/>
      <c r="BJ859" s="318"/>
      <c r="BK859" s="318"/>
      <c r="BL859" s="318"/>
      <c r="BM859" s="318"/>
      <c r="BN859" s="318"/>
      <c r="BO859" s="318"/>
      <c r="BP859" s="318"/>
      <c r="BQ859" s="318"/>
      <c r="BR859" s="318"/>
      <c r="BS859" s="318"/>
      <c r="BT859" s="318"/>
    </row>
    <row r="860" spans="2:72" s="304" customFormat="1" ht="34.9" customHeight="1" x14ac:dyDescent="0.15">
      <c r="B860" s="305"/>
      <c r="C860" s="618" t="s">
        <v>81</v>
      </c>
      <c r="D860" s="619"/>
      <c r="E860" s="619"/>
      <c r="F860" s="619"/>
      <c r="G860" s="619"/>
      <c r="H860" s="620"/>
      <c r="I860" s="614"/>
      <c r="J860" s="615"/>
      <c r="K860" s="710"/>
      <c r="L860" s="711"/>
      <c r="M860" s="563">
        <v>1</v>
      </c>
      <c r="N860" s="564">
        <v>1</v>
      </c>
      <c r="O860" s="513">
        <f t="shared" si="158"/>
        <v>2E-3</v>
      </c>
      <c r="P860" s="514"/>
      <c r="Q860" s="600">
        <v>0</v>
      </c>
      <c r="R860" s="601"/>
      <c r="S860" s="602">
        <f t="shared" si="159"/>
        <v>0</v>
      </c>
      <c r="T860" s="603"/>
      <c r="U860" s="305"/>
      <c r="V860" s="305"/>
      <c r="W860" s="305"/>
      <c r="X860" s="305"/>
      <c r="Y860" s="305"/>
      <c r="Z860" s="305"/>
      <c r="AE860" s="318"/>
      <c r="AF860" s="318"/>
      <c r="AG860" s="62"/>
      <c r="AH860" s="318"/>
      <c r="AI860" s="318"/>
      <c r="AJ860" s="318"/>
      <c r="AK860" s="318"/>
      <c r="AL860" s="318"/>
      <c r="AM860" s="318"/>
      <c r="AN860" s="318"/>
      <c r="AO860" s="318"/>
      <c r="AP860" s="318"/>
      <c r="AQ860" s="318"/>
      <c r="AR860" s="318"/>
      <c r="AS860" s="318"/>
      <c r="AT860" s="318"/>
      <c r="AU860" s="318"/>
      <c r="AV860" s="318"/>
      <c r="AW860" s="318"/>
      <c r="AX860" s="318"/>
      <c r="AY860" s="318"/>
      <c r="AZ860" s="318"/>
      <c r="BA860" s="318"/>
      <c r="BB860" s="318"/>
      <c r="BC860" s="318"/>
      <c r="BD860" s="318"/>
      <c r="BE860" s="318"/>
      <c r="BF860" s="318"/>
      <c r="BG860" s="318"/>
      <c r="BH860" s="318"/>
      <c r="BI860" s="318"/>
      <c r="BJ860" s="318"/>
      <c r="BK860" s="318"/>
      <c r="BL860" s="318"/>
      <c r="BM860" s="318"/>
      <c r="BN860" s="318"/>
      <c r="BO860" s="318"/>
      <c r="BP860" s="318"/>
      <c r="BQ860" s="318"/>
      <c r="BR860" s="318"/>
      <c r="BS860" s="318"/>
      <c r="BT860" s="318"/>
    </row>
    <row r="861" spans="2:72" s="304" customFormat="1" ht="34.9" customHeight="1" x14ac:dyDescent="0.15">
      <c r="B861" s="305"/>
      <c r="C861" s="618" t="s">
        <v>92</v>
      </c>
      <c r="D861" s="619"/>
      <c r="E861" s="619"/>
      <c r="F861" s="619"/>
      <c r="G861" s="619"/>
      <c r="H861" s="620"/>
      <c r="I861" s="614"/>
      <c r="J861" s="615"/>
      <c r="K861" s="710"/>
      <c r="L861" s="711"/>
      <c r="M861" s="563">
        <v>233</v>
      </c>
      <c r="N861" s="564">
        <v>233</v>
      </c>
      <c r="O861" s="513">
        <f t="shared" si="158"/>
        <v>0.46600000000000003</v>
      </c>
      <c r="P861" s="514"/>
      <c r="Q861" s="600">
        <v>260</v>
      </c>
      <c r="R861" s="601"/>
      <c r="S861" s="602">
        <f t="shared" si="159"/>
        <v>0.52</v>
      </c>
      <c r="T861" s="603"/>
      <c r="U861" s="305"/>
      <c r="V861" s="305"/>
      <c r="W861" s="305"/>
      <c r="X861" s="305"/>
      <c r="Y861" s="305"/>
      <c r="Z861" s="305"/>
      <c r="AE861" s="318"/>
      <c r="AF861" s="318"/>
      <c r="AG861" s="62"/>
      <c r="AH861" s="318"/>
      <c r="AI861" s="318"/>
      <c r="AJ861" s="318"/>
      <c r="AK861" s="318"/>
      <c r="AL861" s="318"/>
      <c r="AM861" s="318"/>
      <c r="AN861" s="318"/>
      <c r="AO861" s="318"/>
      <c r="AP861" s="318"/>
      <c r="AQ861" s="318"/>
      <c r="AR861" s="318"/>
      <c r="AS861" s="318"/>
      <c r="AT861" s="318"/>
      <c r="AU861" s="318"/>
      <c r="AV861" s="318"/>
      <c r="AW861" s="318"/>
      <c r="AX861" s="318"/>
      <c r="AY861" s="318"/>
      <c r="AZ861" s="318"/>
      <c r="BA861" s="318"/>
      <c r="BB861" s="318"/>
      <c r="BC861" s="318"/>
      <c r="BD861" s="318"/>
      <c r="BE861" s="318"/>
      <c r="BF861" s="318"/>
      <c r="BG861" s="318"/>
      <c r="BH861" s="318"/>
      <c r="BI861" s="318"/>
      <c r="BJ861" s="318"/>
      <c r="BK861" s="318"/>
      <c r="BL861" s="318"/>
      <c r="BM861" s="318"/>
      <c r="BN861" s="318"/>
      <c r="BO861" s="318"/>
      <c r="BP861" s="318"/>
      <c r="BQ861" s="318"/>
      <c r="BR861" s="318"/>
      <c r="BS861" s="318"/>
      <c r="BT861" s="318"/>
    </row>
    <row r="862" spans="2:72" x14ac:dyDescent="0.15">
      <c r="B862" s="24"/>
      <c r="C862" s="56"/>
      <c r="D862" s="56"/>
      <c r="E862" s="56"/>
      <c r="F862" s="56"/>
      <c r="G862" s="56"/>
      <c r="H862" s="56"/>
      <c r="I862" s="24"/>
      <c r="J862" s="24"/>
      <c r="K862" s="24"/>
      <c r="L862" s="24"/>
      <c r="M862" s="24"/>
      <c r="N862" s="24"/>
      <c r="O862" s="24"/>
      <c r="P862" s="24"/>
      <c r="Q862" s="24"/>
      <c r="R862" s="24"/>
      <c r="S862" s="24"/>
      <c r="T862" s="24"/>
      <c r="U862" s="24"/>
      <c r="V862" s="24"/>
      <c r="W862" s="24"/>
      <c r="X862" s="24"/>
      <c r="Y862" s="24"/>
      <c r="Z862" s="24"/>
      <c r="AA862" s="24"/>
      <c r="AB862" s="24"/>
      <c r="AC862" s="24"/>
      <c r="AD862" s="24"/>
    </row>
    <row r="863" spans="2:72" x14ac:dyDescent="0.15">
      <c r="B863" s="24"/>
      <c r="C863" s="56"/>
      <c r="D863" s="56"/>
      <c r="E863" s="56"/>
      <c r="F863" s="56"/>
      <c r="G863" s="56"/>
      <c r="H863" s="56"/>
      <c r="I863" s="24"/>
      <c r="J863" s="24"/>
      <c r="K863" s="24"/>
      <c r="L863" s="24"/>
      <c r="M863" s="24"/>
      <c r="N863" s="24"/>
      <c r="O863" s="24"/>
      <c r="P863" s="24"/>
      <c r="Q863" s="24"/>
      <c r="R863" s="24"/>
      <c r="S863" s="24"/>
      <c r="T863" s="24"/>
      <c r="U863" s="24"/>
      <c r="V863" s="24"/>
      <c r="W863" s="24"/>
      <c r="X863" s="24"/>
      <c r="Y863" s="24"/>
      <c r="Z863" s="24"/>
      <c r="AA863" s="24"/>
      <c r="AB863" s="24"/>
      <c r="AC863" s="24"/>
      <c r="AD863" s="24"/>
    </row>
    <row r="864" spans="2:72" x14ac:dyDescent="0.15">
      <c r="B864" s="24"/>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24"/>
      <c r="AD864" s="24"/>
    </row>
    <row r="865" spans="2:30" ht="76.5" customHeight="1" x14ac:dyDescent="0.15">
      <c r="B865" s="657" t="s">
        <v>253</v>
      </c>
      <c r="C865" s="657"/>
      <c r="D865" s="657"/>
      <c r="E865" s="657"/>
      <c r="F865" s="657"/>
      <c r="G865" s="657"/>
      <c r="H865" s="657"/>
      <c r="I865" s="657"/>
      <c r="J865" s="657"/>
      <c r="K865" s="657"/>
      <c r="L865" s="657"/>
      <c r="M865" s="657"/>
      <c r="N865" s="657"/>
      <c r="O865" s="657"/>
      <c r="P865" s="657"/>
      <c r="Q865" s="657"/>
      <c r="R865" s="657"/>
      <c r="S865" s="657"/>
      <c r="T865" s="657"/>
      <c r="U865" s="657"/>
      <c r="V865" s="657"/>
      <c r="W865" s="657"/>
      <c r="X865" s="657"/>
      <c r="Y865" s="657"/>
      <c r="Z865" s="657"/>
      <c r="AA865" s="657"/>
      <c r="AB865" s="657"/>
      <c r="AC865" s="24"/>
      <c r="AD865" s="24"/>
    </row>
    <row r="866" spans="2:30" x14ac:dyDescent="0.15">
      <c r="B866" s="24"/>
      <c r="Y866" s="83"/>
      <c r="Z866" s="83"/>
      <c r="AA866" s="83"/>
      <c r="AB866" s="83"/>
      <c r="AC866" s="24"/>
      <c r="AD866" s="24"/>
    </row>
    <row r="867" spans="2:30" x14ac:dyDescent="0.15">
      <c r="B867" s="24"/>
      <c r="C867" s="558"/>
      <c r="D867" s="559"/>
      <c r="E867" s="559"/>
      <c r="F867" s="559"/>
      <c r="G867" s="559"/>
      <c r="H867" s="560"/>
      <c r="I867" s="470" t="s">
        <v>24</v>
      </c>
      <c r="J867" s="470"/>
      <c r="K867" s="516">
        <f>SUM(O867,S867)</f>
        <v>500</v>
      </c>
      <c r="L867" s="517"/>
      <c r="M867" s="470" t="s">
        <v>2</v>
      </c>
      <c r="N867" s="470"/>
      <c r="O867" s="461">
        <f>P31</f>
        <v>250</v>
      </c>
      <c r="P867" s="462"/>
      <c r="Q867" s="470" t="s">
        <v>3</v>
      </c>
      <c r="R867" s="470"/>
      <c r="S867" s="516">
        <f>P34</f>
        <v>250</v>
      </c>
      <c r="T867" s="517"/>
      <c r="U867" s="24"/>
      <c r="V867" s="24"/>
      <c r="W867" s="24"/>
      <c r="X867" s="24"/>
      <c r="Y867" s="24"/>
      <c r="Z867" s="24"/>
    </row>
    <row r="868" spans="2:30" ht="42" customHeight="1" x14ac:dyDescent="0.15">
      <c r="B868" s="24"/>
      <c r="C868" s="621" t="s">
        <v>96</v>
      </c>
      <c r="D868" s="622"/>
      <c r="E868" s="622"/>
      <c r="F868" s="622"/>
      <c r="G868" s="622"/>
      <c r="H868" s="623"/>
      <c r="I868" s="600">
        <f>M868+Q868</f>
        <v>108</v>
      </c>
      <c r="J868" s="601"/>
      <c r="K868" s="602">
        <f t="shared" ref="K868:K879" si="160">I868/K$867</f>
        <v>0.216</v>
      </c>
      <c r="L868" s="603"/>
      <c r="M868" s="600">
        <v>54</v>
      </c>
      <c r="N868" s="601"/>
      <c r="O868" s="561">
        <f>M868/O$867</f>
        <v>0.216</v>
      </c>
      <c r="P868" s="562"/>
      <c r="Q868" s="600">
        <v>54</v>
      </c>
      <c r="R868" s="601"/>
      <c r="S868" s="602">
        <f>Q868/S$867</f>
        <v>0.216</v>
      </c>
      <c r="T868" s="603"/>
      <c r="U868" s="24"/>
      <c r="V868" s="24"/>
      <c r="W868" s="24"/>
      <c r="X868" s="24"/>
      <c r="Y868" s="24"/>
      <c r="Z868" s="24"/>
    </row>
    <row r="869" spans="2:30" ht="42" customHeight="1" x14ac:dyDescent="0.15">
      <c r="B869" s="24"/>
      <c r="C869" s="621" t="s">
        <v>84</v>
      </c>
      <c r="D869" s="622"/>
      <c r="E869" s="622"/>
      <c r="F869" s="622"/>
      <c r="G869" s="622"/>
      <c r="H869" s="623"/>
      <c r="I869" s="600">
        <f t="shared" ref="I869:I878" si="161">M869+Q869</f>
        <v>85</v>
      </c>
      <c r="J869" s="601"/>
      <c r="K869" s="602">
        <f t="shared" si="160"/>
        <v>0.17</v>
      </c>
      <c r="L869" s="603"/>
      <c r="M869" s="600">
        <v>54</v>
      </c>
      <c r="N869" s="601"/>
      <c r="O869" s="561">
        <f t="shared" ref="O869:O879" si="162">M869/O$867</f>
        <v>0.216</v>
      </c>
      <c r="P869" s="562"/>
      <c r="Q869" s="600">
        <v>31</v>
      </c>
      <c r="R869" s="601"/>
      <c r="S869" s="602">
        <f t="shared" ref="S869:S879" si="163">Q869/S$867</f>
        <v>0.124</v>
      </c>
      <c r="T869" s="603"/>
      <c r="U869" s="24"/>
      <c r="V869" s="24"/>
      <c r="W869" s="24"/>
      <c r="X869" s="24"/>
      <c r="Y869" s="24"/>
      <c r="Z869" s="24"/>
    </row>
    <row r="870" spans="2:30" ht="42" customHeight="1" x14ac:dyDescent="0.15">
      <c r="B870" s="24"/>
      <c r="C870" s="621" t="s">
        <v>85</v>
      </c>
      <c r="D870" s="622"/>
      <c r="E870" s="622"/>
      <c r="F870" s="622"/>
      <c r="G870" s="622"/>
      <c r="H870" s="623"/>
      <c r="I870" s="600">
        <f t="shared" si="161"/>
        <v>65</v>
      </c>
      <c r="J870" s="601"/>
      <c r="K870" s="602">
        <f t="shared" si="160"/>
        <v>0.13</v>
      </c>
      <c r="L870" s="603"/>
      <c r="M870" s="600">
        <v>40</v>
      </c>
      <c r="N870" s="601"/>
      <c r="O870" s="561">
        <f>M870/O$867</f>
        <v>0.16</v>
      </c>
      <c r="P870" s="562"/>
      <c r="Q870" s="600">
        <v>25</v>
      </c>
      <c r="R870" s="601"/>
      <c r="S870" s="602">
        <f>Q870/S$867</f>
        <v>0.1</v>
      </c>
      <c r="T870" s="603"/>
      <c r="U870" s="24"/>
      <c r="V870" s="24"/>
      <c r="W870" s="24"/>
      <c r="X870" s="24"/>
      <c r="Y870" s="24"/>
    </row>
    <row r="871" spans="2:30" ht="42" customHeight="1" x14ac:dyDescent="0.15">
      <c r="B871" s="24"/>
      <c r="C871" s="679" t="s">
        <v>88</v>
      </c>
      <c r="D871" s="680"/>
      <c r="E871" s="680"/>
      <c r="F871" s="680"/>
      <c r="G871" s="680"/>
      <c r="H871" s="681"/>
      <c r="I871" s="600">
        <f t="shared" si="161"/>
        <v>27</v>
      </c>
      <c r="J871" s="601"/>
      <c r="K871" s="602">
        <f t="shared" si="160"/>
        <v>5.3999999999999999E-2</v>
      </c>
      <c r="L871" s="603"/>
      <c r="M871" s="600">
        <v>13</v>
      </c>
      <c r="N871" s="601"/>
      <c r="O871" s="561">
        <f>M871/O$867</f>
        <v>5.1999999999999998E-2</v>
      </c>
      <c r="P871" s="562"/>
      <c r="Q871" s="600">
        <v>14</v>
      </c>
      <c r="R871" s="601"/>
      <c r="S871" s="602">
        <f>Q871/S$867</f>
        <v>5.6000000000000001E-2</v>
      </c>
      <c r="T871" s="603"/>
      <c r="U871" s="24"/>
      <c r="V871" s="24"/>
      <c r="W871" s="24"/>
    </row>
    <row r="872" spans="2:30" ht="42" customHeight="1" x14ac:dyDescent="0.15">
      <c r="B872" s="24"/>
      <c r="C872" s="621" t="s">
        <v>90</v>
      </c>
      <c r="D872" s="622"/>
      <c r="E872" s="622"/>
      <c r="F872" s="622"/>
      <c r="G872" s="622"/>
      <c r="H872" s="623"/>
      <c r="I872" s="600">
        <f t="shared" si="161"/>
        <v>108</v>
      </c>
      <c r="J872" s="601"/>
      <c r="K872" s="602">
        <f t="shared" si="160"/>
        <v>0.216</v>
      </c>
      <c r="L872" s="603"/>
      <c r="M872" s="600">
        <v>68</v>
      </c>
      <c r="N872" s="601"/>
      <c r="O872" s="561">
        <f t="shared" si="162"/>
        <v>0.27200000000000002</v>
      </c>
      <c r="P872" s="562"/>
      <c r="Q872" s="600">
        <v>40</v>
      </c>
      <c r="R872" s="601"/>
      <c r="S872" s="602">
        <f t="shared" si="163"/>
        <v>0.16</v>
      </c>
      <c r="T872" s="603"/>
      <c r="U872" s="24"/>
      <c r="V872" s="24"/>
      <c r="W872" s="24"/>
      <c r="X872" s="24"/>
    </row>
    <row r="873" spans="2:30" ht="42" customHeight="1" x14ac:dyDescent="0.15">
      <c r="B873" s="24"/>
      <c r="C873" s="621" t="s">
        <v>83</v>
      </c>
      <c r="D873" s="622"/>
      <c r="E873" s="622"/>
      <c r="F873" s="622"/>
      <c r="G873" s="622"/>
      <c r="H873" s="623"/>
      <c r="I873" s="600">
        <f t="shared" si="161"/>
        <v>65</v>
      </c>
      <c r="J873" s="601"/>
      <c r="K873" s="602">
        <f t="shared" si="160"/>
        <v>0.13</v>
      </c>
      <c r="L873" s="603"/>
      <c r="M873" s="600">
        <v>36</v>
      </c>
      <c r="N873" s="601"/>
      <c r="O873" s="561">
        <f>M873/O$867</f>
        <v>0.14399999999999999</v>
      </c>
      <c r="P873" s="562"/>
      <c r="Q873" s="600">
        <v>29</v>
      </c>
      <c r="R873" s="601"/>
      <c r="S873" s="602">
        <f>Q873/S$867</f>
        <v>0.11600000000000001</v>
      </c>
      <c r="T873" s="603"/>
      <c r="U873" s="24"/>
      <c r="V873" s="24"/>
      <c r="W873" s="24"/>
      <c r="X873" s="24"/>
      <c r="Y873" s="24"/>
      <c r="Z873" s="24"/>
    </row>
    <row r="874" spans="2:30" ht="42" customHeight="1" x14ac:dyDescent="0.15">
      <c r="B874" s="24"/>
      <c r="C874" s="640" t="s">
        <v>91</v>
      </c>
      <c r="D874" s="641"/>
      <c r="E874" s="641"/>
      <c r="F874" s="641"/>
      <c r="G874" s="641"/>
      <c r="H874" s="642"/>
      <c r="I874" s="600">
        <f t="shared" si="161"/>
        <v>36</v>
      </c>
      <c r="J874" s="601"/>
      <c r="K874" s="602">
        <f t="shared" si="160"/>
        <v>7.1999999999999995E-2</v>
      </c>
      <c r="L874" s="603"/>
      <c r="M874" s="600">
        <v>18</v>
      </c>
      <c r="N874" s="601"/>
      <c r="O874" s="561">
        <f>M874/O$867</f>
        <v>7.1999999999999995E-2</v>
      </c>
      <c r="P874" s="562"/>
      <c r="Q874" s="600">
        <v>18</v>
      </c>
      <c r="R874" s="601"/>
      <c r="S874" s="602">
        <f>Q874/S$867</f>
        <v>7.1999999999999995E-2</v>
      </c>
      <c r="T874" s="603"/>
      <c r="U874" s="24"/>
      <c r="V874" s="24"/>
      <c r="W874" s="24"/>
      <c r="X874" s="24"/>
      <c r="Y874" s="24"/>
      <c r="Z874" s="24"/>
    </row>
    <row r="875" spans="2:30" ht="42" customHeight="1" x14ac:dyDescent="0.15">
      <c r="B875" s="24"/>
      <c r="C875" s="621" t="s">
        <v>86</v>
      </c>
      <c r="D875" s="622"/>
      <c r="E875" s="622"/>
      <c r="F875" s="622"/>
      <c r="G875" s="622"/>
      <c r="H875" s="623"/>
      <c r="I875" s="600">
        <f t="shared" si="161"/>
        <v>36</v>
      </c>
      <c r="J875" s="601"/>
      <c r="K875" s="602">
        <f t="shared" si="160"/>
        <v>7.1999999999999995E-2</v>
      </c>
      <c r="L875" s="603"/>
      <c r="M875" s="600">
        <v>24</v>
      </c>
      <c r="N875" s="601"/>
      <c r="O875" s="561">
        <f>M875/O$867</f>
        <v>9.6000000000000002E-2</v>
      </c>
      <c r="P875" s="562"/>
      <c r="Q875" s="600">
        <v>12</v>
      </c>
      <c r="R875" s="601"/>
      <c r="S875" s="602">
        <f>Q875/S$867</f>
        <v>4.8000000000000001E-2</v>
      </c>
      <c r="T875" s="603"/>
      <c r="U875" s="24"/>
      <c r="V875" s="24"/>
      <c r="W875" s="24"/>
      <c r="X875" s="24"/>
      <c r="Y875" s="24"/>
      <c r="Z875" s="24"/>
    </row>
    <row r="876" spans="2:30" ht="42" customHeight="1" x14ac:dyDescent="0.15">
      <c r="B876" s="24"/>
      <c r="C876" s="621" t="s">
        <v>89</v>
      </c>
      <c r="D876" s="622"/>
      <c r="E876" s="622"/>
      <c r="F876" s="622"/>
      <c r="G876" s="622"/>
      <c r="H876" s="623"/>
      <c r="I876" s="600">
        <f t="shared" si="161"/>
        <v>12</v>
      </c>
      <c r="J876" s="601"/>
      <c r="K876" s="602">
        <f t="shared" si="160"/>
        <v>2.4E-2</v>
      </c>
      <c r="L876" s="603"/>
      <c r="M876" s="600">
        <v>5</v>
      </c>
      <c r="N876" s="601"/>
      <c r="O876" s="561">
        <f t="shared" si="162"/>
        <v>0.02</v>
      </c>
      <c r="P876" s="562"/>
      <c r="Q876" s="600">
        <v>7</v>
      </c>
      <c r="R876" s="601"/>
      <c r="S876" s="602">
        <f t="shared" si="163"/>
        <v>2.8000000000000001E-2</v>
      </c>
      <c r="T876" s="603"/>
      <c r="U876" s="24"/>
      <c r="V876" s="24"/>
      <c r="W876" s="24"/>
      <c r="X876" s="24"/>
      <c r="Y876" s="24"/>
      <c r="Z876" s="24"/>
    </row>
    <row r="877" spans="2:30" ht="42" customHeight="1" x14ac:dyDescent="0.15">
      <c r="B877" s="24"/>
      <c r="C877" s="621" t="s">
        <v>87</v>
      </c>
      <c r="D877" s="622"/>
      <c r="E877" s="622"/>
      <c r="F877" s="622"/>
      <c r="G877" s="622"/>
      <c r="H877" s="623"/>
      <c r="I877" s="600">
        <f t="shared" si="161"/>
        <v>9</v>
      </c>
      <c r="J877" s="601"/>
      <c r="K877" s="602">
        <f t="shared" si="160"/>
        <v>1.7999999999999999E-2</v>
      </c>
      <c r="L877" s="603"/>
      <c r="M877" s="600">
        <v>4</v>
      </c>
      <c r="N877" s="601"/>
      <c r="O877" s="561">
        <f>M877/O$867</f>
        <v>1.6E-2</v>
      </c>
      <c r="P877" s="562"/>
      <c r="Q877" s="600">
        <v>5</v>
      </c>
      <c r="R877" s="601"/>
      <c r="S877" s="602">
        <f>Q877/S$867</f>
        <v>0.02</v>
      </c>
      <c r="T877" s="603"/>
      <c r="U877" s="24"/>
      <c r="V877" s="24"/>
      <c r="W877" s="24"/>
      <c r="X877" s="24"/>
      <c r="Y877" s="24"/>
      <c r="Z877" s="24"/>
    </row>
    <row r="878" spans="2:30" ht="42" customHeight="1" x14ac:dyDescent="0.15">
      <c r="B878" s="24"/>
      <c r="C878" s="621" t="s">
        <v>81</v>
      </c>
      <c r="D878" s="622"/>
      <c r="E878" s="622"/>
      <c r="F878" s="622"/>
      <c r="G878" s="622"/>
      <c r="H878" s="623"/>
      <c r="I878" s="600">
        <f t="shared" si="161"/>
        <v>0</v>
      </c>
      <c r="J878" s="601"/>
      <c r="K878" s="602">
        <f t="shared" si="160"/>
        <v>0</v>
      </c>
      <c r="L878" s="603"/>
      <c r="M878" s="600">
        <v>0</v>
      </c>
      <c r="N878" s="601"/>
      <c r="O878" s="561">
        <f t="shared" si="162"/>
        <v>0</v>
      </c>
      <c r="P878" s="562"/>
      <c r="Q878" s="600">
        <v>0</v>
      </c>
      <c r="R878" s="601"/>
      <c r="S878" s="602">
        <f t="shared" si="163"/>
        <v>0</v>
      </c>
      <c r="T878" s="603"/>
      <c r="U878" s="24"/>
      <c r="V878" s="24"/>
      <c r="W878" s="24"/>
      <c r="X878" s="24"/>
      <c r="Y878" s="24"/>
      <c r="Z878" s="24"/>
    </row>
    <row r="879" spans="2:30" ht="42" customHeight="1" x14ac:dyDescent="0.15">
      <c r="B879" s="24"/>
      <c r="C879" s="621" t="s">
        <v>161</v>
      </c>
      <c r="D879" s="622"/>
      <c r="E879" s="622"/>
      <c r="F879" s="622"/>
      <c r="G879" s="622"/>
      <c r="H879" s="623"/>
      <c r="I879" s="600">
        <f>M879+Q879</f>
        <v>244</v>
      </c>
      <c r="J879" s="601"/>
      <c r="K879" s="602">
        <f t="shared" si="160"/>
        <v>0.48799999999999999</v>
      </c>
      <c r="L879" s="603"/>
      <c r="M879" s="600">
        <v>106</v>
      </c>
      <c r="N879" s="601"/>
      <c r="O879" s="561">
        <f t="shared" si="162"/>
        <v>0.42399999999999999</v>
      </c>
      <c r="P879" s="562"/>
      <c r="Q879" s="600">
        <v>138</v>
      </c>
      <c r="R879" s="601"/>
      <c r="S879" s="602">
        <f t="shared" si="163"/>
        <v>0.55200000000000005</v>
      </c>
      <c r="T879" s="603"/>
      <c r="U879" s="24"/>
      <c r="V879" s="24"/>
      <c r="W879" s="24"/>
      <c r="X879" s="24"/>
      <c r="Y879" s="24"/>
      <c r="Z879" s="24"/>
    </row>
    <row r="880" spans="2:30" x14ac:dyDescent="0.15">
      <c r="B880" s="24"/>
      <c r="C880" s="54" t="s">
        <v>52</v>
      </c>
      <c r="D880" s="53"/>
      <c r="E880" s="53"/>
      <c r="F880" s="53"/>
      <c r="G880" s="53"/>
      <c r="H880" s="53"/>
      <c r="I880" s="42"/>
      <c r="J880" s="42"/>
      <c r="K880" s="9"/>
      <c r="L880" s="9"/>
      <c r="M880" s="157"/>
      <c r="N880" s="157"/>
      <c r="O880" s="9"/>
      <c r="P880" s="9"/>
      <c r="Q880" s="157"/>
      <c r="R880" s="157"/>
      <c r="S880" s="9"/>
      <c r="T880" s="9"/>
      <c r="U880" s="24"/>
      <c r="V880" s="24"/>
      <c r="W880" s="24"/>
      <c r="X880" s="24"/>
      <c r="Y880" s="24"/>
      <c r="Z880" s="24"/>
      <c r="AA880" s="24"/>
      <c r="AB880" s="24"/>
      <c r="AC880" s="24"/>
      <c r="AD880" s="24"/>
    </row>
    <row r="881" spans="1:30" x14ac:dyDescent="0.15">
      <c r="B881" s="24"/>
      <c r="C881" s="54"/>
      <c r="D881" s="53"/>
      <c r="E881" s="53"/>
      <c r="F881" s="53"/>
      <c r="G881" s="53"/>
      <c r="H881" s="53"/>
      <c r="I881" s="42"/>
      <c r="J881" s="42"/>
      <c r="K881" s="9"/>
      <c r="L881" s="9"/>
      <c r="M881" s="157"/>
      <c r="N881" s="157"/>
      <c r="O881" s="9"/>
      <c r="P881" s="9"/>
      <c r="Q881" s="157"/>
      <c r="R881" s="157"/>
      <c r="S881" s="9"/>
      <c r="T881" s="9"/>
      <c r="U881" s="24"/>
      <c r="V881" s="24"/>
      <c r="W881" s="24"/>
      <c r="X881" s="24"/>
      <c r="Y881" s="24"/>
      <c r="Z881" s="24"/>
      <c r="AA881" s="24"/>
      <c r="AB881" s="24"/>
      <c r="AC881" s="24"/>
      <c r="AD881" s="24"/>
    </row>
    <row r="882" spans="1:30" x14ac:dyDescent="0.15">
      <c r="B882" s="24"/>
      <c r="C882" s="54"/>
      <c r="D882" s="53"/>
      <c r="E882" s="53"/>
      <c r="F882" s="53"/>
      <c r="G882" s="53"/>
      <c r="H882" s="53"/>
      <c r="I882" s="42"/>
      <c r="J882" s="42"/>
      <c r="K882" s="9"/>
      <c r="L882" s="9"/>
      <c r="M882" s="157"/>
      <c r="N882" s="157"/>
      <c r="O882" s="9"/>
      <c r="P882" s="9"/>
      <c r="Q882" s="157"/>
      <c r="R882" s="157"/>
      <c r="S882" s="9"/>
      <c r="T882" s="9"/>
      <c r="U882" s="24"/>
      <c r="V882" s="24"/>
      <c r="W882" s="24"/>
      <c r="X882" s="24"/>
      <c r="Y882" s="24"/>
      <c r="Z882" s="24"/>
      <c r="AA882" s="24"/>
      <c r="AB882" s="24"/>
      <c r="AC882" s="24"/>
      <c r="AD882" s="24"/>
    </row>
    <row r="883" spans="1:30" ht="14.25" customHeight="1" x14ac:dyDescent="0.15">
      <c r="B883" s="24"/>
      <c r="C883" s="469" t="s">
        <v>2</v>
      </c>
      <c r="D883" s="470"/>
      <c r="E883" s="461">
        <f>O867</f>
        <v>250</v>
      </c>
      <c r="F883" s="461"/>
      <c r="G883" s="90"/>
      <c r="H883" s="91"/>
      <c r="I883" s="521" t="s">
        <v>64</v>
      </c>
      <c r="J883" s="522"/>
      <c r="K883" s="523">
        <f>F31</f>
        <v>50</v>
      </c>
      <c r="L883" s="524"/>
      <c r="M883" s="521" t="s">
        <v>65</v>
      </c>
      <c r="N883" s="522"/>
      <c r="O883" s="523">
        <f>H31</f>
        <v>50</v>
      </c>
      <c r="P883" s="524"/>
      <c r="Q883" s="521" t="s">
        <v>66</v>
      </c>
      <c r="R883" s="522"/>
      <c r="S883" s="523">
        <f>J31</f>
        <v>50</v>
      </c>
      <c r="T883" s="524"/>
      <c r="U883" s="521" t="s">
        <v>67</v>
      </c>
      <c r="V883" s="522"/>
      <c r="W883" s="523">
        <f>L31</f>
        <v>50</v>
      </c>
      <c r="X883" s="524"/>
      <c r="Y883" s="534" t="s">
        <v>68</v>
      </c>
      <c r="Z883" s="535"/>
      <c r="AA883" s="523">
        <f>N31</f>
        <v>50</v>
      </c>
      <c r="AB883" s="524"/>
      <c r="AC883" s="24"/>
      <c r="AD883" s="24"/>
    </row>
    <row r="884" spans="1:30" ht="42" customHeight="1" x14ac:dyDescent="0.15">
      <c r="B884" s="24"/>
      <c r="C884" s="621" t="s">
        <v>96</v>
      </c>
      <c r="D884" s="622"/>
      <c r="E884" s="622"/>
      <c r="F884" s="622"/>
      <c r="G884" s="622"/>
      <c r="H884" s="623"/>
      <c r="I884" s="526">
        <v>2</v>
      </c>
      <c r="J884" s="527"/>
      <c r="K884" s="528">
        <f t="shared" ref="K884:K895" si="164">I884/K$883</f>
        <v>0.04</v>
      </c>
      <c r="L884" s="529"/>
      <c r="M884" s="526">
        <v>9</v>
      </c>
      <c r="N884" s="527"/>
      <c r="O884" s="528">
        <f>M884/O$883</f>
        <v>0.18</v>
      </c>
      <c r="P884" s="529"/>
      <c r="Q884" s="526">
        <v>13</v>
      </c>
      <c r="R884" s="527"/>
      <c r="S884" s="528">
        <f>Q884/S$883</f>
        <v>0.26</v>
      </c>
      <c r="T884" s="529"/>
      <c r="U884" s="526">
        <v>9</v>
      </c>
      <c r="V884" s="527"/>
      <c r="W884" s="528">
        <f>U884/W$883</f>
        <v>0.18</v>
      </c>
      <c r="X884" s="529"/>
      <c r="Y884" s="526">
        <v>21</v>
      </c>
      <c r="Z884" s="527"/>
      <c r="AA884" s="528">
        <f>Y884/AA$883</f>
        <v>0.42</v>
      </c>
      <c r="AB884" s="529"/>
      <c r="AC884" s="24"/>
      <c r="AD884" s="24"/>
    </row>
    <row r="885" spans="1:30" ht="42" customHeight="1" x14ac:dyDescent="0.15">
      <c r="B885" s="24"/>
      <c r="C885" s="621" t="s">
        <v>84</v>
      </c>
      <c r="D885" s="622"/>
      <c r="E885" s="622"/>
      <c r="F885" s="622"/>
      <c r="G885" s="622"/>
      <c r="H885" s="623"/>
      <c r="I885" s="526">
        <v>2</v>
      </c>
      <c r="J885" s="527"/>
      <c r="K885" s="528">
        <f t="shared" si="164"/>
        <v>0.04</v>
      </c>
      <c r="L885" s="529"/>
      <c r="M885" s="526">
        <v>14</v>
      </c>
      <c r="N885" s="527"/>
      <c r="O885" s="528">
        <f t="shared" ref="O885:O895" si="165">M885/O$883</f>
        <v>0.28000000000000003</v>
      </c>
      <c r="P885" s="529"/>
      <c r="Q885" s="526">
        <v>13</v>
      </c>
      <c r="R885" s="527"/>
      <c r="S885" s="528">
        <f t="shared" ref="S885:S895" si="166">Q885/S$883</f>
        <v>0.26</v>
      </c>
      <c r="T885" s="529"/>
      <c r="U885" s="526">
        <v>9</v>
      </c>
      <c r="V885" s="527"/>
      <c r="W885" s="528">
        <f t="shared" ref="W885:W895" si="167">U885/W$883</f>
        <v>0.18</v>
      </c>
      <c r="X885" s="529"/>
      <c r="Y885" s="526">
        <v>16</v>
      </c>
      <c r="Z885" s="527"/>
      <c r="AA885" s="528">
        <f t="shared" ref="AA885:AA895" si="168">Y885/AA$883</f>
        <v>0.32</v>
      </c>
      <c r="AB885" s="529"/>
      <c r="AC885" s="24"/>
      <c r="AD885" s="24"/>
    </row>
    <row r="886" spans="1:30" ht="42" customHeight="1" x14ac:dyDescent="0.15">
      <c r="B886" s="24"/>
      <c r="C886" s="621" t="s">
        <v>86</v>
      </c>
      <c r="D886" s="622"/>
      <c r="E886" s="622"/>
      <c r="F886" s="622"/>
      <c r="G886" s="622"/>
      <c r="H886" s="623"/>
      <c r="I886" s="526">
        <v>3</v>
      </c>
      <c r="J886" s="527"/>
      <c r="K886" s="528">
        <f t="shared" si="164"/>
        <v>0.06</v>
      </c>
      <c r="L886" s="529"/>
      <c r="M886" s="526">
        <v>5</v>
      </c>
      <c r="N886" s="527"/>
      <c r="O886" s="528">
        <f t="shared" si="165"/>
        <v>0.1</v>
      </c>
      <c r="P886" s="529"/>
      <c r="Q886" s="526">
        <v>4</v>
      </c>
      <c r="R886" s="527"/>
      <c r="S886" s="528">
        <f t="shared" si="166"/>
        <v>0.08</v>
      </c>
      <c r="T886" s="529"/>
      <c r="U886" s="526">
        <v>5</v>
      </c>
      <c r="V886" s="527"/>
      <c r="W886" s="528">
        <f t="shared" si="167"/>
        <v>0.1</v>
      </c>
      <c r="X886" s="529"/>
      <c r="Y886" s="526">
        <v>7</v>
      </c>
      <c r="Z886" s="527"/>
      <c r="AA886" s="528">
        <f t="shared" si="168"/>
        <v>0.14000000000000001</v>
      </c>
      <c r="AB886" s="529"/>
      <c r="AC886" s="24"/>
      <c r="AD886" s="24"/>
    </row>
    <row r="887" spans="1:30" ht="42" customHeight="1" x14ac:dyDescent="0.15">
      <c r="B887" s="24"/>
      <c r="C887" s="621" t="s">
        <v>83</v>
      </c>
      <c r="D887" s="622"/>
      <c r="E887" s="622"/>
      <c r="F887" s="622"/>
      <c r="G887" s="622"/>
      <c r="H887" s="623"/>
      <c r="I887" s="526">
        <v>10</v>
      </c>
      <c r="J887" s="527"/>
      <c r="K887" s="528">
        <f t="shared" si="164"/>
        <v>0.2</v>
      </c>
      <c r="L887" s="529"/>
      <c r="M887" s="526">
        <v>13</v>
      </c>
      <c r="N887" s="527"/>
      <c r="O887" s="528">
        <f t="shared" si="165"/>
        <v>0.26</v>
      </c>
      <c r="P887" s="529"/>
      <c r="Q887" s="526">
        <v>4</v>
      </c>
      <c r="R887" s="527"/>
      <c r="S887" s="528">
        <f t="shared" si="166"/>
        <v>0.08</v>
      </c>
      <c r="T887" s="529"/>
      <c r="U887" s="526">
        <v>6</v>
      </c>
      <c r="V887" s="527"/>
      <c r="W887" s="528">
        <f t="shared" si="167"/>
        <v>0.12</v>
      </c>
      <c r="X887" s="529"/>
      <c r="Y887" s="526">
        <v>3</v>
      </c>
      <c r="Z887" s="527"/>
      <c r="AA887" s="528">
        <f t="shared" si="168"/>
        <v>0.06</v>
      </c>
      <c r="AB887" s="529"/>
      <c r="AC887" s="125"/>
      <c r="AD887" s="24"/>
    </row>
    <row r="888" spans="1:30" ht="42" customHeight="1" x14ac:dyDescent="0.15">
      <c r="B888" s="24"/>
      <c r="C888" s="621" t="s">
        <v>90</v>
      </c>
      <c r="D888" s="622"/>
      <c r="E888" s="622"/>
      <c r="F888" s="622"/>
      <c r="G888" s="622"/>
      <c r="H888" s="623"/>
      <c r="I888" s="526">
        <v>11</v>
      </c>
      <c r="J888" s="527"/>
      <c r="K888" s="528">
        <f t="shared" si="164"/>
        <v>0.22</v>
      </c>
      <c r="L888" s="529"/>
      <c r="M888" s="526">
        <v>14</v>
      </c>
      <c r="N888" s="527"/>
      <c r="O888" s="528">
        <f t="shared" si="165"/>
        <v>0.28000000000000003</v>
      </c>
      <c r="P888" s="529"/>
      <c r="Q888" s="526">
        <v>18</v>
      </c>
      <c r="R888" s="527"/>
      <c r="S888" s="528">
        <f t="shared" si="166"/>
        <v>0.36</v>
      </c>
      <c r="T888" s="529"/>
      <c r="U888" s="526">
        <v>11</v>
      </c>
      <c r="V888" s="527"/>
      <c r="W888" s="528">
        <f t="shared" si="167"/>
        <v>0.22</v>
      </c>
      <c r="X888" s="529"/>
      <c r="Y888" s="526">
        <v>14</v>
      </c>
      <c r="Z888" s="527"/>
      <c r="AA888" s="528">
        <f t="shared" si="168"/>
        <v>0.28000000000000003</v>
      </c>
      <c r="AB888" s="529"/>
      <c r="AC888" s="24"/>
      <c r="AD888" s="24"/>
    </row>
    <row r="889" spans="1:30" ht="42" customHeight="1" x14ac:dyDescent="0.15">
      <c r="B889" s="24"/>
      <c r="C889" s="621" t="s">
        <v>85</v>
      </c>
      <c r="D889" s="622"/>
      <c r="E889" s="622"/>
      <c r="F889" s="622"/>
      <c r="G889" s="622"/>
      <c r="H889" s="623"/>
      <c r="I889" s="526">
        <v>8</v>
      </c>
      <c r="J889" s="527"/>
      <c r="K889" s="528">
        <f t="shared" si="164"/>
        <v>0.16</v>
      </c>
      <c r="L889" s="529"/>
      <c r="M889" s="526">
        <v>9</v>
      </c>
      <c r="N889" s="527"/>
      <c r="O889" s="528">
        <f t="shared" si="165"/>
        <v>0.18</v>
      </c>
      <c r="P889" s="529"/>
      <c r="Q889" s="526">
        <v>7</v>
      </c>
      <c r="R889" s="527"/>
      <c r="S889" s="528">
        <f t="shared" si="166"/>
        <v>0.14000000000000001</v>
      </c>
      <c r="T889" s="529"/>
      <c r="U889" s="526">
        <v>10</v>
      </c>
      <c r="V889" s="527"/>
      <c r="W889" s="528">
        <f t="shared" si="167"/>
        <v>0.2</v>
      </c>
      <c r="X889" s="529"/>
      <c r="Y889" s="526">
        <v>6</v>
      </c>
      <c r="Z889" s="527"/>
      <c r="AA889" s="528">
        <f t="shared" si="168"/>
        <v>0.12</v>
      </c>
      <c r="AB889" s="529"/>
      <c r="AC889" s="24"/>
      <c r="AD889" s="24"/>
    </row>
    <row r="890" spans="1:30" ht="42" customHeight="1" x14ac:dyDescent="0.15">
      <c r="B890" s="24"/>
      <c r="C890" s="679" t="s">
        <v>88</v>
      </c>
      <c r="D890" s="680"/>
      <c r="E890" s="680"/>
      <c r="F890" s="680"/>
      <c r="G890" s="680"/>
      <c r="H890" s="681"/>
      <c r="I890" s="526">
        <v>0</v>
      </c>
      <c r="J890" s="527"/>
      <c r="K890" s="528">
        <f t="shared" si="164"/>
        <v>0</v>
      </c>
      <c r="L890" s="529"/>
      <c r="M890" s="526">
        <v>3</v>
      </c>
      <c r="N890" s="527"/>
      <c r="O890" s="528">
        <f t="shared" si="165"/>
        <v>0.06</v>
      </c>
      <c r="P890" s="529"/>
      <c r="Q890" s="526">
        <v>2</v>
      </c>
      <c r="R890" s="527"/>
      <c r="S890" s="528">
        <f t="shared" si="166"/>
        <v>0.04</v>
      </c>
      <c r="T890" s="529"/>
      <c r="U890" s="526">
        <v>4</v>
      </c>
      <c r="V890" s="527"/>
      <c r="W890" s="528">
        <f t="shared" si="167"/>
        <v>0.08</v>
      </c>
      <c r="X890" s="529"/>
      <c r="Y890" s="526">
        <v>4</v>
      </c>
      <c r="Z890" s="527"/>
      <c r="AA890" s="528">
        <f t="shared" si="168"/>
        <v>0.08</v>
      </c>
      <c r="AB890" s="529"/>
      <c r="AC890" s="24"/>
      <c r="AD890" s="24"/>
    </row>
    <row r="891" spans="1:30" ht="42" customHeight="1" x14ac:dyDescent="0.15">
      <c r="B891" s="24"/>
      <c r="C891" s="621" t="s">
        <v>87</v>
      </c>
      <c r="D891" s="622"/>
      <c r="E891" s="622"/>
      <c r="F891" s="622"/>
      <c r="G891" s="622"/>
      <c r="H891" s="623"/>
      <c r="I891" s="526">
        <v>0</v>
      </c>
      <c r="J891" s="527"/>
      <c r="K891" s="528">
        <f t="shared" si="164"/>
        <v>0</v>
      </c>
      <c r="L891" s="529"/>
      <c r="M891" s="526">
        <v>0</v>
      </c>
      <c r="N891" s="527"/>
      <c r="O891" s="528">
        <f t="shared" si="165"/>
        <v>0</v>
      </c>
      <c r="P891" s="529"/>
      <c r="Q891" s="526">
        <v>1</v>
      </c>
      <c r="R891" s="527"/>
      <c r="S891" s="528">
        <f t="shared" si="166"/>
        <v>0.02</v>
      </c>
      <c r="T891" s="529"/>
      <c r="U891" s="526">
        <v>2</v>
      </c>
      <c r="V891" s="527"/>
      <c r="W891" s="528">
        <f t="shared" si="167"/>
        <v>0.04</v>
      </c>
      <c r="X891" s="529"/>
      <c r="Y891" s="526">
        <v>1</v>
      </c>
      <c r="Z891" s="527"/>
      <c r="AA891" s="528">
        <f t="shared" si="168"/>
        <v>0.02</v>
      </c>
      <c r="AB891" s="529"/>
      <c r="AC891" s="24"/>
      <c r="AD891" s="24"/>
    </row>
    <row r="892" spans="1:30" ht="42" customHeight="1" x14ac:dyDescent="0.15">
      <c r="C892" s="621" t="s">
        <v>89</v>
      </c>
      <c r="D892" s="622"/>
      <c r="E892" s="622"/>
      <c r="F892" s="622"/>
      <c r="G892" s="622"/>
      <c r="H892" s="623"/>
      <c r="I892" s="526">
        <v>1</v>
      </c>
      <c r="J892" s="527"/>
      <c r="K892" s="528">
        <f t="shared" si="164"/>
        <v>0.02</v>
      </c>
      <c r="L892" s="529"/>
      <c r="M892" s="526">
        <v>1</v>
      </c>
      <c r="N892" s="527"/>
      <c r="O892" s="528">
        <f t="shared" si="165"/>
        <v>0.02</v>
      </c>
      <c r="P892" s="529"/>
      <c r="Q892" s="526">
        <v>2</v>
      </c>
      <c r="R892" s="527"/>
      <c r="S892" s="528">
        <f t="shared" si="166"/>
        <v>0.04</v>
      </c>
      <c r="T892" s="529"/>
      <c r="U892" s="526">
        <v>1</v>
      </c>
      <c r="V892" s="527"/>
      <c r="W892" s="528">
        <f t="shared" si="167"/>
        <v>0.02</v>
      </c>
      <c r="X892" s="529"/>
      <c r="Y892" s="526">
        <v>0</v>
      </c>
      <c r="Z892" s="527"/>
      <c r="AA892" s="528">
        <f t="shared" si="168"/>
        <v>0</v>
      </c>
      <c r="AB892" s="529"/>
      <c r="AC892" s="24"/>
      <c r="AD892" s="24"/>
    </row>
    <row r="893" spans="1:30" ht="42" customHeight="1" x14ac:dyDescent="0.15">
      <c r="C893" s="640" t="s">
        <v>91</v>
      </c>
      <c r="D893" s="641"/>
      <c r="E893" s="641"/>
      <c r="F893" s="641"/>
      <c r="G893" s="641"/>
      <c r="H893" s="642"/>
      <c r="I893" s="526">
        <v>4</v>
      </c>
      <c r="J893" s="527"/>
      <c r="K893" s="528">
        <f t="shared" si="164"/>
        <v>0.08</v>
      </c>
      <c r="L893" s="529"/>
      <c r="M893" s="526">
        <v>5</v>
      </c>
      <c r="N893" s="527"/>
      <c r="O893" s="528">
        <f t="shared" si="165"/>
        <v>0.1</v>
      </c>
      <c r="P893" s="529"/>
      <c r="Q893" s="526">
        <v>1</v>
      </c>
      <c r="R893" s="527"/>
      <c r="S893" s="528">
        <f t="shared" si="166"/>
        <v>0.02</v>
      </c>
      <c r="T893" s="529"/>
      <c r="U893" s="526">
        <v>4</v>
      </c>
      <c r="V893" s="527"/>
      <c r="W893" s="528">
        <f t="shared" si="167"/>
        <v>0.08</v>
      </c>
      <c r="X893" s="529"/>
      <c r="Y893" s="526">
        <v>4</v>
      </c>
      <c r="Z893" s="527"/>
      <c r="AA893" s="528">
        <f t="shared" si="168"/>
        <v>0.08</v>
      </c>
      <c r="AB893" s="529"/>
      <c r="AC893" s="24"/>
      <c r="AD893" s="24"/>
    </row>
    <row r="894" spans="1:30" ht="42" customHeight="1" x14ac:dyDescent="0.15">
      <c r="B894" s="83"/>
      <c r="C894" s="618" t="s">
        <v>81</v>
      </c>
      <c r="D894" s="619"/>
      <c r="E894" s="619"/>
      <c r="F894" s="619"/>
      <c r="G894" s="619"/>
      <c r="H894" s="620"/>
      <c r="I894" s="526">
        <v>0</v>
      </c>
      <c r="J894" s="527"/>
      <c r="K894" s="528">
        <f t="shared" si="164"/>
        <v>0</v>
      </c>
      <c r="L894" s="529"/>
      <c r="M894" s="526">
        <v>0</v>
      </c>
      <c r="N894" s="527"/>
      <c r="O894" s="528">
        <f t="shared" si="165"/>
        <v>0</v>
      </c>
      <c r="P894" s="529"/>
      <c r="Q894" s="526">
        <v>0</v>
      </c>
      <c r="R894" s="527"/>
      <c r="S894" s="528">
        <f t="shared" si="166"/>
        <v>0</v>
      </c>
      <c r="T894" s="529"/>
      <c r="U894" s="526">
        <v>0</v>
      </c>
      <c r="V894" s="527"/>
      <c r="W894" s="528">
        <f t="shared" si="167"/>
        <v>0</v>
      </c>
      <c r="X894" s="529"/>
      <c r="Y894" s="526">
        <v>0</v>
      </c>
      <c r="Z894" s="527"/>
      <c r="AA894" s="528">
        <f t="shared" si="168"/>
        <v>0</v>
      </c>
      <c r="AB894" s="529"/>
      <c r="AC894" s="24"/>
      <c r="AD894" s="24"/>
    </row>
    <row r="895" spans="1:30" ht="42" customHeight="1" x14ac:dyDescent="0.15">
      <c r="B895" s="83"/>
      <c r="C895" s="618" t="s">
        <v>161</v>
      </c>
      <c r="D895" s="619"/>
      <c r="E895" s="619"/>
      <c r="F895" s="619"/>
      <c r="G895" s="619"/>
      <c r="H895" s="620"/>
      <c r="I895" s="526">
        <v>27</v>
      </c>
      <c r="J895" s="527"/>
      <c r="K895" s="528">
        <f t="shared" si="164"/>
        <v>0.54</v>
      </c>
      <c r="L895" s="529"/>
      <c r="M895" s="526">
        <v>22</v>
      </c>
      <c r="N895" s="527"/>
      <c r="O895" s="528">
        <f t="shared" si="165"/>
        <v>0.44</v>
      </c>
      <c r="P895" s="529"/>
      <c r="Q895" s="526">
        <v>21</v>
      </c>
      <c r="R895" s="527"/>
      <c r="S895" s="528">
        <f t="shared" si="166"/>
        <v>0.42</v>
      </c>
      <c r="T895" s="529"/>
      <c r="U895" s="526">
        <v>22</v>
      </c>
      <c r="V895" s="527"/>
      <c r="W895" s="528">
        <f t="shared" si="167"/>
        <v>0.44</v>
      </c>
      <c r="X895" s="529"/>
      <c r="Y895" s="526">
        <v>14</v>
      </c>
      <c r="Z895" s="527"/>
      <c r="AA895" s="528">
        <f t="shared" si="168"/>
        <v>0.28000000000000003</v>
      </c>
      <c r="AB895" s="529"/>
      <c r="AC895" s="24"/>
      <c r="AD895" s="24"/>
    </row>
    <row r="896" spans="1:30" x14ac:dyDescent="0.15">
      <c r="A896" s="23"/>
      <c r="B896" s="83"/>
      <c r="C896" s="24"/>
      <c r="D896" s="24"/>
      <c r="E896" s="24"/>
      <c r="F896" s="24"/>
      <c r="G896" s="24"/>
      <c r="H896" s="24"/>
      <c r="I896" s="118"/>
      <c r="J896" s="118"/>
      <c r="K896" s="118"/>
      <c r="L896" s="118"/>
      <c r="M896" s="118"/>
      <c r="N896" s="118"/>
      <c r="O896" s="118"/>
      <c r="P896" s="118"/>
      <c r="Q896" s="118"/>
      <c r="R896" s="118"/>
      <c r="S896" s="118"/>
      <c r="T896" s="118"/>
      <c r="U896" s="118"/>
      <c r="V896" s="118"/>
      <c r="W896" s="118"/>
      <c r="X896" s="118"/>
      <c r="Y896" s="118"/>
      <c r="Z896" s="118"/>
      <c r="AA896" s="118"/>
      <c r="AB896" s="118"/>
      <c r="AC896" s="24"/>
      <c r="AD896" s="24"/>
    </row>
    <row r="897" spans="1:55" x14ac:dyDescent="0.15">
      <c r="A897" s="26"/>
      <c r="B897" s="22"/>
      <c r="C897" s="469" t="s">
        <v>3</v>
      </c>
      <c r="D897" s="470"/>
      <c r="E897" s="461">
        <f>S867</f>
        <v>250</v>
      </c>
      <c r="F897" s="461"/>
      <c r="G897" s="90"/>
      <c r="H897" s="91"/>
      <c r="I897" s="521" t="s">
        <v>64</v>
      </c>
      <c r="J897" s="522"/>
      <c r="K897" s="523">
        <f>F34</f>
        <v>50</v>
      </c>
      <c r="L897" s="524"/>
      <c r="M897" s="521" t="s">
        <v>157</v>
      </c>
      <c r="N897" s="522"/>
      <c r="O897" s="523">
        <f>H34</f>
        <v>50</v>
      </c>
      <c r="P897" s="524"/>
      <c r="Q897" s="521" t="s">
        <v>158</v>
      </c>
      <c r="R897" s="522"/>
      <c r="S897" s="523">
        <f>J34</f>
        <v>50</v>
      </c>
      <c r="T897" s="524"/>
      <c r="U897" s="521" t="s">
        <v>159</v>
      </c>
      <c r="V897" s="522"/>
      <c r="W897" s="523">
        <f>L34</f>
        <v>50</v>
      </c>
      <c r="X897" s="524"/>
      <c r="Y897" s="534" t="s">
        <v>160</v>
      </c>
      <c r="Z897" s="535"/>
      <c r="AA897" s="523">
        <f>N34</f>
        <v>50</v>
      </c>
      <c r="AB897" s="524"/>
      <c r="AC897" s="24"/>
      <c r="AD897" s="24"/>
      <c r="AF897" s="96"/>
      <c r="AG897" s="96"/>
      <c r="AH897" s="96"/>
      <c r="AI897" s="96"/>
      <c r="AJ897" s="96"/>
      <c r="AK897" s="96"/>
      <c r="AL897" s="96"/>
      <c r="AM897" s="96"/>
      <c r="AN897" s="96"/>
      <c r="AO897" s="96"/>
      <c r="AP897" s="96"/>
      <c r="AQ897" s="96"/>
      <c r="AR897" s="96"/>
      <c r="AS897" s="96"/>
      <c r="AT897" s="96"/>
      <c r="AU897" s="96"/>
      <c r="AV897" s="96"/>
      <c r="AW897" s="96"/>
      <c r="AX897" s="96"/>
      <c r="AY897" s="96"/>
      <c r="AZ897" s="96"/>
      <c r="BA897" s="96"/>
      <c r="BB897" s="96"/>
      <c r="BC897" s="96"/>
    </row>
    <row r="898" spans="1:55" ht="42" customHeight="1" x14ac:dyDescent="0.15">
      <c r="B898" s="24"/>
      <c r="C898" s="621" t="s">
        <v>96</v>
      </c>
      <c r="D898" s="622"/>
      <c r="E898" s="622"/>
      <c r="F898" s="622"/>
      <c r="G898" s="622"/>
      <c r="H898" s="623"/>
      <c r="I898" s="526">
        <v>7</v>
      </c>
      <c r="J898" s="527"/>
      <c r="K898" s="606">
        <f t="shared" ref="K898:K909" si="169">I898/K$897</f>
        <v>0.14000000000000001</v>
      </c>
      <c r="L898" s="607"/>
      <c r="M898" s="526">
        <v>10</v>
      </c>
      <c r="N898" s="527"/>
      <c r="O898" s="606">
        <f>M898/O$897</f>
        <v>0.2</v>
      </c>
      <c r="P898" s="607"/>
      <c r="Q898" s="526">
        <v>11</v>
      </c>
      <c r="R898" s="527"/>
      <c r="S898" s="606">
        <f>Q898/S$897</f>
        <v>0.22</v>
      </c>
      <c r="T898" s="607"/>
      <c r="U898" s="526">
        <v>8</v>
      </c>
      <c r="V898" s="527"/>
      <c r="W898" s="606">
        <f>U898/W$897</f>
        <v>0.16</v>
      </c>
      <c r="X898" s="607"/>
      <c r="Y898" s="526">
        <v>18</v>
      </c>
      <c r="Z898" s="527"/>
      <c r="AA898" s="606">
        <f>Y898/AA$897</f>
        <v>0.36</v>
      </c>
      <c r="AB898" s="607"/>
      <c r="AC898" s="24"/>
      <c r="AD898" s="24"/>
      <c r="AF898" s="96"/>
      <c r="AG898" s="96"/>
      <c r="AH898" s="96"/>
      <c r="AI898" s="96"/>
      <c r="AJ898" s="96"/>
      <c r="AK898" s="96"/>
      <c r="AL898" s="96"/>
      <c r="AM898" s="96"/>
      <c r="AN898" s="96"/>
      <c r="AO898" s="96"/>
      <c r="AP898" s="96"/>
      <c r="AQ898" s="96"/>
      <c r="AR898" s="96"/>
      <c r="AS898" s="96"/>
      <c r="AT898" s="96"/>
      <c r="AU898" s="96"/>
      <c r="AV898" s="96"/>
      <c r="AW898" s="96"/>
      <c r="AX898" s="96"/>
      <c r="AY898" s="96"/>
      <c r="AZ898" s="96"/>
      <c r="BA898" s="96"/>
      <c r="BB898" s="96"/>
      <c r="BC898" s="96"/>
    </row>
    <row r="899" spans="1:55" ht="42" customHeight="1" x14ac:dyDescent="0.15">
      <c r="B899" s="24"/>
      <c r="C899" s="621" t="s">
        <v>84</v>
      </c>
      <c r="D899" s="622"/>
      <c r="E899" s="622"/>
      <c r="F899" s="622"/>
      <c r="G899" s="622"/>
      <c r="H899" s="623"/>
      <c r="I899" s="526">
        <v>6</v>
      </c>
      <c r="J899" s="527"/>
      <c r="K899" s="606">
        <f t="shared" si="169"/>
        <v>0.12</v>
      </c>
      <c r="L899" s="607"/>
      <c r="M899" s="526">
        <v>5</v>
      </c>
      <c r="N899" s="527"/>
      <c r="O899" s="606">
        <f t="shared" ref="O899:O909" si="170">M899/O$897</f>
        <v>0.1</v>
      </c>
      <c r="P899" s="607"/>
      <c r="Q899" s="526">
        <v>5</v>
      </c>
      <c r="R899" s="527"/>
      <c r="S899" s="606">
        <f t="shared" ref="S899:S909" si="171">Q899/S$897</f>
        <v>0.1</v>
      </c>
      <c r="T899" s="607"/>
      <c r="U899" s="526">
        <v>6</v>
      </c>
      <c r="V899" s="527"/>
      <c r="W899" s="606">
        <f t="shared" ref="W899:W909" si="172">U899/W$897</f>
        <v>0.12</v>
      </c>
      <c r="X899" s="607"/>
      <c r="Y899" s="526">
        <v>9</v>
      </c>
      <c r="Z899" s="527"/>
      <c r="AA899" s="606">
        <f t="shared" ref="AA899:AA909" si="173">Y899/AA$897</f>
        <v>0.18</v>
      </c>
      <c r="AB899" s="607"/>
      <c r="AC899" s="24"/>
      <c r="AD899" s="24"/>
      <c r="AF899" s="96"/>
      <c r="AG899" s="96"/>
      <c r="AH899" s="96"/>
      <c r="AI899" s="96"/>
      <c r="AJ899" s="96"/>
      <c r="AK899" s="96"/>
      <c r="AL899" s="96"/>
      <c r="AM899" s="96"/>
      <c r="AN899" s="96"/>
      <c r="AO899" s="96"/>
      <c r="AP899" s="96"/>
      <c r="AQ899" s="96"/>
      <c r="AR899" s="96"/>
      <c r="AS899" s="96"/>
      <c r="AT899" s="96"/>
      <c r="AU899" s="96"/>
      <c r="AV899" s="96"/>
      <c r="AW899" s="96"/>
      <c r="AX899" s="96"/>
      <c r="AY899" s="96"/>
      <c r="AZ899" s="96"/>
      <c r="BA899" s="96"/>
      <c r="BB899" s="96"/>
      <c r="BC899" s="96"/>
    </row>
    <row r="900" spans="1:55" ht="42" customHeight="1" x14ac:dyDescent="0.15">
      <c r="B900" s="24"/>
      <c r="C900" s="621" t="s">
        <v>86</v>
      </c>
      <c r="D900" s="622"/>
      <c r="E900" s="622"/>
      <c r="F900" s="622"/>
      <c r="G900" s="622"/>
      <c r="H900" s="623"/>
      <c r="I900" s="526">
        <v>5</v>
      </c>
      <c r="J900" s="527"/>
      <c r="K900" s="606">
        <f t="shared" si="169"/>
        <v>0.1</v>
      </c>
      <c r="L900" s="607"/>
      <c r="M900" s="526">
        <v>2</v>
      </c>
      <c r="N900" s="527"/>
      <c r="O900" s="606">
        <f t="shared" si="170"/>
        <v>0.04</v>
      </c>
      <c r="P900" s="607"/>
      <c r="Q900" s="526">
        <v>4</v>
      </c>
      <c r="R900" s="527"/>
      <c r="S900" s="606">
        <f t="shared" si="171"/>
        <v>0.08</v>
      </c>
      <c r="T900" s="607"/>
      <c r="U900" s="526">
        <v>0</v>
      </c>
      <c r="V900" s="527"/>
      <c r="W900" s="606">
        <f t="shared" si="172"/>
        <v>0</v>
      </c>
      <c r="X900" s="607"/>
      <c r="Y900" s="526">
        <v>1</v>
      </c>
      <c r="Z900" s="527"/>
      <c r="AA900" s="606">
        <f t="shared" si="173"/>
        <v>0.02</v>
      </c>
      <c r="AB900" s="607"/>
      <c r="AC900" s="24"/>
      <c r="AD900" s="24"/>
      <c r="AF900" s="96"/>
      <c r="AG900" s="96"/>
      <c r="AH900" s="96"/>
      <c r="AI900" s="96"/>
      <c r="AJ900" s="96"/>
      <c r="AK900" s="96"/>
      <c r="AL900" s="96"/>
      <c r="AM900" s="96"/>
      <c r="AN900" s="96"/>
      <c r="AO900" s="96"/>
      <c r="AP900" s="96"/>
      <c r="AQ900" s="96"/>
      <c r="AR900" s="96"/>
      <c r="AS900" s="96"/>
      <c r="AT900" s="96"/>
      <c r="AU900" s="96"/>
      <c r="AV900" s="96"/>
      <c r="AW900" s="96"/>
      <c r="AX900" s="96"/>
      <c r="AY900" s="96"/>
      <c r="AZ900" s="96"/>
      <c r="BA900" s="96"/>
      <c r="BB900" s="96"/>
      <c r="BC900" s="96"/>
    </row>
    <row r="901" spans="1:55" ht="42" customHeight="1" x14ac:dyDescent="0.15">
      <c r="B901" s="24"/>
      <c r="C901" s="621" t="s">
        <v>83</v>
      </c>
      <c r="D901" s="622"/>
      <c r="E901" s="622"/>
      <c r="F901" s="622"/>
      <c r="G901" s="622"/>
      <c r="H901" s="623"/>
      <c r="I901" s="526">
        <v>9</v>
      </c>
      <c r="J901" s="527"/>
      <c r="K901" s="606">
        <f t="shared" si="169"/>
        <v>0.18</v>
      </c>
      <c r="L901" s="607"/>
      <c r="M901" s="526">
        <v>7</v>
      </c>
      <c r="N901" s="527"/>
      <c r="O901" s="606">
        <f t="shared" si="170"/>
        <v>0.14000000000000001</v>
      </c>
      <c r="P901" s="607"/>
      <c r="Q901" s="526">
        <v>4</v>
      </c>
      <c r="R901" s="527"/>
      <c r="S901" s="606">
        <f t="shared" si="171"/>
        <v>0.08</v>
      </c>
      <c r="T901" s="607"/>
      <c r="U901" s="526">
        <v>6</v>
      </c>
      <c r="V901" s="527"/>
      <c r="W901" s="606">
        <f>U901/W$897</f>
        <v>0.12</v>
      </c>
      <c r="X901" s="607"/>
      <c r="Y901" s="526">
        <v>3</v>
      </c>
      <c r="Z901" s="527"/>
      <c r="AA901" s="606">
        <f t="shared" si="173"/>
        <v>0.06</v>
      </c>
      <c r="AB901" s="607"/>
      <c r="AC901" s="24"/>
      <c r="AD901" s="24"/>
      <c r="AF901" s="96"/>
      <c r="AG901" s="96"/>
      <c r="AH901" s="96"/>
      <c r="AI901" s="96"/>
      <c r="AJ901" s="96"/>
      <c r="AK901" s="96"/>
      <c r="AL901" s="96"/>
      <c r="AM901" s="96"/>
      <c r="AN901" s="96"/>
      <c r="AO901" s="96"/>
      <c r="AP901" s="96"/>
      <c r="AQ901" s="96"/>
      <c r="AR901" s="96"/>
      <c r="AS901" s="96"/>
      <c r="AT901" s="96"/>
      <c r="AU901" s="96"/>
      <c r="AV901" s="96"/>
      <c r="AW901" s="96"/>
      <c r="AX901" s="96"/>
      <c r="AY901" s="96"/>
      <c r="AZ901" s="96"/>
      <c r="BA901" s="96"/>
      <c r="BB901" s="96"/>
      <c r="BC901" s="96"/>
    </row>
    <row r="902" spans="1:55" ht="42" customHeight="1" x14ac:dyDescent="0.15">
      <c r="B902" s="24"/>
      <c r="C902" s="621" t="s">
        <v>90</v>
      </c>
      <c r="D902" s="622"/>
      <c r="E902" s="622"/>
      <c r="F902" s="622"/>
      <c r="G902" s="622"/>
      <c r="H902" s="623"/>
      <c r="I902" s="526">
        <v>7</v>
      </c>
      <c r="J902" s="527"/>
      <c r="K902" s="606">
        <f t="shared" si="169"/>
        <v>0.14000000000000001</v>
      </c>
      <c r="L902" s="607"/>
      <c r="M902" s="526">
        <v>8</v>
      </c>
      <c r="N902" s="527"/>
      <c r="O902" s="606">
        <f t="shared" si="170"/>
        <v>0.16</v>
      </c>
      <c r="P902" s="607"/>
      <c r="Q902" s="526">
        <v>7</v>
      </c>
      <c r="R902" s="527"/>
      <c r="S902" s="606">
        <f t="shared" si="171"/>
        <v>0.14000000000000001</v>
      </c>
      <c r="T902" s="607"/>
      <c r="U902" s="526">
        <v>8</v>
      </c>
      <c r="V902" s="527"/>
      <c r="W902" s="606">
        <f t="shared" si="172"/>
        <v>0.16</v>
      </c>
      <c r="X902" s="607"/>
      <c r="Y902" s="526">
        <v>10</v>
      </c>
      <c r="Z902" s="527"/>
      <c r="AA902" s="606">
        <f t="shared" si="173"/>
        <v>0.2</v>
      </c>
      <c r="AB902" s="607"/>
      <c r="AC902" s="24"/>
      <c r="AD902" s="24"/>
      <c r="AF902" s="96"/>
      <c r="AG902" s="96"/>
      <c r="AH902" s="96"/>
      <c r="AI902" s="96"/>
      <c r="AJ902" s="96"/>
      <c r="AK902" s="96"/>
      <c r="AL902" s="96"/>
      <c r="AM902" s="96"/>
      <c r="AN902" s="96"/>
      <c r="AO902" s="96"/>
      <c r="AP902" s="96"/>
      <c r="AQ902" s="96"/>
      <c r="AR902" s="96"/>
      <c r="AS902" s="96"/>
      <c r="AT902" s="96"/>
      <c r="AU902" s="96"/>
      <c r="AV902" s="96"/>
      <c r="AW902" s="96"/>
      <c r="AX902" s="96"/>
      <c r="AY902" s="96"/>
      <c r="AZ902" s="96"/>
      <c r="BA902" s="96"/>
      <c r="BB902" s="96"/>
      <c r="BC902" s="96"/>
    </row>
    <row r="903" spans="1:55" ht="42" customHeight="1" x14ac:dyDescent="0.15">
      <c r="B903" s="41"/>
      <c r="C903" s="621" t="s">
        <v>85</v>
      </c>
      <c r="D903" s="622"/>
      <c r="E903" s="622"/>
      <c r="F903" s="622"/>
      <c r="G903" s="622"/>
      <c r="H903" s="623"/>
      <c r="I903" s="526">
        <v>4</v>
      </c>
      <c r="J903" s="527"/>
      <c r="K903" s="606">
        <f t="shared" si="169"/>
        <v>0.08</v>
      </c>
      <c r="L903" s="607"/>
      <c r="M903" s="526">
        <v>4</v>
      </c>
      <c r="N903" s="527"/>
      <c r="O903" s="606">
        <f t="shared" si="170"/>
        <v>0.08</v>
      </c>
      <c r="P903" s="607"/>
      <c r="Q903" s="526">
        <v>6</v>
      </c>
      <c r="R903" s="527"/>
      <c r="S903" s="606">
        <f t="shared" si="171"/>
        <v>0.12</v>
      </c>
      <c r="T903" s="607"/>
      <c r="U903" s="526">
        <v>2</v>
      </c>
      <c r="V903" s="527"/>
      <c r="W903" s="606">
        <f t="shared" si="172"/>
        <v>0.04</v>
      </c>
      <c r="X903" s="607"/>
      <c r="Y903" s="526">
        <v>9</v>
      </c>
      <c r="Z903" s="527"/>
      <c r="AA903" s="606">
        <f t="shared" si="173"/>
        <v>0.18</v>
      </c>
      <c r="AB903" s="607"/>
      <c r="AC903" s="41"/>
      <c r="AD903" s="24"/>
      <c r="AF903" s="96"/>
      <c r="AG903" s="96"/>
      <c r="AH903" s="96"/>
      <c r="AI903" s="96"/>
      <c r="AJ903" s="96"/>
      <c r="AK903" s="96"/>
      <c r="AL903" s="96"/>
      <c r="AM903" s="96"/>
      <c r="AN903" s="96"/>
      <c r="AO903" s="96"/>
      <c r="AP903" s="96"/>
      <c r="AQ903" s="96"/>
      <c r="AR903" s="96"/>
      <c r="AS903" s="96"/>
      <c r="AT903" s="96"/>
      <c r="AU903" s="96"/>
      <c r="AV903" s="96"/>
      <c r="AW903" s="96"/>
      <c r="AX903" s="96"/>
      <c r="AY903" s="96"/>
      <c r="AZ903" s="96"/>
      <c r="BA903" s="96"/>
      <c r="BB903" s="96"/>
      <c r="BC903" s="96"/>
    </row>
    <row r="904" spans="1:55" ht="42" customHeight="1" x14ac:dyDescent="0.15">
      <c r="B904" s="41"/>
      <c r="C904" s="679" t="s">
        <v>88</v>
      </c>
      <c r="D904" s="680"/>
      <c r="E904" s="680"/>
      <c r="F904" s="680"/>
      <c r="G904" s="680"/>
      <c r="H904" s="681"/>
      <c r="I904" s="526">
        <v>3</v>
      </c>
      <c r="J904" s="527"/>
      <c r="K904" s="606">
        <f t="shared" si="169"/>
        <v>0.06</v>
      </c>
      <c r="L904" s="607"/>
      <c r="M904" s="526">
        <v>2</v>
      </c>
      <c r="N904" s="527"/>
      <c r="O904" s="606">
        <f t="shared" si="170"/>
        <v>0.04</v>
      </c>
      <c r="P904" s="607"/>
      <c r="Q904" s="526">
        <v>1</v>
      </c>
      <c r="R904" s="527"/>
      <c r="S904" s="606">
        <f t="shared" si="171"/>
        <v>0.02</v>
      </c>
      <c r="T904" s="607"/>
      <c r="U904" s="526">
        <v>2</v>
      </c>
      <c r="V904" s="527"/>
      <c r="W904" s="606">
        <f t="shared" si="172"/>
        <v>0.04</v>
      </c>
      <c r="X904" s="607"/>
      <c r="Y904" s="526">
        <v>6</v>
      </c>
      <c r="Z904" s="527"/>
      <c r="AA904" s="606">
        <f t="shared" si="173"/>
        <v>0.12</v>
      </c>
      <c r="AB904" s="607"/>
      <c r="AC904" s="41"/>
      <c r="AD904" s="24"/>
      <c r="AF904" s="96"/>
      <c r="AG904" s="96"/>
      <c r="AH904" s="96"/>
      <c r="AI904" s="96"/>
      <c r="AJ904" s="96"/>
      <c r="AK904" s="96"/>
      <c r="AL904" s="96"/>
      <c r="AM904" s="96"/>
      <c r="AN904" s="96"/>
      <c r="AO904" s="96"/>
      <c r="AP904" s="96"/>
      <c r="AQ904" s="96"/>
      <c r="AR904" s="96"/>
      <c r="AS904" s="96"/>
      <c r="AT904" s="96"/>
      <c r="AU904" s="96"/>
      <c r="AV904" s="96"/>
      <c r="AW904" s="96"/>
      <c r="AX904" s="96"/>
      <c r="AY904" s="96"/>
      <c r="AZ904" s="96"/>
      <c r="BA904" s="96"/>
      <c r="BB904" s="96"/>
      <c r="BC904" s="96"/>
    </row>
    <row r="905" spans="1:55" ht="42" customHeight="1" x14ac:dyDescent="0.15">
      <c r="B905" s="41"/>
      <c r="C905" s="621" t="s">
        <v>87</v>
      </c>
      <c r="D905" s="622"/>
      <c r="E905" s="622"/>
      <c r="F905" s="622"/>
      <c r="G905" s="622"/>
      <c r="H905" s="623"/>
      <c r="I905" s="526">
        <v>1</v>
      </c>
      <c r="J905" s="527"/>
      <c r="K905" s="606">
        <f t="shared" si="169"/>
        <v>0.02</v>
      </c>
      <c r="L905" s="607"/>
      <c r="M905" s="526">
        <v>1</v>
      </c>
      <c r="N905" s="527"/>
      <c r="O905" s="606">
        <f t="shared" si="170"/>
        <v>0.02</v>
      </c>
      <c r="P905" s="607"/>
      <c r="Q905" s="526">
        <v>3</v>
      </c>
      <c r="R905" s="527"/>
      <c r="S905" s="606">
        <f t="shared" si="171"/>
        <v>0.06</v>
      </c>
      <c r="T905" s="607"/>
      <c r="U905" s="526">
        <v>0</v>
      </c>
      <c r="V905" s="527"/>
      <c r="W905" s="606">
        <f t="shared" si="172"/>
        <v>0</v>
      </c>
      <c r="X905" s="607"/>
      <c r="Y905" s="526">
        <v>0</v>
      </c>
      <c r="Z905" s="527"/>
      <c r="AA905" s="606">
        <f t="shared" si="173"/>
        <v>0</v>
      </c>
      <c r="AB905" s="607"/>
      <c r="AC905" s="41"/>
      <c r="AD905" s="24"/>
      <c r="AF905" s="96"/>
      <c r="AG905" s="96"/>
      <c r="AH905" s="96"/>
      <c r="AI905" s="96"/>
      <c r="AJ905" s="96"/>
      <c r="AK905" s="96"/>
      <c r="AL905" s="96"/>
      <c r="AM905" s="96"/>
      <c r="AN905" s="96"/>
      <c r="AO905" s="96"/>
      <c r="AP905" s="96"/>
      <c r="AQ905" s="96"/>
      <c r="AR905" s="96"/>
      <c r="AS905" s="96"/>
      <c r="AT905" s="96"/>
      <c r="AU905" s="96"/>
      <c r="AV905" s="96"/>
      <c r="AW905" s="96"/>
      <c r="AX905" s="96"/>
      <c r="AY905" s="96"/>
      <c r="AZ905" s="96"/>
      <c r="BA905" s="96"/>
      <c r="BB905" s="96"/>
      <c r="BC905" s="96"/>
    </row>
    <row r="906" spans="1:55" ht="42" customHeight="1" x14ac:dyDescent="0.15">
      <c r="B906" s="41"/>
      <c r="C906" s="621" t="s">
        <v>89</v>
      </c>
      <c r="D906" s="622"/>
      <c r="E906" s="622"/>
      <c r="F906" s="622"/>
      <c r="G906" s="622"/>
      <c r="H906" s="623"/>
      <c r="I906" s="526">
        <v>3</v>
      </c>
      <c r="J906" s="527"/>
      <c r="K906" s="606">
        <f t="shared" si="169"/>
        <v>0.06</v>
      </c>
      <c r="L906" s="607"/>
      <c r="M906" s="526">
        <v>1</v>
      </c>
      <c r="N906" s="527"/>
      <c r="O906" s="606">
        <f t="shared" si="170"/>
        <v>0.02</v>
      </c>
      <c r="P906" s="607"/>
      <c r="Q906" s="526">
        <v>2</v>
      </c>
      <c r="R906" s="527"/>
      <c r="S906" s="606">
        <f t="shared" si="171"/>
        <v>0.04</v>
      </c>
      <c r="T906" s="607"/>
      <c r="U906" s="526">
        <v>0</v>
      </c>
      <c r="V906" s="527"/>
      <c r="W906" s="606">
        <f t="shared" si="172"/>
        <v>0</v>
      </c>
      <c r="X906" s="607"/>
      <c r="Y906" s="526">
        <v>1</v>
      </c>
      <c r="Z906" s="527"/>
      <c r="AA906" s="606">
        <f t="shared" si="173"/>
        <v>0.02</v>
      </c>
      <c r="AB906" s="607"/>
      <c r="AC906" s="41"/>
      <c r="AD906" s="24"/>
      <c r="AF906" s="96"/>
      <c r="AG906" s="96"/>
      <c r="AH906" s="96"/>
      <c r="AI906" s="96"/>
      <c r="AJ906" s="96"/>
      <c r="AK906" s="96"/>
      <c r="AL906" s="96"/>
      <c r="AM906" s="96"/>
      <c r="AN906" s="96"/>
      <c r="AO906" s="96"/>
      <c r="AP906" s="96"/>
      <c r="AQ906" s="96"/>
      <c r="AR906" s="96"/>
      <c r="AS906" s="96"/>
      <c r="AT906" s="96"/>
      <c r="AU906" s="96"/>
      <c r="AV906" s="96"/>
      <c r="AW906" s="96"/>
      <c r="AX906" s="96"/>
      <c r="AY906" s="96"/>
      <c r="AZ906" s="96"/>
      <c r="BA906" s="96"/>
      <c r="BB906" s="96"/>
      <c r="BC906" s="96"/>
    </row>
    <row r="907" spans="1:55" ht="42" customHeight="1" x14ac:dyDescent="0.15">
      <c r="B907" s="41"/>
      <c r="C907" s="676" t="s">
        <v>91</v>
      </c>
      <c r="D907" s="677"/>
      <c r="E907" s="677"/>
      <c r="F907" s="677"/>
      <c r="G907" s="677"/>
      <c r="H907" s="678"/>
      <c r="I907" s="526">
        <v>4</v>
      </c>
      <c r="J907" s="527"/>
      <c r="K907" s="606">
        <f t="shared" si="169"/>
        <v>0.08</v>
      </c>
      <c r="L907" s="607"/>
      <c r="M907" s="526">
        <v>3</v>
      </c>
      <c r="N907" s="527"/>
      <c r="O907" s="606">
        <f t="shared" si="170"/>
        <v>0.06</v>
      </c>
      <c r="P907" s="607"/>
      <c r="Q907" s="526">
        <v>3</v>
      </c>
      <c r="R907" s="527"/>
      <c r="S907" s="606">
        <f t="shared" si="171"/>
        <v>0.06</v>
      </c>
      <c r="T907" s="607"/>
      <c r="U907" s="526">
        <v>5</v>
      </c>
      <c r="V907" s="527"/>
      <c r="W907" s="606">
        <f t="shared" si="172"/>
        <v>0.1</v>
      </c>
      <c r="X907" s="607"/>
      <c r="Y907" s="526">
        <v>3</v>
      </c>
      <c r="Z907" s="527"/>
      <c r="AA907" s="606">
        <f t="shared" si="173"/>
        <v>0.06</v>
      </c>
      <c r="AB907" s="607"/>
      <c r="AC907" s="41"/>
      <c r="AD907" s="24"/>
      <c r="AF907" s="96"/>
      <c r="AG907" s="96"/>
      <c r="AH907" s="96"/>
      <c r="AI907" s="96"/>
      <c r="AJ907" s="96"/>
      <c r="AK907" s="96"/>
      <c r="AL907" s="96"/>
      <c r="AM907" s="96"/>
      <c r="AN907" s="96"/>
      <c r="AO907" s="96"/>
      <c r="AP907" s="96"/>
      <c r="AQ907" s="96"/>
      <c r="AR907" s="96"/>
      <c r="AS907" s="96"/>
      <c r="AT907" s="96"/>
      <c r="AU907" s="96"/>
      <c r="AV907" s="96"/>
      <c r="AW907" s="96"/>
      <c r="AX907" s="96"/>
      <c r="AY907" s="96"/>
      <c r="AZ907" s="96"/>
      <c r="BA907" s="96"/>
      <c r="BB907" s="96"/>
      <c r="BC907" s="96"/>
    </row>
    <row r="908" spans="1:55" ht="42" customHeight="1" x14ac:dyDescent="0.15">
      <c r="B908" s="41"/>
      <c r="C908" s="618" t="s">
        <v>81</v>
      </c>
      <c r="D908" s="619"/>
      <c r="E908" s="619"/>
      <c r="F908" s="619"/>
      <c r="G908" s="619"/>
      <c r="H908" s="620"/>
      <c r="I908" s="526">
        <v>0</v>
      </c>
      <c r="J908" s="527"/>
      <c r="K908" s="606">
        <f t="shared" si="169"/>
        <v>0</v>
      </c>
      <c r="L908" s="607"/>
      <c r="M908" s="526">
        <v>0</v>
      </c>
      <c r="N908" s="527"/>
      <c r="O908" s="606">
        <f t="shared" si="170"/>
        <v>0</v>
      </c>
      <c r="P908" s="607"/>
      <c r="Q908" s="526">
        <v>0</v>
      </c>
      <c r="R908" s="527"/>
      <c r="S908" s="606">
        <f t="shared" si="171"/>
        <v>0</v>
      </c>
      <c r="T908" s="607"/>
      <c r="U908" s="526">
        <v>0</v>
      </c>
      <c r="V908" s="527"/>
      <c r="W908" s="606">
        <f t="shared" si="172"/>
        <v>0</v>
      </c>
      <c r="X908" s="607"/>
      <c r="Y908" s="526">
        <v>0</v>
      </c>
      <c r="Z908" s="527"/>
      <c r="AA908" s="606">
        <f t="shared" si="173"/>
        <v>0</v>
      </c>
      <c r="AB908" s="607"/>
      <c r="AC908" s="41"/>
      <c r="AD908" s="24"/>
      <c r="AF908" s="96"/>
      <c r="AG908" s="96"/>
      <c r="AH908" s="96"/>
      <c r="AI908" s="96"/>
      <c r="AJ908" s="96"/>
      <c r="AK908" s="96"/>
      <c r="AL908" s="96"/>
      <c r="AM908" s="96"/>
      <c r="AN908" s="96"/>
      <c r="AO908" s="96"/>
      <c r="AP908" s="96"/>
      <c r="AQ908" s="96"/>
      <c r="AR908" s="96"/>
      <c r="AS908" s="96"/>
      <c r="AT908" s="96"/>
      <c r="AU908" s="96"/>
      <c r="AV908" s="96"/>
      <c r="AW908" s="96"/>
      <c r="AX908" s="96"/>
      <c r="AY908" s="96"/>
      <c r="AZ908" s="96"/>
      <c r="BA908" s="96"/>
      <c r="BB908" s="96"/>
      <c r="BC908" s="96"/>
    </row>
    <row r="909" spans="1:55" ht="42" customHeight="1" x14ac:dyDescent="0.15">
      <c r="B909" s="24"/>
      <c r="C909" s="618" t="s">
        <v>161</v>
      </c>
      <c r="D909" s="619"/>
      <c r="E909" s="619"/>
      <c r="F909" s="619"/>
      <c r="G909" s="619"/>
      <c r="H909" s="620"/>
      <c r="I909" s="526">
        <v>30</v>
      </c>
      <c r="J909" s="527"/>
      <c r="K909" s="606">
        <f t="shared" si="169"/>
        <v>0.6</v>
      </c>
      <c r="L909" s="607"/>
      <c r="M909" s="526">
        <v>28</v>
      </c>
      <c r="N909" s="527"/>
      <c r="O909" s="606">
        <f t="shared" si="170"/>
        <v>0.56000000000000005</v>
      </c>
      <c r="P909" s="607"/>
      <c r="Q909" s="526">
        <v>31</v>
      </c>
      <c r="R909" s="527"/>
      <c r="S909" s="606">
        <f t="shared" si="171"/>
        <v>0.62</v>
      </c>
      <c r="T909" s="607"/>
      <c r="U909" s="526">
        <v>28</v>
      </c>
      <c r="V909" s="527"/>
      <c r="W909" s="606">
        <f t="shared" si="172"/>
        <v>0.56000000000000005</v>
      </c>
      <c r="X909" s="607"/>
      <c r="Y909" s="526">
        <v>21</v>
      </c>
      <c r="Z909" s="527"/>
      <c r="AA909" s="606">
        <f t="shared" si="173"/>
        <v>0.42</v>
      </c>
      <c r="AB909" s="607"/>
      <c r="AC909" s="24"/>
      <c r="AD909" s="24"/>
      <c r="AF909" s="96"/>
      <c r="AG909" s="96"/>
      <c r="AH909" s="96"/>
      <c r="AI909" s="96"/>
      <c r="AJ909" s="96"/>
      <c r="AK909" s="96"/>
      <c r="AL909" s="96"/>
      <c r="AM909" s="96"/>
      <c r="AN909" s="96"/>
      <c r="AO909" s="96"/>
      <c r="AP909" s="96"/>
      <c r="AQ909" s="96"/>
      <c r="AR909" s="96"/>
      <c r="AS909" s="96"/>
      <c r="AT909" s="96"/>
      <c r="AU909" s="96"/>
      <c r="AV909" s="96"/>
      <c r="AW909" s="96"/>
      <c r="AX909" s="96"/>
      <c r="AY909" s="96"/>
      <c r="AZ909" s="96"/>
      <c r="BA909" s="96"/>
      <c r="BB909" s="96"/>
      <c r="BC909" s="96"/>
    </row>
    <row r="910" spans="1:55" x14ac:dyDescent="0.15">
      <c r="B910" s="24"/>
      <c r="C910" s="80"/>
      <c r="D910" s="80"/>
      <c r="E910" s="80"/>
      <c r="F910" s="80"/>
      <c r="G910" s="80"/>
      <c r="H910" s="80"/>
      <c r="I910" s="149"/>
      <c r="J910" s="149"/>
      <c r="K910" s="44"/>
      <c r="L910" s="44"/>
      <c r="M910" s="149"/>
      <c r="N910" s="149"/>
      <c r="O910" s="81"/>
      <c r="P910" s="81"/>
      <c r="Q910" s="149"/>
      <c r="R910" s="149"/>
      <c r="S910" s="44"/>
      <c r="T910" s="44"/>
      <c r="U910" s="149"/>
      <c r="V910" s="149"/>
      <c r="W910" s="44"/>
      <c r="X910" s="44"/>
      <c r="Y910" s="149"/>
      <c r="Z910" s="149"/>
      <c r="AA910" s="81"/>
      <c r="AB910" s="81"/>
      <c r="AC910" s="24"/>
      <c r="AD910" s="24"/>
      <c r="AH910" s="361"/>
      <c r="AI910" s="361"/>
      <c r="AJ910" s="361"/>
      <c r="AK910" s="361"/>
      <c r="AL910" s="361"/>
    </row>
    <row r="911" spans="1:55" s="318" customFormat="1" x14ac:dyDescent="0.15">
      <c r="B911" t="s">
        <v>294</v>
      </c>
      <c r="C911"/>
      <c r="D911"/>
      <c r="E911"/>
      <c r="F911"/>
      <c r="G911"/>
      <c r="H911"/>
      <c r="I911"/>
      <c r="J911"/>
      <c r="K911"/>
      <c r="L911"/>
      <c r="M911"/>
      <c r="N911"/>
      <c r="O911"/>
      <c r="P911"/>
      <c r="Q911"/>
      <c r="R911"/>
      <c r="S911"/>
      <c r="T911"/>
      <c r="U911"/>
      <c r="V911"/>
      <c r="W911"/>
      <c r="X911"/>
      <c r="Y911"/>
      <c r="Z911"/>
      <c r="AA911"/>
      <c r="AB911"/>
    </row>
    <row r="912" spans="1:55" s="318" customFormat="1" x14ac:dyDescent="0.15">
      <c r="B912" t="s">
        <v>295</v>
      </c>
      <c r="C912"/>
      <c r="D912"/>
      <c r="E912"/>
      <c r="F912"/>
      <c r="G912"/>
      <c r="H912"/>
      <c r="I912"/>
      <c r="J912"/>
      <c r="K912"/>
      <c r="L912"/>
      <c r="M912"/>
      <c r="N912"/>
      <c r="O912"/>
      <c r="P912"/>
      <c r="Q912"/>
      <c r="R912"/>
      <c r="S912"/>
      <c r="T912"/>
      <c r="U912"/>
      <c r="V912"/>
      <c r="W912"/>
      <c r="X912"/>
      <c r="Y912"/>
      <c r="Z912"/>
      <c r="AA912"/>
      <c r="AB912"/>
    </row>
    <row r="913" spans="2:72" s="318" customFormat="1" x14ac:dyDescent="0.15">
      <c r="B913" t="s">
        <v>309</v>
      </c>
      <c r="C913"/>
      <c r="D913"/>
      <c r="E913"/>
      <c r="F913"/>
      <c r="G913"/>
      <c r="H913"/>
      <c r="I913"/>
      <c r="J913"/>
      <c r="K913"/>
      <c r="L913"/>
      <c r="M913"/>
      <c r="N913"/>
      <c r="O913"/>
      <c r="P913"/>
      <c r="Q913"/>
      <c r="R913"/>
      <c r="S913"/>
      <c r="T913"/>
      <c r="U913"/>
      <c r="V913"/>
      <c r="W913"/>
      <c r="X913"/>
      <c r="Y913"/>
      <c r="Z913"/>
      <c r="AA913"/>
      <c r="AB913"/>
    </row>
    <row r="914" spans="2:72" s="318" customFormat="1" x14ac:dyDescent="0.15">
      <c r="B914"/>
      <c r="C914"/>
      <c r="D914"/>
      <c r="E914"/>
      <c r="F914"/>
      <c r="G914"/>
      <c r="H914"/>
      <c r="I914"/>
      <c r="J914"/>
      <c r="K914"/>
      <c r="L914"/>
      <c r="M914"/>
      <c r="N914"/>
      <c r="O914"/>
      <c r="P914"/>
      <c r="Q914"/>
      <c r="R914"/>
      <c r="S914"/>
      <c r="T914"/>
      <c r="U914"/>
      <c r="V914"/>
      <c r="W914"/>
      <c r="X914"/>
      <c r="Y914"/>
      <c r="Z914"/>
      <c r="AA914"/>
      <c r="AB914"/>
    </row>
    <row r="915" spans="2:72" s="307" customFormat="1" x14ac:dyDescent="0.15">
      <c r="B915" s="308"/>
      <c r="C915" s="709" t="s">
        <v>269</v>
      </c>
      <c r="D915" s="709"/>
      <c r="E915" s="709"/>
      <c r="F915" s="709"/>
      <c r="G915" s="709"/>
      <c r="H915" s="709"/>
      <c r="I915" s="709"/>
      <c r="J915" s="309"/>
      <c r="K915" s="310"/>
      <c r="L915" s="310"/>
      <c r="M915" s="309"/>
      <c r="N915" s="309"/>
      <c r="O915" s="311"/>
      <c r="P915" s="311"/>
      <c r="Q915" s="309"/>
      <c r="R915" s="309"/>
      <c r="S915" s="310"/>
      <c r="T915" s="310"/>
      <c r="U915" s="309"/>
      <c r="V915" s="309"/>
      <c r="W915" s="310"/>
      <c r="X915" s="310"/>
      <c r="Y915" s="309"/>
      <c r="Z915" s="309"/>
      <c r="AA915" s="311"/>
      <c r="AB915" s="311"/>
      <c r="AC915" s="308"/>
      <c r="AD915" s="308"/>
      <c r="AE915" s="318"/>
      <c r="AF915" s="318"/>
      <c r="AG915" s="318"/>
      <c r="AH915" s="361"/>
      <c r="AI915" s="361"/>
      <c r="AJ915" s="361"/>
      <c r="AK915" s="361"/>
      <c r="AL915" s="361"/>
      <c r="AM915" s="318"/>
      <c r="AN915" s="318"/>
      <c r="AO915" s="318"/>
      <c r="AP915" s="318"/>
      <c r="AQ915" s="318"/>
      <c r="AR915" s="318"/>
      <c r="AS915" s="318"/>
      <c r="AT915" s="318"/>
      <c r="AU915" s="318"/>
      <c r="AV915" s="318"/>
      <c r="AW915" s="318"/>
      <c r="AX915" s="318"/>
      <c r="AY915" s="318"/>
      <c r="AZ915" s="318"/>
      <c r="BA915" s="318"/>
      <c r="BB915" s="318"/>
      <c r="BC915" s="318"/>
      <c r="BD915" s="318"/>
      <c r="BE915" s="318"/>
      <c r="BF915" s="318"/>
      <c r="BG915" s="318"/>
      <c r="BH915" s="318"/>
      <c r="BI915" s="318"/>
      <c r="BJ915" s="318"/>
      <c r="BK915" s="318"/>
      <c r="BL915" s="318"/>
      <c r="BM915" s="318"/>
      <c r="BN915" s="318"/>
      <c r="BO915" s="318"/>
      <c r="BP915" s="318"/>
      <c r="BQ915" s="318"/>
      <c r="BR915" s="318"/>
      <c r="BS915" s="318"/>
      <c r="BT915" s="318"/>
    </row>
    <row r="916" spans="2:72" s="307" customFormat="1" x14ac:dyDescent="0.15">
      <c r="B916" s="308"/>
      <c r="C916" s="558"/>
      <c r="D916" s="559"/>
      <c r="E916" s="559"/>
      <c r="F916" s="559"/>
      <c r="G916" s="559"/>
      <c r="H916" s="560"/>
      <c r="I916" s="470" t="s">
        <v>144</v>
      </c>
      <c r="J916" s="470"/>
      <c r="K916" s="516"/>
      <c r="L916" s="517"/>
      <c r="M916" s="470" t="s">
        <v>266</v>
      </c>
      <c r="N916" s="470"/>
      <c r="O916" s="461">
        <v>500</v>
      </c>
      <c r="P916" s="462"/>
      <c r="Q916" s="470" t="s">
        <v>211</v>
      </c>
      <c r="R916" s="470"/>
      <c r="S916" s="516">
        <v>500</v>
      </c>
      <c r="T916" s="517"/>
      <c r="U916" s="308"/>
      <c r="V916" s="308"/>
      <c r="W916" s="308"/>
      <c r="X916" s="308"/>
      <c r="Y916" s="308"/>
      <c r="Z916" s="308"/>
      <c r="AE916" s="318"/>
      <c r="AF916" s="318"/>
      <c r="AG916" s="318"/>
      <c r="AH916" s="318"/>
      <c r="AI916" s="318"/>
      <c r="AJ916" s="318"/>
      <c r="AK916" s="318"/>
      <c r="AL916" s="318"/>
      <c r="AM916" s="318"/>
      <c r="AN916" s="318"/>
      <c r="AO916" s="318"/>
      <c r="AP916" s="318"/>
      <c r="AQ916" s="318"/>
      <c r="AR916" s="318"/>
      <c r="AS916" s="318"/>
      <c r="AT916" s="318"/>
      <c r="AU916" s="318"/>
      <c r="AV916" s="318"/>
      <c r="AW916" s="318"/>
      <c r="AX916" s="318"/>
      <c r="AY916" s="318"/>
      <c r="AZ916" s="318"/>
      <c r="BA916" s="318"/>
      <c r="BB916" s="318"/>
      <c r="BC916" s="318"/>
      <c r="BD916" s="318"/>
      <c r="BE916" s="318"/>
      <c r="BF916" s="318"/>
      <c r="BG916" s="318"/>
      <c r="BH916" s="318"/>
      <c r="BI916" s="318"/>
      <c r="BJ916" s="318"/>
      <c r="BK916" s="318"/>
      <c r="BL916" s="318"/>
      <c r="BM916" s="318"/>
      <c r="BN916" s="318"/>
      <c r="BO916" s="318"/>
      <c r="BP916" s="318"/>
      <c r="BQ916" s="318"/>
      <c r="BR916" s="318"/>
      <c r="BS916" s="318"/>
      <c r="BT916" s="318"/>
    </row>
    <row r="917" spans="2:72" s="307" customFormat="1" ht="42" customHeight="1" x14ac:dyDescent="0.15">
      <c r="B917" s="308"/>
      <c r="C917" s="621" t="s">
        <v>96</v>
      </c>
      <c r="D917" s="622"/>
      <c r="E917" s="622"/>
      <c r="F917" s="622"/>
      <c r="G917" s="622"/>
      <c r="H917" s="623"/>
      <c r="I917" s="614"/>
      <c r="J917" s="615"/>
      <c r="K917" s="604"/>
      <c r="L917" s="605"/>
      <c r="M917" s="563">
        <v>96</v>
      </c>
      <c r="N917" s="564">
        <v>96</v>
      </c>
      <c r="O917" s="561">
        <f t="shared" ref="O917:O928" si="174">M917/$O$916</f>
        <v>0.192</v>
      </c>
      <c r="P917" s="562"/>
      <c r="Q917" s="563">
        <v>108</v>
      </c>
      <c r="R917" s="564"/>
      <c r="S917" s="602">
        <f t="shared" ref="S917:S928" si="175">Q917/$S$916</f>
        <v>0.216</v>
      </c>
      <c r="T917" s="603"/>
      <c r="U917" s="308"/>
      <c r="V917" s="308"/>
      <c r="W917" s="308"/>
      <c r="X917" s="308"/>
      <c r="Y917" s="308"/>
      <c r="Z917" s="308"/>
      <c r="AE917" s="318"/>
      <c r="AF917" s="318"/>
      <c r="AG917" s="62"/>
      <c r="AH917" s="318"/>
      <c r="AI917" s="318"/>
      <c r="AJ917" s="318"/>
      <c r="AK917" s="318"/>
      <c r="AL917" s="318"/>
      <c r="AM917" s="318"/>
      <c r="AN917" s="318"/>
      <c r="AO917" s="318"/>
      <c r="AP917" s="318"/>
      <c r="AQ917" s="318"/>
      <c r="AR917" s="318"/>
      <c r="AS917" s="318"/>
      <c r="AT917" s="318"/>
      <c r="AU917" s="318"/>
      <c r="AV917" s="318"/>
      <c r="AW917" s="318"/>
      <c r="AX917" s="318"/>
      <c r="AY917" s="318"/>
      <c r="AZ917" s="318"/>
      <c r="BA917" s="318"/>
      <c r="BB917" s="318"/>
      <c r="BC917" s="318"/>
      <c r="BD917" s="318"/>
      <c r="BE917" s="318"/>
      <c r="BF917" s="318"/>
      <c r="BG917" s="318"/>
      <c r="BH917" s="318"/>
      <c r="BI917" s="318"/>
      <c r="BJ917" s="318"/>
      <c r="BK917" s="318"/>
      <c r="BL917" s="318"/>
      <c r="BM917" s="318"/>
      <c r="BN917" s="318"/>
      <c r="BO917" s="318"/>
      <c r="BP917" s="318"/>
      <c r="BQ917" s="318"/>
      <c r="BR917" s="318"/>
      <c r="BS917" s="318"/>
      <c r="BT917" s="318"/>
    </row>
    <row r="918" spans="2:72" s="307" customFormat="1" ht="42" customHeight="1" x14ac:dyDescent="0.15">
      <c r="B918" s="308"/>
      <c r="C918" s="621" t="s">
        <v>84</v>
      </c>
      <c r="D918" s="622"/>
      <c r="E918" s="622"/>
      <c r="F918" s="622"/>
      <c r="G918" s="622"/>
      <c r="H918" s="623"/>
      <c r="I918" s="614"/>
      <c r="J918" s="615"/>
      <c r="K918" s="604"/>
      <c r="L918" s="605"/>
      <c r="M918" s="563">
        <v>91</v>
      </c>
      <c r="N918" s="564">
        <v>91</v>
      </c>
      <c r="O918" s="561">
        <f t="shared" si="174"/>
        <v>0.182</v>
      </c>
      <c r="P918" s="562"/>
      <c r="Q918" s="563">
        <v>85</v>
      </c>
      <c r="R918" s="564"/>
      <c r="S918" s="602">
        <f t="shared" si="175"/>
        <v>0.17</v>
      </c>
      <c r="T918" s="603"/>
      <c r="U918" s="308"/>
      <c r="V918" s="308"/>
      <c r="W918" s="308"/>
      <c r="X918" s="308"/>
      <c r="Y918" s="308"/>
      <c r="Z918" s="308"/>
      <c r="AE918" s="318"/>
      <c r="AF918" s="318"/>
      <c r="AG918" s="62"/>
      <c r="AH918" s="318"/>
      <c r="AI918" s="318"/>
      <c r="AJ918" s="318"/>
      <c r="AK918" s="318"/>
      <c r="AL918" s="318"/>
      <c r="AM918" s="318"/>
      <c r="AN918" s="318"/>
      <c r="AO918" s="318"/>
      <c r="AP918" s="318"/>
      <c r="AQ918" s="318"/>
      <c r="AR918" s="318"/>
      <c r="AS918" s="318"/>
      <c r="AT918" s="318"/>
      <c r="AU918" s="318"/>
      <c r="AV918" s="318"/>
      <c r="AW918" s="318"/>
      <c r="AX918" s="318"/>
      <c r="AY918" s="318"/>
      <c r="AZ918" s="318"/>
      <c r="BA918" s="318"/>
      <c r="BB918" s="318"/>
      <c r="BC918" s="318"/>
      <c r="BD918" s="318"/>
      <c r="BE918" s="318"/>
      <c r="BF918" s="318"/>
      <c r="BG918" s="318"/>
      <c r="BH918" s="318"/>
      <c r="BI918" s="318"/>
      <c r="BJ918" s="318"/>
      <c r="BK918" s="318"/>
      <c r="BL918" s="318"/>
      <c r="BM918" s="318"/>
      <c r="BN918" s="318"/>
      <c r="BO918" s="318"/>
      <c r="BP918" s="318"/>
      <c r="BQ918" s="318"/>
      <c r="BR918" s="318"/>
      <c r="BS918" s="318"/>
      <c r="BT918" s="318"/>
    </row>
    <row r="919" spans="2:72" s="307" customFormat="1" ht="42" customHeight="1" x14ac:dyDescent="0.15">
      <c r="B919" s="308"/>
      <c r="C919" s="621" t="s">
        <v>85</v>
      </c>
      <c r="D919" s="622"/>
      <c r="E919" s="622"/>
      <c r="F919" s="622"/>
      <c r="G919" s="622"/>
      <c r="H919" s="623"/>
      <c r="I919" s="614"/>
      <c r="J919" s="615"/>
      <c r="K919" s="604"/>
      <c r="L919" s="605"/>
      <c r="M919" s="703">
        <v>28</v>
      </c>
      <c r="N919" s="704">
        <v>28</v>
      </c>
      <c r="O919" s="705">
        <f t="shared" si="174"/>
        <v>5.6000000000000001E-2</v>
      </c>
      <c r="P919" s="706"/>
      <c r="Q919" s="703">
        <v>65</v>
      </c>
      <c r="R919" s="704"/>
      <c r="S919" s="707">
        <f t="shared" si="175"/>
        <v>0.13</v>
      </c>
      <c r="T919" s="708"/>
      <c r="U919" s="308"/>
      <c r="V919" s="308"/>
      <c r="W919" s="308"/>
      <c r="X919" s="308"/>
      <c r="Y919" s="308"/>
      <c r="AE919" s="318"/>
      <c r="AF919" s="318"/>
      <c r="AG919" s="62"/>
      <c r="AH919" s="318"/>
      <c r="AI919" s="318"/>
      <c r="AJ919" s="318"/>
      <c r="AK919" s="318"/>
      <c r="AL919" s="318"/>
      <c r="AM919" s="318"/>
      <c r="AN919" s="318"/>
      <c r="AO919" s="318"/>
      <c r="AP919" s="318"/>
      <c r="AQ919" s="318"/>
      <c r="AR919" s="318"/>
      <c r="AS919" s="318"/>
      <c r="AT919" s="318"/>
      <c r="AU919" s="318"/>
      <c r="AV919" s="318"/>
      <c r="AW919" s="318"/>
      <c r="AX919" s="318"/>
      <c r="AY919" s="318"/>
      <c r="AZ919" s="318"/>
      <c r="BA919" s="318"/>
      <c r="BB919" s="318"/>
      <c r="BC919" s="318"/>
      <c r="BD919" s="318"/>
      <c r="BE919" s="318"/>
      <c r="BF919" s="318"/>
      <c r="BG919" s="318"/>
      <c r="BH919" s="318"/>
      <c r="BI919" s="318"/>
      <c r="BJ919" s="318"/>
      <c r="BK919" s="318"/>
      <c r="BL919" s="318"/>
      <c r="BM919" s="318"/>
      <c r="BN919" s="318"/>
      <c r="BO919" s="318"/>
      <c r="BP919" s="318"/>
      <c r="BQ919" s="318"/>
      <c r="BR919" s="318"/>
      <c r="BS919" s="318"/>
      <c r="BT919" s="318"/>
    </row>
    <row r="920" spans="2:72" s="307" customFormat="1" ht="42" customHeight="1" x14ac:dyDescent="0.15">
      <c r="B920" s="308"/>
      <c r="C920" s="679" t="s">
        <v>88</v>
      </c>
      <c r="D920" s="680"/>
      <c r="E920" s="680"/>
      <c r="F920" s="680"/>
      <c r="G920" s="680"/>
      <c r="H920" s="681"/>
      <c r="I920" s="614"/>
      <c r="J920" s="615"/>
      <c r="K920" s="604"/>
      <c r="L920" s="605"/>
      <c r="M920" s="703">
        <v>55</v>
      </c>
      <c r="N920" s="704">
        <v>55</v>
      </c>
      <c r="O920" s="705">
        <f t="shared" si="174"/>
        <v>0.11</v>
      </c>
      <c r="P920" s="706"/>
      <c r="Q920" s="703">
        <v>27</v>
      </c>
      <c r="R920" s="704"/>
      <c r="S920" s="707">
        <f t="shared" si="175"/>
        <v>5.3999999999999999E-2</v>
      </c>
      <c r="T920" s="708"/>
      <c r="U920" s="308"/>
      <c r="V920" s="308"/>
      <c r="W920" s="308"/>
      <c r="AE920" s="318"/>
      <c r="AF920" s="318"/>
      <c r="AG920" s="62"/>
      <c r="AH920" s="318"/>
      <c r="AI920" s="318"/>
      <c r="AJ920" s="318"/>
      <c r="AK920" s="318"/>
      <c r="AL920" s="318"/>
      <c r="AM920" s="318"/>
      <c r="AN920" s="318"/>
      <c r="AO920" s="318"/>
      <c r="AP920" s="318"/>
      <c r="AQ920" s="318"/>
      <c r="AR920" s="318"/>
      <c r="AS920" s="318"/>
      <c r="AT920" s="318"/>
      <c r="AU920" s="318"/>
      <c r="AV920" s="318"/>
      <c r="AW920" s="318"/>
      <c r="AX920" s="318"/>
      <c r="AY920" s="318"/>
      <c r="AZ920" s="318"/>
      <c r="BA920" s="318"/>
      <c r="BB920" s="318"/>
      <c r="BC920" s="318"/>
      <c r="BD920" s="318"/>
      <c r="BE920" s="318"/>
      <c r="BF920" s="318"/>
      <c r="BG920" s="318"/>
      <c r="BH920" s="318"/>
      <c r="BI920" s="318"/>
      <c r="BJ920" s="318"/>
      <c r="BK920" s="318"/>
      <c r="BL920" s="318"/>
      <c r="BM920" s="318"/>
      <c r="BN920" s="318"/>
      <c r="BO920" s="318"/>
      <c r="BP920" s="318"/>
      <c r="BQ920" s="318"/>
      <c r="BR920" s="318"/>
      <c r="BS920" s="318"/>
      <c r="BT920" s="318"/>
    </row>
    <row r="921" spans="2:72" s="307" customFormat="1" ht="42" customHeight="1" x14ac:dyDescent="0.15">
      <c r="B921" s="308"/>
      <c r="C921" s="621" t="s">
        <v>90</v>
      </c>
      <c r="D921" s="622"/>
      <c r="E921" s="622"/>
      <c r="F921" s="622"/>
      <c r="G921" s="622"/>
      <c r="H921" s="623"/>
      <c r="I921" s="614"/>
      <c r="J921" s="615"/>
      <c r="K921" s="604"/>
      <c r="L921" s="605"/>
      <c r="M921" s="703">
        <v>56</v>
      </c>
      <c r="N921" s="704">
        <v>56</v>
      </c>
      <c r="O921" s="705">
        <f t="shared" si="174"/>
        <v>0.112</v>
      </c>
      <c r="P921" s="706"/>
      <c r="Q921" s="703">
        <v>108</v>
      </c>
      <c r="R921" s="704"/>
      <c r="S921" s="707">
        <f t="shared" si="175"/>
        <v>0.216</v>
      </c>
      <c r="T921" s="708"/>
      <c r="U921" s="308"/>
      <c r="V921" s="308"/>
      <c r="W921" s="308"/>
      <c r="X921" s="308"/>
      <c r="AE921" s="318"/>
      <c r="AF921" s="318"/>
      <c r="AG921" s="62"/>
      <c r="AH921" s="318"/>
      <c r="AI921" s="318"/>
      <c r="AJ921" s="318"/>
      <c r="AK921" s="318"/>
      <c r="AL921" s="318"/>
      <c r="AM921" s="318"/>
      <c r="AN921" s="318"/>
      <c r="AO921" s="318"/>
      <c r="AP921" s="318"/>
      <c r="AQ921" s="318"/>
      <c r="AR921" s="318"/>
      <c r="AS921" s="318"/>
      <c r="AT921" s="318"/>
      <c r="AU921" s="318"/>
      <c r="AV921" s="318"/>
      <c r="AW921" s="318"/>
      <c r="AX921" s="318"/>
      <c r="AY921" s="318"/>
      <c r="AZ921" s="318"/>
      <c r="BA921" s="318"/>
      <c r="BB921" s="318"/>
      <c r="BC921" s="318"/>
      <c r="BD921" s="318"/>
      <c r="BE921" s="318"/>
      <c r="BF921" s="318"/>
      <c r="BG921" s="318"/>
      <c r="BH921" s="318"/>
      <c r="BI921" s="318"/>
      <c r="BJ921" s="318"/>
      <c r="BK921" s="318"/>
      <c r="BL921" s="318"/>
      <c r="BM921" s="318"/>
      <c r="BN921" s="318"/>
      <c r="BO921" s="318"/>
      <c r="BP921" s="318"/>
      <c r="BQ921" s="318"/>
      <c r="BR921" s="318"/>
      <c r="BS921" s="318"/>
      <c r="BT921" s="318"/>
    </row>
    <row r="922" spans="2:72" s="307" customFormat="1" ht="42" customHeight="1" x14ac:dyDescent="0.15">
      <c r="B922" s="308"/>
      <c r="C922" s="621" t="s">
        <v>83</v>
      </c>
      <c r="D922" s="622"/>
      <c r="E922" s="622"/>
      <c r="F922" s="622"/>
      <c r="G922" s="622"/>
      <c r="H922" s="623"/>
      <c r="I922" s="614"/>
      <c r="J922" s="615"/>
      <c r="K922" s="604"/>
      <c r="L922" s="605"/>
      <c r="M922" s="563">
        <v>86</v>
      </c>
      <c r="N922" s="564">
        <v>86</v>
      </c>
      <c r="O922" s="561">
        <f t="shared" si="174"/>
        <v>0.17199999999999999</v>
      </c>
      <c r="P922" s="562"/>
      <c r="Q922" s="563">
        <v>65</v>
      </c>
      <c r="R922" s="564"/>
      <c r="S922" s="602">
        <f t="shared" si="175"/>
        <v>0.13</v>
      </c>
      <c r="T922" s="603"/>
      <c r="U922" s="308"/>
      <c r="V922" s="308"/>
      <c r="W922" s="308"/>
      <c r="X922" s="308"/>
      <c r="Y922" s="308"/>
      <c r="Z922" s="308"/>
      <c r="AE922" s="318"/>
      <c r="AF922" s="318"/>
      <c r="AG922" s="62"/>
      <c r="AH922" s="318"/>
      <c r="AI922" s="318"/>
      <c r="AJ922" s="318"/>
      <c r="AK922" s="318"/>
      <c r="AL922" s="318"/>
      <c r="AM922" s="318"/>
      <c r="AN922" s="318"/>
      <c r="AO922" s="318"/>
      <c r="AP922" s="318"/>
      <c r="AQ922" s="318"/>
      <c r="AR922" s="318"/>
      <c r="AS922" s="318"/>
      <c r="AT922" s="318"/>
      <c r="AU922" s="318"/>
      <c r="AV922" s="318"/>
      <c r="AW922" s="318"/>
      <c r="AX922" s="318"/>
      <c r="AY922" s="318"/>
      <c r="AZ922" s="318"/>
      <c r="BA922" s="318"/>
      <c r="BB922" s="318"/>
      <c r="BC922" s="318"/>
      <c r="BD922" s="318"/>
      <c r="BE922" s="318"/>
      <c r="BF922" s="318"/>
      <c r="BG922" s="318"/>
      <c r="BH922" s="318"/>
      <c r="BI922" s="318"/>
      <c r="BJ922" s="318"/>
      <c r="BK922" s="318"/>
      <c r="BL922" s="318"/>
      <c r="BM922" s="318"/>
      <c r="BN922" s="318"/>
      <c r="BO922" s="318"/>
      <c r="BP922" s="318"/>
      <c r="BQ922" s="318"/>
      <c r="BR922" s="318"/>
      <c r="BS922" s="318"/>
      <c r="BT922" s="318"/>
    </row>
    <row r="923" spans="2:72" s="307" customFormat="1" ht="42" customHeight="1" x14ac:dyDescent="0.15">
      <c r="B923" s="308"/>
      <c r="C923" s="640" t="s">
        <v>91</v>
      </c>
      <c r="D923" s="641"/>
      <c r="E923" s="641"/>
      <c r="F923" s="641"/>
      <c r="G923" s="641"/>
      <c r="H923" s="642"/>
      <c r="I923" s="614"/>
      <c r="J923" s="615"/>
      <c r="K923" s="604"/>
      <c r="L923" s="605"/>
      <c r="M923" s="563">
        <v>57</v>
      </c>
      <c r="N923" s="564">
        <v>57</v>
      </c>
      <c r="O923" s="561">
        <f t="shared" si="174"/>
        <v>0.114</v>
      </c>
      <c r="P923" s="562"/>
      <c r="Q923" s="563">
        <v>36</v>
      </c>
      <c r="R923" s="564"/>
      <c r="S923" s="602">
        <f t="shared" si="175"/>
        <v>7.1999999999999995E-2</v>
      </c>
      <c r="T923" s="603"/>
      <c r="U923" s="308"/>
      <c r="V923" s="308"/>
      <c r="W923" s="308"/>
      <c r="X923" s="308"/>
      <c r="Y923" s="308"/>
      <c r="Z923" s="308"/>
      <c r="AE923" s="318"/>
      <c r="AF923" s="318"/>
      <c r="AG923" s="62"/>
      <c r="AH923" s="318"/>
      <c r="AI923" s="318"/>
      <c r="AJ923" s="318"/>
      <c r="AK923" s="318"/>
      <c r="AL923" s="318"/>
      <c r="AM923" s="318"/>
      <c r="AN923" s="318"/>
      <c r="AO923" s="318"/>
      <c r="AP923" s="318"/>
      <c r="AQ923" s="318"/>
      <c r="AR923" s="318"/>
      <c r="AS923" s="318"/>
      <c r="AT923" s="318"/>
      <c r="AU923" s="318"/>
      <c r="AV923" s="318"/>
      <c r="AW923" s="318"/>
      <c r="AX923" s="318"/>
      <c r="AY923" s="318"/>
      <c r="AZ923" s="318"/>
      <c r="BA923" s="318"/>
      <c r="BB923" s="318"/>
      <c r="BC923" s="318"/>
      <c r="BD923" s="318"/>
      <c r="BE923" s="318"/>
      <c r="BF923" s="318"/>
      <c r="BG923" s="318"/>
      <c r="BH923" s="318"/>
      <c r="BI923" s="318"/>
      <c r="BJ923" s="318"/>
      <c r="BK923" s="318"/>
      <c r="BL923" s="318"/>
      <c r="BM923" s="318"/>
      <c r="BN923" s="318"/>
      <c r="BO923" s="318"/>
      <c r="BP923" s="318"/>
      <c r="BQ923" s="318"/>
      <c r="BR923" s="318"/>
      <c r="BS923" s="318"/>
      <c r="BT923" s="318"/>
    </row>
    <row r="924" spans="2:72" s="307" customFormat="1" ht="42" customHeight="1" x14ac:dyDescent="0.15">
      <c r="B924" s="308"/>
      <c r="C924" s="621" t="s">
        <v>86</v>
      </c>
      <c r="D924" s="622"/>
      <c r="E924" s="622"/>
      <c r="F924" s="622"/>
      <c r="G924" s="622"/>
      <c r="H924" s="623"/>
      <c r="I924" s="614"/>
      <c r="J924" s="615"/>
      <c r="K924" s="604"/>
      <c r="L924" s="605"/>
      <c r="M924" s="563">
        <v>19</v>
      </c>
      <c r="N924" s="564">
        <v>19</v>
      </c>
      <c r="O924" s="561">
        <f t="shared" si="174"/>
        <v>3.7999999999999999E-2</v>
      </c>
      <c r="P924" s="562"/>
      <c r="Q924" s="563">
        <v>36</v>
      </c>
      <c r="R924" s="564"/>
      <c r="S924" s="602">
        <f t="shared" si="175"/>
        <v>7.1999999999999995E-2</v>
      </c>
      <c r="T924" s="603"/>
      <c r="U924" s="308"/>
      <c r="V924" s="308"/>
      <c r="W924" s="308"/>
      <c r="X924" s="308"/>
      <c r="Y924" s="308"/>
      <c r="Z924" s="308"/>
      <c r="AE924" s="318"/>
      <c r="AF924" s="318"/>
      <c r="AG924" s="62"/>
      <c r="AH924" s="318"/>
      <c r="AI924" s="318"/>
      <c r="AJ924" s="318"/>
      <c r="AK924" s="318"/>
      <c r="AL924" s="318"/>
      <c r="AM924" s="318"/>
      <c r="AN924" s="318"/>
      <c r="AO924" s="318"/>
      <c r="AP924" s="318"/>
      <c r="AQ924" s="318"/>
      <c r="AR924" s="318"/>
      <c r="AS924" s="318"/>
      <c r="AT924" s="318"/>
      <c r="AU924" s="318"/>
      <c r="AV924" s="318"/>
      <c r="AW924" s="318"/>
      <c r="AX924" s="318"/>
      <c r="AY924" s="318"/>
      <c r="AZ924" s="318"/>
      <c r="BA924" s="318"/>
      <c r="BB924" s="318"/>
      <c r="BC924" s="318"/>
      <c r="BD924" s="318"/>
      <c r="BE924" s="318"/>
      <c r="BF924" s="318"/>
      <c r="BG924" s="318"/>
      <c r="BH924" s="318"/>
      <c r="BI924" s="318"/>
      <c r="BJ924" s="318"/>
      <c r="BK924" s="318"/>
      <c r="BL924" s="318"/>
      <c r="BM924" s="318"/>
      <c r="BN924" s="318"/>
      <c r="BO924" s="318"/>
      <c r="BP924" s="318"/>
      <c r="BQ924" s="318"/>
      <c r="BR924" s="318"/>
      <c r="BS924" s="318"/>
      <c r="BT924" s="318"/>
    </row>
    <row r="925" spans="2:72" s="307" customFormat="1" ht="42" customHeight="1" x14ac:dyDescent="0.15">
      <c r="B925" s="308"/>
      <c r="C925" s="621" t="s">
        <v>89</v>
      </c>
      <c r="D925" s="622"/>
      <c r="E925" s="622"/>
      <c r="F925" s="622"/>
      <c r="G925" s="622"/>
      <c r="H925" s="623"/>
      <c r="I925" s="614"/>
      <c r="J925" s="615"/>
      <c r="K925" s="604"/>
      <c r="L925" s="605"/>
      <c r="M925" s="563">
        <v>20</v>
      </c>
      <c r="N925" s="564">
        <v>20</v>
      </c>
      <c r="O925" s="561">
        <f t="shared" si="174"/>
        <v>0.04</v>
      </c>
      <c r="P925" s="562"/>
      <c r="Q925" s="563">
        <v>12</v>
      </c>
      <c r="R925" s="564"/>
      <c r="S925" s="602">
        <f t="shared" si="175"/>
        <v>2.4E-2</v>
      </c>
      <c r="T925" s="603"/>
      <c r="U925" s="308"/>
      <c r="V925" s="308"/>
      <c r="W925" s="308"/>
      <c r="X925" s="308"/>
      <c r="Y925" s="308"/>
      <c r="Z925" s="308"/>
      <c r="AE925" s="318"/>
      <c r="AF925" s="318"/>
      <c r="AG925" s="62"/>
      <c r="AH925" s="318"/>
      <c r="AI925" s="318"/>
      <c r="AJ925" s="318"/>
      <c r="AK925" s="318"/>
      <c r="AL925" s="318"/>
      <c r="AM925" s="318"/>
      <c r="AN925" s="318"/>
      <c r="AO925" s="318"/>
      <c r="AP925" s="318"/>
      <c r="AQ925" s="318"/>
      <c r="AR925" s="318"/>
      <c r="AS925" s="318"/>
      <c r="AT925" s="318"/>
      <c r="AU925" s="318"/>
      <c r="AV925" s="318"/>
      <c r="AW925" s="318"/>
      <c r="AX925" s="318"/>
      <c r="AY925" s="318"/>
      <c r="AZ925" s="318"/>
      <c r="BA925" s="318"/>
      <c r="BB925" s="318"/>
      <c r="BC925" s="318"/>
      <c r="BD925" s="318"/>
      <c r="BE925" s="318"/>
      <c r="BF925" s="318"/>
      <c r="BG925" s="318"/>
      <c r="BH925" s="318"/>
      <c r="BI925" s="318"/>
      <c r="BJ925" s="318"/>
      <c r="BK925" s="318"/>
      <c r="BL925" s="318"/>
      <c r="BM925" s="318"/>
      <c r="BN925" s="318"/>
      <c r="BO925" s="318"/>
      <c r="BP925" s="318"/>
      <c r="BQ925" s="318"/>
      <c r="BR925" s="318"/>
      <c r="BS925" s="318"/>
      <c r="BT925" s="318"/>
    </row>
    <row r="926" spans="2:72" s="307" customFormat="1" ht="42" customHeight="1" x14ac:dyDescent="0.15">
      <c r="B926" s="308"/>
      <c r="C926" s="621" t="s">
        <v>87</v>
      </c>
      <c r="D926" s="622"/>
      <c r="E926" s="622"/>
      <c r="F926" s="622"/>
      <c r="G926" s="622"/>
      <c r="H926" s="623"/>
      <c r="I926" s="614"/>
      <c r="J926" s="615"/>
      <c r="K926" s="604"/>
      <c r="L926" s="605"/>
      <c r="M926" s="563">
        <v>46</v>
      </c>
      <c r="N926" s="564">
        <v>46</v>
      </c>
      <c r="O926" s="561">
        <f t="shared" si="174"/>
        <v>9.1999999999999998E-2</v>
      </c>
      <c r="P926" s="562"/>
      <c r="Q926" s="563">
        <v>9</v>
      </c>
      <c r="R926" s="564"/>
      <c r="S926" s="602">
        <f t="shared" si="175"/>
        <v>1.7999999999999999E-2</v>
      </c>
      <c r="T926" s="603"/>
      <c r="U926" s="308"/>
      <c r="V926" s="308"/>
      <c r="W926" s="308"/>
      <c r="X926" s="308"/>
      <c r="Y926" s="308"/>
      <c r="Z926" s="308"/>
      <c r="AE926" s="318"/>
      <c r="AF926" s="318"/>
      <c r="AG926" s="62"/>
      <c r="AH926" s="318"/>
      <c r="AI926" s="318"/>
      <c r="AJ926" s="318"/>
      <c r="AK926" s="318"/>
      <c r="AL926" s="318"/>
      <c r="AM926" s="318"/>
      <c r="AN926" s="318"/>
      <c r="AO926" s="318"/>
      <c r="AP926" s="318"/>
      <c r="AQ926" s="318"/>
      <c r="AR926" s="318"/>
      <c r="AS926" s="318"/>
      <c r="AT926" s="318"/>
      <c r="AU926" s="318"/>
      <c r="AV926" s="318"/>
      <c r="AW926" s="318"/>
      <c r="AX926" s="318"/>
      <c r="AY926" s="318"/>
      <c r="AZ926" s="318"/>
      <c r="BA926" s="318"/>
      <c r="BB926" s="318"/>
      <c r="BC926" s="318"/>
      <c r="BD926" s="318"/>
      <c r="BE926" s="318"/>
      <c r="BF926" s="318"/>
      <c r="BG926" s="318"/>
      <c r="BH926" s="318"/>
      <c r="BI926" s="318"/>
      <c r="BJ926" s="318"/>
      <c r="BK926" s="318"/>
      <c r="BL926" s="318"/>
      <c r="BM926" s="318"/>
      <c r="BN926" s="318"/>
      <c r="BO926" s="318"/>
      <c r="BP926" s="318"/>
      <c r="BQ926" s="318"/>
      <c r="BR926" s="318"/>
      <c r="BS926" s="318"/>
      <c r="BT926" s="318"/>
    </row>
    <row r="927" spans="2:72" s="307" customFormat="1" ht="42" customHeight="1" x14ac:dyDescent="0.15">
      <c r="B927" s="308"/>
      <c r="C927" s="621" t="s">
        <v>81</v>
      </c>
      <c r="D927" s="622"/>
      <c r="E927" s="622"/>
      <c r="F927" s="622"/>
      <c r="G927" s="622"/>
      <c r="H927" s="623"/>
      <c r="I927" s="614"/>
      <c r="J927" s="615"/>
      <c r="K927" s="604"/>
      <c r="L927" s="605"/>
      <c r="M927" s="563">
        <v>0</v>
      </c>
      <c r="N927" s="564">
        <v>0</v>
      </c>
      <c r="O927" s="561">
        <f t="shared" si="174"/>
        <v>0</v>
      </c>
      <c r="P927" s="562"/>
      <c r="Q927" s="563">
        <v>0</v>
      </c>
      <c r="R927" s="564"/>
      <c r="S927" s="602">
        <f t="shared" si="175"/>
        <v>0</v>
      </c>
      <c r="T927" s="603"/>
      <c r="U927" s="308"/>
      <c r="V927" s="308"/>
      <c r="W927" s="308"/>
      <c r="X927" s="308"/>
      <c r="Y927" s="308"/>
      <c r="Z927" s="308"/>
      <c r="AE927" s="318"/>
      <c r="AF927" s="318"/>
      <c r="AG927" s="62"/>
      <c r="AH927" s="318"/>
      <c r="AI927" s="318"/>
      <c r="AJ927" s="318"/>
      <c r="AK927" s="318"/>
      <c r="AL927" s="318"/>
      <c r="AM927" s="318"/>
      <c r="AN927" s="318"/>
      <c r="AO927" s="318"/>
      <c r="AP927" s="318"/>
      <c r="AQ927" s="318"/>
      <c r="AR927" s="318"/>
      <c r="AS927" s="318"/>
      <c r="AT927" s="318"/>
      <c r="AU927" s="318"/>
      <c r="AV927" s="318"/>
      <c r="AW927" s="318"/>
      <c r="AX927" s="318"/>
      <c r="AY927" s="318"/>
      <c r="AZ927" s="318"/>
      <c r="BA927" s="318"/>
      <c r="BB927" s="318"/>
      <c r="BC927" s="318"/>
      <c r="BD927" s="318"/>
      <c r="BE927" s="318"/>
      <c r="BF927" s="318"/>
      <c r="BG927" s="318"/>
      <c r="BH927" s="318"/>
      <c r="BI927" s="318"/>
      <c r="BJ927" s="318"/>
      <c r="BK927" s="318"/>
      <c r="BL927" s="318"/>
      <c r="BM927" s="318"/>
      <c r="BN927" s="318"/>
      <c r="BO927" s="318"/>
      <c r="BP927" s="318"/>
      <c r="BQ927" s="318"/>
      <c r="BR927" s="318"/>
      <c r="BS927" s="318"/>
      <c r="BT927" s="318"/>
    </row>
    <row r="928" spans="2:72" s="307" customFormat="1" ht="42" customHeight="1" x14ac:dyDescent="0.15">
      <c r="B928" s="308"/>
      <c r="C928" s="621" t="s">
        <v>161</v>
      </c>
      <c r="D928" s="622"/>
      <c r="E928" s="622"/>
      <c r="F928" s="622"/>
      <c r="G928" s="622"/>
      <c r="H928" s="623"/>
      <c r="I928" s="614"/>
      <c r="J928" s="615"/>
      <c r="K928" s="604"/>
      <c r="L928" s="605"/>
      <c r="M928" s="563">
        <v>237</v>
      </c>
      <c r="N928" s="564">
        <v>237</v>
      </c>
      <c r="O928" s="561">
        <f t="shared" si="174"/>
        <v>0.47399999999999998</v>
      </c>
      <c r="P928" s="562"/>
      <c r="Q928" s="563">
        <v>244</v>
      </c>
      <c r="R928" s="564"/>
      <c r="S928" s="602">
        <f t="shared" si="175"/>
        <v>0.48799999999999999</v>
      </c>
      <c r="T928" s="603"/>
      <c r="U928" s="308"/>
      <c r="V928" s="308"/>
      <c r="W928" s="308"/>
      <c r="X928" s="308"/>
      <c r="Y928" s="308"/>
      <c r="Z928" s="308"/>
      <c r="AE928" s="318"/>
      <c r="AF928" s="318"/>
      <c r="AG928" s="62"/>
      <c r="AH928" s="318"/>
      <c r="AI928" s="318"/>
      <c r="AJ928" s="318"/>
      <c r="AK928" s="318"/>
      <c r="AL928" s="318"/>
      <c r="AM928" s="318"/>
      <c r="AN928" s="318"/>
      <c r="AO928" s="318"/>
      <c r="AP928" s="318"/>
      <c r="AQ928" s="318"/>
      <c r="AR928" s="318"/>
      <c r="AS928" s="318"/>
      <c r="AT928" s="318"/>
      <c r="AU928" s="318"/>
      <c r="AV928" s="318"/>
      <c r="AW928" s="318"/>
      <c r="AX928" s="318"/>
      <c r="AY928" s="318"/>
      <c r="AZ928" s="318"/>
      <c r="BA928" s="318"/>
      <c r="BB928" s="318"/>
      <c r="BC928" s="318"/>
      <c r="BD928" s="318"/>
      <c r="BE928" s="318"/>
      <c r="BF928" s="318"/>
      <c r="BG928" s="318"/>
      <c r="BH928" s="318"/>
      <c r="BI928" s="318"/>
      <c r="BJ928" s="318"/>
      <c r="BK928" s="318"/>
      <c r="BL928" s="318"/>
      <c r="BM928" s="318"/>
      <c r="BN928" s="318"/>
      <c r="BO928" s="318"/>
      <c r="BP928" s="318"/>
      <c r="BQ928" s="318"/>
      <c r="BR928" s="318"/>
      <c r="BS928" s="318"/>
      <c r="BT928" s="318"/>
    </row>
    <row r="929" spans="1:72" s="313" customFormat="1" ht="13.15" customHeight="1" x14ac:dyDescent="0.15">
      <c r="B929" s="314"/>
      <c r="C929" s="102"/>
      <c r="D929" s="102"/>
      <c r="E929" s="102"/>
      <c r="F929" s="102"/>
      <c r="G929" s="102"/>
      <c r="H929" s="102"/>
      <c r="I929" s="317"/>
      <c r="J929" s="317"/>
      <c r="K929" s="312"/>
      <c r="L929" s="312"/>
      <c r="M929" s="317"/>
      <c r="N929" s="317"/>
      <c r="O929" s="312"/>
      <c r="P929" s="312"/>
      <c r="Q929" s="317"/>
      <c r="R929" s="317"/>
      <c r="S929" s="312"/>
      <c r="T929" s="312"/>
      <c r="U929" s="314"/>
      <c r="V929" s="314"/>
      <c r="W929" s="314"/>
      <c r="X929" s="314"/>
      <c r="Y929" s="314"/>
      <c r="Z929" s="314"/>
      <c r="AE929" s="318"/>
      <c r="AF929" s="318"/>
      <c r="AG929" s="318"/>
      <c r="AH929" s="318"/>
      <c r="AI929" s="318"/>
      <c r="AJ929" s="318"/>
      <c r="AK929" s="318"/>
      <c r="AL929" s="318"/>
      <c r="AM929" s="318"/>
      <c r="AN929" s="318"/>
      <c r="AO929" s="318"/>
      <c r="AP929" s="318"/>
      <c r="AQ929" s="318"/>
      <c r="AR929" s="318"/>
      <c r="AS929" s="318"/>
      <c r="AT929" s="318"/>
      <c r="AU929" s="318"/>
      <c r="AV929" s="318"/>
      <c r="AW929" s="318"/>
      <c r="AX929" s="318"/>
      <c r="AY929" s="318"/>
      <c r="AZ929" s="318"/>
      <c r="BA929" s="318"/>
      <c r="BB929" s="318"/>
      <c r="BC929" s="318"/>
      <c r="BD929" s="318"/>
      <c r="BE929" s="318"/>
      <c r="BF929" s="318"/>
      <c r="BG929" s="318"/>
      <c r="BH929" s="318"/>
      <c r="BI929" s="318"/>
      <c r="BJ929" s="318"/>
      <c r="BK929" s="318"/>
      <c r="BL929" s="318"/>
      <c r="BM929" s="318"/>
      <c r="BN929" s="318"/>
      <c r="BO929" s="318"/>
      <c r="BP929" s="318"/>
      <c r="BQ929" s="318"/>
      <c r="BR929" s="318"/>
      <c r="BS929" s="318"/>
      <c r="BT929" s="318"/>
    </row>
    <row r="930" spans="1:72" x14ac:dyDescent="0.15">
      <c r="B930" s="24"/>
      <c r="C930" s="80"/>
      <c r="D930" s="80"/>
      <c r="E930" s="80"/>
      <c r="F930" s="80"/>
      <c r="G930" s="80"/>
      <c r="H930" s="80"/>
      <c r="I930" s="149"/>
      <c r="J930" s="149"/>
      <c r="K930" s="44"/>
      <c r="L930" s="44"/>
      <c r="M930" s="149"/>
      <c r="N930" s="149"/>
      <c r="O930" s="81"/>
      <c r="P930" s="81"/>
      <c r="Q930" s="149"/>
      <c r="R930" s="149"/>
      <c r="S930" s="44"/>
      <c r="T930" s="44"/>
      <c r="U930" s="149"/>
      <c r="V930" s="149"/>
      <c r="W930" s="44"/>
      <c r="X930" s="44"/>
      <c r="Y930" s="149"/>
      <c r="Z930" s="149"/>
      <c r="AA930" s="81"/>
      <c r="AB930" s="81"/>
      <c r="AC930" s="24"/>
      <c r="AD930" s="24"/>
      <c r="AH930" s="361"/>
      <c r="AI930" s="361"/>
      <c r="AJ930" s="361"/>
      <c r="AK930" s="361"/>
      <c r="AL930" s="361"/>
    </row>
    <row r="931" spans="1:72" x14ac:dyDescent="0.15">
      <c r="A931" s="23"/>
      <c r="B931" s="24"/>
      <c r="C931" s="80"/>
      <c r="D931" s="80"/>
      <c r="E931" s="80"/>
      <c r="F931" s="80"/>
      <c r="G931" s="80"/>
      <c r="H931" s="80"/>
      <c r="I931" s="149"/>
      <c r="J931" s="149"/>
      <c r="K931" s="44"/>
      <c r="L931" s="44"/>
      <c r="M931" s="149"/>
      <c r="N931" s="149"/>
      <c r="O931" s="81"/>
      <c r="P931" s="81"/>
      <c r="Q931" s="149"/>
      <c r="R931" s="149"/>
      <c r="S931" s="44"/>
      <c r="T931" s="44"/>
      <c r="U931" s="149"/>
      <c r="V931" s="149"/>
      <c r="W931" s="44"/>
      <c r="X931" s="44"/>
      <c r="Y931" s="149"/>
      <c r="Z931" s="149"/>
      <c r="AA931" s="81"/>
      <c r="AB931" s="81"/>
      <c r="AC931" s="24"/>
      <c r="AD931" s="24"/>
      <c r="AH931" s="361"/>
      <c r="AI931" s="361"/>
      <c r="AJ931" s="361"/>
      <c r="AK931" s="361"/>
      <c r="AL931" s="361"/>
    </row>
    <row r="932" spans="1:72" ht="52.5" customHeight="1" x14ac:dyDescent="0.15">
      <c r="A932" s="23"/>
      <c r="B932" s="626" t="s">
        <v>310</v>
      </c>
      <c r="C932" s="626"/>
      <c r="D932" s="626"/>
      <c r="E932" s="626"/>
      <c r="F932" s="626"/>
      <c r="G932" s="626"/>
      <c r="H932" s="626"/>
      <c r="I932" s="626"/>
      <c r="J932" s="626"/>
      <c r="K932" s="626"/>
      <c r="L932" s="626"/>
      <c r="M932" s="626"/>
      <c r="N932" s="626"/>
      <c r="O932" s="626"/>
      <c r="P932" s="626"/>
      <c r="Q932" s="626"/>
      <c r="R932" s="626"/>
      <c r="S932" s="626"/>
      <c r="T932" s="626"/>
      <c r="U932" s="626"/>
      <c r="V932" s="626"/>
      <c r="W932" s="626"/>
      <c r="X932" s="626"/>
      <c r="Y932" s="626"/>
      <c r="Z932" s="626"/>
      <c r="AA932" s="626"/>
      <c r="AB932" s="626"/>
      <c r="AC932" s="24"/>
      <c r="AD932" s="24"/>
      <c r="AH932" s="361"/>
      <c r="AI932" s="361"/>
      <c r="AJ932" s="361"/>
      <c r="AK932" s="361"/>
      <c r="AL932" s="361"/>
    </row>
    <row r="933" spans="1:72" ht="13.5" customHeight="1" x14ac:dyDescent="0.15">
      <c r="B933" s="24"/>
      <c r="C933" s="648"/>
      <c r="D933" s="436"/>
      <c r="E933" s="436"/>
      <c r="F933" s="436"/>
      <c r="G933" s="436"/>
      <c r="H933" s="437"/>
      <c r="I933" s="613" t="s">
        <v>24</v>
      </c>
      <c r="J933" s="613"/>
      <c r="K933" s="611">
        <f>SUM(O933,S933)</f>
        <v>500</v>
      </c>
      <c r="L933" s="612"/>
      <c r="M933" s="613" t="s">
        <v>2</v>
      </c>
      <c r="N933" s="613"/>
      <c r="O933" s="611">
        <f>P31</f>
        <v>250</v>
      </c>
      <c r="P933" s="612"/>
      <c r="Q933" s="613" t="s">
        <v>3</v>
      </c>
      <c r="R933" s="613"/>
      <c r="S933" s="611">
        <f>P34</f>
        <v>250</v>
      </c>
      <c r="T933" s="612"/>
      <c r="U933" s="24"/>
      <c r="V933" s="24"/>
      <c r="W933" s="24"/>
      <c r="X933" s="24"/>
      <c r="Y933" s="24"/>
      <c r="Z933" s="24"/>
      <c r="AC933" s="6"/>
      <c r="AD933" s="55"/>
      <c r="AE933" s="272"/>
    </row>
    <row r="934" spans="1:72" ht="13.5" customHeight="1" x14ac:dyDescent="0.15">
      <c r="B934" s="24"/>
      <c r="C934" s="645" t="s">
        <v>55</v>
      </c>
      <c r="D934" s="646"/>
      <c r="E934" s="646"/>
      <c r="F934" s="646"/>
      <c r="G934" s="646"/>
      <c r="H934" s="647"/>
      <c r="I934" s="510">
        <f>M934+Q934</f>
        <v>74</v>
      </c>
      <c r="J934" s="494"/>
      <c r="K934" s="511">
        <f>I934/$K$933</f>
        <v>0.14799999999999999</v>
      </c>
      <c r="L934" s="512"/>
      <c r="M934" s="510">
        <v>45</v>
      </c>
      <c r="N934" s="494"/>
      <c r="O934" s="511">
        <f>M934/$O$933</f>
        <v>0.18</v>
      </c>
      <c r="P934" s="512"/>
      <c r="Q934" s="510">
        <v>29</v>
      </c>
      <c r="R934" s="494"/>
      <c r="S934" s="511">
        <f>Q934/$S$933</f>
        <v>0.11600000000000001</v>
      </c>
      <c r="T934" s="512"/>
      <c r="U934" s="24"/>
      <c r="V934" s="24"/>
      <c r="W934" s="24"/>
      <c r="X934" s="24"/>
      <c r="Y934" s="24"/>
      <c r="Z934" s="24"/>
      <c r="AC934" s="6"/>
      <c r="AD934" s="55"/>
      <c r="AE934" s="272"/>
    </row>
    <row r="935" spans="1:72" ht="13.5" customHeight="1" x14ac:dyDescent="0.15">
      <c r="B935" s="24"/>
      <c r="C935" s="645" t="s">
        <v>56</v>
      </c>
      <c r="D935" s="646"/>
      <c r="E935" s="646"/>
      <c r="F935" s="646"/>
      <c r="G935" s="646"/>
      <c r="H935" s="647"/>
      <c r="I935" s="510">
        <f t="shared" ref="I935:I937" si="176">M935+Q935</f>
        <v>66</v>
      </c>
      <c r="J935" s="494"/>
      <c r="K935" s="511">
        <f>I935/$K$933</f>
        <v>0.13200000000000001</v>
      </c>
      <c r="L935" s="512"/>
      <c r="M935" s="510">
        <v>32</v>
      </c>
      <c r="N935" s="494"/>
      <c r="O935" s="511">
        <f t="shared" ref="O935:O937" si="177">M935/$O$933</f>
        <v>0.128</v>
      </c>
      <c r="P935" s="512"/>
      <c r="Q935" s="510">
        <v>34</v>
      </c>
      <c r="R935" s="494"/>
      <c r="S935" s="511">
        <f>Q935/$S$933</f>
        <v>0.13600000000000001</v>
      </c>
      <c r="T935" s="512"/>
      <c r="U935" s="24"/>
      <c r="V935" s="24"/>
      <c r="W935" s="24"/>
      <c r="X935" s="24"/>
      <c r="Y935" s="24"/>
      <c r="Z935" s="24"/>
      <c r="AC935" s="6"/>
      <c r="AD935" s="55"/>
      <c r="AE935" s="272"/>
    </row>
    <row r="936" spans="1:72" ht="13.5" customHeight="1" x14ac:dyDescent="0.15">
      <c r="B936" s="24"/>
      <c r="C936" s="645" t="s">
        <v>57</v>
      </c>
      <c r="D936" s="646"/>
      <c r="E936" s="646"/>
      <c r="F936" s="646"/>
      <c r="G936" s="646"/>
      <c r="H936" s="647"/>
      <c r="I936" s="510">
        <f t="shared" si="176"/>
        <v>179</v>
      </c>
      <c r="J936" s="494"/>
      <c r="K936" s="511">
        <f>I936/$K$933</f>
        <v>0.35799999999999998</v>
      </c>
      <c r="L936" s="512"/>
      <c r="M936" s="510">
        <v>89</v>
      </c>
      <c r="N936" s="494"/>
      <c r="O936" s="511">
        <f t="shared" si="177"/>
        <v>0.35599999999999998</v>
      </c>
      <c r="P936" s="512"/>
      <c r="Q936" s="510">
        <v>90</v>
      </c>
      <c r="R936" s="494"/>
      <c r="S936" s="511">
        <f>Q936/$S$933</f>
        <v>0.36</v>
      </c>
      <c r="T936" s="512"/>
      <c r="U936" s="24"/>
      <c r="V936" s="24"/>
      <c r="W936" s="24"/>
      <c r="X936" s="24"/>
      <c r="Y936" s="24"/>
      <c r="Z936" s="24"/>
      <c r="AC936" s="6"/>
      <c r="AD936" s="55"/>
      <c r="AE936" s="272"/>
    </row>
    <row r="937" spans="1:72" ht="13.5" customHeight="1" x14ac:dyDescent="0.15">
      <c r="B937" s="24"/>
      <c r="C937" s="558" t="s">
        <v>42</v>
      </c>
      <c r="D937" s="559"/>
      <c r="E937" s="559"/>
      <c r="F937" s="559"/>
      <c r="G937" s="559"/>
      <c r="H937" s="560"/>
      <c r="I937" s="510">
        <f t="shared" si="176"/>
        <v>181</v>
      </c>
      <c r="J937" s="494"/>
      <c r="K937" s="511">
        <f>I937/$K$933</f>
        <v>0.36199999999999999</v>
      </c>
      <c r="L937" s="512"/>
      <c r="M937" s="510">
        <v>84</v>
      </c>
      <c r="N937" s="494"/>
      <c r="O937" s="511">
        <f t="shared" si="177"/>
        <v>0.33600000000000002</v>
      </c>
      <c r="P937" s="512"/>
      <c r="Q937" s="510">
        <v>97</v>
      </c>
      <c r="R937" s="494"/>
      <c r="S937" s="511">
        <f>Q937/$S$933</f>
        <v>0.38800000000000001</v>
      </c>
      <c r="T937" s="512"/>
      <c r="U937" s="24"/>
      <c r="V937" s="24"/>
      <c r="W937" s="24"/>
      <c r="X937" s="24"/>
      <c r="Y937" s="24"/>
      <c r="Z937" s="24"/>
      <c r="AC937" s="6"/>
      <c r="AD937" s="55"/>
      <c r="AE937" s="272"/>
    </row>
    <row r="938" spans="1:72" ht="13.5" customHeight="1" x14ac:dyDescent="0.15">
      <c r="B938" s="24"/>
      <c r="C938" s="53"/>
      <c r="D938" s="53"/>
      <c r="E938" s="53"/>
      <c r="F938" s="53"/>
      <c r="G938" s="53"/>
      <c r="H938" s="53"/>
      <c r="I938" s="158"/>
      <c r="J938" s="158"/>
      <c r="K938" s="153"/>
      <c r="L938" s="153"/>
      <c r="M938" s="158"/>
      <c r="N938" s="158"/>
      <c r="O938" s="153"/>
      <c r="P938" s="153"/>
      <c r="Q938" s="158"/>
      <c r="R938" s="158"/>
      <c r="S938" s="153"/>
      <c r="T938" s="153"/>
      <c r="U938" s="24"/>
      <c r="V938" s="24"/>
      <c r="W938" s="24"/>
      <c r="X938" s="24"/>
      <c r="Y938" s="24"/>
      <c r="Z938" s="24"/>
      <c r="AA938" s="24"/>
      <c r="AB938" s="24"/>
      <c r="AC938" s="24"/>
      <c r="AD938" s="24"/>
      <c r="AG938" s="74"/>
      <c r="AH938" s="272"/>
      <c r="AI938" s="272"/>
    </row>
    <row r="939" spans="1:72" s="318" customFormat="1" x14ac:dyDescent="0.15">
      <c r="B939" t="s">
        <v>296</v>
      </c>
      <c r="C939"/>
      <c r="D939"/>
      <c r="E939"/>
      <c r="F939"/>
      <c r="G939"/>
      <c r="H939"/>
      <c r="I939"/>
      <c r="J939"/>
      <c r="K939"/>
      <c r="L939"/>
      <c r="M939"/>
      <c r="N939"/>
      <c r="O939"/>
      <c r="P939"/>
      <c r="Q939"/>
      <c r="R939"/>
      <c r="S939"/>
      <c r="T939"/>
      <c r="U939"/>
      <c r="V939"/>
      <c r="W939"/>
      <c r="X939"/>
      <c r="Y939"/>
      <c r="Z939"/>
      <c r="AA939"/>
      <c r="AB939"/>
    </row>
    <row r="940" spans="1:72" s="318" customFormat="1" x14ac:dyDescent="0.15">
      <c r="B940" t="s">
        <v>297</v>
      </c>
      <c r="C940"/>
      <c r="D940"/>
      <c r="E940"/>
      <c r="F940"/>
      <c r="G940"/>
      <c r="H940"/>
      <c r="I940"/>
      <c r="J940"/>
      <c r="K940"/>
      <c r="L940"/>
      <c r="M940"/>
      <c r="N940"/>
      <c r="O940"/>
      <c r="P940"/>
      <c r="Q940"/>
      <c r="R940"/>
      <c r="S940"/>
      <c r="T940"/>
      <c r="U940"/>
      <c r="V940"/>
      <c r="W940"/>
      <c r="X940"/>
      <c r="Y940"/>
      <c r="Z940"/>
      <c r="AA940"/>
      <c r="AB940"/>
    </row>
    <row r="941" spans="1:72" s="318" customFormat="1" x14ac:dyDescent="0.15">
      <c r="B941"/>
      <c r="C941"/>
      <c r="D941"/>
      <c r="E941"/>
      <c r="F941"/>
      <c r="G941"/>
      <c r="H941"/>
      <c r="I941"/>
      <c r="J941"/>
      <c r="K941"/>
      <c r="L941"/>
      <c r="M941"/>
      <c r="N941"/>
      <c r="O941"/>
      <c r="P941"/>
      <c r="Q941"/>
      <c r="R941"/>
      <c r="S941"/>
      <c r="T941"/>
      <c r="U941"/>
      <c r="V941"/>
      <c r="W941"/>
      <c r="X941"/>
      <c r="Y941"/>
      <c r="Z941"/>
      <c r="AA941"/>
      <c r="AB941"/>
    </row>
    <row r="942" spans="1:72" ht="13.5" customHeight="1" x14ac:dyDescent="0.15">
      <c r="B942" s="24"/>
      <c r="C942" s="42" t="s">
        <v>94</v>
      </c>
      <c r="D942" s="42"/>
      <c r="E942" s="42"/>
      <c r="F942" s="42"/>
      <c r="G942" s="42"/>
      <c r="H942" s="42"/>
      <c r="I942" s="42"/>
      <c r="J942" s="42"/>
      <c r="K942" s="50"/>
      <c r="L942" s="50"/>
      <c r="M942" s="47"/>
      <c r="N942" s="47"/>
      <c r="O942" s="50"/>
      <c r="P942" s="50"/>
      <c r="Q942" s="42"/>
      <c r="R942" s="42"/>
      <c r="S942" s="50"/>
      <c r="T942" s="50"/>
      <c r="U942" s="42"/>
      <c r="V942" s="42"/>
      <c r="W942" s="50"/>
      <c r="X942" s="50"/>
      <c r="Y942" s="41"/>
      <c r="Z942" s="41"/>
      <c r="AA942" s="41"/>
      <c r="AB942" s="41"/>
      <c r="AC942" s="24"/>
      <c r="AD942" s="24"/>
      <c r="AG942" s="74"/>
      <c r="AH942" s="272"/>
      <c r="AI942" s="272"/>
    </row>
    <row r="943" spans="1:72" ht="13.5" customHeight="1" x14ac:dyDescent="0.15">
      <c r="B943" s="24"/>
      <c r="C943" s="48"/>
      <c r="D943" s="45"/>
      <c r="E943" s="45"/>
      <c r="F943" s="45"/>
      <c r="G943" s="45"/>
      <c r="H943" s="49"/>
      <c r="I943" s="540" t="s">
        <v>144</v>
      </c>
      <c r="J943" s="541"/>
      <c r="K943" s="542">
        <v>500</v>
      </c>
      <c r="L943" s="543"/>
      <c r="M943" s="613" t="s">
        <v>197</v>
      </c>
      <c r="N943" s="613"/>
      <c r="O943" s="611">
        <v>500</v>
      </c>
      <c r="P943" s="612"/>
      <c r="Q943" s="613" t="s">
        <v>213</v>
      </c>
      <c r="R943" s="613"/>
      <c r="S943" s="611">
        <v>500</v>
      </c>
      <c r="T943" s="612"/>
      <c r="U943" s="41"/>
      <c r="V943" s="41"/>
      <c r="W943" s="41"/>
      <c r="X943" s="41"/>
      <c r="Y943" s="24"/>
      <c r="Z943" s="24"/>
      <c r="AC943" s="6"/>
      <c r="AD943" s="20"/>
      <c r="AE943" s="272"/>
      <c r="AF943" s="272"/>
    </row>
    <row r="944" spans="1:72" ht="13.5" customHeight="1" x14ac:dyDescent="0.15">
      <c r="B944" s="24"/>
      <c r="C944" s="645" t="s">
        <v>55</v>
      </c>
      <c r="D944" s="646"/>
      <c r="E944" s="646"/>
      <c r="F944" s="646"/>
      <c r="G944" s="646"/>
      <c r="H944" s="647"/>
      <c r="I944" s="549">
        <v>80</v>
      </c>
      <c r="J944" s="550"/>
      <c r="K944" s="649">
        <f>I944/$K$943</f>
        <v>0.16</v>
      </c>
      <c r="L944" s="650"/>
      <c r="M944" s="510">
        <v>95</v>
      </c>
      <c r="N944" s="494"/>
      <c r="O944" s="511">
        <f>M944/$O$943</f>
        <v>0.19</v>
      </c>
      <c r="P944" s="512"/>
      <c r="Q944" s="510">
        <v>74</v>
      </c>
      <c r="R944" s="494"/>
      <c r="S944" s="511">
        <f>Q944/$S$943</f>
        <v>0.14799999999999999</v>
      </c>
      <c r="T944" s="512"/>
      <c r="U944" s="41"/>
      <c r="V944" s="41"/>
      <c r="W944" s="41"/>
      <c r="X944" s="41"/>
      <c r="Y944" s="24"/>
      <c r="Z944" s="24"/>
      <c r="AC944" s="6"/>
      <c r="AD944" s="20"/>
      <c r="AE944" s="272"/>
      <c r="AF944" s="272"/>
      <c r="AG944" s="62"/>
    </row>
    <row r="945" spans="2:47" ht="13.5" customHeight="1" x14ac:dyDescent="0.15">
      <c r="B945" s="24"/>
      <c r="C945" s="645" t="s">
        <v>56</v>
      </c>
      <c r="D945" s="646"/>
      <c r="E945" s="646"/>
      <c r="F945" s="646"/>
      <c r="G945" s="646"/>
      <c r="H945" s="647"/>
      <c r="I945" s="549">
        <v>49</v>
      </c>
      <c r="J945" s="550"/>
      <c r="K945" s="649">
        <f t="shared" ref="K945:K947" si="178">I945/$K$943</f>
        <v>9.8000000000000004E-2</v>
      </c>
      <c r="L945" s="650"/>
      <c r="M945" s="510">
        <v>84</v>
      </c>
      <c r="N945" s="494"/>
      <c r="O945" s="576">
        <f t="shared" ref="O945:O947" si="179">M945/$O$943</f>
        <v>0.16800000000000001</v>
      </c>
      <c r="P945" s="577"/>
      <c r="Q945" s="510">
        <v>66</v>
      </c>
      <c r="R945" s="494"/>
      <c r="S945" s="576">
        <f>Q945/$S$943</f>
        <v>0.13200000000000001</v>
      </c>
      <c r="T945" s="577"/>
      <c r="U945" s="41"/>
      <c r="V945" s="41"/>
      <c r="W945" s="41"/>
      <c r="X945" s="41"/>
      <c r="Y945" s="24"/>
      <c r="Z945" s="24"/>
      <c r="AC945" s="6"/>
      <c r="AD945" s="20"/>
      <c r="AE945" s="272"/>
      <c r="AF945" s="272"/>
      <c r="AG945" s="62"/>
    </row>
    <row r="946" spans="2:47" ht="13.5" customHeight="1" x14ac:dyDescent="0.15">
      <c r="B946" s="24"/>
      <c r="C946" s="645" t="s">
        <v>57</v>
      </c>
      <c r="D946" s="646"/>
      <c r="E946" s="646"/>
      <c r="F946" s="646"/>
      <c r="G946" s="646"/>
      <c r="H946" s="647"/>
      <c r="I946" s="549">
        <v>187</v>
      </c>
      <c r="J946" s="550"/>
      <c r="K946" s="649">
        <f t="shared" si="178"/>
        <v>0.374</v>
      </c>
      <c r="L946" s="650"/>
      <c r="M946" s="510">
        <v>167</v>
      </c>
      <c r="N946" s="494"/>
      <c r="O946" s="576">
        <f t="shared" si="179"/>
        <v>0.33400000000000002</v>
      </c>
      <c r="P946" s="577"/>
      <c r="Q946" s="510">
        <v>179</v>
      </c>
      <c r="R946" s="494"/>
      <c r="S946" s="576">
        <f>Q946/$S$943</f>
        <v>0.35799999999999998</v>
      </c>
      <c r="T946" s="577"/>
      <c r="U946" s="41"/>
      <c r="V946" s="41"/>
      <c r="W946" s="41"/>
      <c r="X946" s="41"/>
      <c r="Y946" s="24"/>
      <c r="Z946" s="24"/>
      <c r="AG946" s="62"/>
    </row>
    <row r="947" spans="2:47" ht="13.5" customHeight="1" x14ac:dyDescent="0.15">
      <c r="B947" s="24"/>
      <c r="C947" s="558" t="s">
        <v>42</v>
      </c>
      <c r="D947" s="559"/>
      <c r="E947" s="559"/>
      <c r="F947" s="559"/>
      <c r="G947" s="559"/>
      <c r="H947" s="560"/>
      <c r="I947" s="549">
        <v>184</v>
      </c>
      <c r="J947" s="550"/>
      <c r="K947" s="649">
        <f t="shared" si="178"/>
        <v>0.36799999999999999</v>
      </c>
      <c r="L947" s="650"/>
      <c r="M947" s="510">
        <v>154</v>
      </c>
      <c r="N947" s="494"/>
      <c r="O947" s="576">
        <f t="shared" si="179"/>
        <v>0.308</v>
      </c>
      <c r="P947" s="577"/>
      <c r="Q947" s="510">
        <v>181</v>
      </c>
      <c r="R947" s="494"/>
      <c r="S947" s="576">
        <f>Q947/$S$943</f>
        <v>0.36199999999999999</v>
      </c>
      <c r="T947" s="577"/>
      <c r="U947" s="41"/>
      <c r="V947" s="41"/>
      <c r="W947" s="41"/>
      <c r="X947" s="41"/>
      <c r="Y947" s="24"/>
      <c r="Z947" s="24"/>
      <c r="AG947" s="62"/>
    </row>
    <row r="948" spans="2:47" ht="13.5" customHeight="1" x14ac:dyDescent="0.15">
      <c r="B948" s="24"/>
      <c r="C948" s="56"/>
      <c r="D948" s="56"/>
      <c r="E948" s="56"/>
      <c r="F948" s="56"/>
      <c r="G948" s="56"/>
      <c r="H948" s="56"/>
      <c r="I948" s="24"/>
      <c r="J948" s="24"/>
      <c r="K948" s="24"/>
      <c r="L948" s="24"/>
      <c r="M948" s="24"/>
      <c r="N948" s="24"/>
      <c r="O948" s="24"/>
      <c r="P948" s="24"/>
      <c r="Q948" s="24"/>
      <c r="R948" s="24"/>
      <c r="S948" s="24"/>
      <c r="T948" s="24"/>
      <c r="U948" s="24"/>
      <c r="V948" s="24"/>
      <c r="W948" s="24"/>
      <c r="X948" s="24"/>
      <c r="Y948" s="24"/>
      <c r="Z948" s="24"/>
      <c r="AA948" s="24"/>
      <c r="AB948" s="24"/>
      <c r="AC948" s="24"/>
      <c r="AD948" s="24"/>
    </row>
    <row r="949" spans="2:47" ht="13.5" customHeight="1" x14ac:dyDescent="0.15">
      <c r="B949" s="24"/>
      <c r="C949" s="56"/>
      <c r="D949" s="56"/>
      <c r="E949" s="56"/>
      <c r="F949" s="56"/>
      <c r="G949" s="56"/>
      <c r="H949" s="56"/>
      <c r="I949" s="24"/>
      <c r="J949" s="24"/>
      <c r="K949" s="24"/>
      <c r="L949" s="24"/>
      <c r="M949" s="24"/>
      <c r="N949" s="24"/>
      <c r="O949" s="24"/>
      <c r="P949" s="24"/>
      <c r="Q949" s="24"/>
      <c r="R949" s="24"/>
      <c r="S949" s="24"/>
      <c r="T949" s="24"/>
      <c r="U949" s="24"/>
      <c r="V949" s="24"/>
      <c r="W949" s="24"/>
      <c r="X949" s="24"/>
      <c r="Y949" s="24"/>
      <c r="Z949" s="24"/>
      <c r="AA949" s="24"/>
      <c r="AB949" s="24"/>
      <c r="AC949" s="24"/>
      <c r="AD949" s="24"/>
    </row>
    <row r="950" spans="2:47" ht="13.5" customHeight="1" x14ac:dyDescent="0.15">
      <c r="B950" s="24"/>
      <c r="C950" s="56"/>
      <c r="D950" s="56"/>
      <c r="E950" s="56"/>
      <c r="F950" s="56"/>
      <c r="G950" s="56"/>
      <c r="H950" s="56"/>
      <c r="I950" s="24"/>
      <c r="J950" s="24"/>
      <c r="K950" s="24"/>
      <c r="L950" s="24"/>
      <c r="M950" s="24"/>
      <c r="N950" s="24"/>
      <c r="O950" s="24"/>
      <c r="P950" s="24"/>
      <c r="Q950" s="24"/>
      <c r="R950" s="24"/>
      <c r="S950" s="24"/>
      <c r="T950" s="24"/>
      <c r="U950" s="24"/>
      <c r="V950" s="24"/>
      <c r="W950" s="24"/>
      <c r="X950" s="24"/>
      <c r="Y950" s="24"/>
      <c r="Z950" s="24"/>
      <c r="AA950" s="24"/>
      <c r="AB950" s="24"/>
      <c r="AC950" s="24"/>
      <c r="AD950" s="24"/>
    </row>
    <row r="951" spans="2:47" ht="13.5" customHeight="1" x14ac:dyDescent="0.15">
      <c r="B951" s="24"/>
      <c r="C951" s="56"/>
      <c r="D951" s="56"/>
      <c r="E951" s="56"/>
      <c r="F951" s="56"/>
      <c r="G951" s="56"/>
      <c r="H951" s="56"/>
      <c r="I951" s="24"/>
      <c r="J951" s="24"/>
      <c r="K951" s="24"/>
      <c r="L951" s="24"/>
      <c r="M951" s="24"/>
      <c r="N951" s="24"/>
      <c r="O951" s="24"/>
      <c r="P951" s="24"/>
      <c r="Q951" s="24"/>
      <c r="R951" s="24"/>
      <c r="S951" s="24"/>
      <c r="T951" s="24"/>
      <c r="U951" s="24"/>
      <c r="V951" s="24"/>
      <c r="W951" s="24"/>
      <c r="X951" s="24"/>
      <c r="Y951" s="24"/>
      <c r="Z951" s="24"/>
      <c r="AA951" s="24"/>
      <c r="AB951" s="24"/>
      <c r="AC951" s="24"/>
      <c r="AD951" s="24"/>
    </row>
    <row r="952" spans="2:47" ht="13.5" customHeight="1" x14ac:dyDescent="0.15">
      <c r="B952" s="24"/>
      <c r="C952" s="56"/>
      <c r="D952" s="56"/>
      <c r="E952" s="56"/>
      <c r="F952" s="56"/>
      <c r="G952" s="56"/>
      <c r="H952" s="56"/>
      <c r="I952" s="24"/>
      <c r="J952" s="24"/>
      <c r="K952" s="24"/>
      <c r="L952" s="24"/>
      <c r="M952" s="24"/>
      <c r="N952" s="24"/>
      <c r="O952" s="24"/>
      <c r="P952" s="24"/>
      <c r="Q952" s="24"/>
      <c r="R952" s="24"/>
      <c r="S952" s="24"/>
      <c r="T952" s="24"/>
      <c r="U952" s="24"/>
      <c r="V952" s="24"/>
      <c r="W952" s="24"/>
      <c r="X952" s="24"/>
      <c r="Y952" s="24"/>
      <c r="Z952" s="24"/>
      <c r="AA952" s="24"/>
      <c r="AB952" s="24"/>
      <c r="AC952" s="24"/>
      <c r="AD952" s="24"/>
    </row>
    <row r="953" spans="2:47" ht="13.5" customHeight="1" x14ac:dyDescent="0.15">
      <c r="B953" s="24"/>
      <c r="C953" s="56"/>
      <c r="D953" s="56"/>
      <c r="E953" s="56"/>
      <c r="F953" s="56"/>
      <c r="G953" s="56"/>
      <c r="H953" s="56"/>
      <c r="I953" s="24"/>
      <c r="J953" s="24"/>
      <c r="K953" s="24"/>
      <c r="L953" s="24"/>
      <c r="M953" s="24"/>
      <c r="N953" s="24"/>
      <c r="O953" s="24"/>
      <c r="P953" s="24"/>
      <c r="Q953" s="24"/>
      <c r="R953" s="24"/>
      <c r="S953" s="24"/>
      <c r="T953" s="24"/>
      <c r="U953" s="24"/>
      <c r="V953" s="24"/>
      <c r="W953" s="24"/>
      <c r="X953" s="24"/>
      <c r="Y953" s="24"/>
      <c r="Z953" s="24"/>
      <c r="AA953" s="24"/>
      <c r="AB953" s="24"/>
      <c r="AC953" s="24"/>
      <c r="AD953" s="24"/>
    </row>
    <row r="954" spans="2:47" ht="13.5" customHeight="1" x14ac:dyDescent="0.15">
      <c r="B954" s="24"/>
      <c r="C954" s="56"/>
      <c r="D954" s="56"/>
      <c r="E954" s="56"/>
      <c r="F954" s="56"/>
      <c r="G954" s="56"/>
      <c r="H954" s="56"/>
      <c r="I954" s="24"/>
      <c r="J954" s="24"/>
      <c r="K954" s="24"/>
      <c r="L954" s="24"/>
      <c r="M954" s="24"/>
      <c r="N954" s="24"/>
      <c r="O954" s="24"/>
      <c r="P954" s="24"/>
      <c r="Q954" s="24"/>
      <c r="R954" s="24"/>
      <c r="S954" s="24"/>
      <c r="T954" s="24"/>
      <c r="U954" s="24"/>
      <c r="V954" s="24"/>
      <c r="W954" s="24"/>
      <c r="X954" s="24"/>
      <c r="Y954" s="24"/>
      <c r="Z954" s="24"/>
      <c r="AA954" s="24"/>
      <c r="AB954" s="24"/>
      <c r="AC954" s="24"/>
      <c r="AD954" s="24"/>
    </row>
    <row r="955" spans="2:47" ht="13.5" customHeight="1" x14ac:dyDescent="0.15">
      <c r="B955" s="24"/>
      <c r="C955" s="56"/>
      <c r="D955" s="56"/>
      <c r="E955" s="56"/>
      <c r="F955" s="56"/>
      <c r="G955" s="56"/>
      <c r="H955" s="56"/>
      <c r="I955" s="24"/>
      <c r="J955" s="24"/>
      <c r="K955" s="24"/>
      <c r="L955" s="24"/>
      <c r="M955" s="24"/>
      <c r="N955" s="24"/>
      <c r="O955" s="24"/>
      <c r="P955" s="24"/>
      <c r="Q955" s="24"/>
      <c r="R955" s="24"/>
      <c r="S955" s="24"/>
      <c r="T955" s="24"/>
      <c r="U955" s="24"/>
      <c r="V955" s="24"/>
      <c r="W955" s="24"/>
      <c r="X955" s="24"/>
      <c r="Y955" s="24"/>
      <c r="Z955" s="24"/>
      <c r="AA955" s="24"/>
      <c r="AB955" s="24"/>
      <c r="AC955" s="24"/>
      <c r="AD955" s="24"/>
      <c r="AF955" s="286"/>
      <c r="AG955" s="286"/>
      <c r="AH955" s="286"/>
      <c r="AI955" s="286"/>
      <c r="AJ955" s="286"/>
      <c r="AK955" s="286"/>
      <c r="AL955" s="286"/>
    </row>
    <row r="956" spans="2:47" ht="13.5" customHeight="1" x14ac:dyDescent="0.15">
      <c r="B956" s="24"/>
      <c r="C956" s="56"/>
      <c r="D956" s="56"/>
      <c r="E956" s="56"/>
      <c r="F956" s="56"/>
      <c r="G956" s="56"/>
      <c r="H956" s="56"/>
      <c r="I956" s="24"/>
      <c r="J956" s="24"/>
      <c r="K956" s="24"/>
      <c r="L956" s="24"/>
      <c r="M956" s="24"/>
      <c r="N956" s="24"/>
      <c r="O956" s="24"/>
      <c r="P956" s="24"/>
      <c r="Q956" s="24"/>
      <c r="R956" s="24"/>
      <c r="S956" s="24"/>
      <c r="T956" s="24"/>
      <c r="U956" s="24"/>
      <c r="V956" s="24"/>
      <c r="W956" s="24"/>
      <c r="X956" s="24"/>
      <c r="Y956" s="24"/>
      <c r="Z956" s="24"/>
      <c r="AA956" s="24"/>
      <c r="AB956" s="24"/>
      <c r="AC956" s="24"/>
      <c r="AD956" s="24"/>
      <c r="AF956" s="286"/>
      <c r="AG956" s="37"/>
      <c r="AH956" s="37"/>
      <c r="AI956" s="37"/>
      <c r="AJ956" s="37"/>
      <c r="AK956" s="37"/>
      <c r="AL956" s="37"/>
      <c r="AM956" s="37"/>
      <c r="AN956" s="754"/>
      <c r="AO956" s="754"/>
      <c r="AP956" s="207"/>
      <c r="AQ956" s="207"/>
      <c r="AR956" s="38"/>
      <c r="AS956" s="38"/>
      <c r="AT956" s="755"/>
      <c r="AU956" s="755"/>
    </row>
    <row r="957" spans="2:47" ht="13.5" customHeight="1" x14ac:dyDescent="0.15">
      <c r="B957" s="24"/>
      <c r="C957" s="56"/>
      <c r="D957" s="56"/>
      <c r="E957" s="56"/>
      <c r="F957" s="56"/>
      <c r="G957" s="56"/>
      <c r="H957" s="56"/>
      <c r="I957" s="24"/>
      <c r="J957" s="24"/>
      <c r="K957" s="24"/>
      <c r="L957" s="24"/>
      <c r="M957" s="24"/>
      <c r="N957" s="24"/>
      <c r="O957" s="24"/>
      <c r="P957" s="24"/>
      <c r="Q957" s="24"/>
      <c r="R957" s="24"/>
      <c r="S957" s="24"/>
      <c r="T957" s="24"/>
      <c r="U957" s="24"/>
      <c r="V957" s="24"/>
      <c r="W957" s="24"/>
      <c r="X957" s="24"/>
      <c r="Y957" s="24"/>
      <c r="Z957" s="24"/>
      <c r="AA957" s="24"/>
      <c r="AB957" s="24"/>
      <c r="AC957" s="24"/>
      <c r="AD957" s="24"/>
      <c r="AF957" s="286"/>
      <c r="AG957" s="286"/>
      <c r="AH957" s="37"/>
      <c r="AI957" s="37"/>
      <c r="AJ957" s="37"/>
      <c r="AK957" s="37"/>
      <c r="AL957" s="361"/>
      <c r="AM957" s="37"/>
      <c r="AN957" s="37"/>
      <c r="AO957" s="37"/>
      <c r="AP957" s="209"/>
      <c r="AQ957" s="209"/>
      <c r="AR957" s="37"/>
      <c r="AS957" s="37"/>
      <c r="AT957" s="756"/>
      <c r="AU957" s="756"/>
    </row>
    <row r="958" spans="2:47" ht="13.5" customHeight="1" x14ac:dyDescent="0.15">
      <c r="B958" s="24"/>
      <c r="C958" s="56"/>
      <c r="D958" s="56"/>
      <c r="E958" s="56"/>
      <c r="F958" s="56"/>
      <c r="G958" s="56"/>
      <c r="H958" s="56"/>
      <c r="I958" s="24"/>
      <c r="J958" s="24"/>
      <c r="K958" s="24"/>
      <c r="L958" s="24"/>
      <c r="M958" s="24"/>
      <c r="N958" s="24"/>
      <c r="O958" s="24"/>
      <c r="P958" s="24"/>
      <c r="Q958" s="24"/>
      <c r="R958" s="24"/>
      <c r="S958" s="24"/>
      <c r="T958" s="24"/>
      <c r="U958" s="24"/>
      <c r="V958" s="24"/>
      <c r="W958" s="24"/>
      <c r="X958" s="24"/>
      <c r="Y958" s="24"/>
      <c r="Z958" s="24"/>
      <c r="AA958" s="24"/>
      <c r="AB958" s="24"/>
      <c r="AC958" s="24"/>
      <c r="AD958" s="24"/>
      <c r="AF958" s="286"/>
      <c r="AG958" s="37"/>
      <c r="AH958" s="272"/>
      <c r="AI958" s="272"/>
      <c r="AJ958" s="272"/>
      <c r="AK958" s="272"/>
      <c r="AL958" s="272"/>
      <c r="AM958" s="37"/>
      <c r="AN958" s="37"/>
      <c r="AO958" s="37"/>
      <c r="AP958" s="209"/>
      <c r="AQ958" s="209"/>
      <c r="AR958" s="37"/>
      <c r="AS958" s="37"/>
      <c r="AT958" s="756"/>
      <c r="AU958" s="756"/>
    </row>
    <row r="959" spans="2:47" ht="13.5" customHeight="1" x14ac:dyDescent="0.15">
      <c r="B959" s="24"/>
      <c r="C959" s="56"/>
      <c r="D959" s="56"/>
      <c r="E959" s="56"/>
      <c r="F959" s="56"/>
      <c r="G959" s="56"/>
      <c r="H959" s="56"/>
      <c r="I959" s="24"/>
      <c r="J959" s="24"/>
      <c r="K959" s="24"/>
      <c r="L959" s="24"/>
      <c r="M959" s="24"/>
      <c r="N959" s="24"/>
      <c r="O959" s="24"/>
      <c r="P959" s="24"/>
      <c r="Q959" s="24"/>
      <c r="R959" s="24"/>
      <c r="S959" s="24"/>
      <c r="T959" s="24"/>
      <c r="U959" s="24"/>
      <c r="V959" s="24"/>
      <c r="W959" s="24"/>
      <c r="X959" s="24"/>
      <c r="Y959" s="24"/>
      <c r="Z959" s="24"/>
      <c r="AA959" s="24"/>
      <c r="AB959" s="24"/>
      <c r="AC959" s="24"/>
      <c r="AD959" s="24"/>
      <c r="AF959" s="286"/>
      <c r="AG959" s="74"/>
      <c r="AH959" s="272"/>
      <c r="AI959" s="272"/>
      <c r="AJ959" s="272"/>
      <c r="AK959" s="272"/>
      <c r="AL959" s="272"/>
      <c r="AM959" s="37"/>
      <c r="AN959" s="37"/>
      <c r="AO959" s="37"/>
      <c r="AP959" s="209"/>
      <c r="AQ959" s="209"/>
      <c r="AR959" s="37"/>
      <c r="AS959" s="37"/>
      <c r="AT959" s="756"/>
      <c r="AU959" s="756"/>
    </row>
    <row r="960" spans="2:47" ht="13.5" customHeight="1" x14ac:dyDescent="0.15">
      <c r="B960" s="24"/>
      <c r="C960" s="56"/>
      <c r="D960" s="56"/>
      <c r="E960" s="56"/>
      <c r="F960" s="56"/>
      <c r="G960" s="56"/>
      <c r="H960" s="56"/>
      <c r="I960" s="24"/>
      <c r="J960" s="24"/>
      <c r="K960" s="24"/>
      <c r="L960" s="24"/>
      <c r="M960" s="24"/>
      <c r="N960" s="24"/>
      <c r="O960" s="24"/>
      <c r="P960" s="24"/>
      <c r="Q960" s="24"/>
      <c r="R960" s="24"/>
      <c r="S960" s="24"/>
      <c r="T960" s="24"/>
      <c r="U960" s="24"/>
      <c r="V960" s="24"/>
      <c r="W960" s="24"/>
      <c r="X960" s="24"/>
      <c r="Y960" s="24"/>
      <c r="Z960" s="24"/>
      <c r="AA960" s="24"/>
      <c r="AB960" s="24"/>
      <c r="AC960" s="24"/>
      <c r="AD960" s="24"/>
      <c r="AF960" s="286"/>
      <c r="AG960" s="37"/>
      <c r="AH960" s="272"/>
      <c r="AI960" s="272"/>
      <c r="AJ960" s="272"/>
      <c r="AK960" s="272"/>
      <c r="AL960" s="272"/>
      <c r="AM960" s="757"/>
      <c r="AN960" s="37"/>
      <c r="AO960" s="37"/>
      <c r="AP960" s="209"/>
      <c r="AQ960" s="209"/>
      <c r="AR960" s="37"/>
      <c r="AS960" s="37"/>
      <c r="AT960" s="756"/>
      <c r="AU960" s="756"/>
    </row>
    <row r="961" spans="1:38" ht="13.5" customHeight="1" x14ac:dyDescent="0.15">
      <c r="B961" s="24"/>
      <c r="C961" s="56"/>
      <c r="D961" s="56"/>
      <c r="E961" s="56"/>
      <c r="F961" s="56"/>
      <c r="G961" s="56"/>
      <c r="H961" s="56"/>
      <c r="I961" s="24"/>
      <c r="J961" s="24"/>
      <c r="K961" s="24"/>
      <c r="L961" s="24"/>
      <c r="M961" s="24"/>
      <c r="N961" s="24"/>
      <c r="O961" s="24"/>
      <c r="P961" s="24"/>
      <c r="Q961" s="24"/>
      <c r="R961" s="24"/>
      <c r="S961" s="24"/>
      <c r="T961" s="24"/>
      <c r="U961" s="24"/>
      <c r="V961" s="24"/>
      <c r="W961" s="24"/>
      <c r="X961" s="24"/>
      <c r="Y961" s="24"/>
      <c r="Z961" s="24"/>
      <c r="AA961" s="24"/>
      <c r="AB961" s="24"/>
      <c r="AC961" s="24"/>
      <c r="AD961" s="24"/>
      <c r="AF961" s="286"/>
      <c r="AG961" s="74"/>
      <c r="AH961" s="272"/>
      <c r="AI961" s="272"/>
      <c r="AJ961" s="272"/>
      <c r="AK961" s="272"/>
      <c r="AL961" s="272"/>
    </row>
    <row r="962" spans="1:38" ht="13.5" customHeight="1" x14ac:dyDescent="0.15">
      <c r="B962" s="24"/>
      <c r="C962" s="56"/>
      <c r="D962" s="56"/>
      <c r="E962" s="56"/>
      <c r="F962" s="56"/>
      <c r="G962" s="56"/>
      <c r="H962" s="56"/>
      <c r="I962" s="24"/>
      <c r="J962" s="24"/>
      <c r="K962" s="24"/>
      <c r="L962" s="24"/>
      <c r="M962" s="24"/>
      <c r="N962" s="24"/>
      <c r="O962" s="24"/>
      <c r="P962" s="24"/>
      <c r="Q962" s="24"/>
      <c r="R962" s="24"/>
      <c r="S962" s="24"/>
      <c r="T962" s="24"/>
      <c r="U962" s="24"/>
      <c r="V962" s="24"/>
      <c r="W962" s="24"/>
      <c r="X962" s="24"/>
      <c r="Y962" s="24"/>
      <c r="Z962" s="24"/>
      <c r="AA962" s="24"/>
      <c r="AB962" s="24"/>
      <c r="AC962" s="24"/>
      <c r="AD962" s="24"/>
      <c r="AF962" s="286"/>
      <c r="AG962" s="286"/>
      <c r="AH962" s="286"/>
      <c r="AI962" s="286"/>
      <c r="AJ962" s="286"/>
      <c r="AK962" s="286"/>
      <c r="AL962" s="286"/>
    </row>
    <row r="963" spans="1:38" ht="13.5" customHeight="1" x14ac:dyDescent="0.15">
      <c r="B963" s="24"/>
      <c r="C963" s="56"/>
      <c r="D963" s="56"/>
      <c r="E963" s="56"/>
      <c r="F963" s="56"/>
      <c r="G963" s="56"/>
      <c r="H963" s="56"/>
      <c r="I963" s="24"/>
      <c r="J963" s="24"/>
      <c r="K963" s="24"/>
      <c r="L963" s="24"/>
      <c r="M963" s="24"/>
      <c r="N963" s="24"/>
      <c r="O963" s="24"/>
      <c r="P963" s="24"/>
      <c r="Q963" s="24"/>
      <c r="R963" s="24"/>
      <c r="S963" s="24"/>
      <c r="T963" s="24"/>
      <c r="U963" s="24"/>
      <c r="V963" s="24"/>
      <c r="W963" s="24"/>
      <c r="X963" s="24"/>
      <c r="Y963" s="24"/>
      <c r="Z963" s="24"/>
      <c r="AA963" s="24"/>
      <c r="AB963" s="24"/>
      <c r="AC963" s="24"/>
      <c r="AD963" s="24"/>
      <c r="AF963" s="286"/>
      <c r="AG963" s="286"/>
      <c r="AH963" s="286"/>
      <c r="AI963" s="286"/>
      <c r="AJ963" s="286"/>
      <c r="AK963" s="286"/>
      <c r="AL963" s="286"/>
    </row>
    <row r="964" spans="1:38" ht="13.5" customHeight="1" x14ac:dyDescent="0.15">
      <c r="B964" s="24"/>
      <c r="C964" s="56"/>
      <c r="D964" s="56"/>
      <c r="E964" s="56"/>
      <c r="F964" s="56"/>
      <c r="G964" s="56"/>
      <c r="H964" s="56"/>
      <c r="I964" s="24"/>
      <c r="J964" s="24"/>
      <c r="K964" s="24"/>
      <c r="L964" s="24"/>
      <c r="M964" s="24"/>
      <c r="N964" s="24"/>
      <c r="O964" s="24"/>
      <c r="P964" s="24"/>
      <c r="Q964" s="24"/>
      <c r="R964" s="24"/>
      <c r="S964" s="24"/>
      <c r="T964" s="24"/>
      <c r="U964" s="24"/>
      <c r="V964" s="24"/>
      <c r="W964" s="24"/>
      <c r="X964" s="24"/>
      <c r="Y964" s="24"/>
      <c r="Z964" s="24"/>
      <c r="AA964" s="24"/>
      <c r="AB964" s="24"/>
      <c r="AC964" s="24"/>
      <c r="AD964" s="24"/>
      <c r="AF964" s="286"/>
      <c r="AG964" s="286"/>
      <c r="AH964" s="286"/>
      <c r="AI964" s="286"/>
      <c r="AJ964" s="286"/>
      <c r="AK964" s="286"/>
      <c r="AL964" s="286"/>
    </row>
    <row r="965" spans="1:38" ht="13.5" customHeight="1" x14ac:dyDescent="0.15">
      <c r="B965" s="24"/>
      <c r="C965" s="56"/>
      <c r="D965" s="56"/>
      <c r="E965" s="56"/>
      <c r="F965" s="56"/>
      <c r="G965" s="56"/>
      <c r="H965" s="56"/>
      <c r="I965" s="24"/>
      <c r="J965" s="24"/>
      <c r="K965" s="24"/>
      <c r="L965" s="24"/>
      <c r="M965" s="24"/>
      <c r="N965" s="24"/>
      <c r="O965" s="24"/>
      <c r="P965" s="24"/>
      <c r="Q965" s="24"/>
      <c r="R965" s="24"/>
      <c r="S965" s="24"/>
      <c r="T965" s="24"/>
      <c r="U965" s="24"/>
      <c r="V965" s="24"/>
      <c r="W965" s="24"/>
      <c r="X965" s="24"/>
      <c r="Y965" s="24"/>
      <c r="Z965" s="24"/>
      <c r="AA965" s="24"/>
      <c r="AB965" s="24"/>
      <c r="AC965" s="24"/>
      <c r="AD965" s="24"/>
      <c r="AF965" s="286"/>
      <c r="AG965" s="286"/>
      <c r="AH965" s="286"/>
      <c r="AI965" s="286"/>
      <c r="AJ965" s="286"/>
      <c r="AK965" s="286"/>
      <c r="AL965" s="286"/>
    </row>
    <row r="966" spans="1:38" ht="13.5" customHeight="1" x14ac:dyDescent="0.15">
      <c r="B966" s="24"/>
      <c r="C966" s="56"/>
      <c r="D966" s="56"/>
      <c r="E966" s="56"/>
      <c r="F966" s="56"/>
      <c r="G966" s="56"/>
      <c r="H966" s="56"/>
      <c r="I966" s="24"/>
      <c r="J966" s="24"/>
      <c r="K966" s="24"/>
      <c r="L966" s="24"/>
      <c r="M966" s="24"/>
      <c r="N966" s="24"/>
      <c r="O966" s="24"/>
      <c r="P966" s="24"/>
      <c r="Q966" s="24"/>
      <c r="R966" s="24"/>
      <c r="S966" s="24"/>
      <c r="T966" s="24"/>
      <c r="U966" s="24"/>
      <c r="V966" s="24"/>
      <c r="W966" s="24"/>
      <c r="X966" s="24"/>
      <c r="Y966" s="24"/>
      <c r="Z966" s="24"/>
      <c r="AA966" s="24"/>
      <c r="AB966" s="24"/>
      <c r="AC966" s="24"/>
      <c r="AD966" s="24"/>
      <c r="AF966" s="286"/>
      <c r="AG966" s="286"/>
      <c r="AH966" s="286"/>
      <c r="AI966" s="286"/>
      <c r="AJ966" s="286"/>
      <c r="AK966" s="286"/>
      <c r="AL966" s="286"/>
    </row>
    <row r="967" spans="1:38" ht="13.5" customHeight="1" x14ac:dyDescent="0.15">
      <c r="B967" s="24"/>
      <c r="C967" s="56"/>
      <c r="D967" s="56"/>
      <c r="E967" s="56"/>
      <c r="F967" s="56"/>
      <c r="G967" s="56"/>
      <c r="H967" s="56"/>
      <c r="I967" s="24"/>
      <c r="J967" s="24"/>
      <c r="K967" s="24"/>
      <c r="L967" s="24"/>
      <c r="M967" s="24"/>
      <c r="N967" s="24"/>
      <c r="O967" s="24"/>
      <c r="P967" s="24"/>
      <c r="Q967" s="24"/>
      <c r="R967" s="24"/>
      <c r="S967" s="24"/>
      <c r="T967" s="24"/>
      <c r="U967" s="24"/>
      <c r="V967" s="24"/>
      <c r="W967" s="24"/>
      <c r="X967" s="24"/>
      <c r="Y967" s="24"/>
      <c r="Z967" s="24"/>
      <c r="AA967" s="24"/>
      <c r="AB967" s="24"/>
      <c r="AC967" s="24"/>
      <c r="AD967" s="24"/>
    </row>
    <row r="968" spans="1:38" ht="13.5" customHeight="1" x14ac:dyDescent="0.15">
      <c r="B968" s="24"/>
      <c r="C968" s="56"/>
      <c r="D968" s="56"/>
      <c r="E968" s="56"/>
      <c r="F968" s="56"/>
      <c r="G968" s="56"/>
      <c r="H968" s="56"/>
      <c r="I968" s="24"/>
      <c r="J968" s="24"/>
      <c r="K968" s="24"/>
      <c r="L968" s="24"/>
      <c r="M968" s="24"/>
      <c r="N968" s="24"/>
      <c r="O968" s="24"/>
      <c r="P968" s="24"/>
      <c r="Q968" s="24"/>
      <c r="R968" s="24"/>
      <c r="S968" s="24"/>
      <c r="T968" s="24"/>
      <c r="U968" s="24"/>
      <c r="V968" s="24"/>
      <c r="W968" s="24"/>
      <c r="X968" s="24"/>
      <c r="Y968" s="24"/>
      <c r="Z968" s="24"/>
      <c r="AA968" s="24"/>
      <c r="AB968" s="24"/>
      <c r="AC968" s="24"/>
      <c r="AD968" s="24"/>
    </row>
    <row r="969" spans="1:38" ht="13.5" customHeight="1" x14ac:dyDescent="0.15">
      <c r="B969" s="24"/>
      <c r="C969" s="56"/>
      <c r="D969" s="56"/>
      <c r="E969" s="56"/>
      <c r="F969" s="56"/>
      <c r="G969" s="56"/>
      <c r="H969" s="56"/>
      <c r="I969" s="24"/>
      <c r="J969" s="24"/>
      <c r="K969" s="24"/>
      <c r="L969" s="24"/>
      <c r="M969" s="24"/>
      <c r="N969" s="24"/>
      <c r="O969" s="24"/>
      <c r="P969" s="24"/>
      <c r="Q969" s="24"/>
      <c r="R969" s="24"/>
      <c r="S969" s="24"/>
      <c r="T969" s="24"/>
      <c r="U969" s="24"/>
      <c r="V969" s="24"/>
      <c r="W969" s="24"/>
      <c r="X969" s="24"/>
      <c r="Y969" s="24"/>
      <c r="Z969" s="24"/>
      <c r="AA969" s="24"/>
      <c r="AB969" s="24"/>
      <c r="AC969" s="24"/>
      <c r="AD969" s="24"/>
    </row>
    <row r="970" spans="1:38" ht="13.5" customHeight="1" x14ac:dyDescent="0.15">
      <c r="B970" s="24"/>
      <c r="C970" s="56"/>
      <c r="D970" s="56"/>
      <c r="E970" s="56"/>
      <c r="F970" s="56"/>
      <c r="G970" s="56"/>
      <c r="H970" s="56"/>
      <c r="I970" s="24"/>
      <c r="J970" s="24"/>
      <c r="K970" s="24"/>
      <c r="L970" s="24"/>
      <c r="M970" s="24"/>
      <c r="N970" s="24"/>
      <c r="O970" s="24"/>
      <c r="P970" s="24"/>
      <c r="Q970" s="24"/>
      <c r="R970" s="24"/>
      <c r="S970" s="24"/>
      <c r="T970" s="24"/>
      <c r="U970" s="24"/>
      <c r="V970" s="24"/>
      <c r="W970" s="24"/>
      <c r="X970" s="24"/>
      <c r="Y970" s="24"/>
      <c r="Z970" s="24"/>
      <c r="AA970" s="24"/>
      <c r="AB970" s="24"/>
      <c r="AC970" s="24"/>
      <c r="AD970" s="24"/>
    </row>
    <row r="971" spans="1:38" ht="13.5" customHeight="1" x14ac:dyDescent="0.15">
      <c r="B971" s="24"/>
      <c r="C971" s="56"/>
      <c r="D971" s="56"/>
      <c r="E971" s="56"/>
      <c r="F971" s="56"/>
      <c r="G971" s="56"/>
      <c r="H971" s="56"/>
      <c r="I971" s="24"/>
      <c r="J971" s="24"/>
      <c r="K971" s="24"/>
      <c r="L971" s="24"/>
      <c r="M971" s="24"/>
      <c r="N971" s="24"/>
      <c r="O971" s="24"/>
      <c r="P971" s="24"/>
      <c r="Q971" s="24"/>
      <c r="R971" s="24"/>
      <c r="S971" s="24"/>
      <c r="T971" s="24"/>
      <c r="U971" s="24"/>
      <c r="V971" s="24"/>
      <c r="W971" s="24"/>
      <c r="X971" s="24"/>
      <c r="Y971" s="24"/>
      <c r="Z971" s="24"/>
      <c r="AA971" s="24"/>
      <c r="AB971" s="24"/>
      <c r="AC971" s="24"/>
      <c r="AD971" s="24"/>
    </row>
    <row r="972" spans="1:38" ht="18.75" customHeight="1" x14ac:dyDescent="0.15">
      <c r="A972" s="23"/>
      <c r="B972" s="570" t="s">
        <v>254</v>
      </c>
      <c r="C972" s="57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c r="AA972" s="570"/>
      <c r="AB972" s="570"/>
      <c r="AC972" s="22"/>
      <c r="AD972" s="22"/>
    </row>
    <row r="973" spans="1:38" x14ac:dyDescent="0.15">
      <c r="A973" s="26"/>
      <c r="B973" s="570"/>
      <c r="C973" s="57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c r="AA973" s="570"/>
      <c r="AB973" s="570"/>
      <c r="AC973" s="22"/>
      <c r="AD973" s="22"/>
    </row>
    <row r="974" spans="1:38" ht="16.149999999999999" customHeight="1" x14ac:dyDescent="0.15">
      <c r="A974" s="26"/>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22"/>
      <c r="AD974" s="22"/>
    </row>
    <row r="975" spans="1:38" x14ac:dyDescent="0.15">
      <c r="B975" s="24"/>
      <c r="C975" s="645"/>
      <c r="D975" s="646"/>
      <c r="E975" s="646"/>
      <c r="F975" s="646"/>
      <c r="G975" s="646"/>
      <c r="H975" s="647"/>
      <c r="I975" s="469" t="s">
        <v>24</v>
      </c>
      <c r="J975" s="470"/>
      <c r="K975" s="461">
        <f>SUM(O975,S975,W975)</f>
        <v>74</v>
      </c>
      <c r="L975" s="462"/>
      <c r="M975" s="469" t="s">
        <v>2</v>
      </c>
      <c r="N975" s="470"/>
      <c r="O975" s="461">
        <f>M934</f>
        <v>45</v>
      </c>
      <c r="P975" s="462"/>
      <c r="Q975" s="469" t="s">
        <v>3</v>
      </c>
      <c r="R975" s="470"/>
      <c r="S975" s="461">
        <f>Q934</f>
        <v>29</v>
      </c>
      <c r="T975" s="462"/>
      <c r="U975" s="586"/>
      <c r="V975" s="586"/>
      <c r="W975" s="525"/>
      <c r="X975" s="525"/>
      <c r="Y975" s="24"/>
      <c r="Z975" s="24"/>
      <c r="AA975" s="24"/>
      <c r="AB975" s="24"/>
      <c r="AC975" s="24"/>
      <c r="AD975" s="24"/>
    </row>
    <row r="976" spans="1:38" ht="27" customHeight="1" x14ac:dyDescent="0.15">
      <c r="B976" s="24"/>
      <c r="C976" s="587" t="s">
        <v>95</v>
      </c>
      <c r="D976" s="588"/>
      <c r="E976" s="588"/>
      <c r="F976" s="588"/>
      <c r="G976" s="588"/>
      <c r="H976" s="589"/>
      <c r="I976" s="569">
        <f>M976+Q976+U976</f>
        <v>45</v>
      </c>
      <c r="J976" s="484"/>
      <c r="K976" s="576">
        <f>I976/$K$975</f>
        <v>0.60810810810810811</v>
      </c>
      <c r="L976" s="577"/>
      <c r="M976" s="569">
        <v>27</v>
      </c>
      <c r="N976" s="484"/>
      <c r="O976" s="576">
        <f>M976/$K$975</f>
        <v>0.36486486486486486</v>
      </c>
      <c r="P976" s="577"/>
      <c r="Q976" s="569">
        <v>18</v>
      </c>
      <c r="R976" s="484"/>
      <c r="S976" s="576">
        <f>Q976/$S$975</f>
        <v>0.62068965517241381</v>
      </c>
      <c r="T976" s="577"/>
      <c r="U976" s="581"/>
      <c r="V976" s="581"/>
      <c r="W976" s="582"/>
      <c r="X976" s="582"/>
      <c r="Y976" s="24"/>
      <c r="Z976" s="24"/>
      <c r="AA976" s="24"/>
      <c r="AB976" s="24"/>
      <c r="AC976" s="24"/>
      <c r="AD976" s="24"/>
    </row>
    <row r="977" spans="1:72" ht="27" customHeight="1" x14ac:dyDescent="0.15">
      <c r="B977" s="24"/>
      <c r="C977" s="587" t="s">
        <v>58</v>
      </c>
      <c r="D977" s="588"/>
      <c r="E977" s="588"/>
      <c r="F977" s="588"/>
      <c r="G977" s="588"/>
      <c r="H977" s="589"/>
      <c r="I977" s="569">
        <f t="shared" ref="I977:I979" si="180">M977+Q977+U977</f>
        <v>43</v>
      </c>
      <c r="J977" s="484"/>
      <c r="K977" s="576">
        <f>I977/$K$975</f>
        <v>0.58108108108108103</v>
      </c>
      <c r="L977" s="577"/>
      <c r="M977" s="569">
        <v>22</v>
      </c>
      <c r="N977" s="484"/>
      <c r="O977" s="576">
        <f>M977/$K$975</f>
        <v>0.29729729729729731</v>
      </c>
      <c r="P977" s="577"/>
      <c r="Q977" s="569">
        <v>21</v>
      </c>
      <c r="R977" s="484"/>
      <c r="S977" s="576">
        <f>Q977/$S$975</f>
        <v>0.72413793103448276</v>
      </c>
      <c r="T977" s="577"/>
      <c r="U977" s="581"/>
      <c r="V977" s="581"/>
      <c r="W977" s="582"/>
      <c r="X977" s="582"/>
      <c r="Y977" s="24"/>
      <c r="Z977" s="24"/>
      <c r="AA977" s="24"/>
      <c r="AB977" s="24"/>
      <c r="AC977" s="24"/>
      <c r="AD977" s="24"/>
    </row>
    <row r="978" spans="1:72" ht="27" customHeight="1" x14ac:dyDescent="0.15">
      <c r="B978" s="24"/>
      <c r="C978" s="587" t="s">
        <v>59</v>
      </c>
      <c r="D978" s="588"/>
      <c r="E978" s="588"/>
      <c r="F978" s="588"/>
      <c r="G978" s="588"/>
      <c r="H978" s="589"/>
      <c r="I978" s="569">
        <f t="shared" si="180"/>
        <v>21</v>
      </c>
      <c r="J978" s="484"/>
      <c r="K978" s="576">
        <f>I978/$K$975</f>
        <v>0.28378378378378377</v>
      </c>
      <c r="L978" s="577"/>
      <c r="M978" s="569">
        <v>17</v>
      </c>
      <c r="N978" s="484"/>
      <c r="O978" s="576">
        <f>M978/$K$975</f>
        <v>0.22972972972972974</v>
      </c>
      <c r="P978" s="577"/>
      <c r="Q978" s="569">
        <v>4</v>
      </c>
      <c r="R978" s="484"/>
      <c r="S978" s="576">
        <f>Q978/$S$975</f>
        <v>0.13793103448275862</v>
      </c>
      <c r="T978" s="577"/>
      <c r="U978" s="581"/>
      <c r="V978" s="581"/>
      <c r="W978" s="582"/>
      <c r="X978" s="582"/>
      <c r="Y978" s="24"/>
      <c r="Z978" s="24"/>
      <c r="AA978" s="24"/>
      <c r="AB978" s="24"/>
      <c r="AC978" s="24"/>
      <c r="AD978" s="24"/>
    </row>
    <row r="979" spans="1:72" ht="13.15" customHeight="1" x14ac:dyDescent="0.15">
      <c r="B979" s="24"/>
      <c r="C979" s="587" t="s">
        <v>31</v>
      </c>
      <c r="D979" s="588"/>
      <c r="E979" s="588"/>
      <c r="F979" s="588"/>
      <c r="G979" s="588"/>
      <c r="H979" s="589"/>
      <c r="I979" s="569">
        <f t="shared" si="180"/>
        <v>2</v>
      </c>
      <c r="J979" s="484"/>
      <c r="K979" s="511">
        <f>I979/$K$975</f>
        <v>2.7027027027027029E-2</v>
      </c>
      <c r="L979" s="512"/>
      <c r="M979" s="510">
        <v>2</v>
      </c>
      <c r="N979" s="494"/>
      <c r="O979" s="511">
        <f>M979/$K$975</f>
        <v>2.7027027027027029E-2</v>
      </c>
      <c r="P979" s="512"/>
      <c r="Q979" s="510">
        <v>0</v>
      </c>
      <c r="R979" s="494"/>
      <c r="S979" s="511">
        <f>Q979/$S$975</f>
        <v>0</v>
      </c>
      <c r="T979" s="512"/>
      <c r="U979" s="581"/>
      <c r="V979" s="581"/>
      <c r="W979" s="582"/>
      <c r="X979" s="582"/>
      <c r="Y979" s="24"/>
      <c r="Z979" s="24"/>
      <c r="AA979" s="24"/>
      <c r="AB979" s="24"/>
      <c r="AC979" s="24"/>
      <c r="AD979" s="24"/>
    </row>
    <row r="980" spans="1:72" s="313" customFormat="1" ht="13.15" customHeight="1" x14ac:dyDescent="0.15">
      <c r="B980" s="314"/>
      <c r="C980" s="241"/>
      <c r="D980" s="241"/>
      <c r="E980" s="241"/>
      <c r="F980" s="241"/>
      <c r="G980" s="241"/>
      <c r="H980" s="241"/>
      <c r="I980" s="315"/>
      <c r="J980" s="315"/>
      <c r="K980" s="316"/>
      <c r="L980" s="316"/>
      <c r="M980" s="315"/>
      <c r="N980" s="315"/>
      <c r="O980" s="316"/>
      <c r="P980" s="316"/>
      <c r="Q980" s="315"/>
      <c r="R980" s="315"/>
      <c r="S980" s="316"/>
      <c r="T980" s="316"/>
      <c r="U980" s="315"/>
      <c r="V980" s="315"/>
      <c r="W980" s="316"/>
      <c r="X980" s="316"/>
      <c r="Y980" s="314"/>
      <c r="Z980" s="314"/>
      <c r="AA980" s="314"/>
      <c r="AB980" s="314"/>
      <c r="AC980" s="314"/>
      <c r="AD980" s="314"/>
      <c r="AE980" s="318"/>
      <c r="AF980" s="318"/>
      <c r="AG980" s="318"/>
      <c r="AH980" s="318"/>
      <c r="AI980" s="318"/>
      <c r="AJ980" s="318"/>
      <c r="AK980" s="318"/>
      <c r="AL980" s="318"/>
      <c r="AM980" s="318"/>
      <c r="AN980" s="318"/>
      <c r="AO980" s="318"/>
      <c r="AP980" s="318"/>
      <c r="AQ980" s="318"/>
      <c r="AR980" s="318"/>
      <c r="AS980" s="318"/>
      <c r="AT980" s="318"/>
      <c r="AU980" s="318"/>
      <c r="AV980" s="318"/>
      <c r="AW980" s="318"/>
      <c r="AX980" s="318"/>
      <c r="AY980" s="318"/>
      <c r="AZ980" s="318"/>
      <c r="BA980" s="318"/>
      <c r="BB980" s="318"/>
      <c r="BC980" s="318"/>
      <c r="BD980" s="318"/>
      <c r="BE980" s="318"/>
      <c r="BF980" s="318"/>
      <c r="BG980" s="318"/>
      <c r="BH980" s="318"/>
      <c r="BI980" s="318"/>
      <c r="BJ980" s="318"/>
      <c r="BK980" s="318"/>
      <c r="BL980" s="318"/>
      <c r="BM980" s="318"/>
      <c r="BN980" s="318"/>
      <c r="BO980" s="318"/>
      <c r="BP980" s="318"/>
      <c r="BQ980" s="318"/>
      <c r="BR980" s="318"/>
      <c r="BS980" s="318"/>
      <c r="BT980" s="318"/>
    </row>
    <row r="981" spans="1:72" s="313" customFormat="1" ht="13.15" customHeight="1" x14ac:dyDescent="0.15">
      <c r="B981" s="314"/>
      <c r="C981" s="241"/>
      <c r="D981" s="241"/>
      <c r="E981" s="241"/>
      <c r="F981" s="241"/>
      <c r="G981" s="241"/>
      <c r="H981" s="241"/>
      <c r="I981" s="315"/>
      <c r="J981" s="315"/>
      <c r="K981" s="316"/>
      <c r="L981" s="316"/>
      <c r="M981" s="315"/>
      <c r="N981" s="315"/>
      <c r="O981" s="316"/>
      <c r="P981" s="316"/>
      <c r="Q981" s="315"/>
      <c r="R981" s="315"/>
      <c r="S981" s="316"/>
      <c r="T981" s="316"/>
      <c r="U981" s="315"/>
      <c r="V981" s="315"/>
      <c r="W981" s="316"/>
      <c r="X981" s="316"/>
      <c r="Y981" s="314"/>
      <c r="Z981" s="314"/>
      <c r="AA981" s="314"/>
      <c r="AB981" s="314"/>
      <c r="AC981" s="314"/>
      <c r="AD981" s="314"/>
      <c r="AE981" s="318"/>
      <c r="AF981" s="318"/>
      <c r="AG981" s="318"/>
      <c r="AH981" s="318"/>
      <c r="AI981" s="318"/>
      <c r="AJ981" s="318"/>
      <c r="AK981" s="318"/>
      <c r="AL981" s="318"/>
      <c r="AM981" s="318"/>
      <c r="AN981" s="318"/>
      <c r="AO981" s="318"/>
      <c r="AP981" s="318"/>
      <c r="AQ981" s="318"/>
      <c r="AR981" s="318"/>
      <c r="AS981" s="318"/>
      <c r="AT981" s="318"/>
      <c r="AU981" s="318"/>
      <c r="AV981" s="318"/>
      <c r="AW981" s="318"/>
      <c r="AX981" s="318"/>
      <c r="AY981" s="318"/>
      <c r="AZ981" s="318"/>
      <c r="BA981" s="318"/>
      <c r="BB981" s="318"/>
      <c r="BC981" s="318"/>
      <c r="BD981" s="318"/>
      <c r="BE981" s="318"/>
      <c r="BF981" s="318"/>
      <c r="BG981" s="318"/>
      <c r="BH981" s="318"/>
      <c r="BI981" s="318"/>
      <c r="BJ981" s="318"/>
      <c r="BK981" s="318"/>
      <c r="BL981" s="318"/>
      <c r="BM981" s="318"/>
      <c r="BN981" s="318"/>
      <c r="BO981" s="318"/>
      <c r="BP981" s="318"/>
      <c r="BQ981" s="318"/>
      <c r="BR981" s="318"/>
      <c r="BS981" s="318"/>
      <c r="BT981" s="318"/>
    </row>
    <row r="982" spans="1:72" s="318" customFormat="1" x14ac:dyDescent="0.15">
      <c r="B982" t="s">
        <v>298</v>
      </c>
      <c r="C982"/>
      <c r="D982"/>
      <c r="E982"/>
      <c r="F982"/>
      <c r="G982"/>
      <c r="H982"/>
      <c r="I982"/>
      <c r="J982"/>
      <c r="K982"/>
      <c r="L982"/>
      <c r="M982"/>
      <c r="N982"/>
      <c r="O982"/>
      <c r="P982"/>
      <c r="Q982"/>
      <c r="R982"/>
      <c r="S982"/>
      <c r="T982"/>
      <c r="U982"/>
      <c r="V982"/>
      <c r="W982"/>
      <c r="X982"/>
      <c r="Y982"/>
      <c r="Z982"/>
      <c r="AA982"/>
      <c r="AB982"/>
    </row>
    <row r="983" spans="1:72" s="318" customFormat="1" x14ac:dyDescent="0.15">
      <c r="B983" t="s">
        <v>311</v>
      </c>
      <c r="C983"/>
      <c r="D983"/>
      <c r="E983"/>
      <c r="F983"/>
      <c r="G983"/>
      <c r="H983"/>
      <c r="I983"/>
      <c r="J983"/>
      <c r="K983"/>
      <c r="L983"/>
      <c r="M983"/>
      <c r="N983"/>
      <c r="O983"/>
      <c r="P983"/>
      <c r="Q983"/>
      <c r="R983"/>
      <c r="S983"/>
      <c r="T983"/>
      <c r="U983"/>
      <c r="V983"/>
      <c r="W983"/>
      <c r="X983"/>
      <c r="Y983"/>
      <c r="Z983"/>
      <c r="AA983"/>
      <c r="AB983"/>
    </row>
    <row r="984" spans="1:72" s="318" customFormat="1" x14ac:dyDescent="0.15">
      <c r="B984" t="s">
        <v>326</v>
      </c>
      <c r="C984"/>
      <c r="D984"/>
      <c r="E984"/>
      <c r="F984"/>
      <c r="G984"/>
      <c r="H984"/>
      <c r="I984"/>
      <c r="J984"/>
      <c r="K984"/>
      <c r="L984"/>
      <c r="M984"/>
      <c r="N984"/>
      <c r="O984"/>
      <c r="P984"/>
      <c r="Q984"/>
      <c r="R984"/>
      <c r="S984"/>
      <c r="T984"/>
      <c r="U984"/>
      <c r="V984"/>
      <c r="W984"/>
      <c r="X984"/>
      <c r="Y984"/>
      <c r="Z984"/>
      <c r="AA984"/>
      <c r="AB984"/>
    </row>
    <row r="985" spans="1:72" s="313" customFormat="1" ht="13.15" customHeight="1" x14ac:dyDescent="0.15">
      <c r="B985" s="314"/>
      <c r="C985" s="702" t="s">
        <v>269</v>
      </c>
      <c r="D985" s="702"/>
      <c r="E985" s="702"/>
      <c r="F985" s="702"/>
      <c r="G985" s="702"/>
      <c r="H985" s="241"/>
      <c r="I985" s="315"/>
      <c r="J985" s="315"/>
      <c r="K985" s="316"/>
      <c r="L985" s="316"/>
      <c r="M985" s="315"/>
      <c r="N985" s="315"/>
      <c r="O985" s="316"/>
      <c r="P985" s="316"/>
      <c r="Q985" s="315"/>
      <c r="R985" s="315"/>
      <c r="S985" s="316"/>
      <c r="T985" s="316"/>
      <c r="U985" s="315"/>
      <c r="V985" s="315"/>
      <c r="W985" s="316"/>
      <c r="X985" s="316"/>
      <c r="Y985" s="314"/>
      <c r="Z985" s="314"/>
      <c r="AA985" s="314"/>
      <c r="AB985" s="314"/>
      <c r="AC985" s="314"/>
      <c r="AD985" s="314"/>
      <c r="AE985" s="318"/>
      <c r="AF985" s="318"/>
      <c r="AG985" s="318"/>
      <c r="AH985" s="318"/>
      <c r="AI985" s="318"/>
      <c r="AJ985" s="318"/>
      <c r="AK985" s="318"/>
      <c r="AL985" s="318"/>
      <c r="AM985" s="318"/>
      <c r="AN985" s="318"/>
      <c r="AO985" s="318"/>
      <c r="AP985" s="318"/>
      <c r="AQ985" s="318"/>
      <c r="AR985" s="318"/>
      <c r="AS985" s="318"/>
      <c r="AT985" s="318"/>
      <c r="AU985" s="318"/>
      <c r="AV985" s="318"/>
      <c r="AW985" s="318"/>
      <c r="AX985" s="318"/>
      <c r="AY985" s="318"/>
      <c r="AZ985" s="318"/>
      <c r="BA985" s="318"/>
      <c r="BB985" s="318"/>
      <c r="BC985" s="318"/>
      <c r="BD985" s="318"/>
      <c r="BE985" s="318"/>
      <c r="BF985" s="318"/>
      <c r="BG985" s="318"/>
      <c r="BH985" s="318"/>
      <c r="BI985" s="318"/>
      <c r="BJ985" s="318"/>
      <c r="BK985" s="318"/>
      <c r="BL985" s="318"/>
      <c r="BM985" s="318"/>
      <c r="BN985" s="318"/>
      <c r="BO985" s="318"/>
      <c r="BP985" s="318"/>
      <c r="BQ985" s="318"/>
      <c r="BR985" s="318"/>
      <c r="BS985" s="318"/>
      <c r="BT985" s="318"/>
    </row>
    <row r="986" spans="1:72" s="313" customFormat="1" x14ac:dyDescent="0.15">
      <c r="B986" s="314"/>
      <c r="C986" s="645"/>
      <c r="D986" s="646"/>
      <c r="E986" s="646"/>
      <c r="F986" s="646"/>
      <c r="G986" s="646"/>
      <c r="H986" s="647"/>
      <c r="I986" s="469" t="s">
        <v>144</v>
      </c>
      <c r="J986" s="470"/>
      <c r="K986" s="461"/>
      <c r="L986" s="462"/>
      <c r="M986" s="469" t="s">
        <v>266</v>
      </c>
      <c r="N986" s="470"/>
      <c r="O986" s="461">
        <v>95</v>
      </c>
      <c r="P986" s="462"/>
      <c r="Q986" s="469" t="s">
        <v>211</v>
      </c>
      <c r="R986" s="470"/>
      <c r="S986" s="461">
        <v>74</v>
      </c>
      <c r="T986" s="462"/>
      <c r="U986" s="586"/>
      <c r="V986" s="586"/>
      <c r="W986" s="525"/>
      <c r="X986" s="525"/>
      <c r="Y986" s="314"/>
      <c r="Z986" s="314"/>
      <c r="AA986" s="314"/>
      <c r="AB986" s="314"/>
      <c r="AC986" s="314"/>
      <c r="AD986" s="314"/>
      <c r="AE986" s="318"/>
      <c r="AF986" s="318"/>
      <c r="AG986" s="318"/>
      <c r="AH986" s="318"/>
      <c r="AI986" s="318"/>
      <c r="AJ986" s="318"/>
      <c r="AK986" s="318"/>
      <c r="AL986" s="318"/>
      <c r="AM986" s="318"/>
      <c r="AN986" s="318"/>
      <c r="AO986" s="318"/>
      <c r="AP986" s="318"/>
      <c r="AQ986" s="318"/>
      <c r="AR986" s="318"/>
      <c r="AS986" s="318"/>
      <c r="AT986" s="318"/>
      <c r="AU986" s="318"/>
      <c r="AV986" s="318"/>
      <c r="AW986" s="318"/>
      <c r="AX986" s="318"/>
      <c r="AY986" s="318"/>
      <c r="AZ986" s="318"/>
      <c r="BA986" s="318"/>
      <c r="BB986" s="318"/>
      <c r="BC986" s="318"/>
      <c r="BD986" s="318"/>
      <c r="BE986" s="318"/>
      <c r="BF986" s="318"/>
      <c r="BG986" s="318"/>
      <c r="BH986" s="318"/>
      <c r="BI986" s="318"/>
      <c r="BJ986" s="318"/>
      <c r="BK986" s="318"/>
      <c r="BL986" s="318"/>
      <c r="BM986" s="318"/>
      <c r="BN986" s="318"/>
      <c r="BO986" s="318"/>
      <c r="BP986" s="318"/>
      <c r="BQ986" s="318"/>
      <c r="BR986" s="318"/>
      <c r="BS986" s="318"/>
      <c r="BT986" s="318"/>
    </row>
    <row r="987" spans="1:72" s="313" customFormat="1" ht="27" customHeight="1" x14ac:dyDescent="0.15">
      <c r="B987" s="314"/>
      <c r="C987" s="587" t="s">
        <v>95</v>
      </c>
      <c r="D987" s="588"/>
      <c r="E987" s="588"/>
      <c r="F987" s="588"/>
      <c r="G987" s="588"/>
      <c r="H987" s="589"/>
      <c r="I987" s="590"/>
      <c r="J987" s="591"/>
      <c r="K987" s="636"/>
      <c r="L987" s="637"/>
      <c r="M987" s="569">
        <v>59</v>
      </c>
      <c r="N987" s="484">
        <v>59</v>
      </c>
      <c r="O987" s="576">
        <f>M987/$O$986</f>
        <v>0.62105263157894741</v>
      </c>
      <c r="P987" s="577"/>
      <c r="Q987" s="569">
        <v>45</v>
      </c>
      <c r="R987" s="484"/>
      <c r="S987" s="576">
        <f>Q987/$S$986</f>
        <v>0.60810810810810811</v>
      </c>
      <c r="T987" s="577"/>
      <c r="U987" s="581"/>
      <c r="V987" s="581"/>
      <c r="W987" s="582"/>
      <c r="X987" s="582"/>
      <c r="Y987" s="314"/>
      <c r="Z987" s="314"/>
      <c r="AA987" s="314"/>
      <c r="AB987" s="314"/>
      <c r="AC987" s="314"/>
      <c r="AD987" s="314"/>
      <c r="AE987" s="318"/>
      <c r="AF987" s="318"/>
      <c r="AG987" s="318"/>
      <c r="AH987" s="318"/>
      <c r="AI987" s="318"/>
      <c r="AJ987" s="318"/>
      <c r="AK987" s="318"/>
      <c r="AL987" s="318"/>
      <c r="AM987" s="318"/>
      <c r="AN987" s="318"/>
      <c r="AO987" s="318"/>
      <c r="AP987" s="318"/>
      <c r="AQ987" s="318"/>
      <c r="AR987" s="318"/>
      <c r="AS987" s="318"/>
      <c r="AT987" s="318"/>
      <c r="AU987" s="318"/>
      <c r="AV987" s="318"/>
      <c r="AW987" s="318"/>
      <c r="AX987" s="318"/>
      <c r="AY987" s="318"/>
      <c r="AZ987" s="318"/>
      <c r="BA987" s="318"/>
      <c r="BB987" s="318"/>
      <c r="BC987" s="318"/>
      <c r="BD987" s="318"/>
      <c r="BE987" s="318"/>
      <c r="BF987" s="318"/>
      <c r="BG987" s="318"/>
      <c r="BH987" s="318"/>
      <c r="BI987" s="318"/>
      <c r="BJ987" s="318"/>
      <c r="BK987" s="318"/>
      <c r="BL987" s="318"/>
      <c r="BM987" s="318"/>
      <c r="BN987" s="318"/>
      <c r="BO987" s="318"/>
      <c r="BP987" s="318"/>
      <c r="BQ987" s="318"/>
      <c r="BR987" s="318"/>
      <c r="BS987" s="318"/>
      <c r="BT987" s="318"/>
    </row>
    <row r="988" spans="1:72" s="313" customFormat="1" ht="27" customHeight="1" x14ac:dyDescent="0.15">
      <c r="B988" s="314"/>
      <c r="C988" s="587" t="s">
        <v>58</v>
      </c>
      <c r="D988" s="588"/>
      <c r="E988" s="588"/>
      <c r="F988" s="588"/>
      <c r="G988" s="588"/>
      <c r="H988" s="589"/>
      <c r="I988" s="590"/>
      <c r="J988" s="591"/>
      <c r="K988" s="636"/>
      <c r="L988" s="637"/>
      <c r="M988" s="569">
        <v>55</v>
      </c>
      <c r="N988" s="484">
        <v>55</v>
      </c>
      <c r="O988" s="576">
        <f t="shared" ref="O988:O990" si="181">M988/$O$986</f>
        <v>0.57894736842105265</v>
      </c>
      <c r="P988" s="577"/>
      <c r="Q988" s="569">
        <v>43</v>
      </c>
      <c r="R988" s="484"/>
      <c r="S988" s="576">
        <f t="shared" ref="S988:S990" si="182">Q988/$S$986</f>
        <v>0.58108108108108103</v>
      </c>
      <c r="T988" s="577"/>
      <c r="U988" s="581"/>
      <c r="V988" s="581"/>
      <c r="W988" s="582"/>
      <c r="X988" s="582"/>
      <c r="Y988" s="314"/>
      <c r="Z988" s="314"/>
      <c r="AA988" s="314"/>
      <c r="AB988" s="314"/>
      <c r="AC988" s="314"/>
      <c r="AD988" s="314"/>
      <c r="AE988" s="318"/>
      <c r="AF988" s="318"/>
      <c r="AG988" s="318"/>
      <c r="AH988" s="318"/>
      <c r="AI988" s="318"/>
      <c r="AJ988" s="318"/>
      <c r="AK988" s="318"/>
      <c r="AL988" s="318"/>
      <c r="AM988" s="318"/>
      <c r="AN988" s="318"/>
      <c r="AO988" s="318"/>
      <c r="AP988" s="318"/>
      <c r="AQ988" s="318"/>
      <c r="AR988" s="318"/>
      <c r="AS988" s="318"/>
      <c r="AT988" s="318"/>
      <c r="AU988" s="318"/>
      <c r="AV988" s="318"/>
      <c r="AW988" s="318"/>
      <c r="AX988" s="318"/>
      <c r="AY988" s="318"/>
      <c r="AZ988" s="318"/>
      <c r="BA988" s="318"/>
      <c r="BB988" s="318"/>
      <c r="BC988" s="318"/>
      <c r="BD988" s="318"/>
      <c r="BE988" s="318"/>
      <c r="BF988" s="318"/>
      <c r="BG988" s="318"/>
      <c r="BH988" s="318"/>
      <c r="BI988" s="318"/>
      <c r="BJ988" s="318"/>
      <c r="BK988" s="318"/>
      <c r="BL988" s="318"/>
      <c r="BM988" s="318"/>
      <c r="BN988" s="318"/>
      <c r="BO988" s="318"/>
      <c r="BP988" s="318"/>
      <c r="BQ988" s="318"/>
      <c r="BR988" s="318"/>
      <c r="BS988" s="318"/>
      <c r="BT988" s="318"/>
    </row>
    <row r="989" spans="1:72" s="313" customFormat="1" ht="27" customHeight="1" x14ac:dyDescent="0.15">
      <c r="B989" s="314"/>
      <c r="C989" s="587" t="s">
        <v>59</v>
      </c>
      <c r="D989" s="588"/>
      <c r="E989" s="588"/>
      <c r="F989" s="588"/>
      <c r="G989" s="588"/>
      <c r="H989" s="589"/>
      <c r="I989" s="590"/>
      <c r="J989" s="591"/>
      <c r="K989" s="636"/>
      <c r="L989" s="637"/>
      <c r="M989" s="569">
        <v>31</v>
      </c>
      <c r="N989" s="484">
        <v>31</v>
      </c>
      <c r="O989" s="576">
        <f t="shared" si="181"/>
        <v>0.32631578947368423</v>
      </c>
      <c r="P989" s="577"/>
      <c r="Q989" s="569">
        <v>21</v>
      </c>
      <c r="R989" s="484"/>
      <c r="S989" s="576">
        <f t="shared" si="182"/>
        <v>0.28378378378378377</v>
      </c>
      <c r="T989" s="577"/>
      <c r="U989" s="581"/>
      <c r="V989" s="581"/>
      <c r="W989" s="582"/>
      <c r="X989" s="582"/>
      <c r="Y989" s="314"/>
      <c r="Z989" s="314"/>
      <c r="AA989" s="314"/>
      <c r="AB989" s="314"/>
      <c r="AC989" s="314"/>
      <c r="AD989" s="314"/>
      <c r="AE989" s="318"/>
      <c r="AF989" s="318"/>
      <c r="AG989" s="318"/>
      <c r="AH989" s="318"/>
      <c r="AI989" s="318"/>
      <c r="AJ989" s="318"/>
      <c r="AK989" s="318"/>
      <c r="AL989" s="318"/>
      <c r="AM989" s="318"/>
      <c r="AN989" s="318"/>
      <c r="AO989" s="318"/>
      <c r="AP989" s="318"/>
      <c r="AQ989" s="318"/>
      <c r="AR989" s="318"/>
      <c r="AS989" s="318"/>
      <c r="AT989" s="318"/>
      <c r="AU989" s="318"/>
      <c r="AV989" s="318"/>
      <c r="AW989" s="318"/>
      <c r="AX989" s="318"/>
      <c r="AY989" s="318"/>
      <c r="AZ989" s="318"/>
      <c r="BA989" s="318"/>
      <c r="BB989" s="318"/>
      <c r="BC989" s="318"/>
      <c r="BD989" s="318"/>
      <c r="BE989" s="318"/>
      <c r="BF989" s="318"/>
      <c r="BG989" s="318"/>
      <c r="BH989" s="318"/>
      <c r="BI989" s="318"/>
      <c r="BJ989" s="318"/>
      <c r="BK989" s="318"/>
      <c r="BL989" s="318"/>
      <c r="BM989" s="318"/>
      <c r="BN989" s="318"/>
      <c r="BO989" s="318"/>
      <c r="BP989" s="318"/>
      <c r="BQ989" s="318"/>
      <c r="BR989" s="318"/>
      <c r="BS989" s="318"/>
      <c r="BT989" s="318"/>
    </row>
    <row r="990" spans="1:72" s="313" customFormat="1" ht="22.9" customHeight="1" x14ac:dyDescent="0.15">
      <c r="B990" s="314"/>
      <c r="C990" s="587" t="s">
        <v>31</v>
      </c>
      <c r="D990" s="588"/>
      <c r="E990" s="588"/>
      <c r="F990" s="588"/>
      <c r="G990" s="588"/>
      <c r="H990" s="589"/>
      <c r="I990" s="590"/>
      <c r="J990" s="591"/>
      <c r="K990" s="636"/>
      <c r="L990" s="637"/>
      <c r="M990" s="569">
        <v>3</v>
      </c>
      <c r="N990" s="484">
        <v>3</v>
      </c>
      <c r="O990" s="576">
        <f t="shared" si="181"/>
        <v>3.1578947368421054E-2</v>
      </c>
      <c r="P990" s="577"/>
      <c r="Q990" s="510">
        <v>2</v>
      </c>
      <c r="R990" s="494"/>
      <c r="S990" s="576">
        <f t="shared" si="182"/>
        <v>2.7027027027027029E-2</v>
      </c>
      <c r="T990" s="577"/>
      <c r="U990" s="581"/>
      <c r="V990" s="581"/>
      <c r="W990" s="582"/>
      <c r="X990" s="582"/>
      <c r="Y990" s="314"/>
      <c r="Z990" s="314"/>
      <c r="AA990" s="314"/>
      <c r="AB990" s="314"/>
      <c r="AC990" s="314"/>
      <c r="AD990" s="314"/>
      <c r="AE990" s="318"/>
      <c r="AF990" s="318"/>
      <c r="AG990" s="318"/>
      <c r="AH990" s="318"/>
      <c r="AI990" s="318"/>
      <c r="AJ990" s="318"/>
      <c r="AK990" s="318"/>
      <c r="AL990" s="318"/>
      <c r="AM990" s="318"/>
      <c r="AN990" s="318"/>
      <c r="AO990" s="318"/>
      <c r="AP990" s="318"/>
      <c r="AQ990" s="318"/>
      <c r="AR990" s="318"/>
      <c r="AS990" s="318"/>
      <c r="AT990" s="318"/>
      <c r="AU990" s="318"/>
      <c r="AV990" s="318"/>
      <c r="AW990" s="318"/>
      <c r="AX990" s="318"/>
      <c r="AY990" s="318"/>
      <c r="AZ990" s="318"/>
      <c r="BA990" s="318"/>
      <c r="BB990" s="318"/>
      <c r="BC990" s="318"/>
      <c r="BD990" s="318"/>
      <c r="BE990" s="318"/>
      <c r="BF990" s="318"/>
      <c r="BG990" s="318"/>
      <c r="BH990" s="318"/>
      <c r="BI990" s="318"/>
      <c r="BJ990" s="318"/>
      <c r="BK990" s="318"/>
      <c r="BL990" s="318"/>
      <c r="BM990" s="318"/>
      <c r="BN990" s="318"/>
      <c r="BO990" s="318"/>
      <c r="BP990" s="318"/>
      <c r="BQ990" s="318"/>
      <c r="BR990" s="318"/>
      <c r="BS990" s="318"/>
      <c r="BT990" s="318"/>
    </row>
    <row r="991" spans="1:72" x14ac:dyDescent="0.15">
      <c r="A991" s="23"/>
      <c r="B991" s="24"/>
      <c r="C991" s="54"/>
      <c r="D991" s="54"/>
      <c r="E991" s="54"/>
      <c r="F991" s="54"/>
      <c r="G991" s="54"/>
      <c r="H991" s="54"/>
      <c r="I991" s="158"/>
      <c r="J991" s="158"/>
      <c r="K991" s="153"/>
      <c r="L991" s="153"/>
      <c r="M991" s="158"/>
      <c r="N991" s="158"/>
      <c r="O991" s="153"/>
      <c r="P991" s="153"/>
      <c r="Q991" s="158"/>
      <c r="R991" s="158"/>
      <c r="S991" s="153"/>
      <c r="T991" s="153"/>
      <c r="U991" s="24"/>
      <c r="V991" s="24"/>
      <c r="W991" s="24"/>
      <c r="X991" s="24"/>
      <c r="Y991" s="24"/>
      <c r="Z991" s="24"/>
      <c r="AA991" s="24"/>
      <c r="AB991" s="24"/>
      <c r="AC991" s="24"/>
      <c r="AD991" s="24"/>
    </row>
    <row r="992" spans="1:72" x14ac:dyDescent="0.15">
      <c r="A992" s="23"/>
      <c r="B992" s="24"/>
      <c r="C992" s="54"/>
      <c r="D992" s="54"/>
      <c r="E992" s="54"/>
      <c r="F992" s="54"/>
      <c r="G992" s="54"/>
      <c r="H992" s="54"/>
      <c r="I992" s="158"/>
      <c r="J992" s="158"/>
      <c r="K992" s="153"/>
      <c r="L992" s="153"/>
      <c r="M992" s="158"/>
      <c r="N992" s="158"/>
      <c r="O992" s="153"/>
      <c r="P992" s="153"/>
      <c r="Q992" s="158"/>
      <c r="R992" s="158"/>
      <c r="S992" s="153"/>
      <c r="T992" s="153"/>
      <c r="U992" s="24"/>
      <c r="V992" s="24"/>
      <c r="W992" s="24"/>
      <c r="X992" s="24"/>
      <c r="Y992" s="24"/>
      <c r="Z992" s="24"/>
      <c r="AA992" s="24"/>
      <c r="AB992" s="24"/>
      <c r="AC992" s="24"/>
      <c r="AD992" s="24"/>
    </row>
    <row r="993" spans="1:30" ht="13.5" customHeight="1" x14ac:dyDescent="0.15">
      <c r="A993" s="23"/>
      <c r="B993" s="557" t="s">
        <v>255</v>
      </c>
      <c r="C993" s="557"/>
      <c r="D993" s="557"/>
      <c r="E993" s="557"/>
      <c r="F993" s="557"/>
      <c r="G993" s="557"/>
      <c r="H993" s="557"/>
      <c r="I993" s="557"/>
      <c r="J993" s="557"/>
      <c r="K993" s="557"/>
      <c r="L993" s="557"/>
      <c r="M993" s="557"/>
      <c r="N993" s="557"/>
      <c r="O993" s="557"/>
      <c r="P993" s="557"/>
      <c r="Q993" s="557"/>
      <c r="R993" s="557"/>
      <c r="S993" s="557"/>
      <c r="T993" s="557"/>
      <c r="U993" s="557"/>
      <c r="V993" s="557"/>
      <c r="W993" s="557"/>
      <c r="X993" s="557"/>
      <c r="Y993" s="557"/>
      <c r="Z993" s="557"/>
      <c r="AA993" s="557"/>
      <c r="AB993" s="557"/>
      <c r="AC993" s="24"/>
      <c r="AD993" s="24"/>
    </row>
    <row r="994" spans="1:30" x14ac:dyDescent="0.15">
      <c r="A994" s="23"/>
      <c r="B994" s="557"/>
      <c r="C994" s="557"/>
      <c r="D994" s="557"/>
      <c r="E994" s="557"/>
      <c r="F994" s="557"/>
      <c r="G994" s="557"/>
      <c r="H994" s="557"/>
      <c r="I994" s="557"/>
      <c r="J994" s="557"/>
      <c r="K994" s="557"/>
      <c r="L994" s="557"/>
      <c r="M994" s="557"/>
      <c r="N994" s="557"/>
      <c r="O994" s="557"/>
      <c r="P994" s="557"/>
      <c r="Q994" s="557"/>
      <c r="R994" s="557"/>
      <c r="S994" s="557"/>
      <c r="T994" s="557"/>
      <c r="U994" s="557"/>
      <c r="V994" s="557"/>
      <c r="W994" s="557"/>
      <c r="X994" s="557"/>
      <c r="Y994" s="557"/>
      <c r="Z994" s="557"/>
      <c r="AA994" s="557"/>
      <c r="AB994" s="557"/>
      <c r="AC994" s="24"/>
      <c r="AD994" s="24"/>
    </row>
    <row r="995" spans="1:30" x14ac:dyDescent="0.15">
      <c r="A995" s="23"/>
      <c r="B995" s="557"/>
      <c r="C995" s="557"/>
      <c r="D995" s="557"/>
      <c r="E995" s="557"/>
      <c r="F995" s="557"/>
      <c r="G995" s="557"/>
      <c r="H995" s="557"/>
      <c r="I995" s="557"/>
      <c r="J995" s="557"/>
      <c r="K995" s="557"/>
      <c r="L995" s="557"/>
      <c r="M995" s="557"/>
      <c r="N995" s="557"/>
      <c r="O995" s="557"/>
      <c r="P995" s="557"/>
      <c r="Q995" s="557"/>
      <c r="R995" s="557"/>
      <c r="S995" s="557"/>
      <c r="T995" s="557"/>
      <c r="U995" s="557"/>
      <c r="V995" s="557"/>
      <c r="W995" s="557"/>
      <c r="X995" s="557"/>
      <c r="Y995" s="557"/>
      <c r="Z995" s="557"/>
      <c r="AA995" s="557"/>
      <c r="AB995" s="557"/>
      <c r="AC995" s="24"/>
      <c r="AD995" s="24"/>
    </row>
    <row r="996" spans="1:30" x14ac:dyDescent="0.15">
      <c r="A996" s="23"/>
      <c r="B996" s="83"/>
      <c r="C996" s="54"/>
      <c r="D996" s="54"/>
      <c r="E996" s="54"/>
      <c r="F996" s="54"/>
      <c r="G996" s="54"/>
      <c r="H996" s="54"/>
      <c r="I996" s="158"/>
      <c r="J996" s="158"/>
      <c r="K996" s="153"/>
      <c r="L996" s="153"/>
      <c r="M996" s="158"/>
      <c r="N996" s="158"/>
      <c r="O996" s="153"/>
      <c r="P996" s="153"/>
      <c r="Q996" s="158"/>
      <c r="R996" s="158"/>
      <c r="S996" s="153"/>
      <c r="T996" s="153"/>
      <c r="U996" s="24"/>
      <c r="V996" s="24"/>
      <c r="W996" s="24"/>
      <c r="X996" s="24"/>
      <c r="Y996" s="24"/>
      <c r="Z996" s="24"/>
      <c r="AA996" s="24"/>
      <c r="AB996" s="24"/>
      <c r="AC996" s="24"/>
      <c r="AD996" s="24"/>
    </row>
    <row r="997" spans="1:30" x14ac:dyDescent="0.15">
      <c r="B997" s="24"/>
      <c r="C997" s="645"/>
      <c r="D997" s="646"/>
      <c r="E997" s="646"/>
      <c r="F997" s="646"/>
      <c r="G997" s="646"/>
      <c r="H997" s="647"/>
      <c r="I997" s="470" t="s">
        <v>24</v>
      </c>
      <c r="J997" s="470"/>
      <c r="K997" s="461">
        <f>SUM(O997,S997,W997)</f>
        <v>66</v>
      </c>
      <c r="L997" s="462"/>
      <c r="M997" s="470" t="s">
        <v>2</v>
      </c>
      <c r="N997" s="470"/>
      <c r="O997" s="461">
        <f>M935</f>
        <v>32</v>
      </c>
      <c r="P997" s="462"/>
      <c r="Q997" s="470" t="s">
        <v>3</v>
      </c>
      <c r="R997" s="470"/>
      <c r="S997" s="461">
        <f>Q935</f>
        <v>34</v>
      </c>
      <c r="T997" s="462"/>
      <c r="U997" s="651"/>
      <c r="V997" s="652"/>
      <c r="W997" s="653"/>
      <c r="X997" s="653"/>
      <c r="Y997" s="24"/>
      <c r="Z997" s="24"/>
      <c r="AA997" s="24"/>
      <c r="AB997" s="24"/>
      <c r="AC997" s="24"/>
      <c r="AD997" s="24"/>
    </row>
    <row r="998" spans="1:30" ht="27" customHeight="1" x14ac:dyDescent="0.15">
      <c r="B998" s="24"/>
      <c r="C998" s="587" t="s">
        <v>62</v>
      </c>
      <c r="D998" s="588"/>
      <c r="E998" s="588"/>
      <c r="F998" s="588"/>
      <c r="G998" s="588"/>
      <c r="H998" s="589"/>
      <c r="I998" s="510">
        <f>M998+Q998+U998</f>
        <v>32</v>
      </c>
      <c r="J998" s="494"/>
      <c r="K998" s="511">
        <f>I998/$K$997</f>
        <v>0.48484848484848486</v>
      </c>
      <c r="L998" s="512"/>
      <c r="M998" s="510">
        <v>14</v>
      </c>
      <c r="N998" s="494"/>
      <c r="O998" s="511">
        <f>M998/$K$997</f>
        <v>0.21212121212121213</v>
      </c>
      <c r="P998" s="512"/>
      <c r="Q998" s="510">
        <v>18</v>
      </c>
      <c r="R998" s="494"/>
      <c r="S998" s="511">
        <f>Q998/$S$997</f>
        <v>0.52941176470588236</v>
      </c>
      <c r="T998" s="512"/>
      <c r="U998" s="655"/>
      <c r="V998" s="656"/>
      <c r="W998" s="654"/>
      <c r="X998" s="654"/>
      <c r="Y998" s="24"/>
      <c r="Z998" s="24"/>
      <c r="AA998" s="24"/>
      <c r="AB998" s="24"/>
      <c r="AC998" s="24"/>
      <c r="AD998" s="24"/>
    </row>
    <row r="999" spans="1:30" ht="27" customHeight="1" x14ac:dyDescent="0.15">
      <c r="B999" s="24"/>
      <c r="C999" s="587" t="s">
        <v>61</v>
      </c>
      <c r="D999" s="588"/>
      <c r="E999" s="588"/>
      <c r="F999" s="588"/>
      <c r="G999" s="588"/>
      <c r="H999" s="589"/>
      <c r="I999" s="510">
        <f>M999+Q999+U999</f>
        <v>16</v>
      </c>
      <c r="J999" s="494"/>
      <c r="K999" s="511">
        <f>I999/$K$997</f>
        <v>0.24242424242424243</v>
      </c>
      <c r="L999" s="512"/>
      <c r="M999" s="510">
        <v>8</v>
      </c>
      <c r="N999" s="494"/>
      <c r="O999" s="511">
        <f>M999/$K$997</f>
        <v>0.12121212121212122</v>
      </c>
      <c r="P999" s="512"/>
      <c r="Q999" s="510">
        <v>8</v>
      </c>
      <c r="R999" s="494"/>
      <c r="S999" s="511">
        <f>Q999/$S$997</f>
        <v>0.23529411764705882</v>
      </c>
      <c r="T999" s="512"/>
      <c r="U999" s="655"/>
      <c r="V999" s="656"/>
      <c r="W999" s="654"/>
      <c r="X999" s="654"/>
      <c r="Y999" s="24"/>
      <c r="Z999" s="24"/>
      <c r="AA999" s="24"/>
      <c r="AB999" s="24"/>
      <c r="AC999" s="24"/>
      <c r="AD999" s="24"/>
    </row>
    <row r="1000" spans="1:30" ht="27" customHeight="1" x14ac:dyDescent="0.15">
      <c r="B1000" s="24"/>
      <c r="C1000" s="587" t="s">
        <v>60</v>
      </c>
      <c r="D1000" s="588"/>
      <c r="E1000" s="588"/>
      <c r="F1000" s="588"/>
      <c r="G1000" s="588"/>
      <c r="H1000" s="589"/>
      <c r="I1000" s="510">
        <f>M1000+Q1000+U1000</f>
        <v>32</v>
      </c>
      <c r="J1000" s="494"/>
      <c r="K1000" s="511">
        <f>I1000/$K$997</f>
        <v>0.48484848484848486</v>
      </c>
      <c r="L1000" s="512"/>
      <c r="M1000" s="510">
        <v>13</v>
      </c>
      <c r="N1000" s="494"/>
      <c r="O1000" s="511">
        <f>M1000/$K$997</f>
        <v>0.19696969696969696</v>
      </c>
      <c r="P1000" s="512"/>
      <c r="Q1000" s="510">
        <v>19</v>
      </c>
      <c r="R1000" s="494"/>
      <c r="S1000" s="511">
        <f>Q1000/$S$997</f>
        <v>0.55882352941176472</v>
      </c>
      <c r="T1000" s="512"/>
      <c r="U1000" s="655"/>
      <c r="V1000" s="656"/>
      <c r="W1000" s="654"/>
      <c r="X1000" s="654"/>
      <c r="Y1000" s="24"/>
      <c r="Z1000" s="24"/>
      <c r="AA1000" s="24"/>
      <c r="AB1000" s="24"/>
      <c r="AC1000" s="24"/>
      <c r="AD1000" s="24"/>
    </row>
    <row r="1001" spans="1:30" ht="13.15" customHeight="1" x14ac:dyDescent="0.15">
      <c r="B1001" s="24"/>
      <c r="C1001" s="587" t="s">
        <v>31</v>
      </c>
      <c r="D1001" s="588"/>
      <c r="E1001" s="588"/>
      <c r="F1001" s="588"/>
      <c r="G1001" s="588"/>
      <c r="H1001" s="589"/>
      <c r="I1001" s="510">
        <f t="shared" ref="I1001" si="183">M1001+Q1001+U1001</f>
        <v>4</v>
      </c>
      <c r="J1001" s="494"/>
      <c r="K1001" s="511">
        <f>I1001/$K$997</f>
        <v>6.0606060606060608E-2</v>
      </c>
      <c r="L1001" s="512"/>
      <c r="M1001" s="510">
        <v>3</v>
      </c>
      <c r="N1001" s="494"/>
      <c r="O1001" s="511">
        <f>M1001/$K$997</f>
        <v>4.5454545454545456E-2</v>
      </c>
      <c r="P1001" s="512"/>
      <c r="Q1001" s="510">
        <v>1</v>
      </c>
      <c r="R1001" s="494"/>
      <c r="S1001" s="511">
        <f>Q1001/$S$997</f>
        <v>2.9411764705882353E-2</v>
      </c>
      <c r="T1001" s="512"/>
      <c r="U1001" s="655"/>
      <c r="V1001" s="656"/>
      <c r="W1001" s="654"/>
      <c r="X1001" s="654"/>
      <c r="Y1001" s="24"/>
      <c r="Z1001" s="24"/>
      <c r="AA1001" s="24"/>
      <c r="AB1001" s="24"/>
      <c r="AC1001" s="24"/>
      <c r="AD1001" s="24"/>
    </row>
    <row r="1002" spans="1:30" x14ac:dyDescent="0.15">
      <c r="B1002" s="24"/>
      <c r="C1002" s="53"/>
      <c r="D1002" s="53"/>
      <c r="E1002" s="53"/>
      <c r="F1002" s="53"/>
      <c r="G1002" s="53"/>
      <c r="H1002" s="53"/>
      <c r="I1002" s="158"/>
      <c r="J1002" s="158"/>
      <c r="K1002" s="153"/>
      <c r="L1002" s="153"/>
      <c r="M1002" s="158"/>
      <c r="N1002" s="158"/>
      <c r="O1002" s="153"/>
      <c r="P1002" s="153"/>
      <c r="Q1002" s="158"/>
      <c r="R1002" s="158"/>
      <c r="S1002" s="153"/>
      <c r="T1002" s="153"/>
      <c r="U1002" s="158"/>
      <c r="V1002" s="158"/>
      <c r="W1002" s="153"/>
      <c r="X1002" s="153"/>
      <c r="Y1002" s="24"/>
      <c r="Z1002" s="24"/>
      <c r="AA1002" s="24"/>
      <c r="AB1002" s="24"/>
      <c r="AC1002" s="24"/>
      <c r="AD1002" s="24"/>
    </row>
    <row r="1003" spans="1:30" s="318" customFormat="1" x14ac:dyDescent="0.15">
      <c r="B1003" t="s">
        <v>312</v>
      </c>
      <c r="C1003"/>
      <c r="D1003"/>
      <c r="E1003"/>
      <c r="F1003"/>
      <c r="G1003"/>
      <c r="H1003"/>
      <c r="I1003"/>
      <c r="J1003"/>
      <c r="K1003"/>
      <c r="L1003"/>
      <c r="M1003"/>
      <c r="N1003"/>
      <c r="O1003"/>
      <c r="P1003"/>
      <c r="Q1003"/>
      <c r="R1003"/>
      <c r="S1003"/>
      <c r="T1003"/>
      <c r="U1003"/>
      <c r="V1003"/>
      <c r="W1003"/>
      <c r="X1003"/>
      <c r="Y1003"/>
      <c r="Z1003"/>
      <c r="AA1003"/>
      <c r="AB1003"/>
    </row>
    <row r="1004" spans="1:30" s="318" customFormat="1" x14ac:dyDescent="0.15">
      <c r="B1004" t="s">
        <v>299</v>
      </c>
      <c r="C1004"/>
      <c r="D1004"/>
      <c r="E1004"/>
      <c r="F1004"/>
      <c r="G1004"/>
      <c r="H1004"/>
      <c r="I1004"/>
      <c r="J1004"/>
      <c r="K1004"/>
      <c r="L1004"/>
      <c r="M1004"/>
      <c r="N1004"/>
      <c r="O1004"/>
      <c r="P1004"/>
      <c r="Q1004"/>
      <c r="R1004"/>
      <c r="S1004"/>
      <c r="T1004"/>
      <c r="U1004"/>
      <c r="V1004"/>
      <c r="W1004"/>
      <c r="X1004"/>
      <c r="Y1004"/>
      <c r="Z1004"/>
      <c r="AA1004"/>
      <c r="AB1004"/>
    </row>
    <row r="1005" spans="1:30" s="318" customFormat="1" x14ac:dyDescent="0.15">
      <c r="B1005"/>
      <c r="C1005"/>
      <c r="D1005"/>
      <c r="E1005"/>
      <c r="F1005"/>
      <c r="G1005"/>
      <c r="H1005"/>
      <c r="I1005"/>
      <c r="J1005"/>
      <c r="K1005"/>
      <c r="L1005"/>
      <c r="M1005"/>
      <c r="N1005"/>
      <c r="O1005"/>
      <c r="P1005"/>
      <c r="Q1005"/>
      <c r="R1005"/>
      <c r="S1005"/>
      <c r="T1005"/>
      <c r="U1005"/>
      <c r="V1005"/>
      <c r="W1005"/>
      <c r="X1005"/>
      <c r="Y1005"/>
      <c r="Z1005"/>
      <c r="AA1005"/>
      <c r="AB1005"/>
    </row>
    <row r="1006" spans="1:30" s="318" customFormat="1" x14ac:dyDescent="0.15">
      <c r="B1006" s="319"/>
      <c r="C1006" s="363" t="s">
        <v>269</v>
      </c>
      <c r="D1006" s="363"/>
      <c r="E1006" s="363"/>
      <c r="F1006" s="363"/>
      <c r="G1006" s="363"/>
      <c r="H1006" s="363"/>
      <c r="I1006" s="363"/>
      <c r="J1006" s="320"/>
      <c r="K1006" s="321"/>
      <c r="L1006" s="321"/>
      <c r="M1006" s="320"/>
      <c r="N1006" s="320"/>
      <c r="O1006" s="321"/>
      <c r="P1006" s="321"/>
      <c r="Q1006" s="320"/>
      <c r="R1006" s="320"/>
      <c r="S1006" s="321"/>
      <c r="T1006" s="321"/>
      <c r="U1006" s="320"/>
      <c r="V1006" s="320"/>
      <c r="W1006" s="321"/>
      <c r="X1006" s="321"/>
      <c r="Y1006" s="319"/>
      <c r="Z1006" s="319"/>
      <c r="AA1006" s="319"/>
      <c r="AB1006" s="319"/>
      <c r="AC1006" s="319"/>
      <c r="AD1006" s="319"/>
    </row>
    <row r="1007" spans="1:30" s="318" customFormat="1" x14ac:dyDescent="0.15">
      <c r="B1007" s="319"/>
      <c r="C1007" s="645"/>
      <c r="D1007" s="646"/>
      <c r="E1007" s="646"/>
      <c r="F1007" s="646"/>
      <c r="G1007" s="646"/>
      <c r="H1007" s="647"/>
      <c r="I1007" s="470" t="s">
        <v>144</v>
      </c>
      <c r="J1007" s="470"/>
      <c r="K1007" s="461"/>
      <c r="L1007" s="462"/>
      <c r="M1007" s="470" t="s">
        <v>266</v>
      </c>
      <c r="N1007" s="470"/>
      <c r="O1007" s="461">
        <v>84</v>
      </c>
      <c r="P1007" s="462"/>
      <c r="Q1007" s="470" t="s">
        <v>211</v>
      </c>
      <c r="R1007" s="470"/>
      <c r="S1007" s="461">
        <v>66</v>
      </c>
      <c r="T1007" s="462"/>
      <c r="U1007" s="651"/>
      <c r="V1007" s="652"/>
      <c r="W1007" s="653"/>
      <c r="X1007" s="653"/>
      <c r="Y1007" s="319"/>
      <c r="Z1007" s="319"/>
      <c r="AA1007" s="319"/>
      <c r="AB1007" s="319"/>
      <c r="AC1007" s="319"/>
      <c r="AD1007" s="319"/>
    </row>
    <row r="1008" spans="1:30" s="318" customFormat="1" ht="27" customHeight="1" x14ac:dyDescent="0.15">
      <c r="B1008" s="319"/>
      <c r="C1008" s="587" t="s">
        <v>62</v>
      </c>
      <c r="D1008" s="588"/>
      <c r="E1008" s="588"/>
      <c r="F1008" s="588"/>
      <c r="G1008" s="588"/>
      <c r="H1008" s="589"/>
      <c r="I1008" s="590"/>
      <c r="J1008" s="591"/>
      <c r="K1008" s="592"/>
      <c r="L1008" s="593"/>
      <c r="M1008" s="569">
        <v>29</v>
      </c>
      <c r="N1008" s="484">
        <v>29</v>
      </c>
      <c r="O1008" s="511">
        <f>M1008/$O$1007</f>
        <v>0.34523809523809523</v>
      </c>
      <c r="P1008" s="512"/>
      <c r="Q1008" s="510">
        <v>32</v>
      </c>
      <c r="R1008" s="494"/>
      <c r="S1008" s="511">
        <f>Q1008/$S$1007</f>
        <v>0.48484848484848486</v>
      </c>
      <c r="T1008" s="512"/>
      <c r="U1008" s="655"/>
      <c r="V1008" s="656"/>
      <c r="W1008" s="654"/>
      <c r="X1008" s="654"/>
      <c r="Y1008" s="319"/>
      <c r="Z1008" s="319"/>
      <c r="AA1008" s="319"/>
      <c r="AB1008" s="319"/>
      <c r="AC1008" s="319"/>
      <c r="AD1008" s="319"/>
    </row>
    <row r="1009" spans="1:30" s="318" customFormat="1" ht="27" customHeight="1" x14ac:dyDescent="0.15">
      <c r="B1009" s="319"/>
      <c r="C1009" s="587" t="s">
        <v>61</v>
      </c>
      <c r="D1009" s="588"/>
      <c r="E1009" s="588"/>
      <c r="F1009" s="588"/>
      <c r="G1009" s="588"/>
      <c r="H1009" s="589"/>
      <c r="I1009" s="590"/>
      <c r="J1009" s="591"/>
      <c r="K1009" s="592"/>
      <c r="L1009" s="593"/>
      <c r="M1009" s="569">
        <v>38</v>
      </c>
      <c r="N1009" s="484">
        <v>38</v>
      </c>
      <c r="O1009" s="511">
        <f>M1009/$O$1007</f>
        <v>0.45238095238095238</v>
      </c>
      <c r="P1009" s="512"/>
      <c r="Q1009" s="510">
        <v>16</v>
      </c>
      <c r="R1009" s="494"/>
      <c r="S1009" s="576">
        <f t="shared" ref="S1009:S1011" si="184">Q1009/$S$1007</f>
        <v>0.24242424242424243</v>
      </c>
      <c r="T1009" s="577"/>
      <c r="U1009" s="655"/>
      <c r="V1009" s="656"/>
      <c r="W1009" s="654"/>
      <c r="X1009" s="654"/>
      <c r="Y1009" s="319"/>
      <c r="Z1009" s="319"/>
      <c r="AA1009" s="319"/>
      <c r="AB1009" s="319"/>
      <c r="AC1009" s="319"/>
      <c r="AD1009" s="319"/>
    </row>
    <row r="1010" spans="1:30" s="318" customFormat="1" ht="27" customHeight="1" x14ac:dyDescent="0.15">
      <c r="B1010" s="319"/>
      <c r="C1010" s="587" t="s">
        <v>60</v>
      </c>
      <c r="D1010" s="588"/>
      <c r="E1010" s="588"/>
      <c r="F1010" s="588"/>
      <c r="G1010" s="588"/>
      <c r="H1010" s="589"/>
      <c r="I1010" s="590"/>
      <c r="J1010" s="591"/>
      <c r="K1010" s="592"/>
      <c r="L1010" s="593"/>
      <c r="M1010" s="569">
        <v>39</v>
      </c>
      <c r="N1010" s="484">
        <v>39</v>
      </c>
      <c r="O1010" s="511">
        <f>M1010/$O$1007</f>
        <v>0.4642857142857143</v>
      </c>
      <c r="P1010" s="512"/>
      <c r="Q1010" s="510">
        <v>32</v>
      </c>
      <c r="R1010" s="494"/>
      <c r="S1010" s="576">
        <f t="shared" si="184"/>
        <v>0.48484848484848486</v>
      </c>
      <c r="T1010" s="577"/>
      <c r="U1010" s="655"/>
      <c r="V1010" s="656"/>
      <c r="W1010" s="654"/>
      <c r="X1010" s="654"/>
      <c r="Y1010" s="319"/>
      <c r="Z1010" s="319"/>
      <c r="AA1010" s="319"/>
      <c r="AB1010" s="319"/>
      <c r="AC1010" s="319"/>
      <c r="AD1010" s="319"/>
    </row>
    <row r="1011" spans="1:30" s="318" customFormat="1" ht="13.15" customHeight="1" x14ac:dyDescent="0.15">
      <c r="B1011" s="319"/>
      <c r="C1011" s="587" t="s">
        <v>31</v>
      </c>
      <c r="D1011" s="588"/>
      <c r="E1011" s="588"/>
      <c r="F1011" s="588"/>
      <c r="G1011" s="588"/>
      <c r="H1011" s="589"/>
      <c r="I1011" s="590"/>
      <c r="J1011" s="591"/>
      <c r="K1011" s="592"/>
      <c r="L1011" s="593"/>
      <c r="M1011" s="569">
        <v>1</v>
      </c>
      <c r="N1011" s="484">
        <v>1</v>
      </c>
      <c r="O1011" s="511">
        <f t="shared" ref="O1011" si="185">M1011/$O$1007</f>
        <v>1.1904761904761904E-2</v>
      </c>
      <c r="P1011" s="512"/>
      <c r="Q1011" s="510">
        <v>4</v>
      </c>
      <c r="R1011" s="494"/>
      <c r="S1011" s="576">
        <f t="shared" si="184"/>
        <v>6.0606060606060608E-2</v>
      </c>
      <c r="T1011" s="577"/>
      <c r="U1011" s="655"/>
      <c r="V1011" s="656"/>
      <c r="W1011" s="654"/>
      <c r="X1011" s="654"/>
      <c r="Y1011" s="319"/>
      <c r="Z1011" s="319"/>
      <c r="AA1011" s="319"/>
      <c r="AB1011" s="319"/>
      <c r="AC1011" s="319"/>
      <c r="AD1011" s="319"/>
    </row>
    <row r="1012" spans="1:30" s="318" customFormat="1" ht="13.15" customHeight="1" x14ac:dyDescent="0.15">
      <c r="B1012" s="319"/>
      <c r="C1012" s="241"/>
      <c r="D1012" s="241"/>
      <c r="E1012" s="241"/>
      <c r="F1012" s="241"/>
      <c r="G1012" s="241"/>
      <c r="H1012" s="241"/>
      <c r="I1012" s="320"/>
      <c r="J1012" s="320"/>
      <c r="K1012" s="321"/>
      <c r="L1012" s="321"/>
      <c r="M1012" s="320"/>
      <c r="N1012" s="320"/>
      <c r="O1012" s="321"/>
      <c r="P1012" s="321"/>
      <c r="Q1012" s="320"/>
      <c r="R1012" s="320"/>
      <c r="S1012" s="321"/>
      <c r="T1012" s="321"/>
      <c r="U1012" s="192"/>
      <c r="V1012" s="192"/>
      <c r="W1012" s="193"/>
      <c r="X1012" s="193"/>
      <c r="Y1012" s="319"/>
      <c r="Z1012" s="319"/>
      <c r="AA1012" s="319"/>
      <c r="AB1012" s="319"/>
      <c r="AC1012" s="319"/>
      <c r="AD1012" s="319"/>
    </row>
    <row r="1013" spans="1:30" x14ac:dyDescent="0.15">
      <c r="B1013" s="24"/>
      <c r="C1013" s="53"/>
      <c r="D1013" s="53"/>
      <c r="E1013" s="53"/>
      <c r="F1013" s="53"/>
      <c r="G1013" s="53"/>
      <c r="H1013" s="53"/>
      <c r="I1013" s="158"/>
      <c r="J1013" s="158"/>
      <c r="K1013" s="153"/>
      <c r="L1013" s="153"/>
      <c r="M1013" s="158"/>
      <c r="N1013" s="158"/>
      <c r="O1013" s="153"/>
      <c r="P1013" s="153"/>
      <c r="Q1013" s="158"/>
      <c r="R1013" s="158"/>
      <c r="S1013" s="153"/>
      <c r="T1013" s="153"/>
      <c r="U1013" s="158"/>
      <c r="V1013" s="158"/>
      <c r="W1013" s="153"/>
      <c r="X1013" s="153"/>
      <c r="Y1013" s="24"/>
      <c r="Z1013" s="24"/>
      <c r="AA1013" s="24"/>
      <c r="AB1013" s="24"/>
      <c r="AC1013" s="24"/>
      <c r="AD1013" s="24"/>
    </row>
    <row r="1014" spans="1:30" s="318" customFormat="1" x14ac:dyDescent="0.15">
      <c r="B1014" s="319"/>
      <c r="C1014" s="322"/>
      <c r="D1014" s="322"/>
      <c r="E1014" s="322"/>
      <c r="F1014" s="322"/>
      <c r="G1014" s="322"/>
      <c r="H1014" s="322"/>
      <c r="I1014" s="320"/>
      <c r="J1014" s="320"/>
      <c r="K1014" s="321"/>
      <c r="L1014" s="321"/>
      <c r="M1014" s="320"/>
      <c r="N1014" s="320"/>
      <c r="O1014" s="321"/>
      <c r="P1014" s="321"/>
      <c r="Q1014" s="320"/>
      <c r="R1014" s="320"/>
      <c r="S1014" s="321"/>
      <c r="T1014" s="321"/>
      <c r="U1014" s="320"/>
      <c r="V1014" s="320"/>
      <c r="W1014" s="321"/>
      <c r="X1014" s="321"/>
      <c r="Y1014" s="319"/>
      <c r="Z1014" s="319"/>
      <c r="AA1014" s="319"/>
      <c r="AB1014" s="319"/>
      <c r="AC1014" s="319"/>
      <c r="AD1014" s="319"/>
    </row>
    <row r="1015" spans="1:30" x14ac:dyDescent="0.15">
      <c r="B1015" s="24"/>
      <c r="C1015" s="53"/>
      <c r="D1015" s="53"/>
      <c r="E1015" s="53"/>
      <c r="F1015" s="53"/>
      <c r="G1015" s="53"/>
      <c r="H1015" s="53"/>
      <c r="I1015" s="158"/>
      <c r="J1015" s="158"/>
      <c r="K1015" s="153"/>
      <c r="L1015" s="153"/>
      <c r="M1015" s="158"/>
      <c r="N1015" s="158"/>
      <c r="O1015" s="153"/>
      <c r="P1015" s="153"/>
      <c r="Q1015" s="158"/>
      <c r="R1015" s="158"/>
      <c r="S1015" s="153"/>
      <c r="T1015" s="153"/>
      <c r="U1015" s="158"/>
      <c r="V1015" s="158"/>
      <c r="W1015" s="153"/>
      <c r="X1015" s="153"/>
      <c r="Y1015" s="24"/>
      <c r="Z1015" s="24"/>
      <c r="AA1015" s="24"/>
      <c r="AB1015" s="24"/>
      <c r="AC1015" s="24"/>
      <c r="AD1015" s="24"/>
    </row>
    <row r="1016" spans="1:30" ht="13.5" customHeight="1" x14ac:dyDescent="0.15">
      <c r="A1016" s="23"/>
      <c r="B1016" s="595" t="s">
        <v>256</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24"/>
      <c r="AD1016" s="24"/>
    </row>
    <row r="1017" spans="1:30" x14ac:dyDescent="0.15">
      <c r="A1017" s="23"/>
      <c r="B1017" s="595"/>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24"/>
      <c r="AD1017" s="24"/>
    </row>
    <row r="1018" spans="1:30" x14ac:dyDescent="0.15">
      <c r="A1018" s="23"/>
      <c r="B1018" s="595"/>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24"/>
      <c r="AD1018" s="24"/>
    </row>
    <row r="1019" spans="1:30" x14ac:dyDescent="0.15">
      <c r="A1019" s="23"/>
      <c r="B1019" s="83"/>
      <c r="U1019" s="24"/>
      <c r="V1019" s="24"/>
      <c r="W1019" s="24"/>
      <c r="X1019" s="24"/>
      <c r="Y1019" s="24"/>
      <c r="Z1019" s="24"/>
      <c r="AA1019" s="24"/>
      <c r="AB1019" s="24"/>
      <c r="AC1019" s="24"/>
      <c r="AD1019" s="24"/>
    </row>
    <row r="1020" spans="1:30" x14ac:dyDescent="0.15">
      <c r="B1020" s="24"/>
      <c r="C1020" s="648"/>
      <c r="D1020" s="436"/>
      <c r="E1020" s="436"/>
      <c r="F1020" s="436"/>
      <c r="G1020" s="436"/>
      <c r="H1020" s="437"/>
      <c r="I1020" s="613" t="s">
        <v>24</v>
      </c>
      <c r="J1020" s="613"/>
      <c r="K1020" s="611">
        <f>SUM(O1020,S1020)</f>
        <v>500</v>
      </c>
      <c r="L1020" s="612"/>
      <c r="M1020" s="613" t="s">
        <v>2</v>
      </c>
      <c r="N1020" s="613"/>
      <c r="O1020" s="611">
        <f>P31</f>
        <v>250</v>
      </c>
      <c r="P1020" s="612"/>
      <c r="Q1020" s="613" t="s">
        <v>3</v>
      </c>
      <c r="R1020" s="613"/>
      <c r="S1020" s="611">
        <f>P34</f>
        <v>250</v>
      </c>
      <c r="T1020" s="612"/>
      <c r="U1020" s="24"/>
      <c r="V1020" s="24"/>
      <c r="W1020" s="24"/>
      <c r="X1020" s="24"/>
      <c r="Y1020" s="24"/>
      <c r="Z1020" s="24"/>
    </row>
    <row r="1021" spans="1:30" x14ac:dyDescent="0.15">
      <c r="B1021" s="24"/>
      <c r="C1021" s="645" t="s">
        <v>55</v>
      </c>
      <c r="D1021" s="646"/>
      <c r="E1021" s="646"/>
      <c r="F1021" s="646"/>
      <c r="G1021" s="646"/>
      <c r="H1021" s="647"/>
      <c r="I1021" s="510">
        <f>M1021+Q1021</f>
        <v>50</v>
      </c>
      <c r="J1021" s="494"/>
      <c r="K1021" s="511">
        <f>I1021/K$1020</f>
        <v>0.1</v>
      </c>
      <c r="L1021" s="512"/>
      <c r="M1021" s="510">
        <v>25</v>
      </c>
      <c r="N1021" s="494"/>
      <c r="O1021" s="511">
        <f>M1021/O$1020</f>
        <v>0.1</v>
      </c>
      <c r="P1021" s="512"/>
      <c r="Q1021" s="510">
        <v>25</v>
      </c>
      <c r="R1021" s="494"/>
      <c r="S1021" s="511">
        <f>Q1021/S$1020</f>
        <v>0.1</v>
      </c>
      <c r="T1021" s="512"/>
      <c r="U1021" s="24"/>
      <c r="V1021" s="24"/>
      <c r="W1021" s="24"/>
      <c r="X1021" s="24"/>
      <c r="Y1021" s="24"/>
      <c r="Z1021" s="24"/>
    </row>
    <row r="1022" spans="1:30" x14ac:dyDescent="0.15">
      <c r="A1022" s="36"/>
      <c r="B1022" s="41"/>
      <c r="C1022" s="645" t="s">
        <v>56</v>
      </c>
      <c r="D1022" s="646"/>
      <c r="E1022" s="646"/>
      <c r="F1022" s="646"/>
      <c r="G1022" s="646"/>
      <c r="H1022" s="647"/>
      <c r="I1022" s="510">
        <f t="shared" ref="I1022:I1024" si="186">M1022+Q1022</f>
        <v>126</v>
      </c>
      <c r="J1022" s="494"/>
      <c r="K1022" s="511">
        <f>I1022/K$1020</f>
        <v>0.252</v>
      </c>
      <c r="L1022" s="512"/>
      <c r="M1022" s="510">
        <v>67</v>
      </c>
      <c r="N1022" s="494"/>
      <c r="O1022" s="511">
        <f>M1022/O$1020</f>
        <v>0.26800000000000002</v>
      </c>
      <c r="P1022" s="512"/>
      <c r="Q1022" s="510">
        <v>59</v>
      </c>
      <c r="R1022" s="494"/>
      <c r="S1022" s="511">
        <f>Q1022/S$1020</f>
        <v>0.23599999999999999</v>
      </c>
      <c r="T1022" s="512"/>
      <c r="U1022" s="83"/>
      <c r="V1022" s="83"/>
      <c r="W1022" s="83"/>
      <c r="X1022" s="83"/>
      <c r="Y1022" s="41"/>
      <c r="Z1022" s="24"/>
    </row>
    <row r="1023" spans="1:30" ht="13.5" customHeight="1" x14ac:dyDescent="0.15">
      <c r="A1023" s="36"/>
      <c r="B1023" s="41"/>
      <c r="C1023" s="645" t="s">
        <v>57</v>
      </c>
      <c r="D1023" s="646"/>
      <c r="E1023" s="646"/>
      <c r="F1023" s="646"/>
      <c r="G1023" s="646"/>
      <c r="H1023" s="647"/>
      <c r="I1023" s="510">
        <f t="shared" si="186"/>
        <v>125</v>
      </c>
      <c r="J1023" s="494"/>
      <c r="K1023" s="511">
        <f>I1023/K$1020</f>
        <v>0.25</v>
      </c>
      <c r="L1023" s="512"/>
      <c r="M1023" s="510">
        <v>69</v>
      </c>
      <c r="N1023" s="494"/>
      <c r="O1023" s="511">
        <f>M1023/O$1020</f>
        <v>0.27600000000000002</v>
      </c>
      <c r="P1023" s="512"/>
      <c r="Q1023" s="510">
        <v>56</v>
      </c>
      <c r="R1023" s="494"/>
      <c r="S1023" s="511">
        <f>Q1023/S$1020</f>
        <v>0.224</v>
      </c>
      <c r="T1023" s="512"/>
      <c r="U1023" s="83"/>
      <c r="V1023" s="83"/>
      <c r="W1023" s="83"/>
      <c r="X1023" s="83"/>
      <c r="Y1023" s="41"/>
      <c r="Z1023" s="24"/>
    </row>
    <row r="1024" spans="1:30" ht="13.5" customHeight="1" x14ac:dyDescent="0.15">
      <c r="A1024" s="36"/>
      <c r="B1024" s="41"/>
      <c r="C1024" s="558" t="s">
        <v>42</v>
      </c>
      <c r="D1024" s="559"/>
      <c r="E1024" s="559"/>
      <c r="F1024" s="559"/>
      <c r="G1024" s="559"/>
      <c r="H1024" s="560"/>
      <c r="I1024" s="510">
        <f t="shared" si="186"/>
        <v>199</v>
      </c>
      <c r="J1024" s="494"/>
      <c r="K1024" s="511">
        <f>I1024/K$1020</f>
        <v>0.39800000000000002</v>
      </c>
      <c r="L1024" s="512"/>
      <c r="M1024" s="510">
        <v>89</v>
      </c>
      <c r="N1024" s="494"/>
      <c r="O1024" s="511">
        <f>M1024/O$1020</f>
        <v>0.35599999999999998</v>
      </c>
      <c r="P1024" s="512"/>
      <c r="Q1024" s="510">
        <v>110</v>
      </c>
      <c r="R1024" s="494"/>
      <c r="S1024" s="511">
        <f>Q1024/S$1020</f>
        <v>0.44</v>
      </c>
      <c r="T1024" s="512"/>
      <c r="U1024" s="83"/>
      <c r="V1024" s="83"/>
      <c r="W1024" s="83"/>
      <c r="X1024" s="83"/>
      <c r="Y1024" s="41"/>
      <c r="Z1024" s="24"/>
    </row>
    <row r="1025" spans="1:43" ht="13.5" customHeight="1" x14ac:dyDescent="0.15">
      <c r="A1025" s="36"/>
      <c r="B1025" s="41"/>
      <c r="C1025" s="53"/>
      <c r="D1025" s="53"/>
      <c r="E1025" s="53"/>
      <c r="F1025" s="53"/>
      <c r="G1025" s="53"/>
      <c r="H1025" s="53"/>
      <c r="I1025" s="158"/>
      <c r="J1025" s="158"/>
      <c r="K1025" s="153"/>
      <c r="L1025" s="153"/>
      <c r="M1025" s="158"/>
      <c r="N1025" s="158"/>
      <c r="O1025" s="153"/>
      <c r="P1025" s="153"/>
      <c r="Q1025" s="158"/>
      <c r="R1025" s="158"/>
      <c r="S1025" s="153"/>
      <c r="T1025" s="153"/>
      <c r="U1025" s="24"/>
      <c r="V1025" s="24"/>
      <c r="W1025" s="24"/>
      <c r="X1025" s="24"/>
      <c r="Y1025" s="24"/>
      <c r="Z1025" s="24"/>
      <c r="AA1025" s="24"/>
      <c r="AB1025" s="24"/>
      <c r="AC1025" s="41"/>
      <c r="AD1025" s="24"/>
    </row>
    <row r="1026" spans="1:43" s="318" customFormat="1" x14ac:dyDescent="0.15">
      <c r="B1026" t="s">
        <v>300</v>
      </c>
      <c r="C1026"/>
      <c r="D1026"/>
      <c r="E1026"/>
      <c r="F1026"/>
      <c r="G1026"/>
      <c r="H1026"/>
      <c r="I1026"/>
      <c r="J1026"/>
      <c r="K1026"/>
      <c r="L1026"/>
      <c r="M1026"/>
      <c r="N1026"/>
      <c r="O1026"/>
      <c r="P1026"/>
      <c r="Q1026"/>
      <c r="R1026"/>
      <c r="S1026"/>
      <c r="T1026"/>
      <c r="U1026"/>
      <c r="V1026"/>
      <c r="W1026"/>
      <c r="X1026"/>
      <c r="Y1026"/>
      <c r="Z1026"/>
      <c r="AA1026"/>
      <c r="AB1026"/>
      <c r="AF1026" s="286"/>
      <c r="AG1026" s="286"/>
      <c r="AH1026" s="286"/>
      <c r="AI1026" s="286"/>
      <c r="AJ1026" s="286"/>
      <c r="AK1026" s="286"/>
      <c r="AL1026" s="286"/>
      <c r="AM1026" s="286"/>
      <c r="AN1026" s="286"/>
      <c r="AO1026" s="286"/>
      <c r="AP1026" s="286"/>
      <c r="AQ1026" s="286"/>
    </row>
    <row r="1027" spans="1:43" s="318" customFormat="1" x14ac:dyDescent="0.15">
      <c r="B1027" t="s">
        <v>313</v>
      </c>
      <c r="C1027"/>
      <c r="D1027"/>
      <c r="E1027"/>
      <c r="F1027"/>
      <c r="G1027"/>
      <c r="H1027"/>
      <c r="I1027"/>
      <c r="J1027"/>
      <c r="K1027"/>
      <c r="L1027"/>
      <c r="M1027"/>
      <c r="N1027"/>
      <c r="O1027"/>
      <c r="P1027"/>
      <c r="Q1027"/>
      <c r="R1027"/>
      <c r="S1027"/>
      <c r="T1027"/>
      <c r="U1027"/>
      <c r="V1027"/>
      <c r="W1027"/>
      <c r="X1027"/>
      <c r="Y1027"/>
      <c r="Z1027"/>
      <c r="AA1027"/>
      <c r="AB1027"/>
      <c r="AF1027" s="286"/>
      <c r="AG1027" s="286"/>
      <c r="AH1027" s="286"/>
      <c r="AI1027" s="286"/>
      <c r="AJ1027" s="286"/>
      <c r="AK1027" s="286"/>
      <c r="AL1027" s="286"/>
      <c r="AM1027" s="286"/>
      <c r="AN1027" s="286"/>
      <c r="AO1027" s="286"/>
      <c r="AP1027" s="286"/>
      <c r="AQ1027" s="286"/>
    </row>
    <row r="1028" spans="1:43" ht="13.5" customHeight="1" x14ac:dyDescent="0.15">
      <c r="A1028" s="36"/>
      <c r="B1028" s="41"/>
      <c r="C1028" s="42" t="s">
        <v>94</v>
      </c>
      <c r="D1028" s="42"/>
      <c r="E1028" s="42"/>
      <c r="F1028" s="42"/>
      <c r="G1028" s="42"/>
      <c r="H1028" s="42"/>
      <c r="I1028" s="42"/>
      <c r="J1028" s="42"/>
      <c r="K1028" s="50"/>
      <c r="L1028" s="50"/>
      <c r="M1028" s="47"/>
      <c r="N1028" s="47"/>
      <c r="O1028" s="50"/>
      <c r="P1028" s="50"/>
      <c r="Q1028" s="42"/>
      <c r="R1028" s="42"/>
      <c r="S1028" s="50"/>
      <c r="T1028" s="50"/>
      <c r="U1028" s="24"/>
      <c r="V1028" s="24"/>
      <c r="W1028" s="24"/>
      <c r="X1028" s="24"/>
      <c r="Y1028" s="24"/>
      <c r="Z1028" s="24"/>
      <c r="AA1028" s="24"/>
      <c r="AB1028" s="24"/>
      <c r="AC1028" s="41"/>
      <c r="AD1028" s="24"/>
      <c r="AF1028" s="286"/>
      <c r="AG1028" s="286"/>
      <c r="AH1028" s="286"/>
      <c r="AI1028" s="286"/>
      <c r="AJ1028" s="286"/>
      <c r="AK1028" s="286"/>
      <c r="AL1028" s="286"/>
      <c r="AM1028" s="286"/>
      <c r="AN1028" s="286"/>
      <c r="AO1028" s="286"/>
      <c r="AP1028" s="286"/>
      <c r="AQ1028" s="286"/>
    </row>
    <row r="1029" spans="1:43" ht="13.5" customHeight="1" x14ac:dyDescent="0.15">
      <c r="A1029" s="36"/>
      <c r="B1029" s="41"/>
      <c r="C1029" s="68"/>
      <c r="D1029" s="69"/>
      <c r="E1029" s="69"/>
      <c r="F1029" s="69"/>
      <c r="G1029" s="69"/>
      <c r="H1029" s="70"/>
      <c r="I1029" s="540" t="s">
        <v>144</v>
      </c>
      <c r="J1029" s="541"/>
      <c r="K1029" s="542">
        <v>500</v>
      </c>
      <c r="L1029" s="543"/>
      <c r="M1029" s="540" t="s">
        <v>197</v>
      </c>
      <c r="N1029" s="541"/>
      <c r="O1029" s="542">
        <v>500</v>
      </c>
      <c r="P1029" s="543"/>
      <c r="Q1029" s="540" t="s">
        <v>213</v>
      </c>
      <c r="R1029" s="541"/>
      <c r="S1029" s="542">
        <v>500</v>
      </c>
      <c r="T1029" s="543"/>
      <c r="U1029" s="24"/>
      <c r="V1029" s="24"/>
      <c r="W1029" s="24"/>
      <c r="X1029" s="24"/>
      <c r="Y1029" s="41"/>
      <c r="Z1029" s="24"/>
      <c r="AF1029" s="286"/>
      <c r="AG1029" s="286"/>
      <c r="AH1029" s="286"/>
      <c r="AI1029" s="286"/>
      <c r="AJ1029" s="286"/>
      <c r="AK1029" s="286"/>
      <c r="AL1029" s="286"/>
      <c r="AM1029" s="286"/>
      <c r="AN1029" s="286"/>
      <c r="AO1029" s="286"/>
      <c r="AP1029" s="286"/>
      <c r="AQ1029" s="286"/>
    </row>
    <row r="1030" spans="1:43" ht="13.5" customHeight="1" x14ac:dyDescent="0.15">
      <c r="A1030" s="36"/>
      <c r="B1030" s="41"/>
      <c r="C1030" s="658" t="s">
        <v>55</v>
      </c>
      <c r="D1030" s="659"/>
      <c r="E1030" s="659"/>
      <c r="F1030" s="659"/>
      <c r="G1030" s="659"/>
      <c r="H1030" s="660"/>
      <c r="I1030" s="546">
        <v>43</v>
      </c>
      <c r="J1030" s="490"/>
      <c r="K1030" s="547">
        <f>I1030/$K$1029</f>
        <v>8.5999999999999993E-2</v>
      </c>
      <c r="L1030" s="548"/>
      <c r="M1030" s="546">
        <v>60</v>
      </c>
      <c r="N1030" s="490"/>
      <c r="O1030" s="547">
        <f>M1030/$O$1029</f>
        <v>0.12</v>
      </c>
      <c r="P1030" s="548"/>
      <c r="Q1030" s="546">
        <v>50</v>
      </c>
      <c r="R1030" s="490"/>
      <c r="S1030" s="547">
        <f>Q1030/$S$1029</f>
        <v>0.1</v>
      </c>
      <c r="T1030" s="548"/>
      <c r="U1030" s="24"/>
      <c r="V1030" s="24"/>
      <c r="W1030" s="24"/>
      <c r="X1030" s="24"/>
      <c r="Y1030" s="41"/>
      <c r="Z1030" s="24"/>
      <c r="AF1030" s="286"/>
      <c r="AG1030" s="286"/>
      <c r="AH1030" s="37"/>
      <c r="AI1030" s="37"/>
      <c r="AJ1030" s="286"/>
      <c r="AK1030" s="37"/>
      <c r="AL1030" s="286"/>
      <c r="AM1030" s="286"/>
      <c r="AN1030" s="286"/>
      <c r="AO1030" s="286"/>
      <c r="AP1030" s="286"/>
      <c r="AQ1030" s="286"/>
    </row>
    <row r="1031" spans="1:43" ht="13.5" customHeight="1" x14ac:dyDescent="0.15">
      <c r="B1031" s="24"/>
      <c r="C1031" s="658" t="s">
        <v>56</v>
      </c>
      <c r="D1031" s="659"/>
      <c r="E1031" s="659"/>
      <c r="F1031" s="659"/>
      <c r="G1031" s="659"/>
      <c r="H1031" s="660"/>
      <c r="I1031" s="546">
        <v>81</v>
      </c>
      <c r="J1031" s="490"/>
      <c r="K1031" s="544">
        <f t="shared" ref="K1031:K1033" si="187">I1031/$K$1029</f>
        <v>0.16200000000000001</v>
      </c>
      <c r="L1031" s="545"/>
      <c r="M1031" s="546">
        <v>126</v>
      </c>
      <c r="N1031" s="490"/>
      <c r="O1031" s="544">
        <f t="shared" ref="O1031:O1033" si="188">M1031/$O$1029</f>
        <v>0.252</v>
      </c>
      <c r="P1031" s="545"/>
      <c r="Q1031" s="546">
        <v>126</v>
      </c>
      <c r="R1031" s="490"/>
      <c r="S1031" s="544">
        <f t="shared" ref="S1031:S1033" si="189">Q1031/$S$1029</f>
        <v>0.252</v>
      </c>
      <c r="T1031" s="545"/>
      <c r="U1031" s="24"/>
      <c r="V1031" s="24"/>
      <c r="W1031" s="24"/>
      <c r="X1031" s="24"/>
      <c r="Y1031" s="24"/>
      <c r="Z1031" s="24"/>
      <c r="AF1031" s="286"/>
      <c r="AG1031" s="37"/>
      <c r="AH1031" s="272"/>
      <c r="AI1031" s="272"/>
      <c r="AJ1031" s="272"/>
      <c r="AK1031" s="272"/>
      <c r="AL1031" s="272"/>
      <c r="AM1031" s="286"/>
      <c r="AN1031" s="286"/>
      <c r="AO1031" s="286"/>
      <c r="AP1031" s="286"/>
      <c r="AQ1031" s="286"/>
    </row>
    <row r="1032" spans="1:43" ht="13.5" customHeight="1" x14ac:dyDescent="0.15">
      <c r="B1032" s="24"/>
      <c r="C1032" s="658" t="s">
        <v>57</v>
      </c>
      <c r="D1032" s="659"/>
      <c r="E1032" s="659"/>
      <c r="F1032" s="659"/>
      <c r="G1032" s="659"/>
      <c r="H1032" s="660"/>
      <c r="I1032" s="546">
        <v>150</v>
      </c>
      <c r="J1032" s="490"/>
      <c r="K1032" s="544">
        <f t="shared" si="187"/>
        <v>0.3</v>
      </c>
      <c r="L1032" s="545"/>
      <c r="M1032" s="546">
        <v>116</v>
      </c>
      <c r="N1032" s="490"/>
      <c r="O1032" s="544">
        <f t="shared" si="188"/>
        <v>0.23200000000000001</v>
      </c>
      <c r="P1032" s="545"/>
      <c r="Q1032" s="546">
        <v>125</v>
      </c>
      <c r="R1032" s="490"/>
      <c r="S1032" s="544">
        <f t="shared" si="189"/>
        <v>0.25</v>
      </c>
      <c r="T1032" s="545"/>
      <c r="U1032" s="24"/>
      <c r="V1032" s="24"/>
      <c r="W1032" s="24"/>
      <c r="X1032" s="24"/>
      <c r="Y1032" s="24"/>
      <c r="Z1032" s="24"/>
      <c r="AF1032" s="286"/>
      <c r="AG1032" s="74"/>
      <c r="AH1032" s="272"/>
      <c r="AI1032" s="272"/>
      <c r="AJ1032" s="272"/>
      <c r="AK1032" s="272"/>
      <c r="AL1032" s="272"/>
      <c r="AM1032" s="286"/>
      <c r="AN1032" s="286"/>
      <c r="AO1032" s="286"/>
      <c r="AP1032" s="286"/>
      <c r="AQ1032" s="286"/>
    </row>
    <row r="1033" spans="1:43" ht="13.5" customHeight="1" x14ac:dyDescent="0.15">
      <c r="B1033" s="24"/>
      <c r="C1033" s="618" t="s">
        <v>42</v>
      </c>
      <c r="D1033" s="619"/>
      <c r="E1033" s="619"/>
      <c r="F1033" s="619"/>
      <c r="G1033" s="619"/>
      <c r="H1033" s="620"/>
      <c r="I1033" s="546">
        <v>226</v>
      </c>
      <c r="J1033" s="490"/>
      <c r="K1033" s="544">
        <f t="shared" si="187"/>
        <v>0.45200000000000001</v>
      </c>
      <c r="L1033" s="545"/>
      <c r="M1033" s="546">
        <v>198</v>
      </c>
      <c r="N1033" s="490"/>
      <c r="O1033" s="544">
        <f t="shared" si="188"/>
        <v>0.39600000000000002</v>
      </c>
      <c r="P1033" s="545"/>
      <c r="Q1033" s="546">
        <v>199</v>
      </c>
      <c r="R1033" s="490"/>
      <c r="S1033" s="544">
        <f t="shared" si="189"/>
        <v>0.39800000000000002</v>
      </c>
      <c r="T1033" s="545"/>
      <c r="U1033" s="24"/>
      <c r="V1033" s="24"/>
      <c r="W1033" s="24"/>
      <c r="X1033" s="24"/>
      <c r="Y1033" s="24"/>
      <c r="Z1033" s="24"/>
      <c r="AF1033" s="286"/>
      <c r="AG1033" s="74"/>
      <c r="AH1033" s="272"/>
      <c r="AI1033" s="272"/>
      <c r="AJ1033" s="272"/>
      <c r="AK1033" s="272"/>
      <c r="AL1033" s="272"/>
      <c r="AM1033" s="286"/>
      <c r="AN1033" s="286"/>
      <c r="AO1033" s="286"/>
      <c r="AP1033" s="286"/>
      <c r="AQ1033" s="286"/>
    </row>
    <row r="1034" spans="1:43" ht="13.5" customHeight="1" x14ac:dyDescent="0.15">
      <c r="B1034" s="24"/>
      <c r="C1034" s="83"/>
      <c r="D1034" s="83"/>
      <c r="E1034" s="83"/>
      <c r="F1034" s="83"/>
      <c r="G1034" s="83"/>
      <c r="H1034" s="83"/>
      <c r="I1034" s="83"/>
      <c r="J1034" s="83"/>
      <c r="K1034" s="83"/>
      <c r="L1034" s="83"/>
      <c r="M1034" s="83"/>
      <c r="N1034" s="83"/>
      <c r="O1034" s="83"/>
      <c r="P1034" s="83"/>
      <c r="Q1034" s="83"/>
      <c r="R1034" s="83"/>
      <c r="S1034" s="83"/>
      <c r="T1034" s="83"/>
      <c r="U1034" s="83"/>
      <c r="V1034" s="83"/>
      <c r="W1034" s="83"/>
      <c r="X1034" s="83"/>
      <c r="Y1034" s="83"/>
      <c r="Z1034" s="83"/>
      <c r="AA1034" s="83"/>
      <c r="AB1034" s="83"/>
      <c r="AC1034" s="24"/>
      <c r="AD1034" s="24"/>
      <c r="AF1034" s="286"/>
      <c r="AG1034" s="74"/>
      <c r="AH1034" s="272"/>
      <c r="AI1034" s="272"/>
      <c r="AJ1034" s="272"/>
      <c r="AK1034" s="272"/>
      <c r="AL1034" s="272"/>
      <c r="AM1034" s="286"/>
      <c r="AN1034" s="286"/>
      <c r="AO1034" s="286"/>
      <c r="AP1034" s="286"/>
      <c r="AQ1034" s="286"/>
    </row>
    <row r="1035" spans="1:43" ht="13.5" customHeight="1" x14ac:dyDescent="0.15">
      <c r="B1035" s="24"/>
      <c r="C1035" s="83"/>
      <c r="D1035" s="83"/>
      <c r="E1035" s="83"/>
      <c r="F1035" s="83"/>
      <c r="G1035" s="83"/>
      <c r="H1035" s="83"/>
      <c r="I1035" s="83"/>
      <c r="J1035" s="83"/>
      <c r="K1035" s="83"/>
      <c r="L1035" s="83"/>
      <c r="M1035" s="83"/>
      <c r="N1035" s="83"/>
      <c r="O1035" s="83"/>
      <c r="P1035" s="83"/>
      <c r="Q1035" s="83"/>
      <c r="R1035" s="83"/>
      <c r="S1035" s="83"/>
      <c r="T1035" s="83"/>
      <c r="U1035" s="83"/>
      <c r="V1035" s="83"/>
      <c r="W1035" s="83"/>
      <c r="X1035" s="83"/>
      <c r="Y1035" s="83"/>
      <c r="Z1035" s="83"/>
      <c r="AA1035" s="83"/>
      <c r="AB1035" s="83"/>
      <c r="AC1035" s="24"/>
      <c r="AD1035" s="24"/>
      <c r="AF1035" s="286"/>
      <c r="AG1035" s="74"/>
      <c r="AH1035" s="272"/>
      <c r="AI1035" s="272"/>
      <c r="AJ1035" s="272"/>
      <c r="AK1035" s="286"/>
      <c r="AL1035" s="286"/>
      <c r="AM1035" s="286"/>
      <c r="AN1035" s="286"/>
      <c r="AO1035" s="286"/>
      <c r="AP1035" s="286"/>
      <c r="AQ1035" s="286"/>
    </row>
    <row r="1036" spans="1:43" ht="13.5" customHeight="1" x14ac:dyDescent="0.15">
      <c r="B1036" s="24"/>
      <c r="C1036" s="83"/>
      <c r="D1036" s="83"/>
      <c r="E1036" s="83"/>
      <c r="F1036" s="83"/>
      <c r="G1036" s="83"/>
      <c r="H1036" s="83"/>
      <c r="I1036" s="83"/>
      <c r="J1036" s="83"/>
      <c r="K1036" s="83"/>
      <c r="L1036" s="83"/>
      <c r="M1036" s="83"/>
      <c r="N1036" s="83"/>
      <c r="O1036" s="83"/>
      <c r="P1036" s="83"/>
      <c r="Q1036" s="83"/>
      <c r="R1036" s="83"/>
      <c r="S1036" s="83"/>
      <c r="T1036" s="83"/>
      <c r="U1036" s="83"/>
      <c r="V1036" s="83"/>
      <c r="W1036" s="83"/>
      <c r="X1036" s="83"/>
      <c r="Y1036" s="83"/>
      <c r="Z1036" s="83"/>
      <c r="AA1036" s="83"/>
      <c r="AB1036" s="83"/>
      <c r="AC1036" s="24"/>
      <c r="AD1036" s="24"/>
      <c r="AF1036" s="286"/>
      <c r="AG1036" s="74"/>
      <c r="AH1036" s="272"/>
      <c r="AI1036" s="272"/>
      <c r="AJ1036" s="272"/>
      <c r="AK1036" s="286"/>
      <c r="AL1036" s="286"/>
      <c r="AM1036" s="286"/>
      <c r="AN1036" s="286"/>
      <c r="AO1036" s="286"/>
      <c r="AP1036" s="286"/>
      <c r="AQ1036" s="286"/>
    </row>
    <row r="1037" spans="1:43" ht="13.5" customHeight="1" x14ac:dyDescent="0.15">
      <c r="B1037" s="24"/>
      <c r="C1037" s="83"/>
      <c r="D1037" s="83"/>
      <c r="E1037" s="83"/>
      <c r="F1037" s="83"/>
      <c r="G1037" s="83"/>
      <c r="H1037" s="83"/>
      <c r="I1037" s="83"/>
      <c r="J1037" s="83"/>
      <c r="K1037" s="83"/>
      <c r="L1037" s="83"/>
      <c r="M1037" s="83"/>
      <c r="N1037" s="83"/>
      <c r="O1037" s="83"/>
      <c r="P1037" s="83"/>
      <c r="Q1037" s="83"/>
      <c r="R1037" s="83"/>
      <c r="S1037" s="83"/>
      <c r="T1037" s="83"/>
      <c r="U1037" s="83"/>
      <c r="V1037" s="83"/>
      <c r="W1037" s="83"/>
      <c r="X1037" s="83"/>
      <c r="Y1037" s="83"/>
      <c r="Z1037" s="83"/>
      <c r="AA1037" s="83"/>
      <c r="AB1037" s="83"/>
      <c r="AC1037" s="24"/>
      <c r="AD1037" s="24"/>
      <c r="AF1037" s="286"/>
      <c r="AG1037" s="74"/>
      <c r="AH1037" s="272"/>
      <c r="AI1037" s="272"/>
      <c r="AJ1037" s="272"/>
      <c r="AK1037" s="286"/>
      <c r="AL1037" s="286"/>
      <c r="AM1037" s="286"/>
      <c r="AN1037" s="286"/>
      <c r="AO1037" s="286"/>
      <c r="AP1037" s="286"/>
      <c r="AQ1037" s="286"/>
    </row>
    <row r="1038" spans="1:43" ht="13.5" customHeight="1" x14ac:dyDescent="0.15">
      <c r="B1038" s="24"/>
      <c r="C1038" s="83"/>
      <c r="D1038" s="83"/>
      <c r="E1038" s="83"/>
      <c r="F1038" s="83"/>
      <c r="G1038" s="83"/>
      <c r="H1038" s="83"/>
      <c r="I1038" s="83"/>
      <c r="J1038" s="83"/>
      <c r="K1038" s="83"/>
      <c r="L1038" s="83"/>
      <c r="M1038" s="83"/>
      <c r="N1038" s="83"/>
      <c r="O1038" s="83"/>
      <c r="P1038" s="83"/>
      <c r="Q1038" s="83"/>
      <c r="R1038" s="83"/>
      <c r="S1038" s="83"/>
      <c r="T1038" s="83"/>
      <c r="U1038" s="83"/>
      <c r="V1038" s="83"/>
      <c r="W1038" s="83"/>
      <c r="X1038" s="83"/>
      <c r="Y1038" s="83"/>
      <c r="Z1038" s="83"/>
      <c r="AA1038" s="83"/>
      <c r="AB1038" s="83"/>
      <c r="AC1038" s="24"/>
      <c r="AD1038" s="24"/>
      <c r="AF1038" s="286"/>
      <c r="AG1038" s="74"/>
      <c r="AH1038" s="272"/>
      <c r="AI1038" s="272"/>
      <c r="AJ1038" s="272"/>
      <c r="AK1038" s="286"/>
      <c r="AL1038" s="286"/>
      <c r="AM1038" s="286"/>
      <c r="AN1038" s="286"/>
      <c r="AO1038" s="286"/>
      <c r="AP1038" s="286"/>
      <c r="AQ1038" s="286"/>
    </row>
    <row r="1039" spans="1:43" ht="13.5" customHeight="1" x14ac:dyDescent="0.15">
      <c r="B1039" s="24"/>
      <c r="C1039" s="83"/>
      <c r="D1039" s="83"/>
      <c r="E1039" s="83"/>
      <c r="F1039" s="83"/>
      <c r="G1039" s="83"/>
      <c r="H1039" s="83"/>
      <c r="I1039" s="83"/>
      <c r="J1039" s="83"/>
      <c r="K1039" s="83"/>
      <c r="L1039" s="83"/>
      <c r="M1039" s="83"/>
      <c r="N1039" s="83"/>
      <c r="O1039" s="83"/>
      <c r="P1039" s="83"/>
      <c r="Q1039" s="83"/>
      <c r="R1039" s="83"/>
      <c r="S1039" s="83"/>
      <c r="T1039" s="83"/>
      <c r="U1039" s="83"/>
      <c r="V1039" s="83"/>
      <c r="W1039" s="83"/>
      <c r="X1039" s="83"/>
      <c r="Y1039" s="83"/>
      <c r="Z1039" s="83"/>
      <c r="AA1039" s="83"/>
      <c r="AB1039" s="83"/>
      <c r="AC1039" s="24"/>
      <c r="AD1039" s="24"/>
      <c r="AF1039" s="286"/>
      <c r="AG1039" s="74"/>
      <c r="AH1039" s="272"/>
      <c r="AI1039" s="272"/>
      <c r="AJ1039" s="272"/>
      <c r="AK1039" s="286"/>
      <c r="AL1039" s="286"/>
      <c r="AM1039" s="286"/>
      <c r="AN1039" s="286"/>
      <c r="AO1039" s="286"/>
      <c r="AP1039" s="286"/>
      <c r="AQ1039" s="286"/>
    </row>
    <row r="1040" spans="1:43" ht="13.5" customHeight="1" x14ac:dyDescent="0.15">
      <c r="B1040" s="24"/>
      <c r="C1040" s="83"/>
      <c r="D1040" s="83"/>
      <c r="E1040" s="83"/>
      <c r="F1040" s="83"/>
      <c r="G1040" s="83"/>
      <c r="H1040" s="83"/>
      <c r="I1040" s="83"/>
      <c r="J1040" s="83"/>
      <c r="K1040" s="83"/>
      <c r="L1040" s="83"/>
      <c r="M1040" s="83"/>
      <c r="N1040" s="83"/>
      <c r="O1040" s="83"/>
      <c r="P1040" s="83"/>
      <c r="Q1040" s="83"/>
      <c r="R1040" s="83"/>
      <c r="S1040" s="83"/>
      <c r="T1040" s="83"/>
      <c r="U1040" s="83"/>
      <c r="V1040" s="83"/>
      <c r="W1040" s="83"/>
      <c r="X1040" s="83"/>
      <c r="Y1040" s="83"/>
      <c r="Z1040" s="83"/>
      <c r="AA1040" s="83"/>
      <c r="AB1040" s="83"/>
      <c r="AC1040" s="24"/>
      <c r="AD1040" s="24"/>
      <c r="AF1040" s="286"/>
      <c r="AG1040" s="74"/>
      <c r="AH1040" s="272"/>
      <c r="AI1040" s="272"/>
      <c r="AJ1040" s="272"/>
      <c r="AK1040" s="286"/>
      <c r="AL1040" s="286"/>
      <c r="AM1040" s="286"/>
      <c r="AN1040" s="286"/>
      <c r="AO1040" s="286"/>
      <c r="AP1040" s="286"/>
      <c r="AQ1040" s="286"/>
    </row>
    <row r="1041" spans="1:43" ht="13.5" customHeight="1" x14ac:dyDescent="0.15">
      <c r="B1041" s="24"/>
      <c r="C1041" s="83"/>
      <c r="D1041" s="83"/>
      <c r="E1041" s="83"/>
      <c r="F1041" s="83"/>
      <c r="G1041" s="83"/>
      <c r="H1041" s="83"/>
      <c r="I1041" s="83"/>
      <c r="J1041" s="83"/>
      <c r="K1041" s="83"/>
      <c r="L1041" s="83"/>
      <c r="M1041" s="83"/>
      <c r="N1041" s="83"/>
      <c r="O1041" s="83"/>
      <c r="P1041" s="83"/>
      <c r="Q1041" s="83"/>
      <c r="R1041" s="83"/>
      <c r="S1041" s="83"/>
      <c r="T1041" s="83"/>
      <c r="U1041" s="83"/>
      <c r="V1041" s="83"/>
      <c r="W1041" s="83"/>
      <c r="X1041" s="83"/>
      <c r="Y1041" s="83"/>
      <c r="Z1041" s="83"/>
      <c r="AA1041" s="83"/>
      <c r="AB1041" s="83"/>
      <c r="AC1041" s="24"/>
      <c r="AD1041" s="24"/>
      <c r="AF1041" s="286"/>
      <c r="AG1041" s="74"/>
      <c r="AH1041" s="272"/>
      <c r="AI1041" s="272"/>
      <c r="AJ1041" s="272"/>
      <c r="AK1041" s="286"/>
      <c r="AL1041" s="286"/>
      <c r="AM1041" s="286"/>
      <c r="AN1041" s="286"/>
      <c r="AO1041" s="286"/>
      <c r="AP1041" s="286"/>
      <c r="AQ1041" s="286"/>
    </row>
    <row r="1042" spans="1:43" ht="13.5" customHeight="1" x14ac:dyDescent="0.15">
      <c r="B1042" s="24"/>
      <c r="C1042" s="83"/>
      <c r="D1042" s="83"/>
      <c r="E1042" s="83"/>
      <c r="F1042" s="83"/>
      <c r="G1042" s="83"/>
      <c r="H1042" s="83"/>
      <c r="I1042" s="83"/>
      <c r="J1042" s="83"/>
      <c r="K1042" s="83"/>
      <c r="L1042" s="83"/>
      <c r="M1042" s="83"/>
      <c r="N1042" s="83"/>
      <c r="O1042" s="83"/>
      <c r="P1042" s="83"/>
      <c r="Q1042" s="83"/>
      <c r="R1042" s="83"/>
      <c r="S1042" s="83"/>
      <c r="T1042" s="83"/>
      <c r="U1042" s="83"/>
      <c r="V1042" s="83"/>
      <c r="W1042" s="83"/>
      <c r="X1042" s="83"/>
      <c r="Y1042" s="83"/>
      <c r="Z1042" s="83"/>
      <c r="AA1042" s="83"/>
      <c r="AB1042" s="83"/>
      <c r="AC1042" s="24"/>
      <c r="AD1042" s="24"/>
      <c r="AF1042" s="286"/>
      <c r="AG1042" s="74"/>
      <c r="AH1042" s="272"/>
      <c r="AI1042" s="272"/>
      <c r="AJ1042" s="272"/>
      <c r="AK1042" s="286"/>
      <c r="AL1042" s="286"/>
      <c r="AM1042" s="286"/>
      <c r="AN1042" s="286"/>
      <c r="AO1042" s="286"/>
      <c r="AP1042" s="286"/>
      <c r="AQ1042" s="286"/>
    </row>
    <row r="1043" spans="1:43" ht="13.5" customHeight="1" x14ac:dyDescent="0.15">
      <c r="B1043" s="24"/>
      <c r="C1043" s="83"/>
      <c r="D1043" s="83"/>
      <c r="E1043" s="83"/>
      <c r="F1043" s="83"/>
      <c r="G1043" s="83"/>
      <c r="H1043" s="83"/>
      <c r="I1043" s="83"/>
      <c r="J1043" s="83"/>
      <c r="K1043" s="83"/>
      <c r="L1043" s="83"/>
      <c r="M1043" s="83"/>
      <c r="N1043" s="83"/>
      <c r="O1043" s="83"/>
      <c r="P1043" s="83"/>
      <c r="Q1043" s="83"/>
      <c r="R1043" s="83"/>
      <c r="S1043" s="83"/>
      <c r="T1043" s="83"/>
      <c r="U1043" s="83"/>
      <c r="V1043" s="83"/>
      <c r="W1043" s="83"/>
      <c r="X1043" s="83"/>
      <c r="Y1043" s="83"/>
      <c r="Z1043" s="83"/>
      <c r="AA1043" s="83"/>
      <c r="AB1043" s="83"/>
      <c r="AC1043" s="24"/>
      <c r="AD1043" s="24"/>
      <c r="AG1043" s="74"/>
      <c r="AH1043" s="272"/>
      <c r="AI1043" s="272"/>
      <c r="AJ1043" s="62"/>
    </row>
    <row r="1044" spans="1:43" ht="13.5" customHeight="1" x14ac:dyDescent="0.15">
      <c r="B1044" s="24"/>
      <c r="C1044" s="83"/>
      <c r="D1044" s="83"/>
      <c r="E1044" s="83"/>
      <c r="F1044" s="83"/>
      <c r="G1044" s="83"/>
      <c r="H1044" s="83"/>
      <c r="I1044" s="83"/>
      <c r="J1044" s="83"/>
      <c r="K1044" s="83"/>
      <c r="L1044" s="83"/>
      <c r="M1044" s="83"/>
      <c r="N1044" s="83"/>
      <c r="O1044" s="83"/>
      <c r="P1044" s="83"/>
      <c r="Q1044" s="83"/>
      <c r="R1044" s="83"/>
      <c r="S1044" s="83"/>
      <c r="T1044" s="83"/>
      <c r="U1044" s="83"/>
      <c r="V1044" s="83"/>
      <c r="W1044" s="83"/>
      <c r="X1044" s="83"/>
      <c r="Y1044" s="83"/>
      <c r="Z1044" s="83"/>
      <c r="AA1044" s="83"/>
      <c r="AB1044" s="83"/>
      <c r="AC1044" s="24"/>
      <c r="AD1044" s="24"/>
      <c r="AG1044" s="74"/>
      <c r="AH1044" s="272"/>
      <c r="AI1044" s="272"/>
      <c r="AJ1044" s="62"/>
    </row>
    <row r="1045" spans="1:43" ht="13.5" customHeight="1" x14ac:dyDescent="0.15">
      <c r="B1045" s="24"/>
      <c r="C1045" s="83"/>
      <c r="D1045" s="83"/>
      <c r="E1045" s="83"/>
      <c r="F1045" s="83"/>
      <c r="G1045" s="83"/>
      <c r="H1045" s="83"/>
      <c r="I1045" s="83"/>
      <c r="J1045" s="83"/>
      <c r="K1045" s="83"/>
      <c r="L1045" s="83"/>
      <c r="M1045" s="83"/>
      <c r="N1045" s="83"/>
      <c r="O1045" s="83"/>
      <c r="P1045" s="83"/>
      <c r="Q1045" s="83"/>
      <c r="R1045" s="83"/>
      <c r="S1045" s="83"/>
      <c r="T1045" s="83"/>
      <c r="U1045" s="83"/>
      <c r="V1045" s="83"/>
      <c r="W1045" s="83"/>
      <c r="X1045" s="83"/>
      <c r="Y1045" s="83"/>
      <c r="Z1045" s="83"/>
      <c r="AA1045" s="83"/>
      <c r="AB1045" s="83"/>
      <c r="AC1045" s="24"/>
      <c r="AD1045" s="24"/>
      <c r="AG1045" s="74"/>
      <c r="AH1045" s="272"/>
      <c r="AI1045" s="272"/>
      <c r="AJ1045" s="62"/>
    </row>
    <row r="1046" spans="1:43" ht="13.5" customHeight="1" x14ac:dyDescent="0.15">
      <c r="B1046" s="24"/>
      <c r="C1046" s="83"/>
      <c r="D1046" s="83"/>
      <c r="E1046" s="83"/>
      <c r="F1046" s="83"/>
      <c r="G1046" s="83"/>
      <c r="H1046" s="83"/>
      <c r="I1046" s="83"/>
      <c r="J1046" s="83"/>
      <c r="K1046" s="83"/>
      <c r="L1046" s="83"/>
      <c r="M1046" s="83"/>
      <c r="N1046" s="83"/>
      <c r="O1046" s="83"/>
      <c r="P1046" s="83"/>
      <c r="Q1046" s="83"/>
      <c r="R1046" s="83"/>
      <c r="S1046" s="83"/>
      <c r="T1046" s="83"/>
      <c r="U1046" s="83"/>
      <c r="V1046" s="83"/>
      <c r="W1046" s="83"/>
      <c r="X1046" s="83"/>
      <c r="Y1046" s="83"/>
      <c r="Z1046" s="83"/>
      <c r="AA1046" s="83"/>
      <c r="AB1046" s="83"/>
      <c r="AC1046" s="24"/>
      <c r="AD1046" s="24"/>
      <c r="AG1046" s="74"/>
      <c r="AH1046" s="272"/>
      <c r="AI1046" s="272"/>
      <c r="AJ1046" s="62"/>
    </row>
    <row r="1047" spans="1:43" ht="13.5" customHeight="1" x14ac:dyDescent="0.15">
      <c r="B1047" s="24"/>
      <c r="C1047" s="83"/>
      <c r="D1047" s="83"/>
      <c r="E1047" s="83"/>
      <c r="F1047" s="83"/>
      <c r="G1047" s="83"/>
      <c r="H1047" s="83"/>
      <c r="I1047" s="83"/>
      <c r="J1047" s="83"/>
      <c r="K1047" s="83"/>
      <c r="L1047" s="83"/>
      <c r="M1047" s="83"/>
      <c r="N1047" s="83"/>
      <c r="O1047" s="83"/>
      <c r="P1047" s="83"/>
      <c r="Q1047" s="83"/>
      <c r="R1047" s="83"/>
      <c r="S1047" s="83"/>
      <c r="T1047" s="83"/>
      <c r="U1047" s="83"/>
      <c r="V1047" s="83"/>
      <c r="W1047" s="83"/>
      <c r="X1047" s="83"/>
      <c r="Y1047" s="83"/>
      <c r="Z1047" s="83"/>
      <c r="AA1047" s="83"/>
      <c r="AB1047" s="83"/>
      <c r="AC1047" s="24"/>
      <c r="AD1047" s="24"/>
      <c r="AG1047" s="74"/>
      <c r="AH1047" s="272"/>
      <c r="AI1047" s="272"/>
      <c r="AJ1047" s="62"/>
    </row>
    <row r="1048" spans="1:43" ht="13.5" customHeight="1" x14ac:dyDescent="0.15">
      <c r="B1048" s="24"/>
      <c r="C1048" s="83"/>
      <c r="D1048" s="83"/>
      <c r="E1048" s="83"/>
      <c r="F1048" s="83"/>
      <c r="G1048" s="83"/>
      <c r="H1048" s="83"/>
      <c r="I1048" s="83"/>
      <c r="J1048" s="83"/>
      <c r="K1048" s="83"/>
      <c r="L1048" s="83"/>
      <c r="M1048" s="83"/>
      <c r="N1048" s="83"/>
      <c r="O1048" s="83"/>
      <c r="P1048" s="83"/>
      <c r="Q1048" s="83"/>
      <c r="R1048" s="83"/>
      <c r="S1048" s="83"/>
      <c r="T1048" s="83"/>
      <c r="U1048" s="83"/>
      <c r="V1048" s="83"/>
      <c r="W1048" s="83"/>
      <c r="X1048" s="83"/>
      <c r="Y1048" s="83"/>
      <c r="Z1048" s="83"/>
      <c r="AA1048" s="83"/>
      <c r="AB1048" s="83"/>
      <c r="AC1048" s="24"/>
      <c r="AD1048" s="24"/>
      <c r="AG1048" s="74"/>
      <c r="AH1048" s="272"/>
      <c r="AI1048" s="272"/>
      <c r="AJ1048" s="62"/>
    </row>
    <row r="1049" spans="1:43" ht="13.5" customHeight="1" x14ac:dyDescent="0.15">
      <c r="B1049" s="24"/>
      <c r="C1049" s="83"/>
      <c r="D1049" s="83"/>
      <c r="E1049" s="83"/>
      <c r="F1049" s="83"/>
      <c r="G1049" s="83"/>
      <c r="H1049" s="83"/>
      <c r="I1049" s="83"/>
      <c r="J1049" s="83"/>
      <c r="K1049" s="83"/>
      <c r="L1049" s="83"/>
      <c r="M1049" s="83"/>
      <c r="N1049" s="83"/>
      <c r="O1049" s="83"/>
      <c r="P1049" s="83"/>
      <c r="Q1049" s="83"/>
      <c r="R1049" s="83"/>
      <c r="S1049" s="83"/>
      <c r="T1049" s="83"/>
      <c r="U1049" s="83"/>
      <c r="V1049" s="83"/>
      <c r="W1049" s="83"/>
      <c r="X1049" s="83"/>
      <c r="Y1049" s="83"/>
      <c r="Z1049" s="83"/>
      <c r="AA1049" s="83"/>
      <c r="AB1049" s="83"/>
      <c r="AC1049" s="24"/>
      <c r="AD1049" s="24"/>
      <c r="AG1049" s="74"/>
      <c r="AH1049" s="272"/>
      <c r="AI1049" s="272"/>
      <c r="AJ1049" s="62"/>
    </row>
    <row r="1050" spans="1:43" ht="13.5" customHeight="1" x14ac:dyDescent="0.15">
      <c r="B1050" s="24"/>
      <c r="C1050" s="83"/>
      <c r="D1050" s="83"/>
      <c r="E1050" s="83"/>
      <c r="F1050" s="83"/>
      <c r="G1050" s="83"/>
      <c r="H1050" s="83"/>
      <c r="I1050" s="83"/>
      <c r="J1050" s="83"/>
      <c r="K1050" s="83"/>
      <c r="L1050" s="83"/>
      <c r="M1050" s="83"/>
      <c r="N1050" s="83"/>
      <c r="O1050" s="83"/>
      <c r="P1050" s="83"/>
      <c r="Q1050" s="83"/>
      <c r="R1050" s="83"/>
      <c r="S1050" s="83"/>
      <c r="T1050" s="83"/>
      <c r="U1050" s="83"/>
      <c r="V1050" s="83"/>
      <c r="W1050" s="83"/>
      <c r="X1050" s="83"/>
      <c r="Y1050" s="83"/>
      <c r="Z1050" s="83"/>
      <c r="AA1050" s="83"/>
      <c r="AB1050" s="83"/>
      <c r="AC1050" s="24"/>
      <c r="AD1050" s="24"/>
      <c r="AJ1050" s="62"/>
    </row>
    <row r="1051" spans="1:43" ht="13.5" customHeight="1" x14ac:dyDescent="0.15">
      <c r="B1051" s="24"/>
      <c r="C1051" s="83"/>
      <c r="D1051" s="83"/>
      <c r="E1051" s="83"/>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24"/>
      <c r="AD1051" s="24"/>
    </row>
    <row r="1052" spans="1:43" ht="13.5" customHeight="1" x14ac:dyDescent="0.15">
      <c r="B1052" s="24"/>
      <c r="C1052" s="83"/>
      <c r="D1052" s="83"/>
      <c r="E1052" s="83"/>
      <c r="F1052" s="83"/>
      <c r="G1052" s="83"/>
      <c r="H1052" s="83"/>
      <c r="I1052" s="83"/>
      <c r="J1052" s="83"/>
      <c r="K1052" s="83"/>
      <c r="L1052" s="83"/>
      <c r="M1052" s="83"/>
      <c r="N1052" s="83"/>
      <c r="O1052" s="83"/>
      <c r="P1052" s="83"/>
      <c r="Q1052" s="83"/>
      <c r="R1052" s="83"/>
      <c r="S1052" s="83"/>
      <c r="T1052" s="83"/>
      <c r="U1052" s="83"/>
      <c r="V1052" s="83"/>
      <c r="W1052" s="83"/>
      <c r="X1052" s="83"/>
      <c r="Y1052" s="83"/>
      <c r="Z1052" s="83"/>
      <c r="AA1052" s="83"/>
      <c r="AB1052" s="83"/>
      <c r="AC1052" s="24"/>
      <c r="AD1052" s="24"/>
    </row>
    <row r="1053" spans="1:43" ht="13.5" customHeight="1" x14ac:dyDescent="0.15">
      <c r="B1053" s="24"/>
      <c r="U1053" s="24"/>
      <c r="V1053" s="24"/>
      <c r="W1053" s="24"/>
      <c r="X1053" s="24"/>
      <c r="Y1053" s="24"/>
      <c r="Z1053" s="24"/>
      <c r="AA1053" s="24"/>
      <c r="AB1053" s="24"/>
      <c r="AC1053" s="24"/>
      <c r="AD1053" s="24"/>
    </row>
    <row r="1054" spans="1:43" ht="13.5" customHeight="1" x14ac:dyDescent="0.15">
      <c r="B1054" s="24"/>
      <c r="U1054" s="24"/>
      <c r="V1054" s="24"/>
      <c r="W1054" s="24"/>
      <c r="X1054" s="24"/>
      <c r="Y1054" s="24"/>
      <c r="Z1054" s="24"/>
      <c r="AA1054" s="24"/>
      <c r="AB1054" s="24"/>
      <c r="AC1054" s="24"/>
      <c r="AD1054" s="24"/>
    </row>
    <row r="1055" spans="1:43" ht="13.5" customHeight="1" x14ac:dyDescent="0.15">
      <c r="B1055" s="24"/>
      <c r="U1055" s="24"/>
      <c r="V1055" s="24"/>
      <c r="W1055" s="24"/>
      <c r="X1055" s="24"/>
      <c r="Y1055" s="24"/>
      <c r="Z1055" s="24"/>
      <c r="AA1055" s="24"/>
      <c r="AB1055" s="24"/>
      <c r="AC1055" s="24"/>
      <c r="AD1055" s="24"/>
    </row>
    <row r="1056" spans="1:43" ht="13.5" customHeight="1" x14ac:dyDescent="0.15">
      <c r="A1056" s="23"/>
      <c r="B1056" s="24"/>
      <c r="U1056" s="24"/>
      <c r="V1056" s="24"/>
      <c r="W1056" s="24"/>
      <c r="X1056" s="24"/>
      <c r="Y1056" s="24"/>
      <c r="Z1056" s="24"/>
      <c r="AA1056" s="24"/>
      <c r="AB1056" s="24"/>
      <c r="AC1056" s="24"/>
      <c r="AD1056" s="24"/>
    </row>
    <row r="1057" spans="1:30" s="318" customFormat="1" ht="13.5" customHeight="1" x14ac:dyDescent="0.15">
      <c r="A1057" s="23"/>
      <c r="B1057" s="319"/>
      <c r="U1057" s="319"/>
      <c r="V1057" s="319"/>
      <c r="W1057" s="319"/>
      <c r="X1057" s="319"/>
      <c r="Y1057" s="319"/>
      <c r="Z1057" s="319"/>
      <c r="AA1057" s="319"/>
      <c r="AB1057" s="319"/>
      <c r="AC1057" s="319"/>
      <c r="AD1057" s="319"/>
    </row>
    <row r="1058" spans="1:30" s="318" customFormat="1" ht="13.5" customHeight="1" x14ac:dyDescent="0.15">
      <c r="A1058" s="23"/>
      <c r="B1058" s="319"/>
      <c r="U1058" s="319"/>
      <c r="V1058" s="319"/>
      <c r="W1058" s="319"/>
      <c r="X1058" s="319"/>
      <c r="Y1058" s="319"/>
      <c r="Z1058" s="319"/>
      <c r="AA1058" s="319"/>
      <c r="AB1058" s="319"/>
      <c r="AC1058" s="319"/>
      <c r="AD1058" s="319"/>
    </row>
    <row r="1059" spans="1:30" ht="13.5" customHeight="1" x14ac:dyDescent="0.15">
      <c r="A1059" s="23"/>
      <c r="B1059" s="657" t="s">
        <v>257</v>
      </c>
      <c r="C1059" s="657"/>
      <c r="D1059" s="657"/>
      <c r="E1059" s="657"/>
      <c r="F1059" s="657"/>
      <c r="G1059" s="657"/>
      <c r="H1059" s="657"/>
      <c r="I1059" s="657"/>
      <c r="J1059" s="657"/>
      <c r="K1059" s="657"/>
      <c r="L1059" s="657"/>
      <c r="M1059" s="657"/>
      <c r="N1059" s="657"/>
      <c r="O1059" s="657"/>
      <c r="P1059" s="657"/>
      <c r="Q1059" s="657"/>
      <c r="R1059" s="657"/>
      <c r="S1059" s="657"/>
      <c r="T1059" s="657"/>
      <c r="U1059" s="657"/>
      <c r="V1059" s="657"/>
      <c r="W1059" s="657"/>
      <c r="X1059" s="657"/>
      <c r="Y1059" s="657"/>
      <c r="Z1059" s="657"/>
      <c r="AA1059" s="657"/>
      <c r="AB1059" s="657"/>
      <c r="AC1059" s="24"/>
      <c r="AD1059" s="24"/>
    </row>
    <row r="1060" spans="1:30" ht="13.5" customHeight="1" x14ac:dyDescent="0.15">
      <c r="A1060" s="23"/>
      <c r="B1060" s="657"/>
      <c r="C1060" s="657"/>
      <c r="D1060" s="657"/>
      <c r="E1060" s="657"/>
      <c r="F1060" s="657"/>
      <c r="G1060" s="657"/>
      <c r="H1060" s="657"/>
      <c r="I1060" s="657"/>
      <c r="J1060" s="657"/>
      <c r="K1060" s="657"/>
      <c r="L1060" s="657"/>
      <c r="M1060" s="657"/>
      <c r="N1060" s="657"/>
      <c r="O1060" s="657"/>
      <c r="P1060" s="657"/>
      <c r="Q1060" s="657"/>
      <c r="R1060" s="657"/>
      <c r="S1060" s="657"/>
      <c r="T1060" s="657"/>
      <c r="U1060" s="657"/>
      <c r="V1060" s="657"/>
      <c r="W1060" s="657"/>
      <c r="X1060" s="657"/>
      <c r="Y1060" s="657"/>
      <c r="Z1060" s="657"/>
      <c r="AA1060" s="657"/>
      <c r="AB1060" s="657"/>
      <c r="AC1060" s="24"/>
      <c r="AD1060" s="24"/>
    </row>
    <row r="1061" spans="1:30" ht="13.5" customHeight="1" x14ac:dyDescent="0.15">
      <c r="A1061" s="23"/>
      <c r="B1061" s="657"/>
      <c r="C1061" s="657"/>
      <c r="D1061" s="657"/>
      <c r="E1061" s="657"/>
      <c r="F1061" s="657"/>
      <c r="G1061" s="657"/>
      <c r="H1061" s="657"/>
      <c r="I1061" s="657"/>
      <c r="J1061" s="657"/>
      <c r="K1061" s="657"/>
      <c r="L1061" s="657"/>
      <c r="M1061" s="657"/>
      <c r="N1061" s="657"/>
      <c r="O1061" s="657"/>
      <c r="P1061" s="657"/>
      <c r="Q1061" s="657"/>
      <c r="R1061" s="657"/>
      <c r="S1061" s="657"/>
      <c r="T1061" s="657"/>
      <c r="U1061" s="657"/>
      <c r="V1061" s="657"/>
      <c r="W1061" s="657"/>
      <c r="X1061" s="657"/>
      <c r="Y1061" s="657"/>
      <c r="Z1061" s="657"/>
      <c r="AA1061" s="657"/>
      <c r="AB1061" s="657"/>
      <c r="AC1061" s="24"/>
      <c r="AD1061" s="24"/>
    </row>
    <row r="1062" spans="1:30" ht="13.5" customHeight="1" x14ac:dyDescent="0.15">
      <c r="B1062" s="24"/>
      <c r="U1062" s="24"/>
      <c r="V1062" s="24"/>
      <c r="W1062" s="24"/>
      <c r="X1062" s="24"/>
      <c r="Y1062" s="24"/>
      <c r="Z1062" s="24"/>
      <c r="AA1062" s="24"/>
      <c r="AB1062" s="24"/>
      <c r="AC1062" s="24"/>
      <c r="AD1062" s="24"/>
    </row>
    <row r="1063" spans="1:30" ht="13.5" customHeight="1" x14ac:dyDescent="0.15">
      <c r="B1063" s="24"/>
      <c r="C1063" s="648"/>
      <c r="D1063" s="436"/>
      <c r="E1063" s="436"/>
      <c r="F1063" s="436"/>
      <c r="G1063" s="436"/>
      <c r="H1063" s="437"/>
      <c r="I1063" s="613" t="s">
        <v>24</v>
      </c>
      <c r="J1063" s="613"/>
      <c r="K1063" s="611">
        <f>SUM(O1063,S1063)</f>
        <v>500</v>
      </c>
      <c r="L1063" s="612"/>
      <c r="M1063" s="613" t="s">
        <v>2</v>
      </c>
      <c r="N1063" s="613"/>
      <c r="O1063" s="611">
        <f>P31</f>
        <v>250</v>
      </c>
      <c r="P1063" s="612"/>
      <c r="Q1063" s="613" t="s">
        <v>3</v>
      </c>
      <c r="R1063" s="613"/>
      <c r="S1063" s="611">
        <f>P34</f>
        <v>250</v>
      </c>
      <c r="T1063" s="612"/>
      <c r="U1063" s="24"/>
      <c r="V1063" s="24"/>
      <c r="W1063" s="24"/>
      <c r="X1063" s="24"/>
      <c r="Y1063" s="24"/>
      <c r="Z1063" s="24"/>
    </row>
    <row r="1064" spans="1:30" ht="13.5" customHeight="1" x14ac:dyDescent="0.15">
      <c r="B1064" s="24"/>
      <c r="C1064" s="558" t="s">
        <v>195</v>
      </c>
      <c r="D1064" s="559"/>
      <c r="E1064" s="559"/>
      <c r="F1064" s="559"/>
      <c r="G1064" s="559"/>
      <c r="H1064" s="560"/>
      <c r="I1064" s="510">
        <f>M1064+Q1064</f>
        <v>90</v>
      </c>
      <c r="J1064" s="494"/>
      <c r="K1064" s="511">
        <f>I1064/K$1020</f>
        <v>0.18</v>
      </c>
      <c r="L1064" s="512"/>
      <c r="M1064" s="510">
        <v>50</v>
      </c>
      <c r="N1064" s="494"/>
      <c r="O1064" s="511">
        <f>M1064/O$1020</f>
        <v>0.2</v>
      </c>
      <c r="P1064" s="512"/>
      <c r="Q1064" s="510">
        <v>40</v>
      </c>
      <c r="R1064" s="494"/>
      <c r="S1064" s="511">
        <f>Q1064/S$1020</f>
        <v>0.16</v>
      </c>
      <c r="T1064" s="512"/>
      <c r="U1064" s="41"/>
      <c r="V1064" s="41"/>
      <c r="W1064" s="41"/>
      <c r="X1064" s="41"/>
      <c r="Y1064" s="24"/>
      <c r="Z1064" s="24"/>
    </row>
    <row r="1065" spans="1:30" ht="13.5" customHeight="1" x14ac:dyDescent="0.15">
      <c r="B1065" s="24"/>
      <c r="C1065" s="558" t="s">
        <v>196</v>
      </c>
      <c r="D1065" s="559"/>
      <c r="E1065" s="559"/>
      <c r="F1065" s="559"/>
      <c r="G1065" s="559"/>
      <c r="H1065" s="560"/>
      <c r="I1065" s="510">
        <f t="shared" ref="I1065:I1068" si="190">M1065+Q1065</f>
        <v>125</v>
      </c>
      <c r="J1065" s="494"/>
      <c r="K1065" s="511">
        <f>I1065/K$1020</f>
        <v>0.25</v>
      </c>
      <c r="L1065" s="512"/>
      <c r="M1065" s="510">
        <v>60</v>
      </c>
      <c r="N1065" s="494"/>
      <c r="O1065" s="511">
        <f>M1065/O$1020</f>
        <v>0.24</v>
      </c>
      <c r="P1065" s="512"/>
      <c r="Q1065" s="510">
        <v>65</v>
      </c>
      <c r="R1065" s="494"/>
      <c r="S1065" s="511">
        <f>Q1065/S$1020</f>
        <v>0.26</v>
      </c>
      <c r="T1065" s="512"/>
      <c r="U1065" s="41"/>
      <c r="V1065" s="41"/>
      <c r="W1065" s="41"/>
      <c r="X1065" s="41"/>
      <c r="Y1065" s="24"/>
      <c r="Z1065" s="24"/>
    </row>
    <row r="1066" spans="1:30" ht="13.5" customHeight="1" x14ac:dyDescent="0.15">
      <c r="B1066" s="24"/>
      <c r="C1066" s="558" t="s">
        <v>57</v>
      </c>
      <c r="D1066" s="559"/>
      <c r="E1066" s="559"/>
      <c r="F1066" s="559"/>
      <c r="G1066" s="559"/>
      <c r="H1066" s="560"/>
      <c r="I1066" s="510">
        <f t="shared" si="190"/>
        <v>78</v>
      </c>
      <c r="J1066" s="494"/>
      <c r="K1066" s="511">
        <f>I1066/K$1020</f>
        <v>0.156</v>
      </c>
      <c r="L1066" s="512"/>
      <c r="M1066" s="510">
        <v>40</v>
      </c>
      <c r="N1066" s="494"/>
      <c r="O1066" s="511">
        <f>M1066/O$1020</f>
        <v>0.16</v>
      </c>
      <c r="P1066" s="512"/>
      <c r="Q1066" s="510">
        <v>38</v>
      </c>
      <c r="R1066" s="494"/>
      <c r="S1066" s="511">
        <f>Q1066/S$1020</f>
        <v>0.152</v>
      </c>
      <c r="T1066" s="512"/>
      <c r="U1066" s="41"/>
      <c r="V1066" s="41"/>
      <c r="W1066" s="41"/>
      <c r="X1066" s="41"/>
      <c r="Y1066" s="24"/>
      <c r="Z1066" s="24"/>
    </row>
    <row r="1067" spans="1:30" ht="13.5" customHeight="1" x14ac:dyDescent="0.15">
      <c r="B1067" s="24"/>
      <c r="C1067" s="558" t="s">
        <v>198</v>
      </c>
      <c r="D1067" s="559"/>
      <c r="E1067" s="559"/>
      <c r="F1067" s="559"/>
      <c r="G1067" s="559"/>
      <c r="H1067" s="560"/>
      <c r="I1067" s="510">
        <f t="shared" si="190"/>
        <v>86</v>
      </c>
      <c r="J1067" s="494"/>
      <c r="K1067" s="511">
        <f>I1067/K$1020</f>
        <v>0.17199999999999999</v>
      </c>
      <c r="L1067" s="512"/>
      <c r="M1067" s="510">
        <v>41</v>
      </c>
      <c r="N1067" s="494"/>
      <c r="O1067" s="511">
        <f>M1067/O$1020</f>
        <v>0.16400000000000001</v>
      </c>
      <c r="P1067" s="512"/>
      <c r="Q1067" s="510">
        <v>45</v>
      </c>
      <c r="R1067" s="494"/>
      <c r="S1067" s="511">
        <f>Q1067/S$1020</f>
        <v>0.18</v>
      </c>
      <c r="T1067" s="512"/>
      <c r="U1067" s="41"/>
      <c r="V1067" s="41"/>
      <c r="W1067" s="41"/>
      <c r="X1067" s="41"/>
      <c r="Y1067" s="24"/>
      <c r="Z1067" s="24"/>
    </row>
    <row r="1068" spans="1:30" ht="13.5" customHeight="1" x14ac:dyDescent="0.15">
      <c r="B1068" s="24"/>
      <c r="C1068" s="558" t="s">
        <v>199</v>
      </c>
      <c r="D1068" s="559"/>
      <c r="E1068" s="559"/>
      <c r="F1068" s="559"/>
      <c r="G1068" s="559"/>
      <c r="H1068" s="560"/>
      <c r="I1068" s="510">
        <f t="shared" si="190"/>
        <v>121</v>
      </c>
      <c r="J1068" s="494"/>
      <c r="K1068" s="511">
        <f>I1068/K$1020</f>
        <v>0.24199999999999999</v>
      </c>
      <c r="L1068" s="512"/>
      <c r="M1068" s="510">
        <v>59</v>
      </c>
      <c r="N1068" s="494"/>
      <c r="O1068" s="511">
        <f>M1068/O$1020</f>
        <v>0.23599999999999999</v>
      </c>
      <c r="P1068" s="512"/>
      <c r="Q1068" s="510">
        <v>62</v>
      </c>
      <c r="R1068" s="494"/>
      <c r="S1068" s="511">
        <f>Q1068/S$1020</f>
        <v>0.248</v>
      </c>
      <c r="T1068" s="512"/>
      <c r="U1068" s="41"/>
      <c r="V1068" s="41"/>
      <c r="W1068" s="41"/>
      <c r="X1068" s="41"/>
      <c r="Y1068" s="24"/>
      <c r="Z1068" s="24"/>
    </row>
    <row r="1069" spans="1:30" ht="13.5" customHeight="1" x14ac:dyDescent="0.15">
      <c r="B1069" s="24"/>
      <c r="C1069" s="54"/>
      <c r="D1069" s="54"/>
      <c r="E1069" s="54"/>
      <c r="F1069" s="54"/>
      <c r="G1069" s="54"/>
      <c r="H1069" s="54"/>
      <c r="I1069" s="158"/>
      <c r="J1069" s="158"/>
      <c r="K1069" s="153"/>
      <c r="L1069" s="153"/>
      <c r="M1069" s="158"/>
      <c r="N1069" s="158"/>
      <c r="O1069" s="153"/>
      <c r="P1069" s="153"/>
      <c r="Q1069" s="158"/>
      <c r="R1069" s="158"/>
      <c r="S1069" s="153"/>
      <c r="T1069" s="153"/>
      <c r="U1069" s="158"/>
      <c r="V1069" s="158"/>
      <c r="W1069" s="153"/>
      <c r="X1069" s="153"/>
      <c r="Y1069" s="41"/>
      <c r="Z1069" s="41"/>
      <c r="AA1069" s="41"/>
      <c r="AB1069" s="41"/>
      <c r="AC1069" s="24"/>
      <c r="AD1069" s="24"/>
    </row>
    <row r="1070" spans="1:30" s="318" customFormat="1" x14ac:dyDescent="0.15">
      <c r="B1070" t="s">
        <v>314</v>
      </c>
      <c r="C1070"/>
      <c r="D1070"/>
      <c r="E1070"/>
      <c r="F1070"/>
      <c r="G1070"/>
      <c r="H1070"/>
      <c r="I1070"/>
      <c r="J1070"/>
      <c r="K1070"/>
      <c r="L1070"/>
      <c r="M1070"/>
      <c r="N1070"/>
      <c r="O1070"/>
      <c r="P1070"/>
      <c r="Q1070"/>
      <c r="R1070"/>
      <c r="S1070"/>
      <c r="T1070"/>
      <c r="U1070"/>
      <c r="V1070"/>
      <c r="W1070"/>
      <c r="X1070"/>
      <c r="Y1070"/>
      <c r="Z1070"/>
      <c r="AA1070"/>
      <c r="AB1070"/>
    </row>
    <row r="1071" spans="1:30" s="318" customFormat="1" x14ac:dyDescent="0.15">
      <c r="B1071" t="s">
        <v>315</v>
      </c>
      <c r="C1071"/>
      <c r="D1071"/>
      <c r="E1071"/>
      <c r="F1071"/>
      <c r="G1071"/>
      <c r="H1071"/>
      <c r="I1071"/>
      <c r="J1071"/>
      <c r="K1071"/>
      <c r="L1071"/>
      <c r="M1071"/>
      <c r="N1071"/>
      <c r="O1071"/>
      <c r="P1071"/>
      <c r="Q1071"/>
      <c r="R1071"/>
      <c r="S1071"/>
      <c r="T1071"/>
      <c r="U1071"/>
      <c r="V1071"/>
      <c r="W1071"/>
      <c r="X1071"/>
      <c r="Y1071"/>
      <c r="Z1071"/>
      <c r="AA1071"/>
      <c r="AB1071"/>
    </row>
    <row r="1072" spans="1:30" s="318" customFormat="1" x14ac:dyDescent="0.15">
      <c r="B1072"/>
      <c r="C1072"/>
      <c r="D1072"/>
      <c r="E1072"/>
      <c r="F1072"/>
      <c r="G1072"/>
      <c r="H1072"/>
      <c r="I1072"/>
      <c r="J1072"/>
      <c r="K1072"/>
      <c r="L1072"/>
      <c r="M1072"/>
      <c r="N1072"/>
      <c r="O1072"/>
      <c r="P1072"/>
      <c r="Q1072"/>
      <c r="R1072"/>
      <c r="S1072"/>
      <c r="T1072"/>
      <c r="U1072"/>
      <c r="V1072"/>
      <c r="W1072"/>
      <c r="X1072"/>
      <c r="Y1072"/>
      <c r="Z1072"/>
      <c r="AA1072"/>
      <c r="AB1072"/>
    </row>
    <row r="1073" spans="2:39" ht="13.5" customHeight="1" x14ac:dyDescent="0.15">
      <c r="B1073" s="24"/>
      <c r="C1073" s="42" t="s">
        <v>94</v>
      </c>
      <c r="D1073" s="42"/>
      <c r="E1073" s="42"/>
      <c r="F1073" s="42"/>
      <c r="G1073" s="42"/>
      <c r="H1073" s="42"/>
      <c r="I1073" s="42"/>
      <c r="J1073" s="42"/>
      <c r="K1073" s="50"/>
      <c r="L1073" s="50"/>
      <c r="M1073" s="47"/>
      <c r="N1073" s="47"/>
      <c r="O1073" s="50"/>
      <c r="P1073" s="50"/>
      <c r="Q1073" s="158"/>
      <c r="R1073" s="158"/>
      <c r="S1073" s="153"/>
      <c r="T1073" s="153"/>
      <c r="U1073" s="158"/>
      <c r="V1073" s="158"/>
      <c r="W1073" s="153"/>
      <c r="X1073" s="153"/>
      <c r="Y1073" s="41"/>
      <c r="Z1073" s="41"/>
      <c r="AA1073" s="41"/>
      <c r="AB1073" s="41"/>
      <c r="AC1073" s="24"/>
      <c r="AD1073" s="24"/>
    </row>
    <row r="1074" spans="2:39" ht="13.5" customHeight="1" x14ac:dyDescent="0.15">
      <c r="B1074" s="24"/>
      <c r="C1074" s="68"/>
      <c r="D1074" s="69"/>
      <c r="E1074" s="69"/>
      <c r="F1074" s="69"/>
      <c r="G1074" s="69"/>
      <c r="H1074" s="70"/>
      <c r="I1074" s="540" t="s">
        <v>144</v>
      </c>
      <c r="J1074" s="541"/>
      <c r="K1074" s="542">
        <v>500</v>
      </c>
      <c r="L1074" s="543"/>
      <c r="M1074" s="540" t="s">
        <v>197</v>
      </c>
      <c r="N1074" s="541"/>
      <c r="O1074" s="542">
        <v>500</v>
      </c>
      <c r="P1074" s="543"/>
      <c r="Q1074" s="540" t="s">
        <v>213</v>
      </c>
      <c r="R1074" s="541"/>
      <c r="S1074" s="542">
        <v>500</v>
      </c>
      <c r="T1074" s="543"/>
      <c r="U1074" s="158"/>
      <c r="V1074" s="158"/>
      <c r="W1074" s="153"/>
      <c r="X1074" s="153"/>
      <c r="Y1074" s="41"/>
      <c r="Z1074" s="41"/>
      <c r="AA1074" s="41"/>
      <c r="AB1074" s="41"/>
      <c r="AC1074" s="24"/>
      <c r="AD1074" s="24"/>
    </row>
    <row r="1075" spans="2:39" ht="13.5" customHeight="1" x14ac:dyDescent="0.15">
      <c r="B1075" s="24"/>
      <c r="C1075" s="558" t="s">
        <v>195</v>
      </c>
      <c r="D1075" s="559"/>
      <c r="E1075" s="559"/>
      <c r="F1075" s="559"/>
      <c r="G1075" s="559"/>
      <c r="H1075" s="560"/>
      <c r="I1075" s="546">
        <v>63</v>
      </c>
      <c r="J1075" s="490"/>
      <c r="K1075" s="544">
        <f>I1075/K$1074</f>
        <v>0.126</v>
      </c>
      <c r="L1075" s="545"/>
      <c r="M1075" s="510">
        <v>89</v>
      </c>
      <c r="N1075" s="494"/>
      <c r="O1075" s="511">
        <f>M1075/O$1074</f>
        <v>0.17799999999999999</v>
      </c>
      <c r="P1075" s="512"/>
      <c r="Q1075" s="510">
        <v>90</v>
      </c>
      <c r="R1075" s="494"/>
      <c r="S1075" s="511">
        <f>Q1075/S$1074</f>
        <v>0.18</v>
      </c>
      <c r="T1075" s="512"/>
      <c r="U1075" s="158"/>
      <c r="V1075" s="158"/>
      <c r="W1075" s="153"/>
      <c r="X1075" s="153"/>
      <c r="Y1075" s="41"/>
      <c r="Z1075" s="41"/>
      <c r="AA1075" s="41"/>
      <c r="AB1075" s="41"/>
      <c r="AC1075" s="24"/>
      <c r="AD1075" s="24"/>
      <c r="AG1075" s="62"/>
      <c r="AH1075" s="62"/>
      <c r="AI1075" s="62"/>
    </row>
    <row r="1076" spans="2:39" ht="13.5" customHeight="1" x14ac:dyDescent="0.15">
      <c r="B1076" s="24"/>
      <c r="C1076" s="558" t="s">
        <v>196</v>
      </c>
      <c r="D1076" s="559"/>
      <c r="E1076" s="559"/>
      <c r="F1076" s="559"/>
      <c r="G1076" s="559"/>
      <c r="H1076" s="560"/>
      <c r="I1076" s="546">
        <v>124</v>
      </c>
      <c r="J1076" s="490"/>
      <c r="K1076" s="544">
        <f t="shared" ref="K1076:K1079" si="191">I1076/K$1074</f>
        <v>0.248</v>
      </c>
      <c r="L1076" s="545"/>
      <c r="M1076" s="510">
        <v>142</v>
      </c>
      <c r="N1076" s="494"/>
      <c r="O1076" s="511">
        <f t="shared" ref="O1076:O1078" si="192">M1076/O$1074</f>
        <v>0.28399999999999997</v>
      </c>
      <c r="P1076" s="512"/>
      <c r="Q1076" s="510">
        <v>125</v>
      </c>
      <c r="R1076" s="494"/>
      <c r="S1076" s="576">
        <f t="shared" ref="S1076:S1079" si="193">Q1076/S$1074</f>
        <v>0.25</v>
      </c>
      <c r="T1076" s="577"/>
      <c r="U1076" s="158"/>
      <c r="V1076" s="158"/>
      <c r="W1076" s="153"/>
      <c r="X1076" s="153"/>
      <c r="Y1076" s="41"/>
      <c r="Z1076" s="41"/>
      <c r="AA1076" s="41"/>
      <c r="AB1076" s="41"/>
      <c r="AC1076" s="24"/>
      <c r="AD1076" s="24"/>
      <c r="AG1076" s="62"/>
      <c r="AH1076" s="62"/>
      <c r="AI1076" s="62"/>
    </row>
    <row r="1077" spans="2:39" ht="13.5" customHeight="1" x14ac:dyDescent="0.15">
      <c r="B1077" s="24"/>
      <c r="C1077" s="558" t="s">
        <v>57</v>
      </c>
      <c r="D1077" s="559"/>
      <c r="E1077" s="559"/>
      <c r="F1077" s="559"/>
      <c r="G1077" s="559"/>
      <c r="H1077" s="560"/>
      <c r="I1077" s="546">
        <v>84</v>
      </c>
      <c r="J1077" s="490"/>
      <c r="K1077" s="544">
        <f t="shared" si="191"/>
        <v>0.16800000000000001</v>
      </c>
      <c r="L1077" s="545"/>
      <c r="M1077" s="510">
        <v>75</v>
      </c>
      <c r="N1077" s="494"/>
      <c r="O1077" s="511">
        <f t="shared" si="192"/>
        <v>0.15</v>
      </c>
      <c r="P1077" s="512"/>
      <c r="Q1077" s="510">
        <v>78</v>
      </c>
      <c r="R1077" s="494"/>
      <c r="S1077" s="576">
        <f t="shared" si="193"/>
        <v>0.156</v>
      </c>
      <c r="T1077" s="577"/>
      <c r="U1077" s="158"/>
      <c r="V1077" s="158"/>
      <c r="W1077" s="153"/>
      <c r="X1077" s="153"/>
      <c r="Y1077" s="41"/>
      <c r="Z1077" s="41"/>
      <c r="AA1077" s="41"/>
      <c r="AB1077" s="41"/>
      <c r="AC1077" s="24"/>
      <c r="AD1077" s="24"/>
    </row>
    <row r="1078" spans="2:39" ht="13.5" customHeight="1" x14ac:dyDescent="0.15">
      <c r="B1078" s="24"/>
      <c r="C1078" s="558" t="s">
        <v>198</v>
      </c>
      <c r="D1078" s="559"/>
      <c r="E1078" s="559"/>
      <c r="F1078" s="559"/>
      <c r="G1078" s="559"/>
      <c r="H1078" s="560"/>
      <c r="I1078" s="546">
        <v>104</v>
      </c>
      <c r="J1078" s="490"/>
      <c r="K1078" s="544">
        <f t="shared" si="191"/>
        <v>0.20799999999999999</v>
      </c>
      <c r="L1078" s="545"/>
      <c r="M1078" s="510">
        <v>89</v>
      </c>
      <c r="N1078" s="494"/>
      <c r="O1078" s="511">
        <f t="shared" si="192"/>
        <v>0.17799999999999999</v>
      </c>
      <c r="P1078" s="512"/>
      <c r="Q1078" s="510">
        <v>86</v>
      </c>
      <c r="R1078" s="494"/>
      <c r="S1078" s="576">
        <f t="shared" si="193"/>
        <v>0.17199999999999999</v>
      </c>
      <c r="T1078" s="577"/>
      <c r="U1078" s="158"/>
      <c r="V1078" s="158"/>
      <c r="W1078" s="153"/>
      <c r="X1078" s="153"/>
      <c r="Y1078" s="41"/>
      <c r="Z1078" s="41"/>
      <c r="AA1078" s="41"/>
      <c r="AB1078" s="41"/>
      <c r="AC1078" s="24"/>
      <c r="AD1078" s="24"/>
    </row>
    <row r="1079" spans="2:39" ht="13.5" customHeight="1" x14ac:dyDescent="0.15">
      <c r="B1079" s="24"/>
      <c r="C1079" s="558" t="s">
        <v>199</v>
      </c>
      <c r="D1079" s="559"/>
      <c r="E1079" s="559"/>
      <c r="F1079" s="559"/>
      <c r="G1079" s="559"/>
      <c r="H1079" s="560"/>
      <c r="I1079" s="546">
        <v>125</v>
      </c>
      <c r="J1079" s="490"/>
      <c r="K1079" s="544">
        <f t="shared" si="191"/>
        <v>0.25</v>
      </c>
      <c r="L1079" s="545"/>
      <c r="M1079" s="510">
        <v>105</v>
      </c>
      <c r="N1079" s="494"/>
      <c r="O1079" s="511">
        <f>M1079/O$1074</f>
        <v>0.21</v>
      </c>
      <c r="P1079" s="512"/>
      <c r="Q1079" s="510">
        <v>121</v>
      </c>
      <c r="R1079" s="494"/>
      <c r="S1079" s="576">
        <f t="shared" si="193"/>
        <v>0.24199999999999999</v>
      </c>
      <c r="T1079" s="577"/>
      <c r="U1079" s="158"/>
      <c r="V1079" s="158"/>
      <c r="W1079" s="153"/>
      <c r="X1079" s="153"/>
      <c r="Y1079" s="41"/>
      <c r="Z1079" s="41"/>
      <c r="AA1079" s="41"/>
      <c r="AB1079" s="41"/>
      <c r="AC1079" s="24"/>
      <c r="AD1079" s="24"/>
      <c r="AE1079" s="286"/>
      <c r="AF1079" s="286"/>
      <c r="AG1079" s="286"/>
      <c r="AH1079" s="286"/>
      <c r="AI1079" s="286"/>
      <c r="AJ1079" s="286"/>
      <c r="AK1079" s="286"/>
      <c r="AL1079" s="286"/>
      <c r="AM1079" s="286"/>
    </row>
    <row r="1080" spans="2:39" ht="13.5" customHeight="1" x14ac:dyDescent="0.15">
      <c r="B1080" s="24"/>
      <c r="C1080" s="54"/>
      <c r="D1080" s="54"/>
      <c r="E1080" s="54"/>
      <c r="F1080" s="54"/>
      <c r="G1080" s="54"/>
      <c r="H1080" s="54"/>
      <c r="I1080" s="158"/>
      <c r="J1080" s="158"/>
      <c r="K1080" s="153"/>
      <c r="L1080" s="153"/>
      <c r="M1080" s="158"/>
      <c r="N1080" s="158"/>
      <c r="O1080" s="153"/>
      <c r="P1080" s="153"/>
      <c r="Q1080" s="158"/>
      <c r="R1080" s="158"/>
      <c r="S1080" s="153"/>
      <c r="T1080" s="153"/>
      <c r="U1080" s="158"/>
      <c r="V1080" s="158"/>
      <c r="W1080" s="153"/>
      <c r="X1080" s="153"/>
      <c r="Y1080" s="41"/>
      <c r="Z1080" s="41"/>
      <c r="AA1080" s="41"/>
      <c r="AB1080" s="41"/>
      <c r="AC1080" s="24"/>
      <c r="AD1080" s="24"/>
      <c r="AE1080" s="286"/>
      <c r="AF1080" s="286"/>
      <c r="AG1080" s="286"/>
      <c r="AH1080" s="286"/>
      <c r="AI1080" s="286"/>
      <c r="AJ1080" s="286"/>
      <c r="AK1080" s="286"/>
      <c r="AL1080" s="286"/>
      <c r="AM1080" s="286"/>
    </row>
    <row r="1081" spans="2:39" x14ac:dyDescent="0.15">
      <c r="B1081" s="24"/>
      <c r="U1081" s="47"/>
      <c r="V1081" s="47"/>
      <c r="W1081" s="47"/>
      <c r="X1081" s="47"/>
      <c r="Y1081" s="41"/>
      <c r="Z1081" s="41"/>
      <c r="AA1081" s="41"/>
      <c r="AB1081" s="41"/>
      <c r="AC1081" s="24"/>
      <c r="AD1081" s="24"/>
      <c r="AE1081" s="286"/>
      <c r="AF1081" s="286"/>
      <c r="AG1081" s="286"/>
      <c r="AH1081" s="286"/>
      <c r="AI1081" s="286"/>
      <c r="AJ1081" s="286"/>
      <c r="AK1081" s="286"/>
      <c r="AL1081" s="286"/>
      <c r="AM1081" s="286"/>
    </row>
    <row r="1082" spans="2:39" x14ac:dyDescent="0.15">
      <c r="B1082" s="24"/>
      <c r="C1082" s="53"/>
      <c r="D1082" s="53"/>
      <c r="E1082" s="53"/>
      <c r="F1082" s="53"/>
      <c r="G1082" s="53"/>
      <c r="H1082" s="53"/>
      <c r="I1082" s="158"/>
      <c r="J1082" s="158"/>
      <c r="K1082" s="153"/>
      <c r="L1082" s="153"/>
      <c r="M1082" s="158"/>
      <c r="N1082" s="158"/>
      <c r="O1082" s="153"/>
      <c r="P1082" s="153"/>
      <c r="Q1082" s="158"/>
      <c r="R1082" s="158"/>
      <c r="S1082" s="153"/>
      <c r="T1082" s="153"/>
      <c r="U1082" s="47"/>
      <c r="V1082" s="47"/>
      <c r="W1082" s="47"/>
      <c r="X1082" s="47"/>
      <c r="Y1082" s="41"/>
      <c r="Z1082" s="41"/>
      <c r="AA1082" s="41"/>
      <c r="AB1082" s="41"/>
      <c r="AC1082" s="24"/>
      <c r="AD1082" s="24"/>
      <c r="AE1082" s="286"/>
      <c r="AF1082" s="286"/>
      <c r="AG1082" s="286"/>
      <c r="AH1082" s="286"/>
      <c r="AI1082" s="286"/>
      <c r="AJ1082" s="286"/>
      <c r="AK1082" s="286"/>
      <c r="AL1082" s="286"/>
      <c r="AM1082" s="286"/>
    </row>
    <row r="1083" spans="2:39" x14ac:dyDescent="0.15">
      <c r="B1083" s="24"/>
      <c r="C1083" s="54"/>
      <c r="D1083" s="54"/>
      <c r="E1083" s="54"/>
      <c r="F1083" s="54"/>
      <c r="G1083" s="54"/>
      <c r="H1083" s="54"/>
      <c r="I1083" s="158"/>
      <c r="J1083" s="158"/>
      <c r="K1083" s="153"/>
      <c r="L1083" s="153"/>
      <c r="M1083" s="158"/>
      <c r="N1083" s="158"/>
      <c r="O1083" s="153"/>
      <c r="P1083" s="153"/>
      <c r="Q1083" s="158"/>
      <c r="R1083" s="158"/>
      <c r="S1083" s="153"/>
      <c r="T1083" s="153"/>
      <c r="U1083" s="24"/>
      <c r="V1083" s="24"/>
      <c r="W1083" s="24"/>
      <c r="X1083" s="24"/>
      <c r="Y1083" s="24"/>
      <c r="Z1083" s="24"/>
      <c r="AA1083" s="24"/>
      <c r="AB1083" s="24"/>
      <c r="AC1083" s="24"/>
      <c r="AD1083" s="24"/>
      <c r="AE1083" s="286"/>
      <c r="AF1083" s="286"/>
      <c r="AG1083" s="286"/>
      <c r="AH1083" s="286"/>
      <c r="AI1083" s="286"/>
      <c r="AJ1083" s="286"/>
      <c r="AK1083" s="286"/>
      <c r="AL1083" s="286"/>
      <c r="AM1083" s="286"/>
    </row>
    <row r="1084" spans="2:39" x14ac:dyDescent="0.15">
      <c r="B1084" s="24"/>
      <c r="C1084" s="54"/>
      <c r="D1084" s="54"/>
      <c r="E1084" s="54"/>
      <c r="F1084" s="54"/>
      <c r="G1084" s="54"/>
      <c r="H1084" s="54"/>
      <c r="I1084" s="158"/>
      <c r="J1084" s="158"/>
      <c r="K1084" s="153"/>
      <c r="L1084" s="153"/>
      <c r="M1084" s="158"/>
      <c r="N1084" s="158"/>
      <c r="O1084" s="153"/>
      <c r="P1084" s="153"/>
      <c r="Q1084" s="158"/>
      <c r="R1084" s="158"/>
      <c r="S1084" s="153"/>
      <c r="T1084" s="153"/>
      <c r="U1084" s="24"/>
      <c r="V1084" s="24"/>
      <c r="W1084" s="24"/>
      <c r="X1084" s="24"/>
      <c r="Y1084" s="24"/>
      <c r="Z1084" s="24"/>
      <c r="AA1084" s="24"/>
      <c r="AB1084" s="24"/>
      <c r="AC1084" s="24"/>
      <c r="AD1084" s="24"/>
      <c r="AE1084" s="286"/>
      <c r="AF1084" s="286"/>
      <c r="AG1084" s="286"/>
      <c r="AH1084" s="37"/>
      <c r="AI1084" s="37"/>
      <c r="AJ1084" s="286"/>
      <c r="AK1084" s="37"/>
      <c r="AL1084" s="286"/>
      <c r="AM1084" s="286"/>
    </row>
    <row r="1085" spans="2:39" x14ac:dyDescent="0.15">
      <c r="B1085" s="24"/>
      <c r="C1085" s="54"/>
      <c r="D1085" s="54"/>
      <c r="E1085" s="54"/>
      <c r="F1085" s="54"/>
      <c r="G1085" s="54"/>
      <c r="H1085" s="54"/>
      <c r="I1085" s="158"/>
      <c r="J1085" s="158"/>
      <c r="K1085" s="153"/>
      <c r="L1085" s="153"/>
      <c r="M1085" s="158"/>
      <c r="N1085" s="158"/>
      <c r="O1085" s="153"/>
      <c r="P1085" s="153"/>
      <c r="Q1085" s="158"/>
      <c r="R1085" s="158"/>
      <c r="S1085" s="153"/>
      <c r="T1085" s="153"/>
      <c r="U1085" s="24"/>
      <c r="V1085" s="24"/>
      <c r="W1085" s="24"/>
      <c r="X1085" s="24"/>
      <c r="Y1085" s="24"/>
      <c r="Z1085" s="24"/>
      <c r="AA1085" s="24"/>
      <c r="AB1085" s="24"/>
      <c r="AC1085" s="24"/>
      <c r="AD1085" s="24"/>
      <c r="AE1085" s="286"/>
      <c r="AF1085" s="286"/>
      <c r="AG1085" s="37"/>
      <c r="AH1085" s="272"/>
      <c r="AI1085" s="272"/>
      <c r="AJ1085" s="272"/>
      <c r="AK1085" s="272"/>
      <c r="AL1085" s="272"/>
      <c r="AM1085" s="286"/>
    </row>
    <row r="1086" spans="2:39" x14ac:dyDescent="0.15">
      <c r="C1086" s="54"/>
      <c r="D1086" s="54"/>
      <c r="E1086" s="54"/>
      <c r="F1086" s="54"/>
      <c r="G1086" s="54"/>
      <c r="H1086" s="54"/>
      <c r="I1086" s="158"/>
      <c r="J1086" s="158"/>
      <c r="K1086" s="153"/>
      <c r="L1086" s="153"/>
      <c r="M1086" s="158"/>
      <c r="N1086" s="158"/>
      <c r="O1086" s="153"/>
      <c r="P1086" s="153"/>
      <c r="Q1086" s="158"/>
      <c r="R1086" s="158"/>
      <c r="S1086" s="153"/>
      <c r="T1086" s="153"/>
      <c r="U1086" s="24"/>
      <c r="V1086" s="24"/>
      <c r="W1086" s="24"/>
      <c r="X1086" s="24"/>
      <c r="Y1086" s="24"/>
      <c r="Z1086" s="24"/>
      <c r="AA1086" s="24"/>
      <c r="AB1086" s="24"/>
      <c r="AE1086" s="286"/>
      <c r="AF1086" s="286"/>
      <c r="AG1086" s="74"/>
      <c r="AH1086" s="272"/>
      <c r="AI1086" s="272"/>
      <c r="AJ1086" s="272"/>
      <c r="AK1086" s="272"/>
      <c r="AL1086" s="272"/>
      <c r="AM1086" s="286"/>
    </row>
    <row r="1087" spans="2:39" x14ac:dyDescent="0.15">
      <c r="C1087" s="54"/>
      <c r="D1087" s="54"/>
      <c r="E1087" s="54"/>
      <c r="F1087" s="54"/>
      <c r="G1087" s="54"/>
      <c r="H1087" s="54"/>
      <c r="I1087" s="158"/>
      <c r="J1087" s="158"/>
      <c r="K1087" s="153"/>
      <c r="L1087" s="153"/>
      <c r="M1087" s="158"/>
      <c r="N1087" s="158"/>
      <c r="O1087" s="153"/>
      <c r="P1087" s="153"/>
      <c r="Q1087" s="158"/>
      <c r="R1087" s="158"/>
      <c r="S1087" s="153"/>
      <c r="T1087" s="153"/>
      <c r="U1087" s="24"/>
      <c r="V1087" s="24"/>
      <c r="W1087" s="24"/>
      <c r="X1087" s="24"/>
      <c r="Y1087" s="24"/>
      <c r="Z1087" s="24"/>
      <c r="AA1087" s="24"/>
      <c r="AB1087" s="24"/>
      <c r="AE1087" s="286"/>
      <c r="AF1087" s="286"/>
      <c r="AG1087" s="74"/>
      <c r="AH1087" s="272"/>
      <c r="AI1087" s="272"/>
      <c r="AJ1087" s="272"/>
      <c r="AK1087" s="272"/>
      <c r="AL1087" s="272"/>
      <c r="AM1087" s="286"/>
    </row>
    <row r="1088" spans="2:39" x14ac:dyDescent="0.15">
      <c r="C1088" s="54"/>
      <c r="D1088" s="54"/>
      <c r="E1088" s="54"/>
      <c r="F1088" s="54"/>
      <c r="G1088" s="54"/>
      <c r="H1088" s="54"/>
      <c r="I1088" s="158"/>
      <c r="J1088" s="158"/>
      <c r="K1088" s="153"/>
      <c r="L1088" s="153"/>
      <c r="M1088" s="158"/>
      <c r="N1088" s="158"/>
      <c r="O1088" s="153"/>
      <c r="P1088" s="153"/>
      <c r="Q1088" s="158"/>
      <c r="R1088" s="158"/>
      <c r="S1088" s="153"/>
      <c r="T1088" s="153"/>
      <c r="U1088" s="24"/>
      <c r="V1088" s="24"/>
      <c r="W1088" s="24"/>
      <c r="X1088" s="24"/>
      <c r="Y1088" s="24"/>
      <c r="Z1088" s="24"/>
      <c r="AA1088" s="24"/>
      <c r="AB1088" s="24"/>
      <c r="AE1088" s="286"/>
      <c r="AF1088" s="286"/>
      <c r="AG1088" s="74"/>
      <c r="AH1088" s="272"/>
      <c r="AI1088" s="272"/>
      <c r="AJ1088" s="272"/>
      <c r="AK1088" s="272"/>
      <c r="AL1088" s="272"/>
      <c r="AM1088" s="286"/>
    </row>
    <row r="1089" spans="1:39" x14ac:dyDescent="0.15">
      <c r="C1089" s="54"/>
      <c r="D1089" s="54"/>
      <c r="E1089" s="54"/>
      <c r="F1089" s="54"/>
      <c r="G1089" s="54"/>
      <c r="H1089" s="54"/>
      <c r="I1089" s="158"/>
      <c r="J1089" s="158"/>
      <c r="K1089" s="153"/>
      <c r="L1089" s="153"/>
      <c r="M1089" s="158"/>
      <c r="N1089" s="158"/>
      <c r="O1089" s="153"/>
      <c r="P1089" s="153"/>
      <c r="Q1089" s="158"/>
      <c r="R1089" s="158"/>
      <c r="S1089" s="153"/>
      <c r="T1089" s="153"/>
      <c r="U1089" s="24"/>
      <c r="V1089" s="24"/>
      <c r="W1089" s="24"/>
      <c r="X1089" s="24"/>
      <c r="Y1089" s="24"/>
      <c r="Z1089" s="24"/>
      <c r="AA1089" s="24"/>
      <c r="AB1089" s="24"/>
      <c r="AE1089" s="286"/>
      <c r="AF1089" s="286"/>
      <c r="AG1089" s="286"/>
      <c r="AH1089" s="272"/>
      <c r="AI1089" s="272"/>
      <c r="AJ1089" s="272"/>
      <c r="AK1089" s="272"/>
      <c r="AL1089" s="272"/>
      <c r="AM1089" s="286"/>
    </row>
    <row r="1090" spans="1:39" x14ac:dyDescent="0.15">
      <c r="C1090" s="54"/>
      <c r="D1090" s="54"/>
      <c r="E1090" s="54"/>
      <c r="F1090" s="54"/>
      <c r="G1090" s="54"/>
      <c r="H1090" s="54"/>
      <c r="I1090" s="158"/>
      <c r="J1090" s="158"/>
      <c r="K1090" s="153"/>
      <c r="L1090" s="153"/>
      <c r="M1090" s="158"/>
      <c r="N1090" s="158"/>
      <c r="O1090" s="153"/>
      <c r="P1090" s="153"/>
      <c r="Q1090" s="158"/>
      <c r="R1090" s="158"/>
      <c r="S1090" s="153"/>
      <c r="T1090" s="153"/>
      <c r="U1090" s="24"/>
      <c r="V1090" s="24"/>
      <c r="W1090" s="24"/>
      <c r="X1090" s="24"/>
      <c r="Y1090" s="24"/>
      <c r="Z1090" s="24"/>
      <c r="AA1090" s="24"/>
      <c r="AB1090" s="24"/>
      <c r="AE1090" s="286"/>
      <c r="AF1090" s="286"/>
      <c r="AG1090" s="286"/>
      <c r="AH1090" s="286"/>
      <c r="AI1090" s="286"/>
      <c r="AJ1090" s="286"/>
      <c r="AK1090" s="286"/>
      <c r="AL1090" s="286"/>
      <c r="AM1090" s="286"/>
    </row>
    <row r="1091" spans="1:39" x14ac:dyDescent="0.15">
      <c r="C1091" s="54"/>
      <c r="D1091" s="54"/>
      <c r="E1091" s="54"/>
      <c r="F1091" s="54"/>
      <c r="G1091" s="54"/>
      <c r="H1091" s="54"/>
      <c r="I1091" s="158"/>
      <c r="J1091" s="158"/>
      <c r="K1091" s="153"/>
      <c r="L1091" s="153"/>
      <c r="M1091" s="158"/>
      <c r="N1091" s="158"/>
      <c r="O1091" s="153"/>
      <c r="P1091" s="153"/>
      <c r="Q1091" s="158"/>
      <c r="R1091" s="158"/>
      <c r="S1091" s="153"/>
      <c r="T1091" s="153"/>
      <c r="U1091" s="24"/>
      <c r="V1091" s="24"/>
      <c r="W1091" s="24"/>
      <c r="X1091" s="24"/>
      <c r="Y1091" s="24"/>
      <c r="Z1091" s="24"/>
      <c r="AA1091" s="24"/>
      <c r="AB1091" s="24"/>
      <c r="AE1091" s="286"/>
      <c r="AF1091" s="286"/>
      <c r="AG1091" s="286"/>
      <c r="AH1091" s="286"/>
      <c r="AI1091" s="286"/>
      <c r="AJ1091" s="286"/>
      <c r="AK1091" s="286"/>
      <c r="AL1091" s="286"/>
      <c r="AM1091" s="286"/>
    </row>
    <row r="1092" spans="1:39" x14ac:dyDescent="0.15">
      <c r="C1092" s="54"/>
      <c r="D1092" s="54"/>
      <c r="E1092" s="54"/>
      <c r="F1092" s="54"/>
      <c r="G1092" s="54"/>
      <c r="H1092" s="54"/>
      <c r="I1092" s="158"/>
      <c r="J1092" s="158"/>
      <c r="K1092" s="153"/>
      <c r="L1092" s="153"/>
      <c r="M1092" s="158"/>
      <c r="N1092" s="158"/>
      <c r="O1092" s="153"/>
      <c r="P1092" s="153"/>
      <c r="Q1092" s="158"/>
      <c r="R1092" s="158"/>
      <c r="S1092" s="153"/>
      <c r="T1092" s="153"/>
      <c r="U1092" s="24"/>
      <c r="V1092" s="24"/>
      <c r="W1092" s="24"/>
      <c r="X1092" s="24"/>
      <c r="Y1092" s="24"/>
      <c r="Z1092" s="24"/>
      <c r="AA1092" s="24"/>
      <c r="AB1092" s="24"/>
      <c r="AE1092" s="286"/>
      <c r="AF1092" s="286"/>
      <c r="AG1092" s="286"/>
      <c r="AH1092" s="286"/>
      <c r="AI1092" s="286"/>
      <c r="AJ1092" s="286"/>
      <c r="AK1092" s="286"/>
      <c r="AL1092" s="286"/>
      <c r="AM1092" s="286"/>
    </row>
    <row r="1093" spans="1:39" x14ac:dyDescent="0.15">
      <c r="C1093" s="54"/>
      <c r="D1093" s="54"/>
      <c r="E1093" s="54"/>
      <c r="F1093" s="54"/>
      <c r="G1093" s="54"/>
      <c r="H1093" s="54"/>
      <c r="I1093" s="158"/>
      <c r="J1093" s="158"/>
      <c r="K1093" s="153"/>
      <c r="L1093" s="153"/>
      <c r="M1093" s="158"/>
      <c r="N1093" s="158"/>
      <c r="O1093" s="153"/>
      <c r="P1093" s="153"/>
      <c r="Q1093" s="158"/>
      <c r="R1093" s="158"/>
      <c r="S1093" s="153"/>
      <c r="T1093" s="153"/>
      <c r="U1093" s="24"/>
      <c r="V1093" s="24"/>
      <c r="W1093" s="24"/>
      <c r="X1093" s="24"/>
      <c r="Y1093" s="24"/>
      <c r="Z1093" s="24"/>
      <c r="AA1093" s="24"/>
      <c r="AB1093" s="24"/>
      <c r="AE1093" s="286"/>
      <c r="AF1093" s="286"/>
      <c r="AG1093" s="286"/>
      <c r="AH1093" s="286"/>
      <c r="AI1093" s="286"/>
      <c r="AJ1093" s="286"/>
      <c r="AK1093" s="286"/>
      <c r="AL1093" s="286"/>
      <c r="AM1093" s="286"/>
    </row>
    <row r="1094" spans="1:39" x14ac:dyDescent="0.15">
      <c r="C1094" s="54"/>
      <c r="D1094" s="54"/>
      <c r="E1094" s="54"/>
      <c r="F1094" s="54"/>
      <c r="G1094" s="54"/>
      <c r="H1094" s="54"/>
      <c r="I1094" s="158"/>
      <c r="J1094" s="158"/>
      <c r="K1094" s="153"/>
      <c r="L1094" s="153"/>
      <c r="M1094" s="158"/>
      <c r="N1094" s="158"/>
      <c r="O1094" s="153"/>
      <c r="P1094" s="153"/>
      <c r="Q1094" s="158"/>
      <c r="R1094" s="158"/>
      <c r="S1094" s="153"/>
      <c r="T1094" s="153"/>
      <c r="U1094" s="24"/>
      <c r="V1094" s="24"/>
      <c r="W1094" s="24"/>
      <c r="X1094" s="24"/>
      <c r="Y1094" s="24"/>
      <c r="Z1094" s="24"/>
      <c r="AA1094" s="24"/>
      <c r="AB1094" s="24"/>
    </row>
    <row r="1095" spans="1:39" x14ac:dyDescent="0.15">
      <c r="C1095" s="54"/>
      <c r="D1095" s="54"/>
      <c r="E1095" s="54"/>
      <c r="F1095" s="54"/>
      <c r="G1095" s="54"/>
      <c r="H1095" s="54"/>
      <c r="I1095" s="158"/>
      <c r="J1095" s="158"/>
      <c r="K1095" s="153"/>
      <c r="L1095" s="153"/>
      <c r="M1095" s="158"/>
      <c r="N1095" s="158"/>
      <c r="O1095" s="153"/>
      <c r="P1095" s="153"/>
      <c r="Q1095" s="158"/>
      <c r="R1095" s="158"/>
      <c r="S1095" s="153"/>
      <c r="T1095" s="153"/>
      <c r="U1095" s="24"/>
      <c r="V1095" s="24"/>
      <c r="W1095" s="24"/>
      <c r="X1095" s="24"/>
      <c r="Y1095" s="24"/>
      <c r="Z1095" s="24"/>
      <c r="AA1095" s="24"/>
      <c r="AB1095" s="24"/>
    </row>
    <row r="1096" spans="1:39" x14ac:dyDescent="0.15">
      <c r="C1096" s="54"/>
      <c r="D1096" s="54"/>
      <c r="E1096" s="54"/>
      <c r="F1096" s="54"/>
      <c r="G1096" s="54"/>
      <c r="H1096" s="54"/>
      <c r="I1096" s="158"/>
      <c r="J1096" s="158"/>
      <c r="K1096" s="153"/>
      <c r="L1096" s="153"/>
      <c r="M1096" s="158"/>
      <c r="N1096" s="158"/>
      <c r="O1096" s="153"/>
      <c r="P1096" s="153"/>
      <c r="Q1096" s="158"/>
      <c r="R1096" s="158"/>
      <c r="S1096" s="153"/>
      <c r="T1096" s="153"/>
      <c r="U1096" s="24"/>
      <c r="V1096" s="24"/>
      <c r="W1096" s="24"/>
      <c r="X1096" s="24"/>
      <c r="Y1096" s="24"/>
      <c r="Z1096" s="24"/>
      <c r="AA1096" s="24"/>
      <c r="AB1096" s="24"/>
    </row>
    <row r="1097" spans="1:39" x14ac:dyDescent="0.15">
      <c r="C1097" s="54"/>
      <c r="D1097" s="54"/>
      <c r="E1097" s="54"/>
      <c r="F1097" s="54"/>
      <c r="G1097" s="54"/>
      <c r="H1097" s="54"/>
      <c r="I1097" s="158"/>
      <c r="J1097" s="158"/>
      <c r="K1097" s="153"/>
      <c r="L1097" s="153"/>
      <c r="M1097" s="158"/>
      <c r="N1097" s="158"/>
      <c r="O1097" s="153"/>
      <c r="P1097" s="153"/>
      <c r="Q1097" s="158"/>
      <c r="R1097" s="158"/>
      <c r="S1097" s="153"/>
      <c r="T1097" s="153"/>
      <c r="U1097" s="24"/>
      <c r="V1097" s="24"/>
      <c r="W1097" s="24"/>
      <c r="X1097" s="24"/>
      <c r="Y1097" s="24"/>
      <c r="Z1097" s="24"/>
      <c r="AA1097" s="24"/>
      <c r="AB1097" s="24"/>
    </row>
    <row r="1098" spans="1:39" x14ac:dyDescent="0.15">
      <c r="C1098" s="54"/>
      <c r="D1098" s="54"/>
      <c r="E1098" s="54"/>
      <c r="F1098" s="54"/>
      <c r="G1098" s="54"/>
      <c r="H1098" s="54"/>
      <c r="I1098" s="158"/>
      <c r="J1098" s="158"/>
      <c r="K1098" s="153"/>
      <c r="L1098" s="153"/>
      <c r="M1098" s="158"/>
      <c r="N1098" s="158"/>
      <c r="O1098" s="153"/>
      <c r="P1098" s="153"/>
      <c r="Q1098" s="158"/>
      <c r="R1098" s="158"/>
      <c r="S1098" s="153"/>
      <c r="T1098" s="153"/>
      <c r="U1098" s="24"/>
      <c r="V1098" s="24"/>
      <c r="W1098" s="24"/>
      <c r="X1098" s="24"/>
      <c r="Y1098" s="24"/>
      <c r="Z1098" s="24"/>
      <c r="AA1098" s="24"/>
      <c r="AB1098" s="24"/>
    </row>
    <row r="1099" spans="1:39" x14ac:dyDescent="0.15">
      <c r="C1099" s="54"/>
      <c r="D1099" s="54"/>
      <c r="E1099" s="54"/>
      <c r="F1099" s="54"/>
      <c r="G1099" s="54"/>
      <c r="H1099" s="54"/>
      <c r="I1099" s="158"/>
      <c r="J1099" s="158"/>
      <c r="K1099" s="153"/>
      <c r="L1099" s="153"/>
      <c r="M1099" s="158"/>
      <c r="N1099" s="158"/>
      <c r="O1099" s="153"/>
      <c r="P1099" s="153"/>
      <c r="Q1099" s="158"/>
      <c r="R1099" s="158"/>
      <c r="S1099" s="153"/>
      <c r="T1099" s="153"/>
      <c r="U1099" s="24"/>
      <c r="V1099" s="24"/>
      <c r="W1099" s="24"/>
      <c r="X1099" s="24"/>
      <c r="Y1099" s="24"/>
      <c r="Z1099" s="24"/>
      <c r="AA1099" s="24"/>
      <c r="AB1099" s="24"/>
    </row>
    <row r="1100" spans="1:39" x14ac:dyDescent="0.15">
      <c r="C1100" s="54"/>
      <c r="D1100" s="54"/>
      <c r="E1100" s="54"/>
      <c r="F1100" s="54"/>
      <c r="G1100" s="54"/>
      <c r="H1100" s="54"/>
      <c r="I1100" s="158"/>
      <c r="J1100" s="158"/>
      <c r="K1100" s="153"/>
      <c r="L1100" s="153"/>
      <c r="M1100" s="158"/>
      <c r="N1100" s="158"/>
      <c r="O1100" s="153"/>
      <c r="P1100" s="153"/>
      <c r="Q1100" s="158"/>
      <c r="R1100" s="158"/>
      <c r="S1100" s="153"/>
      <c r="T1100" s="153"/>
      <c r="U1100" s="24"/>
      <c r="V1100" s="24"/>
      <c r="W1100" s="24"/>
      <c r="X1100" s="24"/>
      <c r="Y1100" s="24"/>
      <c r="Z1100" s="24"/>
      <c r="AA1100" s="24"/>
      <c r="AB1100" s="24"/>
    </row>
    <row r="1101" spans="1:39" x14ac:dyDescent="0.15">
      <c r="C1101" s="54"/>
      <c r="D1101" s="54"/>
      <c r="E1101" s="54"/>
      <c r="F1101" s="54"/>
      <c r="G1101" s="54"/>
      <c r="H1101" s="54"/>
      <c r="I1101" s="158"/>
      <c r="J1101" s="158"/>
      <c r="K1101" s="153"/>
      <c r="L1101" s="153"/>
      <c r="M1101" s="158"/>
      <c r="N1101" s="158"/>
      <c r="O1101" s="153"/>
      <c r="P1101" s="153"/>
      <c r="Q1101" s="158"/>
      <c r="R1101" s="158"/>
      <c r="S1101" s="153"/>
      <c r="T1101" s="153"/>
      <c r="U1101" s="24"/>
      <c r="V1101" s="24"/>
      <c r="W1101" s="24"/>
      <c r="X1101" s="24"/>
      <c r="Y1101" s="24"/>
      <c r="Z1101" s="24"/>
      <c r="AA1101" s="24"/>
      <c r="AB1101" s="24"/>
    </row>
    <row r="1102" spans="1:39" x14ac:dyDescent="0.15">
      <c r="C1102" s="53"/>
      <c r="D1102" s="53"/>
      <c r="E1102" s="53"/>
      <c r="F1102" s="53"/>
      <c r="G1102" s="53"/>
      <c r="H1102" s="53"/>
      <c r="I1102" s="158"/>
      <c r="J1102" s="158"/>
      <c r="K1102" s="153"/>
      <c r="L1102" s="153"/>
      <c r="M1102" s="158"/>
      <c r="N1102" s="158"/>
      <c r="O1102" s="153"/>
      <c r="P1102" s="153"/>
      <c r="Q1102" s="158"/>
      <c r="R1102" s="158"/>
      <c r="S1102" s="153"/>
      <c r="T1102" s="153"/>
      <c r="U1102" s="24"/>
      <c r="V1102" s="24"/>
      <c r="W1102" s="24"/>
      <c r="X1102" s="24"/>
      <c r="Y1102" s="24"/>
      <c r="Z1102" s="24"/>
      <c r="AA1102" s="24"/>
      <c r="AB1102" s="24"/>
    </row>
    <row r="1103" spans="1:39" ht="13.15" customHeight="1" x14ac:dyDescent="0.15">
      <c r="A1103" s="661"/>
      <c r="B1103" s="661"/>
      <c r="C1103" s="661"/>
      <c r="D1103" s="661"/>
      <c r="E1103" s="661"/>
      <c r="F1103" s="661"/>
      <c r="G1103" s="661"/>
      <c r="H1103" s="661"/>
      <c r="I1103" s="661"/>
      <c r="J1103" s="661"/>
      <c r="K1103" s="661"/>
      <c r="L1103" s="661"/>
      <c r="M1103" s="661"/>
      <c r="N1103" s="661"/>
      <c r="O1103" s="661"/>
      <c r="P1103" s="661"/>
      <c r="Q1103" s="661"/>
      <c r="R1103" s="661"/>
      <c r="S1103" s="661"/>
      <c r="T1103" s="661"/>
      <c r="U1103" s="661"/>
      <c r="V1103" s="661"/>
      <c r="W1103" s="661"/>
      <c r="X1103" s="661"/>
      <c r="Y1103" s="661"/>
      <c r="Z1103" s="661"/>
      <c r="AA1103" s="661"/>
      <c r="AB1103" s="24"/>
    </row>
    <row r="1104" spans="1:39" x14ac:dyDescent="0.15">
      <c r="C1104" s="24"/>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row>
    <row r="1107" spans="1:36" x14ac:dyDescent="0.15">
      <c r="B1107" s="21" t="s">
        <v>260</v>
      </c>
      <c r="C1107" s="21" t="s">
        <v>258</v>
      </c>
    </row>
    <row r="1108" spans="1:36" x14ac:dyDescent="0.15">
      <c r="B1108" s="21" t="s">
        <v>260</v>
      </c>
      <c r="C1108" s="21" t="s">
        <v>259</v>
      </c>
    </row>
    <row r="1110" spans="1:36" x14ac:dyDescent="0.15">
      <c r="C1110" s="648"/>
      <c r="D1110" s="436"/>
      <c r="E1110" s="436"/>
      <c r="F1110" s="436"/>
      <c r="G1110" s="436"/>
      <c r="H1110" s="437"/>
      <c r="I1110" s="613" t="s">
        <v>24</v>
      </c>
      <c r="J1110" s="613"/>
      <c r="K1110" s="611">
        <f>P37</f>
        <v>500</v>
      </c>
      <c r="L1110" s="612"/>
      <c r="M1110" s="613" t="s">
        <v>2</v>
      </c>
      <c r="N1110" s="613"/>
      <c r="O1110" s="611">
        <f>P31</f>
        <v>250</v>
      </c>
      <c r="P1110" s="612"/>
      <c r="Q1110" s="613" t="s">
        <v>3</v>
      </c>
      <c r="R1110" s="613"/>
      <c r="S1110" s="611">
        <f>P34</f>
        <v>250</v>
      </c>
      <c r="T1110" s="612"/>
    </row>
    <row r="1111" spans="1:36" x14ac:dyDescent="0.15">
      <c r="C1111" s="645" t="s">
        <v>214</v>
      </c>
      <c r="D1111" s="646"/>
      <c r="E1111" s="646"/>
      <c r="F1111" s="646"/>
      <c r="G1111" s="646"/>
      <c r="H1111" s="647"/>
      <c r="I1111" s="510">
        <v>49</v>
      </c>
      <c r="J1111" s="494"/>
      <c r="K1111" s="576">
        <f>I1111/$K$933</f>
        <v>9.8000000000000004E-2</v>
      </c>
      <c r="L1111" s="577"/>
      <c r="M1111" s="510">
        <v>22</v>
      </c>
      <c r="N1111" s="494"/>
      <c r="O1111" s="576">
        <f>M1111/$O$1110</f>
        <v>8.7999999999999995E-2</v>
      </c>
      <c r="P1111" s="577"/>
      <c r="Q1111" s="510">
        <v>27</v>
      </c>
      <c r="R1111" s="494"/>
      <c r="S1111" s="576">
        <f>Q1111/$O$1110</f>
        <v>0.108</v>
      </c>
      <c r="T1111" s="577"/>
    </row>
    <row r="1112" spans="1:36" x14ac:dyDescent="0.15">
      <c r="C1112" s="645" t="s">
        <v>215</v>
      </c>
      <c r="D1112" s="646"/>
      <c r="E1112" s="646"/>
      <c r="F1112" s="646"/>
      <c r="G1112" s="646"/>
      <c r="H1112" s="647"/>
      <c r="I1112" s="510">
        <v>280</v>
      </c>
      <c r="J1112" s="494"/>
      <c r="K1112" s="576">
        <f>I1112/$K$933</f>
        <v>0.56000000000000005</v>
      </c>
      <c r="L1112" s="577"/>
      <c r="M1112" s="510">
        <v>148</v>
      </c>
      <c r="N1112" s="494"/>
      <c r="O1112" s="576">
        <f>M1112/$O$1110</f>
        <v>0.59199999999999997</v>
      </c>
      <c r="P1112" s="577"/>
      <c r="Q1112" s="510">
        <v>132</v>
      </c>
      <c r="R1112" s="494"/>
      <c r="S1112" s="576">
        <f>Q1112/$O$1110</f>
        <v>0.52800000000000002</v>
      </c>
      <c r="T1112" s="577"/>
    </row>
    <row r="1113" spans="1:36" x14ac:dyDescent="0.15">
      <c r="C1113" s="645" t="s">
        <v>216</v>
      </c>
      <c r="D1113" s="646"/>
      <c r="E1113" s="646"/>
      <c r="F1113" s="646"/>
      <c r="G1113" s="646"/>
      <c r="H1113" s="647"/>
      <c r="I1113" s="510">
        <v>142</v>
      </c>
      <c r="J1113" s="494"/>
      <c r="K1113" s="576">
        <f>I1113/$K$933</f>
        <v>0.28399999999999997</v>
      </c>
      <c r="L1113" s="577"/>
      <c r="M1113" s="510">
        <v>65</v>
      </c>
      <c r="N1113" s="494"/>
      <c r="O1113" s="576">
        <f>M1113/$O$1110</f>
        <v>0.26</v>
      </c>
      <c r="P1113" s="577"/>
      <c r="Q1113" s="510">
        <v>77</v>
      </c>
      <c r="R1113" s="494"/>
      <c r="S1113" s="576">
        <f>Q1113/$O$1110</f>
        <v>0.308</v>
      </c>
      <c r="T1113" s="577"/>
    </row>
    <row r="1114" spans="1:36" x14ac:dyDescent="0.15">
      <c r="C1114" s="558" t="s">
        <v>42</v>
      </c>
      <c r="D1114" s="559"/>
      <c r="E1114" s="559"/>
      <c r="F1114" s="559"/>
      <c r="G1114" s="559"/>
      <c r="H1114" s="560"/>
      <c r="I1114" s="510">
        <v>29</v>
      </c>
      <c r="J1114" s="494"/>
      <c r="K1114" s="576">
        <f>I1114/$K$933</f>
        <v>5.8000000000000003E-2</v>
      </c>
      <c r="L1114" s="577"/>
      <c r="M1114" s="510">
        <v>15</v>
      </c>
      <c r="N1114" s="494"/>
      <c r="O1114" s="576">
        <f>M1114/$O$1110</f>
        <v>0.06</v>
      </c>
      <c r="P1114" s="577"/>
      <c r="Q1114" s="510">
        <v>14</v>
      </c>
      <c r="R1114" s="494"/>
      <c r="S1114" s="576">
        <f>Q1114/$O$1110</f>
        <v>5.6000000000000001E-2</v>
      </c>
      <c r="T1114" s="577"/>
    </row>
    <row r="1116" spans="1:36" x14ac:dyDescent="0.15">
      <c r="A1116" s="36"/>
      <c r="B1116" s="41"/>
      <c r="C1116" s="469"/>
      <c r="D1116" s="470"/>
      <c r="E1116" s="470"/>
      <c r="F1116" s="470"/>
      <c r="G1116" s="470"/>
      <c r="H1116" s="471"/>
      <c r="I1116" s="472" t="s">
        <v>64</v>
      </c>
      <c r="J1116" s="464"/>
      <c r="K1116" s="461">
        <f>SUM(I1117:J1120)</f>
        <v>100</v>
      </c>
      <c r="L1116" s="462"/>
      <c r="M1116" s="463" t="s">
        <v>65</v>
      </c>
      <c r="N1116" s="464"/>
      <c r="O1116" s="461">
        <f>SUM(M1117:N1120)</f>
        <v>100</v>
      </c>
      <c r="P1116" s="462"/>
      <c r="Q1116" s="463" t="s">
        <v>66</v>
      </c>
      <c r="R1116" s="464"/>
      <c r="S1116" s="461">
        <f>SUM(Q1117:R1120)</f>
        <v>100</v>
      </c>
      <c r="T1116" s="462"/>
      <c r="U1116" s="463" t="s">
        <v>67</v>
      </c>
      <c r="V1116" s="464"/>
      <c r="W1116" s="461">
        <f>SUM(U1117:V1120)</f>
        <v>100</v>
      </c>
      <c r="X1116" s="462"/>
      <c r="Y1116" s="465" t="s">
        <v>68</v>
      </c>
      <c r="Z1116" s="466"/>
      <c r="AA1116" s="461">
        <f>SUM(Y1117:Z1120)</f>
        <v>100</v>
      </c>
      <c r="AB1116" s="462"/>
      <c r="AC1116" s="467"/>
      <c r="AD1116" s="468"/>
      <c r="AE1116" s="456"/>
      <c r="AF1116" s="456"/>
      <c r="AG1116" s="357"/>
    </row>
    <row r="1117" spans="1:36" x14ac:dyDescent="0.15">
      <c r="A1117" s="36"/>
      <c r="B1117" s="41"/>
      <c r="C1117" s="645" t="s">
        <v>214</v>
      </c>
      <c r="D1117" s="646"/>
      <c r="E1117" s="646"/>
      <c r="F1117" s="646"/>
      <c r="G1117" s="646"/>
      <c r="H1117" s="647"/>
      <c r="I1117" s="662">
        <v>11</v>
      </c>
      <c r="J1117" s="663"/>
      <c r="K1117" s="664">
        <f t="shared" ref="K1117:K1120" si="194">I1117/K$118</f>
        <v>0.11</v>
      </c>
      <c r="L1117" s="665"/>
      <c r="M1117" s="662">
        <v>13</v>
      </c>
      <c r="N1117" s="663"/>
      <c r="O1117" s="664">
        <f t="shared" ref="O1117" si="195">M1117/O$118</f>
        <v>0.13</v>
      </c>
      <c r="P1117" s="665"/>
      <c r="Q1117" s="662">
        <v>16</v>
      </c>
      <c r="R1117" s="663"/>
      <c r="S1117" s="664">
        <f t="shared" ref="S1117:S1120" si="196">Q1117/S$118</f>
        <v>0.16</v>
      </c>
      <c r="T1117" s="665"/>
      <c r="U1117" s="662">
        <v>9</v>
      </c>
      <c r="V1117" s="663"/>
      <c r="W1117" s="664">
        <f t="shared" ref="W1117:W1120" si="197">U1117/W$118</f>
        <v>0.09</v>
      </c>
      <c r="X1117" s="665"/>
      <c r="Y1117" s="662">
        <v>0</v>
      </c>
      <c r="Z1117" s="663"/>
      <c r="AA1117" s="664">
        <f t="shared" ref="AA1117:AA1120" si="198">Y1117/AA$118</f>
        <v>0</v>
      </c>
      <c r="AB1117" s="665"/>
      <c r="AC1117" s="473"/>
      <c r="AD1117" s="474"/>
      <c r="AE1117" s="358"/>
      <c r="AF1117" s="358"/>
      <c r="AG1117" s="358"/>
    </row>
    <row r="1118" spans="1:36" x14ac:dyDescent="0.15">
      <c r="A1118" s="36"/>
      <c r="B1118" s="41"/>
      <c r="C1118" s="645" t="s">
        <v>215</v>
      </c>
      <c r="D1118" s="646"/>
      <c r="E1118" s="646"/>
      <c r="F1118" s="646"/>
      <c r="G1118" s="646"/>
      <c r="H1118" s="647"/>
      <c r="I1118" s="662">
        <v>53</v>
      </c>
      <c r="J1118" s="663"/>
      <c r="K1118" s="664">
        <f t="shared" si="194"/>
        <v>0.53</v>
      </c>
      <c r="L1118" s="665"/>
      <c r="M1118" s="662">
        <v>55</v>
      </c>
      <c r="N1118" s="663"/>
      <c r="O1118" s="664">
        <f>M1118/O$118</f>
        <v>0.55000000000000004</v>
      </c>
      <c r="P1118" s="665"/>
      <c r="Q1118" s="662">
        <v>50</v>
      </c>
      <c r="R1118" s="663"/>
      <c r="S1118" s="664">
        <f t="shared" si="196"/>
        <v>0.5</v>
      </c>
      <c r="T1118" s="665"/>
      <c r="U1118" s="662">
        <v>56</v>
      </c>
      <c r="V1118" s="663"/>
      <c r="W1118" s="664">
        <f t="shared" si="197"/>
        <v>0.56000000000000005</v>
      </c>
      <c r="X1118" s="665"/>
      <c r="Y1118" s="662">
        <v>66</v>
      </c>
      <c r="Z1118" s="663"/>
      <c r="AA1118" s="664">
        <f t="shared" si="198"/>
        <v>0.66</v>
      </c>
      <c r="AB1118" s="665"/>
      <c r="AC1118" s="473"/>
      <c r="AD1118" s="474"/>
      <c r="AE1118" s="358"/>
      <c r="AF1118" s="358"/>
      <c r="AG1118" s="358"/>
    </row>
    <row r="1119" spans="1:36" x14ac:dyDescent="0.15">
      <c r="A1119" s="36"/>
      <c r="B1119" s="41"/>
      <c r="C1119" s="645" t="s">
        <v>216</v>
      </c>
      <c r="D1119" s="646"/>
      <c r="E1119" s="646"/>
      <c r="F1119" s="646"/>
      <c r="G1119" s="646"/>
      <c r="H1119" s="647"/>
      <c r="I1119" s="662">
        <v>30</v>
      </c>
      <c r="J1119" s="663"/>
      <c r="K1119" s="664">
        <f t="shared" si="194"/>
        <v>0.3</v>
      </c>
      <c r="L1119" s="665"/>
      <c r="M1119" s="662">
        <v>27</v>
      </c>
      <c r="N1119" s="663"/>
      <c r="O1119" s="664">
        <f t="shared" ref="O1119" si="199">M1119/O$118</f>
        <v>0.27</v>
      </c>
      <c r="P1119" s="665"/>
      <c r="Q1119" s="662">
        <v>28</v>
      </c>
      <c r="R1119" s="663"/>
      <c r="S1119" s="664">
        <f t="shared" si="196"/>
        <v>0.28000000000000003</v>
      </c>
      <c r="T1119" s="665"/>
      <c r="U1119" s="662">
        <v>27</v>
      </c>
      <c r="V1119" s="663"/>
      <c r="W1119" s="664">
        <f t="shared" si="197"/>
        <v>0.27</v>
      </c>
      <c r="X1119" s="665"/>
      <c r="Y1119" s="662">
        <v>30</v>
      </c>
      <c r="Z1119" s="663"/>
      <c r="AA1119" s="664">
        <f t="shared" si="198"/>
        <v>0.3</v>
      </c>
      <c r="AB1119" s="665"/>
      <c r="AC1119" s="149"/>
      <c r="AD1119" s="149"/>
      <c r="AE1119" s="358"/>
      <c r="AF1119" s="358"/>
      <c r="AG1119" s="358"/>
    </row>
    <row r="1120" spans="1:36" x14ac:dyDescent="0.15">
      <c r="A1120" s="36"/>
      <c r="B1120" s="41"/>
      <c r="C1120" s="558" t="s">
        <v>42</v>
      </c>
      <c r="D1120" s="559"/>
      <c r="E1120" s="559"/>
      <c r="F1120" s="559"/>
      <c r="G1120" s="559"/>
      <c r="H1120" s="560"/>
      <c r="I1120" s="662">
        <v>6</v>
      </c>
      <c r="J1120" s="663"/>
      <c r="K1120" s="664">
        <f t="shared" si="194"/>
        <v>0.06</v>
      </c>
      <c r="L1120" s="665"/>
      <c r="M1120" s="662">
        <v>5</v>
      </c>
      <c r="N1120" s="663"/>
      <c r="O1120" s="664">
        <f>M1120/O$118</f>
        <v>0.05</v>
      </c>
      <c r="P1120" s="665"/>
      <c r="Q1120" s="662">
        <v>6</v>
      </c>
      <c r="R1120" s="663"/>
      <c r="S1120" s="664">
        <f t="shared" si="196"/>
        <v>0.06</v>
      </c>
      <c r="T1120" s="665"/>
      <c r="U1120" s="662">
        <v>8</v>
      </c>
      <c r="V1120" s="663"/>
      <c r="W1120" s="664">
        <f t="shared" si="197"/>
        <v>0.08</v>
      </c>
      <c r="X1120" s="665"/>
      <c r="Y1120" s="662">
        <v>4</v>
      </c>
      <c r="Z1120" s="663"/>
      <c r="AA1120" s="664">
        <f t="shared" si="198"/>
        <v>0.04</v>
      </c>
      <c r="AB1120" s="665"/>
      <c r="AC1120" s="149"/>
      <c r="AD1120" s="149"/>
      <c r="AE1120" s="358"/>
      <c r="AF1120" s="358"/>
      <c r="AG1120" s="358"/>
      <c r="AH1120" s="286"/>
      <c r="AI1120" s="286"/>
      <c r="AJ1120" s="286"/>
    </row>
    <row r="1121" spans="32:41" x14ac:dyDescent="0.15">
      <c r="AF1121" s="286"/>
      <c r="AG1121" s="286"/>
      <c r="AH1121" s="286"/>
      <c r="AI1121" s="286"/>
      <c r="AJ1121" s="286"/>
    </row>
    <row r="1122" spans="32:41" x14ac:dyDescent="0.15">
      <c r="AF1122" s="286"/>
      <c r="AG1122" s="286"/>
      <c r="AH1122" s="37"/>
      <c r="AI1122" s="286"/>
      <c r="AJ1122" s="286"/>
    </row>
    <row r="1123" spans="32:41" x14ac:dyDescent="0.15">
      <c r="AF1123" s="286"/>
      <c r="AG1123" s="37"/>
      <c r="AH1123" s="272"/>
      <c r="AI1123" s="286"/>
      <c r="AJ1123" s="286"/>
    </row>
    <row r="1124" spans="32:41" x14ac:dyDescent="0.15">
      <c r="AF1124" s="286"/>
      <c r="AG1124" s="74"/>
      <c r="AH1124" s="272"/>
      <c r="AI1124" s="286"/>
      <c r="AJ1124" s="286"/>
    </row>
    <row r="1125" spans="32:41" x14ac:dyDescent="0.15">
      <c r="AF1125" s="286"/>
      <c r="AG1125" s="74"/>
      <c r="AH1125" s="272"/>
      <c r="AI1125" s="286"/>
      <c r="AJ1125" s="286"/>
    </row>
    <row r="1126" spans="32:41" x14ac:dyDescent="0.15">
      <c r="AF1126" s="286"/>
      <c r="AG1126" s="74"/>
      <c r="AH1126" s="272"/>
      <c r="AI1126" s="286"/>
      <c r="AJ1126" s="286"/>
    </row>
    <row r="1127" spans="32:41" x14ac:dyDescent="0.15">
      <c r="AF1127" s="286"/>
      <c r="AG1127" s="286"/>
      <c r="AH1127" s="286"/>
      <c r="AI1127" s="286"/>
      <c r="AJ1127" s="286"/>
    </row>
    <row r="1128" spans="32:41" x14ac:dyDescent="0.15">
      <c r="AF1128" s="286"/>
      <c r="AG1128" s="286"/>
      <c r="AH1128" s="286"/>
      <c r="AI1128" s="286"/>
      <c r="AJ1128" s="286"/>
    </row>
    <row r="1129" spans="32:41" x14ac:dyDescent="0.15">
      <c r="AF1129" s="286"/>
      <c r="AG1129" s="286"/>
      <c r="AH1129" s="286"/>
      <c r="AI1129" s="286"/>
      <c r="AJ1129" s="286"/>
    </row>
    <row r="1130" spans="32:41" x14ac:dyDescent="0.15">
      <c r="AF1130" s="286"/>
      <c r="AG1130" s="286"/>
      <c r="AH1130" s="286"/>
      <c r="AI1130" s="286"/>
      <c r="AJ1130" s="286"/>
    </row>
    <row r="1133" spans="32:41" x14ac:dyDescent="0.15">
      <c r="AH1133" s="361"/>
    </row>
    <row r="1134" spans="32:41" x14ac:dyDescent="0.15">
      <c r="AH1134" s="360"/>
      <c r="AI1134" s="361"/>
      <c r="AJ1134" s="361"/>
      <c r="AK1134" s="361"/>
      <c r="AL1134" s="361"/>
      <c r="AM1134" s="361"/>
      <c r="AN1134" s="361"/>
      <c r="AO1134" s="361"/>
    </row>
    <row r="1135" spans="32:41" x14ac:dyDescent="0.15">
      <c r="AH1135" s="38"/>
      <c r="AI1135" s="360"/>
      <c r="AJ1135" s="360"/>
      <c r="AK1135" s="360"/>
      <c r="AL1135" s="423"/>
      <c r="AM1135" s="423"/>
      <c r="AN1135" s="745"/>
      <c r="AO1135" s="745"/>
    </row>
    <row r="1136" spans="32:41" x14ac:dyDescent="0.15">
      <c r="AH1136" s="359"/>
      <c r="AI1136" s="38"/>
      <c r="AJ1136" s="38"/>
      <c r="AK1136" s="38"/>
      <c r="AL1136" s="423"/>
      <c r="AM1136" s="423"/>
      <c r="AN1136" s="745"/>
      <c r="AO1136" s="745"/>
    </row>
    <row r="1137" spans="2:41" x14ac:dyDescent="0.15">
      <c r="AH1137" s="360"/>
      <c r="AI1137" s="359"/>
      <c r="AJ1137" s="359"/>
      <c r="AK1137" s="359"/>
      <c r="AL1137" s="423"/>
      <c r="AM1137" s="423"/>
      <c r="AN1137" s="745"/>
      <c r="AO1137" s="745"/>
    </row>
    <row r="1138" spans="2:41" x14ac:dyDescent="0.15">
      <c r="AH1138" s="360"/>
      <c r="AI1138" s="359"/>
      <c r="AJ1138" s="359"/>
      <c r="AK1138" s="359"/>
      <c r="AL1138" s="356"/>
      <c r="AM1138" s="356"/>
      <c r="AN1138" s="77"/>
      <c r="AO1138" s="77"/>
    </row>
    <row r="1139" spans="2:41" x14ac:dyDescent="0.15">
      <c r="AH1139" s="360"/>
      <c r="AI1139" s="359"/>
      <c r="AJ1139" s="359"/>
      <c r="AK1139" s="359"/>
      <c r="AL1139" s="356"/>
      <c r="AM1139" s="356"/>
      <c r="AN1139" s="77"/>
      <c r="AO1139" s="77"/>
    </row>
    <row r="1140" spans="2:41" x14ac:dyDescent="0.15">
      <c r="AH1140" s="359"/>
      <c r="AI1140" s="360"/>
      <c r="AJ1140" s="360"/>
      <c r="AK1140" s="360"/>
      <c r="AL1140" s="423"/>
      <c r="AM1140" s="423"/>
      <c r="AN1140" s="745"/>
      <c r="AO1140" s="745"/>
    </row>
    <row r="1141" spans="2:41" x14ac:dyDescent="0.15">
      <c r="C1141" s="21" t="s">
        <v>260</v>
      </c>
      <c r="D1141" s="21" t="s">
        <v>261</v>
      </c>
      <c r="AG1141" s="361"/>
      <c r="AH1141" s="359"/>
      <c r="AI1141" s="359"/>
      <c r="AJ1141" s="359"/>
      <c r="AK1141" s="359"/>
      <c r="AL1141" s="423"/>
      <c r="AM1141" s="423"/>
      <c r="AN1141" s="745"/>
      <c r="AO1141" s="745"/>
    </row>
    <row r="1142" spans="2:41" x14ac:dyDescent="0.15">
      <c r="C1142" s="21" t="s">
        <v>260</v>
      </c>
      <c r="D1142" s="21" t="s">
        <v>262</v>
      </c>
      <c r="AG1142" s="361"/>
      <c r="AH1142" s="359"/>
      <c r="AI1142" s="359"/>
      <c r="AJ1142" s="359"/>
      <c r="AK1142" s="359"/>
      <c r="AL1142" s="356"/>
      <c r="AM1142" s="356"/>
      <c r="AN1142" s="77"/>
      <c r="AO1142" s="77"/>
    </row>
    <row r="1143" spans="2:41" hidden="1" x14ac:dyDescent="0.15">
      <c r="AG1143" s="361"/>
      <c r="AH1143" s="359"/>
      <c r="AI1143" s="359"/>
      <c r="AJ1143" s="359"/>
      <c r="AK1143" s="359"/>
      <c r="AL1143" s="356"/>
      <c r="AM1143" s="356"/>
      <c r="AN1143" s="77"/>
      <c r="AO1143" s="77"/>
    </row>
    <row r="1144" spans="2:41" hidden="1" x14ac:dyDescent="0.15">
      <c r="AG1144" s="361"/>
      <c r="AH1144" s="359"/>
      <c r="AI1144" s="359"/>
      <c r="AJ1144" s="359"/>
      <c r="AK1144" s="359"/>
      <c r="AL1144" s="356"/>
      <c r="AM1144" s="356"/>
      <c r="AN1144" s="77"/>
      <c r="AO1144" s="77"/>
    </row>
    <row r="1145" spans="2:41" x14ac:dyDescent="0.15">
      <c r="B1145" s="24"/>
      <c r="C1145" s="29"/>
      <c r="D1145" s="150"/>
      <c r="E1145" s="139"/>
      <c r="F1145" s="139"/>
      <c r="G1145" s="144"/>
      <c r="H1145" s="144"/>
      <c r="I1145" s="144"/>
      <c r="J1145" s="142"/>
      <c r="K1145" s="144"/>
      <c r="L1145" s="144" t="s">
        <v>223</v>
      </c>
      <c r="M1145" s="144">
        <f>I1111</f>
        <v>49</v>
      </c>
      <c r="N1145" s="142" t="s">
        <v>23</v>
      </c>
      <c r="O1145" s="666" t="s">
        <v>2</v>
      </c>
      <c r="P1145" s="667"/>
      <c r="Q1145" s="140">
        <f>M1111</f>
        <v>22</v>
      </c>
      <c r="R1145" s="141" t="s">
        <v>23</v>
      </c>
      <c r="S1145" s="666" t="s">
        <v>3</v>
      </c>
      <c r="T1145" s="667"/>
      <c r="U1145" s="140">
        <f>Q1111</f>
        <v>27</v>
      </c>
      <c r="V1145" s="143" t="s">
        <v>23</v>
      </c>
      <c r="W1145" s="18"/>
      <c r="X1145" s="18"/>
      <c r="Y1145" s="18"/>
      <c r="Z1145" s="18"/>
      <c r="AA1145" s="18"/>
      <c r="AB1145" s="24"/>
      <c r="AC1145" s="24"/>
      <c r="AD1145" s="24"/>
      <c r="AF1145" s="361"/>
      <c r="AG1145" s="360"/>
      <c r="AH1145" s="38"/>
      <c r="AI1145" s="359"/>
      <c r="AJ1145" s="359"/>
      <c r="AK1145" s="359"/>
      <c r="AL1145" s="423"/>
      <c r="AM1145" s="423"/>
      <c r="AN1145" s="745"/>
      <c r="AO1145" s="745"/>
    </row>
    <row r="1146" spans="2:41" ht="49.9" customHeight="1" x14ac:dyDescent="0.15">
      <c r="B1146" s="24"/>
      <c r="C1146" s="29">
        <v>1</v>
      </c>
      <c r="D1146" s="425" t="s">
        <v>217</v>
      </c>
      <c r="E1146" s="448"/>
      <c r="F1146" s="448"/>
      <c r="G1146" s="448"/>
      <c r="H1146" s="448"/>
      <c r="I1146" s="448"/>
      <c r="J1146" s="449"/>
      <c r="K1146" s="668">
        <v>40</v>
      </c>
      <c r="L1146" s="550"/>
      <c r="M1146" s="420">
        <f t="shared" ref="M1146:M1168" si="200">K1146/$M$1145</f>
        <v>0.81632653061224492</v>
      </c>
      <c r="N1146" s="421"/>
      <c r="O1146" s="668">
        <v>19</v>
      </c>
      <c r="P1146" s="550"/>
      <c r="Q1146" s="420">
        <f>O1146/$M$1111</f>
        <v>0.86363636363636365</v>
      </c>
      <c r="R1146" s="421"/>
      <c r="S1146" s="668">
        <v>21</v>
      </c>
      <c r="T1146" s="550"/>
      <c r="U1146" s="434">
        <f>S1146/$Q$1111</f>
        <v>0.77777777777777779</v>
      </c>
      <c r="V1146" s="435"/>
      <c r="W1146" s="39"/>
      <c r="X1146" s="39"/>
      <c r="Y1146" s="39"/>
      <c r="Z1146" s="39"/>
      <c r="AA1146" s="39"/>
      <c r="AB1146" s="24"/>
      <c r="AC1146" s="24"/>
      <c r="AD1146" s="24"/>
      <c r="AE1146" s="361"/>
      <c r="AF1146" s="360"/>
      <c r="AG1146" s="38"/>
      <c r="AH1146" s="38"/>
      <c r="AI1146" s="38"/>
      <c r="AJ1146" s="38"/>
      <c r="AK1146" s="38"/>
      <c r="AL1146" s="432"/>
      <c r="AM1146" s="432"/>
      <c r="AN1146" s="379"/>
      <c r="AO1146" s="379"/>
    </row>
    <row r="1147" spans="2:41" ht="49.9" customHeight="1" x14ac:dyDescent="0.15">
      <c r="B1147" s="24"/>
      <c r="C1147" s="29">
        <v>2</v>
      </c>
      <c r="D1147" s="169" t="s">
        <v>19</v>
      </c>
      <c r="E1147" s="31"/>
      <c r="F1147" s="31"/>
      <c r="G1147" s="31"/>
      <c r="H1147" s="31"/>
      <c r="I1147" s="31"/>
      <c r="J1147" s="32"/>
      <c r="K1147" s="668">
        <v>21</v>
      </c>
      <c r="L1147" s="550"/>
      <c r="M1147" s="420">
        <f t="shared" si="200"/>
        <v>0.42857142857142855</v>
      </c>
      <c r="N1147" s="421"/>
      <c r="O1147" s="668">
        <v>12</v>
      </c>
      <c r="P1147" s="550"/>
      <c r="Q1147" s="420">
        <f t="shared" ref="Q1147:Q1168" si="201">O1147/$M$1111</f>
        <v>0.54545454545454541</v>
      </c>
      <c r="R1147" s="421"/>
      <c r="S1147" s="668">
        <v>9</v>
      </c>
      <c r="T1147" s="550"/>
      <c r="U1147" s="434">
        <f t="shared" ref="U1147:U1168" si="202">S1147/$Q$1111</f>
        <v>0.33333333333333331</v>
      </c>
      <c r="V1147" s="435"/>
      <c r="W1147" s="39"/>
      <c r="X1147" s="39"/>
      <c r="Y1147" s="39"/>
      <c r="Z1147" s="39"/>
      <c r="AA1147" s="39"/>
      <c r="AB1147" s="24"/>
      <c r="AC1147" s="24"/>
      <c r="AD1147" s="24"/>
      <c r="AE1147" s="361"/>
      <c r="AF1147" s="38"/>
      <c r="AG1147" s="359"/>
      <c r="AH1147" s="38"/>
      <c r="AI1147" s="38"/>
      <c r="AJ1147" s="38"/>
      <c r="AK1147" s="38"/>
      <c r="AL1147" s="423"/>
      <c r="AM1147" s="423"/>
      <c r="AN1147" s="745"/>
      <c r="AO1147" s="745"/>
    </row>
    <row r="1148" spans="2:41" ht="49.9" customHeight="1" x14ac:dyDescent="0.15">
      <c r="B1148" s="24"/>
      <c r="C1148" s="29">
        <v>3</v>
      </c>
      <c r="D1148" s="425" t="s">
        <v>218</v>
      </c>
      <c r="E1148" s="448"/>
      <c r="F1148" s="448"/>
      <c r="G1148" s="448"/>
      <c r="H1148" s="448"/>
      <c r="I1148" s="448"/>
      <c r="J1148" s="449"/>
      <c r="K1148" s="668">
        <v>14</v>
      </c>
      <c r="L1148" s="550"/>
      <c r="M1148" s="420">
        <f t="shared" si="200"/>
        <v>0.2857142857142857</v>
      </c>
      <c r="N1148" s="421"/>
      <c r="O1148" s="668">
        <v>6</v>
      </c>
      <c r="P1148" s="550"/>
      <c r="Q1148" s="420">
        <f t="shared" si="201"/>
        <v>0.27272727272727271</v>
      </c>
      <c r="R1148" s="421"/>
      <c r="S1148" s="668">
        <v>8</v>
      </c>
      <c r="T1148" s="550"/>
      <c r="U1148" s="434">
        <f t="shared" si="202"/>
        <v>0.29629629629629628</v>
      </c>
      <c r="V1148" s="435"/>
      <c r="W1148" s="39"/>
      <c r="X1148" s="39"/>
      <c r="Y1148" s="39"/>
      <c r="Z1148" s="39"/>
      <c r="AA1148" s="39"/>
      <c r="AB1148" s="24"/>
      <c r="AC1148" s="24"/>
      <c r="AD1148" s="24"/>
      <c r="AE1148" s="361"/>
      <c r="AF1148" s="359"/>
      <c r="AG1148" s="360"/>
      <c r="AH1148" s="359"/>
      <c r="AI1148" s="38"/>
      <c r="AJ1148" s="38"/>
      <c r="AK1148" s="38"/>
      <c r="AL1148" s="423"/>
      <c r="AM1148" s="423"/>
      <c r="AN1148" s="745"/>
      <c r="AO1148" s="745"/>
    </row>
    <row r="1149" spans="2:41" ht="49.9" customHeight="1" x14ac:dyDescent="0.15">
      <c r="B1149" s="24"/>
      <c r="C1149" s="29">
        <v>4</v>
      </c>
      <c r="D1149" s="415" t="s">
        <v>188</v>
      </c>
      <c r="E1149" s="426"/>
      <c r="F1149" s="426"/>
      <c r="G1149" s="426"/>
      <c r="H1149" s="426"/>
      <c r="I1149" s="426"/>
      <c r="J1149" s="427"/>
      <c r="K1149" s="668">
        <v>18</v>
      </c>
      <c r="L1149" s="550"/>
      <c r="M1149" s="420">
        <f t="shared" si="200"/>
        <v>0.36734693877551022</v>
      </c>
      <c r="N1149" s="421"/>
      <c r="O1149" s="668">
        <v>8</v>
      </c>
      <c r="P1149" s="550"/>
      <c r="Q1149" s="420">
        <f t="shared" si="201"/>
        <v>0.36363636363636365</v>
      </c>
      <c r="R1149" s="421"/>
      <c r="S1149" s="668">
        <v>10</v>
      </c>
      <c r="T1149" s="550"/>
      <c r="U1149" s="434">
        <f t="shared" si="202"/>
        <v>0.37037037037037035</v>
      </c>
      <c r="V1149" s="435"/>
      <c r="W1149" s="39"/>
      <c r="X1149" s="39"/>
      <c r="Y1149" s="39"/>
      <c r="Z1149" s="39"/>
      <c r="AA1149" s="39"/>
      <c r="AB1149" s="24"/>
      <c r="AC1149" s="24"/>
      <c r="AD1149" s="24"/>
      <c r="AE1149" s="361"/>
      <c r="AF1149" s="360"/>
      <c r="AG1149" s="359"/>
      <c r="AH1149" s="38"/>
      <c r="AI1149" s="359"/>
      <c r="AJ1149" s="359"/>
      <c r="AK1149" s="359"/>
      <c r="AL1149" s="423"/>
      <c r="AM1149" s="423"/>
      <c r="AN1149" s="745"/>
      <c r="AO1149" s="745"/>
    </row>
    <row r="1150" spans="2:41" ht="49.9" customHeight="1" x14ac:dyDescent="0.15">
      <c r="B1150" s="24"/>
      <c r="C1150" s="29">
        <v>5</v>
      </c>
      <c r="D1150" s="169" t="s">
        <v>201</v>
      </c>
      <c r="E1150" s="31"/>
      <c r="F1150" s="31"/>
      <c r="G1150" s="31"/>
      <c r="H1150" s="31"/>
      <c r="I1150" s="31"/>
      <c r="J1150" s="32"/>
      <c r="K1150" s="668">
        <v>8</v>
      </c>
      <c r="L1150" s="669"/>
      <c r="M1150" s="420">
        <f t="shared" si="200"/>
        <v>0.16326530612244897</v>
      </c>
      <c r="N1150" s="421"/>
      <c r="O1150" s="668">
        <v>1</v>
      </c>
      <c r="P1150" s="669"/>
      <c r="Q1150" s="420">
        <f t="shared" si="201"/>
        <v>4.5454545454545456E-2</v>
      </c>
      <c r="R1150" s="421"/>
      <c r="S1150" s="668">
        <v>7</v>
      </c>
      <c r="T1150" s="669"/>
      <c r="U1150" s="434">
        <f t="shared" si="202"/>
        <v>0.25925925925925924</v>
      </c>
      <c r="V1150" s="435"/>
      <c r="W1150" s="39"/>
      <c r="X1150" s="39"/>
      <c r="Y1150" s="39"/>
      <c r="Z1150" s="39"/>
      <c r="AA1150" s="39"/>
      <c r="AB1150" s="24"/>
      <c r="AC1150" s="24"/>
      <c r="AD1150" s="24"/>
      <c r="AE1150" s="361"/>
      <c r="AF1150" s="359"/>
      <c r="AG1150" s="359"/>
      <c r="AH1150" s="38"/>
      <c r="AI1150" s="38"/>
      <c r="AJ1150" s="38"/>
      <c r="AK1150" s="38"/>
      <c r="AL1150" s="423"/>
      <c r="AM1150" s="423"/>
      <c r="AN1150" s="745"/>
      <c r="AO1150" s="745"/>
    </row>
    <row r="1151" spans="2:41" ht="49.9" customHeight="1" x14ac:dyDescent="0.15">
      <c r="B1151" s="24"/>
      <c r="C1151" s="29">
        <v>6</v>
      </c>
      <c r="D1151" s="415" t="s">
        <v>219</v>
      </c>
      <c r="E1151" s="426"/>
      <c r="F1151" s="426"/>
      <c r="G1151" s="426"/>
      <c r="H1151" s="426"/>
      <c r="I1151" s="426"/>
      <c r="J1151" s="427"/>
      <c r="K1151" s="668">
        <v>7</v>
      </c>
      <c r="L1151" s="669"/>
      <c r="M1151" s="420">
        <f t="shared" si="200"/>
        <v>0.14285714285714285</v>
      </c>
      <c r="N1151" s="421"/>
      <c r="O1151" s="668">
        <v>2</v>
      </c>
      <c r="P1151" s="669"/>
      <c r="Q1151" s="420">
        <f t="shared" si="201"/>
        <v>9.0909090909090912E-2</v>
      </c>
      <c r="R1151" s="421"/>
      <c r="S1151" s="668">
        <v>5</v>
      </c>
      <c r="T1151" s="669"/>
      <c r="U1151" s="434">
        <f t="shared" si="202"/>
        <v>0.18518518518518517</v>
      </c>
      <c r="V1151" s="435"/>
      <c r="W1151" s="39"/>
      <c r="X1151" s="39"/>
      <c r="Y1151" s="39"/>
      <c r="Z1151" s="39"/>
      <c r="AA1151" s="39"/>
      <c r="AB1151" s="24"/>
      <c r="AC1151" s="24"/>
      <c r="AD1151" s="24"/>
      <c r="AE1151" s="361"/>
      <c r="AF1151" s="359"/>
      <c r="AG1151" s="38"/>
      <c r="AH1151" s="38"/>
      <c r="AI1151" s="38"/>
      <c r="AJ1151" s="38"/>
      <c r="AK1151" s="38"/>
      <c r="AL1151" s="423"/>
      <c r="AM1151" s="423"/>
      <c r="AN1151" s="745"/>
      <c r="AO1151" s="745"/>
    </row>
    <row r="1152" spans="2:41" ht="49.9" customHeight="1" x14ac:dyDescent="0.15">
      <c r="B1152" s="24"/>
      <c r="C1152" s="29">
        <v>7</v>
      </c>
      <c r="D1152" s="429" t="s">
        <v>20</v>
      </c>
      <c r="E1152" s="430"/>
      <c r="F1152" s="430"/>
      <c r="G1152" s="430"/>
      <c r="H1152" s="430"/>
      <c r="I1152" s="430"/>
      <c r="J1152" s="431"/>
      <c r="K1152" s="668">
        <v>5</v>
      </c>
      <c r="L1152" s="669"/>
      <c r="M1152" s="420">
        <f t="shared" si="200"/>
        <v>0.10204081632653061</v>
      </c>
      <c r="N1152" s="421"/>
      <c r="O1152" s="668">
        <v>1</v>
      </c>
      <c r="P1152" s="669"/>
      <c r="Q1152" s="420">
        <f t="shared" si="201"/>
        <v>4.5454545454545456E-2</v>
      </c>
      <c r="R1152" s="421"/>
      <c r="S1152" s="668">
        <v>4</v>
      </c>
      <c r="T1152" s="669"/>
      <c r="U1152" s="434">
        <f t="shared" si="202"/>
        <v>0.14814814814814814</v>
      </c>
      <c r="V1152" s="435"/>
      <c r="W1152" s="39"/>
      <c r="X1152" s="39"/>
      <c r="Y1152" s="39"/>
      <c r="Z1152" s="39"/>
      <c r="AA1152" s="39"/>
      <c r="AB1152" s="24"/>
      <c r="AC1152" s="24"/>
      <c r="AD1152" s="24"/>
      <c r="AE1152" s="361"/>
      <c r="AF1152" s="38"/>
      <c r="AG1152" s="38"/>
      <c r="AH1152" s="38"/>
      <c r="AI1152" s="38"/>
      <c r="AJ1152" s="38"/>
      <c r="AK1152" s="38"/>
      <c r="AL1152" s="423"/>
      <c r="AM1152" s="423"/>
      <c r="AN1152" s="745"/>
      <c r="AO1152" s="745"/>
    </row>
    <row r="1153" spans="2:41" ht="49.9" customHeight="1" x14ac:dyDescent="0.15">
      <c r="B1153" s="24"/>
      <c r="C1153" s="29">
        <v>8</v>
      </c>
      <c r="D1153" s="415" t="s">
        <v>54</v>
      </c>
      <c r="E1153" s="426"/>
      <c r="F1153" s="426"/>
      <c r="G1153" s="426"/>
      <c r="H1153" s="426"/>
      <c r="I1153" s="426"/>
      <c r="J1153" s="427"/>
      <c r="K1153" s="668">
        <v>5</v>
      </c>
      <c r="L1153" s="669"/>
      <c r="M1153" s="420">
        <f t="shared" si="200"/>
        <v>0.10204081632653061</v>
      </c>
      <c r="N1153" s="421"/>
      <c r="O1153" s="668">
        <v>3</v>
      </c>
      <c r="P1153" s="669"/>
      <c r="Q1153" s="420">
        <f t="shared" si="201"/>
        <v>0.13636363636363635</v>
      </c>
      <c r="R1153" s="421"/>
      <c r="S1153" s="668">
        <v>2</v>
      </c>
      <c r="T1153" s="669"/>
      <c r="U1153" s="434">
        <f t="shared" si="202"/>
        <v>7.407407407407407E-2</v>
      </c>
      <c r="V1153" s="435"/>
      <c r="W1153" s="39"/>
      <c r="X1153" s="39"/>
      <c r="Y1153" s="39"/>
      <c r="Z1153" s="39"/>
      <c r="AA1153" s="39"/>
      <c r="AB1153" s="24"/>
      <c r="AC1153" s="24"/>
      <c r="AD1153" s="24"/>
      <c r="AE1153" s="361"/>
      <c r="AF1153" s="38"/>
      <c r="AG1153" s="38"/>
      <c r="AH1153" s="359"/>
      <c r="AI1153" s="38"/>
      <c r="AJ1153" s="38"/>
      <c r="AK1153" s="38"/>
      <c r="AL1153" s="423"/>
      <c r="AM1153" s="423"/>
      <c r="AN1153" s="745"/>
      <c r="AO1153" s="745"/>
    </row>
    <row r="1154" spans="2:41" ht="49.9" customHeight="1" x14ac:dyDescent="0.15">
      <c r="B1154" s="24"/>
      <c r="C1154" s="29">
        <v>9</v>
      </c>
      <c r="D1154" s="415" t="s">
        <v>69</v>
      </c>
      <c r="E1154" s="426"/>
      <c r="F1154" s="426"/>
      <c r="G1154" s="426"/>
      <c r="H1154" s="426"/>
      <c r="I1154" s="426"/>
      <c r="J1154" s="427"/>
      <c r="K1154" s="668">
        <v>3</v>
      </c>
      <c r="L1154" s="669"/>
      <c r="M1154" s="420">
        <f t="shared" si="200"/>
        <v>6.1224489795918366E-2</v>
      </c>
      <c r="N1154" s="421"/>
      <c r="O1154" s="668">
        <v>1</v>
      </c>
      <c r="P1154" s="669"/>
      <c r="Q1154" s="420">
        <f t="shared" si="201"/>
        <v>4.5454545454545456E-2</v>
      </c>
      <c r="R1154" s="421"/>
      <c r="S1154" s="668">
        <v>2</v>
      </c>
      <c r="T1154" s="669"/>
      <c r="U1154" s="434">
        <f t="shared" si="202"/>
        <v>7.407407407407407E-2</v>
      </c>
      <c r="V1154" s="435"/>
      <c r="W1154" s="39"/>
      <c r="X1154" s="39"/>
      <c r="Y1154" s="39"/>
      <c r="Z1154" s="39"/>
      <c r="AA1154" s="39"/>
      <c r="AB1154" s="24"/>
      <c r="AC1154" s="24"/>
      <c r="AD1154" s="24"/>
      <c r="AE1154" s="361"/>
      <c r="AF1154" s="38"/>
      <c r="AG1154" s="359"/>
      <c r="AH1154" s="359"/>
      <c r="AI1154" s="359"/>
      <c r="AJ1154" s="359"/>
      <c r="AK1154" s="359"/>
      <c r="AL1154" s="423"/>
      <c r="AM1154" s="423"/>
      <c r="AN1154" s="745"/>
      <c r="AO1154" s="745"/>
    </row>
    <row r="1155" spans="2:41" ht="49.9" customHeight="1" x14ac:dyDescent="0.15">
      <c r="B1155" s="24"/>
      <c r="C1155" s="29">
        <v>10</v>
      </c>
      <c r="D1155" s="415" t="s">
        <v>186</v>
      </c>
      <c r="E1155" s="426"/>
      <c r="F1155" s="426"/>
      <c r="G1155" s="426"/>
      <c r="H1155" s="426"/>
      <c r="I1155" s="426"/>
      <c r="J1155" s="427"/>
      <c r="K1155" s="668">
        <v>2</v>
      </c>
      <c r="L1155" s="669"/>
      <c r="M1155" s="420">
        <f t="shared" si="200"/>
        <v>4.0816326530612242E-2</v>
      </c>
      <c r="N1155" s="421"/>
      <c r="O1155" s="668">
        <v>0</v>
      </c>
      <c r="P1155" s="669"/>
      <c r="Q1155" s="420">
        <f t="shared" si="201"/>
        <v>0</v>
      </c>
      <c r="R1155" s="421"/>
      <c r="S1155" s="668">
        <v>2</v>
      </c>
      <c r="T1155" s="669"/>
      <c r="U1155" s="434">
        <f t="shared" si="202"/>
        <v>7.407407407407407E-2</v>
      </c>
      <c r="V1155" s="435"/>
      <c r="W1155" s="39"/>
      <c r="X1155" s="39"/>
      <c r="Y1155" s="39"/>
      <c r="Z1155" s="39"/>
      <c r="AA1155" s="39"/>
      <c r="AB1155" s="24"/>
      <c r="AC1155" s="24"/>
      <c r="AD1155" s="24"/>
      <c r="AE1155" s="361"/>
      <c r="AF1155" s="359"/>
      <c r="AG1155" s="38"/>
      <c r="AH1155" s="359"/>
      <c r="AI1155" s="359"/>
      <c r="AJ1155" s="359"/>
      <c r="AK1155" s="359"/>
      <c r="AL1155" s="423"/>
      <c r="AM1155" s="423"/>
      <c r="AN1155" s="745"/>
      <c r="AO1155" s="745"/>
    </row>
    <row r="1156" spans="2:41" ht="49.9" customHeight="1" x14ac:dyDescent="0.15">
      <c r="B1156" s="24"/>
      <c r="C1156" s="29">
        <v>11</v>
      </c>
      <c r="D1156" s="169" t="s">
        <v>21</v>
      </c>
      <c r="E1156" s="31"/>
      <c r="F1156" s="31"/>
      <c r="G1156" s="31"/>
      <c r="H1156" s="31"/>
      <c r="I1156" s="31"/>
      <c r="J1156" s="32"/>
      <c r="K1156" s="668">
        <v>1</v>
      </c>
      <c r="L1156" s="669"/>
      <c r="M1156" s="420">
        <f t="shared" si="200"/>
        <v>2.0408163265306121E-2</v>
      </c>
      <c r="N1156" s="421"/>
      <c r="O1156" s="668">
        <v>0</v>
      </c>
      <c r="P1156" s="669"/>
      <c r="Q1156" s="420">
        <f t="shared" si="201"/>
        <v>0</v>
      </c>
      <c r="R1156" s="421"/>
      <c r="S1156" s="668">
        <v>1</v>
      </c>
      <c r="T1156" s="669"/>
      <c r="U1156" s="434">
        <f t="shared" si="202"/>
        <v>3.7037037037037035E-2</v>
      </c>
      <c r="V1156" s="435"/>
      <c r="W1156" s="39"/>
      <c r="X1156" s="39"/>
      <c r="Y1156" s="39"/>
      <c r="Z1156" s="39"/>
      <c r="AA1156" s="39"/>
      <c r="AB1156" s="24"/>
      <c r="AC1156" s="24"/>
      <c r="AD1156" s="24"/>
      <c r="AE1156" s="361"/>
      <c r="AF1156" s="38"/>
      <c r="AG1156" s="38"/>
      <c r="AH1156" s="359"/>
      <c r="AI1156" s="359"/>
      <c r="AJ1156" s="359"/>
      <c r="AK1156" s="359"/>
      <c r="AL1156" s="423"/>
      <c r="AM1156" s="423"/>
      <c r="AN1156" s="745"/>
      <c r="AO1156" s="745"/>
    </row>
    <row r="1157" spans="2:41" ht="49.9" customHeight="1" x14ac:dyDescent="0.15">
      <c r="B1157" s="24"/>
      <c r="C1157" s="29">
        <v>12</v>
      </c>
      <c r="D1157" s="169" t="s">
        <v>97</v>
      </c>
      <c r="E1157" s="31"/>
      <c r="F1157" s="31"/>
      <c r="G1157" s="31"/>
      <c r="H1157" s="31"/>
      <c r="I1157" s="31"/>
      <c r="J1157" s="32"/>
      <c r="K1157" s="668">
        <v>3</v>
      </c>
      <c r="L1157" s="669"/>
      <c r="M1157" s="420">
        <f t="shared" si="200"/>
        <v>6.1224489795918366E-2</v>
      </c>
      <c r="N1157" s="421"/>
      <c r="O1157" s="668">
        <v>0</v>
      </c>
      <c r="P1157" s="669"/>
      <c r="Q1157" s="420">
        <f t="shared" si="201"/>
        <v>0</v>
      </c>
      <c r="R1157" s="421"/>
      <c r="S1157" s="668">
        <v>3</v>
      </c>
      <c r="T1157" s="669"/>
      <c r="U1157" s="434">
        <f t="shared" si="202"/>
        <v>0.1111111111111111</v>
      </c>
      <c r="V1157" s="435"/>
      <c r="W1157" s="39"/>
      <c r="X1157" s="39"/>
      <c r="Y1157" s="39"/>
      <c r="Z1157" s="39"/>
      <c r="AA1157" s="39"/>
      <c r="AB1157" s="24"/>
      <c r="AC1157" s="24"/>
      <c r="AD1157" s="24"/>
      <c r="AE1157" s="361"/>
      <c r="AF1157" s="38"/>
      <c r="AG1157" s="38"/>
      <c r="AH1157" s="38"/>
      <c r="AI1157" s="359"/>
      <c r="AJ1157" s="359"/>
      <c r="AK1157" s="359"/>
      <c r="AL1157" s="423"/>
      <c r="AM1157" s="423"/>
      <c r="AN1157" s="745"/>
      <c r="AO1157" s="745"/>
    </row>
    <row r="1158" spans="2:41" ht="49.9" customHeight="1" x14ac:dyDescent="0.15">
      <c r="B1158" s="24"/>
      <c r="C1158" s="29">
        <v>13</v>
      </c>
      <c r="D1158" s="169" t="s">
        <v>22</v>
      </c>
      <c r="E1158" s="31"/>
      <c r="F1158" s="31"/>
      <c r="G1158" s="31"/>
      <c r="H1158" s="31"/>
      <c r="I1158" s="31"/>
      <c r="J1158" s="32"/>
      <c r="K1158" s="668">
        <v>2</v>
      </c>
      <c r="L1158" s="669"/>
      <c r="M1158" s="420">
        <f t="shared" si="200"/>
        <v>4.0816326530612242E-2</v>
      </c>
      <c r="N1158" s="421"/>
      <c r="O1158" s="668">
        <v>0</v>
      </c>
      <c r="P1158" s="669"/>
      <c r="Q1158" s="420">
        <f t="shared" si="201"/>
        <v>0</v>
      </c>
      <c r="R1158" s="421"/>
      <c r="S1158" s="668">
        <v>2</v>
      </c>
      <c r="T1158" s="669"/>
      <c r="U1158" s="434">
        <f t="shared" si="202"/>
        <v>7.407407407407407E-2</v>
      </c>
      <c r="V1158" s="435"/>
      <c r="W1158" s="39"/>
      <c r="X1158" s="39"/>
      <c r="Y1158" s="39"/>
      <c r="Z1158" s="39"/>
      <c r="AA1158" s="39"/>
      <c r="AB1158" s="24"/>
      <c r="AC1158" s="24"/>
      <c r="AD1158" s="24"/>
      <c r="AE1158" s="361"/>
      <c r="AF1158" s="38"/>
      <c r="AG1158" s="38"/>
      <c r="AH1158" s="38"/>
      <c r="AI1158" s="38"/>
      <c r="AJ1158" s="38"/>
      <c r="AK1158" s="38"/>
      <c r="AL1158" s="423"/>
      <c r="AM1158" s="423"/>
      <c r="AN1158" s="745"/>
      <c r="AO1158" s="745"/>
    </row>
    <row r="1159" spans="2:41" ht="49.9" customHeight="1" x14ac:dyDescent="0.15">
      <c r="B1159" s="24"/>
      <c r="C1159" s="29">
        <v>14</v>
      </c>
      <c r="D1159" s="169" t="s">
        <v>98</v>
      </c>
      <c r="E1159" s="31"/>
      <c r="F1159" s="31"/>
      <c r="G1159" s="31"/>
      <c r="H1159" s="31"/>
      <c r="I1159" s="31"/>
      <c r="J1159" s="32"/>
      <c r="K1159" s="668">
        <v>4</v>
      </c>
      <c r="L1159" s="669"/>
      <c r="M1159" s="420">
        <f t="shared" si="200"/>
        <v>8.1632653061224483E-2</v>
      </c>
      <c r="N1159" s="421"/>
      <c r="O1159" s="668">
        <v>1</v>
      </c>
      <c r="P1159" s="669"/>
      <c r="Q1159" s="420">
        <f t="shared" si="201"/>
        <v>4.5454545454545456E-2</v>
      </c>
      <c r="R1159" s="421"/>
      <c r="S1159" s="668">
        <v>3</v>
      </c>
      <c r="T1159" s="669"/>
      <c r="U1159" s="434">
        <f t="shared" si="202"/>
        <v>0.1111111111111111</v>
      </c>
      <c r="V1159" s="435"/>
      <c r="W1159" s="39"/>
      <c r="X1159" s="39"/>
      <c r="Y1159" s="39"/>
      <c r="Z1159" s="39"/>
      <c r="AA1159" s="39"/>
      <c r="AB1159" s="24"/>
      <c r="AC1159" s="24"/>
      <c r="AD1159" s="24"/>
      <c r="AE1159" s="361"/>
      <c r="AF1159" s="38"/>
      <c r="AG1159" s="359"/>
      <c r="AH1159" s="38"/>
      <c r="AI1159" s="38"/>
      <c r="AJ1159" s="38"/>
      <c r="AK1159" s="38"/>
      <c r="AL1159" s="423"/>
      <c r="AM1159" s="423"/>
      <c r="AN1159" s="745"/>
      <c r="AO1159" s="745"/>
    </row>
    <row r="1160" spans="2:41" ht="49.9" customHeight="1" x14ac:dyDescent="0.15">
      <c r="B1160" s="24"/>
      <c r="C1160" s="29">
        <v>15</v>
      </c>
      <c r="D1160" s="415" t="s">
        <v>183</v>
      </c>
      <c r="E1160" s="426"/>
      <c r="F1160" s="426"/>
      <c r="G1160" s="426"/>
      <c r="H1160" s="426"/>
      <c r="I1160" s="426"/>
      <c r="J1160" s="427"/>
      <c r="K1160" s="668">
        <v>3</v>
      </c>
      <c r="L1160" s="669"/>
      <c r="M1160" s="420">
        <f t="shared" si="200"/>
        <v>6.1224489795918366E-2</v>
      </c>
      <c r="N1160" s="421"/>
      <c r="O1160" s="668">
        <v>1</v>
      </c>
      <c r="P1160" s="669"/>
      <c r="Q1160" s="420">
        <f t="shared" si="201"/>
        <v>4.5454545454545456E-2</v>
      </c>
      <c r="R1160" s="421"/>
      <c r="S1160" s="668">
        <v>2</v>
      </c>
      <c r="T1160" s="669"/>
      <c r="U1160" s="434">
        <f t="shared" si="202"/>
        <v>7.407407407407407E-2</v>
      </c>
      <c r="V1160" s="435"/>
      <c r="W1160" s="39"/>
      <c r="X1160" s="39"/>
      <c r="Y1160" s="39"/>
      <c r="Z1160" s="39"/>
      <c r="AA1160" s="39"/>
      <c r="AB1160" s="24"/>
      <c r="AC1160" s="24"/>
      <c r="AD1160" s="24"/>
      <c r="AE1160" s="361"/>
      <c r="AF1160" s="359"/>
      <c r="AG1160" s="359"/>
      <c r="AH1160" s="746"/>
      <c r="AI1160" s="38"/>
      <c r="AJ1160" s="38"/>
      <c r="AK1160" s="38"/>
      <c r="AL1160" s="423"/>
      <c r="AM1160" s="423"/>
      <c r="AN1160" s="745"/>
      <c r="AO1160" s="745"/>
    </row>
    <row r="1161" spans="2:41" ht="49.9" customHeight="1" x14ac:dyDescent="0.15">
      <c r="B1161" s="24"/>
      <c r="C1161" s="29">
        <v>16</v>
      </c>
      <c r="D1161" s="415" t="s">
        <v>203</v>
      </c>
      <c r="E1161" s="426"/>
      <c r="F1161" s="426"/>
      <c r="G1161" s="426"/>
      <c r="H1161" s="426"/>
      <c r="I1161" s="426"/>
      <c r="J1161" s="427"/>
      <c r="K1161" s="668">
        <v>3</v>
      </c>
      <c r="L1161" s="669"/>
      <c r="M1161" s="420">
        <f t="shared" si="200"/>
        <v>6.1224489795918366E-2</v>
      </c>
      <c r="N1161" s="421"/>
      <c r="O1161" s="668">
        <v>1</v>
      </c>
      <c r="P1161" s="669"/>
      <c r="Q1161" s="420">
        <f t="shared" si="201"/>
        <v>4.5454545454545456E-2</v>
      </c>
      <c r="R1161" s="421"/>
      <c r="S1161" s="668">
        <v>2</v>
      </c>
      <c r="T1161" s="669"/>
      <c r="U1161" s="434">
        <f t="shared" si="202"/>
        <v>7.407407407407407E-2</v>
      </c>
      <c r="V1161" s="435"/>
      <c r="W1161" s="39"/>
      <c r="X1161" s="39"/>
      <c r="Y1161" s="39"/>
      <c r="Z1161" s="39"/>
      <c r="AA1161" s="39"/>
      <c r="AB1161" s="24"/>
      <c r="AC1161" s="24"/>
      <c r="AD1161" s="24"/>
      <c r="AE1161" s="361"/>
      <c r="AF1161" s="359"/>
      <c r="AG1161" s="359"/>
      <c r="AH1161" s="746"/>
      <c r="AI1161" s="746"/>
      <c r="AJ1161" s="746"/>
      <c r="AK1161" s="746"/>
      <c r="AL1161" s="423"/>
      <c r="AM1161" s="423"/>
      <c r="AN1161" s="745"/>
      <c r="AO1161" s="745"/>
    </row>
    <row r="1162" spans="2:41" ht="49.9" customHeight="1" x14ac:dyDescent="0.15">
      <c r="B1162" s="24"/>
      <c r="C1162" s="29">
        <v>17</v>
      </c>
      <c r="D1162" s="415" t="s">
        <v>204</v>
      </c>
      <c r="E1162" s="426"/>
      <c r="F1162" s="426"/>
      <c r="G1162" s="426"/>
      <c r="H1162" s="426"/>
      <c r="I1162" s="426"/>
      <c r="J1162" s="427"/>
      <c r="K1162" s="668">
        <v>4</v>
      </c>
      <c r="L1162" s="669"/>
      <c r="M1162" s="420">
        <f t="shared" si="200"/>
        <v>8.1632653061224483E-2</v>
      </c>
      <c r="N1162" s="421"/>
      <c r="O1162" s="668">
        <v>1</v>
      </c>
      <c r="P1162" s="669"/>
      <c r="Q1162" s="420">
        <f t="shared" si="201"/>
        <v>4.5454545454545456E-2</v>
      </c>
      <c r="R1162" s="421"/>
      <c r="S1162" s="668">
        <v>3</v>
      </c>
      <c r="T1162" s="669"/>
      <c r="U1162" s="434">
        <f t="shared" si="202"/>
        <v>0.1111111111111111</v>
      </c>
      <c r="V1162" s="435"/>
      <c r="W1162" s="39"/>
      <c r="X1162" s="39"/>
      <c r="Y1162" s="39"/>
      <c r="Z1162" s="39"/>
      <c r="AA1162" s="39"/>
      <c r="AB1162" s="24"/>
      <c r="AC1162" s="24"/>
      <c r="AD1162" s="24"/>
      <c r="AE1162" s="361"/>
      <c r="AF1162" s="359"/>
      <c r="AG1162" s="359"/>
      <c r="AI1162" s="746"/>
      <c r="AJ1162" s="746"/>
      <c r="AK1162" s="746"/>
      <c r="AL1162" s="423"/>
      <c r="AM1162" s="423"/>
      <c r="AN1162" s="745"/>
      <c r="AO1162" s="745"/>
    </row>
    <row r="1163" spans="2:41" ht="49.9" customHeight="1" x14ac:dyDescent="0.15">
      <c r="B1163" s="24"/>
      <c r="C1163" s="29">
        <v>18</v>
      </c>
      <c r="D1163" s="169" t="s">
        <v>99</v>
      </c>
      <c r="E1163" s="31"/>
      <c r="F1163" s="31"/>
      <c r="G1163" s="31"/>
      <c r="H1163" s="31"/>
      <c r="I1163" s="31"/>
      <c r="J1163" s="32"/>
      <c r="K1163" s="668">
        <v>2</v>
      </c>
      <c r="L1163" s="669"/>
      <c r="M1163" s="420">
        <f t="shared" si="200"/>
        <v>4.0816326530612242E-2</v>
      </c>
      <c r="N1163" s="421"/>
      <c r="O1163" s="668">
        <v>0</v>
      </c>
      <c r="P1163" s="669"/>
      <c r="Q1163" s="420">
        <f t="shared" si="201"/>
        <v>0</v>
      </c>
      <c r="R1163" s="421"/>
      <c r="S1163" s="668">
        <v>2</v>
      </c>
      <c r="T1163" s="669"/>
      <c r="U1163" s="434">
        <f t="shared" si="202"/>
        <v>7.407407407407407E-2</v>
      </c>
      <c r="V1163" s="435"/>
      <c r="W1163" s="39"/>
      <c r="X1163" s="39"/>
      <c r="Y1163" s="39"/>
      <c r="Z1163" s="39"/>
      <c r="AA1163" s="39"/>
      <c r="AB1163" s="24"/>
      <c r="AC1163" s="24"/>
      <c r="AD1163" s="24"/>
      <c r="AE1163" s="361"/>
      <c r="AF1163" s="359"/>
      <c r="AG1163" s="38"/>
    </row>
    <row r="1164" spans="2:41" ht="49.9" customHeight="1" x14ac:dyDescent="0.15">
      <c r="B1164" s="24"/>
      <c r="C1164" s="29">
        <v>19</v>
      </c>
      <c r="D1164" s="169" t="s">
        <v>100</v>
      </c>
      <c r="E1164" s="31"/>
      <c r="F1164" s="31"/>
      <c r="G1164" s="31"/>
      <c r="H1164" s="31"/>
      <c r="I1164" s="31"/>
      <c r="J1164" s="32"/>
      <c r="K1164" s="668">
        <v>1</v>
      </c>
      <c r="L1164" s="669"/>
      <c r="M1164" s="420">
        <f t="shared" si="200"/>
        <v>2.0408163265306121E-2</v>
      </c>
      <c r="N1164" s="421"/>
      <c r="O1164" s="668">
        <v>0</v>
      </c>
      <c r="P1164" s="669"/>
      <c r="Q1164" s="420">
        <f t="shared" si="201"/>
        <v>0</v>
      </c>
      <c r="R1164" s="421"/>
      <c r="S1164" s="668">
        <v>1</v>
      </c>
      <c r="T1164" s="669"/>
      <c r="U1164" s="434">
        <f t="shared" si="202"/>
        <v>3.7037037037037035E-2</v>
      </c>
      <c r="V1164" s="435"/>
      <c r="W1164" s="39"/>
      <c r="X1164" s="39"/>
      <c r="Y1164" s="39"/>
      <c r="Z1164" s="39"/>
      <c r="AA1164" s="39"/>
      <c r="AB1164" s="24"/>
      <c r="AC1164" s="24"/>
      <c r="AD1164" s="24"/>
      <c r="AE1164" s="361"/>
      <c r="AF1164" s="38"/>
      <c r="AG1164" s="38"/>
      <c r="AH1164" s="361"/>
    </row>
    <row r="1165" spans="2:41" ht="49.9" customHeight="1" x14ac:dyDescent="0.15">
      <c r="B1165" s="24"/>
      <c r="C1165" s="29">
        <v>20</v>
      </c>
      <c r="D1165" s="415" t="s">
        <v>220</v>
      </c>
      <c r="E1165" s="426"/>
      <c r="F1165" s="426"/>
      <c r="G1165" s="426"/>
      <c r="H1165" s="426"/>
      <c r="I1165" s="426"/>
      <c r="J1165" s="427"/>
      <c r="K1165" s="668">
        <v>2</v>
      </c>
      <c r="L1165" s="669"/>
      <c r="M1165" s="420">
        <f t="shared" si="200"/>
        <v>4.0816326530612242E-2</v>
      </c>
      <c r="N1165" s="421"/>
      <c r="O1165" s="668">
        <v>0</v>
      </c>
      <c r="P1165" s="669"/>
      <c r="Q1165" s="420">
        <f t="shared" si="201"/>
        <v>0</v>
      </c>
      <c r="R1165" s="421"/>
      <c r="S1165" s="668">
        <v>2</v>
      </c>
      <c r="T1165" s="669"/>
      <c r="U1165" s="434">
        <f t="shared" si="202"/>
        <v>7.407407407407407E-2</v>
      </c>
      <c r="V1165" s="435"/>
      <c r="W1165" s="39"/>
      <c r="X1165" s="39"/>
      <c r="Y1165" s="39"/>
      <c r="Z1165" s="39"/>
      <c r="AA1165" s="39"/>
      <c r="AB1165" s="24"/>
      <c r="AC1165" s="24"/>
      <c r="AD1165" s="24"/>
      <c r="AE1165" s="361"/>
      <c r="AF1165" s="38"/>
      <c r="AG1165" s="38"/>
      <c r="AH1165" s="360"/>
      <c r="AI1165" s="361"/>
      <c r="AJ1165" s="361"/>
      <c r="AK1165" s="361"/>
      <c r="AL1165" s="361"/>
      <c r="AM1165" s="361"/>
      <c r="AN1165" s="361"/>
      <c r="AO1165" s="361"/>
    </row>
    <row r="1166" spans="2:41" ht="49.9" customHeight="1" x14ac:dyDescent="0.15">
      <c r="B1166" s="24"/>
      <c r="C1166" s="29">
        <v>21</v>
      </c>
      <c r="D1166" s="429" t="s">
        <v>221</v>
      </c>
      <c r="E1166" s="430"/>
      <c r="F1166" s="430"/>
      <c r="G1166" s="430"/>
      <c r="H1166" s="430"/>
      <c r="I1166" s="430"/>
      <c r="J1166" s="431"/>
      <c r="K1166" s="483">
        <v>1</v>
      </c>
      <c r="L1166" s="670"/>
      <c r="M1166" s="420">
        <f t="shared" si="200"/>
        <v>2.0408163265306121E-2</v>
      </c>
      <c r="N1166" s="421"/>
      <c r="O1166" s="483">
        <v>0</v>
      </c>
      <c r="P1166" s="670"/>
      <c r="Q1166" s="420">
        <f t="shared" si="201"/>
        <v>0</v>
      </c>
      <c r="R1166" s="421"/>
      <c r="S1166" s="483">
        <v>1</v>
      </c>
      <c r="T1166" s="670"/>
      <c r="U1166" s="434">
        <f t="shared" si="202"/>
        <v>3.7037037037037035E-2</v>
      </c>
      <c r="V1166" s="435"/>
      <c r="W1166" s="39"/>
      <c r="X1166" s="39"/>
      <c r="Y1166" s="39"/>
      <c r="Z1166" s="39"/>
      <c r="AA1166" s="39"/>
      <c r="AB1166" s="24"/>
      <c r="AC1166" s="24"/>
      <c r="AD1166" s="24"/>
      <c r="AE1166" s="361"/>
      <c r="AF1166" s="38"/>
      <c r="AG1166" s="198"/>
      <c r="AH1166" s="38"/>
      <c r="AI1166" s="360"/>
      <c r="AJ1166" s="360"/>
      <c r="AK1166" s="360"/>
      <c r="AL1166" s="423"/>
      <c r="AM1166" s="423"/>
      <c r="AN1166" s="745"/>
      <c r="AO1166" s="745"/>
    </row>
    <row r="1167" spans="2:41" ht="49.9" customHeight="1" x14ac:dyDescent="0.15">
      <c r="B1167" s="24"/>
      <c r="C1167" s="29">
        <v>22</v>
      </c>
      <c r="D1167" s="19" t="s">
        <v>31</v>
      </c>
      <c r="E1167" s="33"/>
      <c r="F1167" s="34"/>
      <c r="G1167" s="34"/>
      <c r="H1167" s="34"/>
      <c r="I1167" s="34"/>
      <c r="J1167" s="35"/>
      <c r="K1167" s="483">
        <v>1</v>
      </c>
      <c r="L1167" s="670"/>
      <c r="M1167" s="420">
        <f t="shared" si="200"/>
        <v>2.0408163265306121E-2</v>
      </c>
      <c r="N1167" s="421"/>
      <c r="O1167" s="483">
        <v>0</v>
      </c>
      <c r="P1167" s="670"/>
      <c r="Q1167" s="420">
        <f t="shared" si="201"/>
        <v>0</v>
      </c>
      <c r="R1167" s="421"/>
      <c r="S1167" s="483">
        <v>1</v>
      </c>
      <c r="T1167" s="670"/>
      <c r="U1167" s="434">
        <f t="shared" si="202"/>
        <v>3.7037037037037035E-2</v>
      </c>
      <c r="V1167" s="435"/>
      <c r="W1167" s="39"/>
      <c r="X1167" s="39"/>
      <c r="Y1167" s="39"/>
      <c r="Z1167" s="39"/>
      <c r="AA1167" s="39"/>
      <c r="AB1167" s="24"/>
      <c r="AC1167" s="24"/>
      <c r="AD1167" s="24"/>
      <c r="AE1167" s="361"/>
      <c r="AF1167" s="38"/>
      <c r="AG1167" s="198"/>
      <c r="AH1167" s="359"/>
      <c r="AI1167" s="38"/>
      <c r="AJ1167" s="38"/>
      <c r="AK1167" s="38"/>
      <c r="AL1167" s="423"/>
      <c r="AM1167" s="423"/>
      <c r="AN1167" s="745"/>
      <c r="AO1167" s="745"/>
    </row>
    <row r="1168" spans="2:41" ht="49.9" customHeight="1" x14ac:dyDescent="0.15">
      <c r="B1168" s="24"/>
      <c r="C1168" s="29"/>
      <c r="D1168" s="19" t="s">
        <v>222</v>
      </c>
      <c r="E1168" s="33"/>
      <c r="F1168" s="34"/>
      <c r="G1168" s="34"/>
      <c r="H1168" s="34"/>
      <c r="I1168" s="34"/>
      <c r="J1168" s="35"/>
      <c r="K1168" s="483">
        <f>SUM(K1146:L1167)</f>
        <v>150</v>
      </c>
      <c r="L1168" s="484"/>
      <c r="M1168" s="420">
        <f t="shared" si="200"/>
        <v>3.0612244897959182</v>
      </c>
      <c r="N1168" s="421"/>
      <c r="O1168" s="483">
        <f>SUM(O1146:P1167)</f>
        <v>57</v>
      </c>
      <c r="P1168" s="484"/>
      <c r="Q1168" s="420">
        <f t="shared" si="201"/>
        <v>2.5909090909090908</v>
      </c>
      <c r="R1168" s="421"/>
      <c r="S1168" s="483">
        <f>SUM(S1146:T1167)</f>
        <v>93</v>
      </c>
      <c r="T1168" s="484"/>
      <c r="U1168" s="434">
        <f t="shared" si="202"/>
        <v>3.4444444444444446</v>
      </c>
      <c r="V1168" s="435"/>
      <c r="W1168" s="39"/>
      <c r="X1168" s="39"/>
      <c r="Y1168" s="39"/>
      <c r="Z1168" s="39"/>
      <c r="AA1168" s="39"/>
      <c r="AB1168" s="24"/>
      <c r="AC1168" s="24"/>
      <c r="AD1168" s="24"/>
      <c r="AE1168" s="361"/>
      <c r="AF1168" s="38"/>
      <c r="AH1168" s="360"/>
      <c r="AI1168" s="359"/>
      <c r="AJ1168" s="359"/>
      <c r="AK1168" s="359"/>
      <c r="AL1168" s="423"/>
      <c r="AM1168" s="423"/>
      <c r="AN1168" s="745"/>
      <c r="AO1168" s="745"/>
    </row>
    <row r="1169" spans="2:41" x14ac:dyDescent="0.15">
      <c r="AH1169" s="359"/>
      <c r="AI1169" s="360"/>
      <c r="AJ1169" s="360"/>
      <c r="AK1169" s="360"/>
      <c r="AL1169" s="423"/>
      <c r="AM1169" s="423"/>
      <c r="AN1169" s="745"/>
      <c r="AO1169" s="745"/>
    </row>
    <row r="1170" spans="2:41" x14ac:dyDescent="0.15">
      <c r="AG1170" s="361"/>
      <c r="AH1170" s="359"/>
      <c r="AI1170" s="359"/>
      <c r="AJ1170" s="359"/>
      <c r="AK1170" s="359"/>
      <c r="AL1170" s="423"/>
      <c r="AM1170" s="423"/>
      <c r="AN1170" s="745"/>
      <c r="AO1170" s="745"/>
    </row>
    <row r="1171" spans="2:41" x14ac:dyDescent="0.15">
      <c r="B1171" s="24"/>
      <c r="C1171" s="29"/>
      <c r="D1171" s="150"/>
      <c r="E1171" s="139"/>
      <c r="F1171" s="139"/>
      <c r="G1171" s="144"/>
      <c r="H1171" s="144"/>
      <c r="I1171" s="144"/>
      <c r="J1171" s="142"/>
      <c r="K1171" s="671" t="s">
        <v>64</v>
      </c>
      <c r="L1171" s="672"/>
      <c r="M1171" s="144">
        <v>11</v>
      </c>
      <c r="N1171" s="142" t="s">
        <v>23</v>
      </c>
      <c r="O1171" s="666" t="s">
        <v>4</v>
      </c>
      <c r="P1171" s="667"/>
      <c r="Q1171" s="140">
        <v>13</v>
      </c>
      <c r="R1171" s="141" t="s">
        <v>23</v>
      </c>
      <c r="S1171" s="666" t="s">
        <v>5</v>
      </c>
      <c r="T1171" s="667"/>
      <c r="U1171" s="140">
        <v>16</v>
      </c>
      <c r="V1171" s="143" t="s">
        <v>23</v>
      </c>
      <c r="W1171" s="666" t="s">
        <v>6</v>
      </c>
      <c r="X1171" s="667"/>
      <c r="Y1171" s="140">
        <v>9</v>
      </c>
      <c r="Z1171" s="143" t="s">
        <v>23</v>
      </c>
      <c r="AA1171" s="671" t="s">
        <v>224</v>
      </c>
      <c r="AB1171" s="672"/>
      <c r="AC1171" s="140">
        <v>0</v>
      </c>
      <c r="AD1171" s="143" t="s">
        <v>23</v>
      </c>
      <c r="AF1171" s="361"/>
      <c r="AG1171" s="360"/>
      <c r="AH1171" s="38"/>
      <c r="AI1171" s="359"/>
      <c r="AJ1171" s="359"/>
      <c r="AK1171" s="359"/>
      <c r="AL1171" s="423"/>
      <c r="AM1171" s="423"/>
      <c r="AN1171" s="745"/>
      <c r="AO1171" s="745"/>
    </row>
    <row r="1172" spans="2:41" ht="49.9" customHeight="1" x14ac:dyDescent="0.15">
      <c r="B1172" s="24"/>
      <c r="C1172" s="29">
        <v>1</v>
      </c>
      <c r="D1172" s="425" t="s">
        <v>217</v>
      </c>
      <c r="E1172" s="448"/>
      <c r="F1172" s="448"/>
      <c r="G1172" s="448"/>
      <c r="H1172" s="448"/>
      <c r="I1172" s="448"/>
      <c r="J1172" s="449"/>
      <c r="K1172" s="668">
        <v>8</v>
      </c>
      <c r="L1172" s="550"/>
      <c r="M1172" s="420">
        <f t="shared" ref="M1172:M1194" si="203">K1172/$M$1171</f>
        <v>0.72727272727272729</v>
      </c>
      <c r="N1172" s="421"/>
      <c r="O1172" s="668">
        <v>12</v>
      </c>
      <c r="P1172" s="550"/>
      <c r="Q1172" s="420">
        <f>O1172/$Q$1171</f>
        <v>0.92307692307692313</v>
      </c>
      <c r="R1172" s="421"/>
      <c r="S1172" s="668">
        <v>13</v>
      </c>
      <c r="T1172" s="550"/>
      <c r="U1172" s="434">
        <f>S1172/$U$1171</f>
        <v>0.8125</v>
      </c>
      <c r="V1172" s="435"/>
      <c r="W1172" s="668">
        <v>7</v>
      </c>
      <c r="X1172" s="550"/>
      <c r="Y1172" s="434">
        <f>W1172/$Y$1171</f>
        <v>0.77777777777777779</v>
      </c>
      <c r="Z1172" s="435"/>
      <c r="AA1172" s="668">
        <v>0</v>
      </c>
      <c r="AB1172" s="550"/>
      <c r="AC1172" s="434">
        <f>AA1172/$Y$1171</f>
        <v>0</v>
      </c>
      <c r="AD1172" s="435"/>
      <c r="AE1172" s="361"/>
      <c r="AF1172" s="360"/>
      <c r="AG1172" s="38"/>
      <c r="AH1172" s="38"/>
      <c r="AI1172" s="38"/>
      <c r="AJ1172" s="38"/>
      <c r="AK1172" s="38"/>
      <c r="AL1172" s="432"/>
      <c r="AM1172" s="432"/>
      <c r="AN1172" s="379"/>
      <c r="AO1172" s="379"/>
    </row>
    <row r="1173" spans="2:41" ht="49.9" customHeight="1" x14ac:dyDescent="0.15">
      <c r="B1173" s="24"/>
      <c r="C1173" s="29">
        <v>2</v>
      </c>
      <c r="D1173" s="169" t="s">
        <v>19</v>
      </c>
      <c r="E1173" s="31"/>
      <c r="F1173" s="31"/>
      <c r="G1173" s="31"/>
      <c r="H1173" s="31"/>
      <c r="I1173" s="31"/>
      <c r="J1173" s="32"/>
      <c r="K1173" s="668">
        <v>7</v>
      </c>
      <c r="L1173" s="550"/>
      <c r="M1173" s="420">
        <f t="shared" si="203"/>
        <v>0.63636363636363635</v>
      </c>
      <c r="N1173" s="421"/>
      <c r="O1173" s="668">
        <v>4</v>
      </c>
      <c r="P1173" s="550"/>
      <c r="Q1173" s="420">
        <f t="shared" ref="Q1173:Q1194" si="204">O1173/$Q$1171</f>
        <v>0.30769230769230771</v>
      </c>
      <c r="R1173" s="421"/>
      <c r="S1173" s="668">
        <v>7</v>
      </c>
      <c r="T1173" s="550"/>
      <c r="U1173" s="434">
        <f t="shared" ref="U1173:U1194" si="205">S1173/$U$1171</f>
        <v>0.4375</v>
      </c>
      <c r="V1173" s="435"/>
      <c r="W1173" s="668">
        <v>3</v>
      </c>
      <c r="X1173" s="550"/>
      <c r="Y1173" s="434">
        <f t="shared" ref="Y1173:Y1194" si="206">W1173/$Y$1171</f>
        <v>0.33333333333333331</v>
      </c>
      <c r="Z1173" s="435"/>
      <c r="AA1173" s="668">
        <v>0</v>
      </c>
      <c r="AB1173" s="550"/>
      <c r="AC1173" s="434">
        <f t="shared" ref="AC1173:AC1194" si="207">AA1173/$Y$1171</f>
        <v>0</v>
      </c>
      <c r="AD1173" s="435"/>
      <c r="AE1173" s="361"/>
      <c r="AF1173" s="38"/>
      <c r="AG1173" s="359"/>
      <c r="AH1173" s="38"/>
      <c r="AI1173" s="38"/>
      <c r="AJ1173" s="38"/>
      <c r="AK1173" s="38"/>
      <c r="AL1173" s="423"/>
      <c r="AM1173" s="423"/>
      <c r="AN1173" s="745"/>
      <c r="AO1173" s="745"/>
    </row>
    <row r="1174" spans="2:41" ht="49.9" customHeight="1" x14ac:dyDescent="0.15">
      <c r="B1174" s="24"/>
      <c r="C1174" s="29">
        <v>3</v>
      </c>
      <c r="D1174" s="425" t="s">
        <v>218</v>
      </c>
      <c r="E1174" s="448"/>
      <c r="F1174" s="448"/>
      <c r="G1174" s="448"/>
      <c r="H1174" s="448"/>
      <c r="I1174" s="448"/>
      <c r="J1174" s="449"/>
      <c r="K1174" s="668">
        <v>5</v>
      </c>
      <c r="L1174" s="550"/>
      <c r="M1174" s="420">
        <f t="shared" si="203"/>
        <v>0.45454545454545453</v>
      </c>
      <c r="N1174" s="421"/>
      <c r="O1174" s="668">
        <v>3</v>
      </c>
      <c r="P1174" s="550"/>
      <c r="Q1174" s="420">
        <f t="shared" si="204"/>
        <v>0.23076923076923078</v>
      </c>
      <c r="R1174" s="421"/>
      <c r="S1174" s="668">
        <v>4</v>
      </c>
      <c r="T1174" s="550"/>
      <c r="U1174" s="434">
        <f t="shared" si="205"/>
        <v>0.25</v>
      </c>
      <c r="V1174" s="435"/>
      <c r="W1174" s="668">
        <v>2</v>
      </c>
      <c r="X1174" s="550"/>
      <c r="Y1174" s="434">
        <f t="shared" si="206"/>
        <v>0.22222222222222221</v>
      </c>
      <c r="Z1174" s="435"/>
      <c r="AA1174" s="668">
        <v>0</v>
      </c>
      <c r="AB1174" s="550"/>
      <c r="AC1174" s="434">
        <f t="shared" si="207"/>
        <v>0</v>
      </c>
      <c r="AD1174" s="435"/>
      <c r="AE1174" s="361"/>
      <c r="AF1174" s="359"/>
      <c r="AG1174" s="360"/>
      <c r="AH1174" s="359"/>
      <c r="AI1174" s="38"/>
      <c r="AJ1174" s="38"/>
      <c r="AK1174" s="38"/>
      <c r="AL1174" s="423"/>
      <c r="AM1174" s="423"/>
      <c r="AN1174" s="745"/>
      <c r="AO1174" s="745"/>
    </row>
    <row r="1175" spans="2:41" ht="49.9" customHeight="1" x14ac:dyDescent="0.15">
      <c r="B1175" s="24"/>
      <c r="C1175" s="29">
        <v>4</v>
      </c>
      <c r="D1175" s="415" t="s">
        <v>188</v>
      </c>
      <c r="E1175" s="426"/>
      <c r="F1175" s="426"/>
      <c r="G1175" s="426"/>
      <c r="H1175" s="426"/>
      <c r="I1175" s="426"/>
      <c r="J1175" s="427"/>
      <c r="K1175" s="668">
        <v>7</v>
      </c>
      <c r="L1175" s="550"/>
      <c r="M1175" s="420">
        <f t="shared" si="203"/>
        <v>0.63636363636363635</v>
      </c>
      <c r="N1175" s="421"/>
      <c r="O1175" s="668">
        <v>7</v>
      </c>
      <c r="P1175" s="550"/>
      <c r="Q1175" s="420">
        <f t="shared" si="204"/>
        <v>0.53846153846153844</v>
      </c>
      <c r="R1175" s="421"/>
      <c r="S1175" s="668">
        <v>2</v>
      </c>
      <c r="T1175" s="550"/>
      <c r="U1175" s="434">
        <f t="shared" si="205"/>
        <v>0.125</v>
      </c>
      <c r="V1175" s="435"/>
      <c r="W1175" s="668">
        <v>2</v>
      </c>
      <c r="X1175" s="550"/>
      <c r="Y1175" s="434">
        <f t="shared" si="206"/>
        <v>0.22222222222222221</v>
      </c>
      <c r="Z1175" s="435"/>
      <c r="AA1175" s="668">
        <v>0</v>
      </c>
      <c r="AB1175" s="550"/>
      <c r="AC1175" s="434">
        <f t="shared" si="207"/>
        <v>0</v>
      </c>
      <c r="AD1175" s="435"/>
      <c r="AE1175" s="361"/>
      <c r="AF1175" s="360"/>
      <c r="AG1175" s="359"/>
      <c r="AH1175" s="38"/>
      <c r="AI1175" s="359"/>
      <c r="AJ1175" s="359"/>
      <c r="AK1175" s="359"/>
      <c r="AL1175" s="423"/>
      <c r="AM1175" s="423"/>
      <c r="AN1175" s="745"/>
      <c r="AO1175" s="745"/>
    </row>
    <row r="1176" spans="2:41" ht="49.9" customHeight="1" x14ac:dyDescent="0.15">
      <c r="B1176" s="24"/>
      <c r="C1176" s="29">
        <v>5</v>
      </c>
      <c r="D1176" s="169" t="s">
        <v>201</v>
      </c>
      <c r="E1176" s="31"/>
      <c r="F1176" s="31"/>
      <c r="G1176" s="31"/>
      <c r="H1176" s="31"/>
      <c r="I1176" s="31"/>
      <c r="J1176" s="32"/>
      <c r="K1176" s="668">
        <v>2</v>
      </c>
      <c r="L1176" s="669"/>
      <c r="M1176" s="420">
        <f t="shared" si="203"/>
        <v>0.18181818181818182</v>
      </c>
      <c r="N1176" s="421"/>
      <c r="O1176" s="668">
        <v>1</v>
      </c>
      <c r="P1176" s="669"/>
      <c r="Q1176" s="420">
        <f t="shared" si="204"/>
        <v>7.6923076923076927E-2</v>
      </c>
      <c r="R1176" s="421"/>
      <c r="S1176" s="668">
        <v>3</v>
      </c>
      <c r="T1176" s="669"/>
      <c r="U1176" s="434">
        <f t="shared" si="205"/>
        <v>0.1875</v>
      </c>
      <c r="V1176" s="435"/>
      <c r="W1176" s="668">
        <v>2</v>
      </c>
      <c r="X1176" s="669"/>
      <c r="Y1176" s="434">
        <f t="shared" si="206"/>
        <v>0.22222222222222221</v>
      </c>
      <c r="Z1176" s="435"/>
      <c r="AA1176" s="668">
        <v>0</v>
      </c>
      <c r="AB1176" s="669"/>
      <c r="AC1176" s="434">
        <f t="shared" si="207"/>
        <v>0</v>
      </c>
      <c r="AD1176" s="435"/>
      <c r="AE1176" s="361"/>
      <c r="AF1176" s="359"/>
      <c r="AG1176" s="359"/>
      <c r="AH1176" s="38"/>
      <c r="AI1176" s="38"/>
      <c r="AJ1176" s="38"/>
      <c r="AK1176" s="38"/>
      <c r="AL1176" s="423"/>
      <c r="AM1176" s="423"/>
      <c r="AN1176" s="745"/>
      <c r="AO1176" s="745"/>
    </row>
    <row r="1177" spans="2:41" ht="49.9" customHeight="1" x14ac:dyDescent="0.15">
      <c r="B1177" s="24"/>
      <c r="C1177" s="29">
        <v>6</v>
      </c>
      <c r="D1177" s="415" t="s">
        <v>219</v>
      </c>
      <c r="E1177" s="426"/>
      <c r="F1177" s="426"/>
      <c r="G1177" s="426"/>
      <c r="H1177" s="426"/>
      <c r="I1177" s="426"/>
      <c r="J1177" s="427"/>
      <c r="K1177" s="668">
        <v>1</v>
      </c>
      <c r="L1177" s="669"/>
      <c r="M1177" s="420">
        <f t="shared" si="203"/>
        <v>9.0909090909090912E-2</v>
      </c>
      <c r="N1177" s="421"/>
      <c r="O1177" s="668">
        <v>2</v>
      </c>
      <c r="P1177" s="669"/>
      <c r="Q1177" s="420">
        <f t="shared" si="204"/>
        <v>0.15384615384615385</v>
      </c>
      <c r="R1177" s="421"/>
      <c r="S1177" s="668">
        <v>2</v>
      </c>
      <c r="T1177" s="669"/>
      <c r="U1177" s="434">
        <f t="shared" si="205"/>
        <v>0.125</v>
      </c>
      <c r="V1177" s="435"/>
      <c r="W1177" s="668">
        <v>2</v>
      </c>
      <c r="X1177" s="669"/>
      <c r="Y1177" s="434">
        <f t="shared" si="206"/>
        <v>0.22222222222222221</v>
      </c>
      <c r="Z1177" s="435"/>
      <c r="AA1177" s="668">
        <v>0</v>
      </c>
      <c r="AB1177" s="669"/>
      <c r="AC1177" s="434">
        <f t="shared" si="207"/>
        <v>0</v>
      </c>
      <c r="AD1177" s="435"/>
      <c r="AE1177" s="361"/>
      <c r="AF1177" s="359"/>
      <c r="AG1177" s="38"/>
      <c r="AH1177" s="38"/>
      <c r="AI1177" s="38"/>
      <c r="AJ1177" s="38"/>
      <c r="AK1177" s="38"/>
      <c r="AL1177" s="423"/>
      <c r="AM1177" s="423"/>
      <c r="AN1177" s="745"/>
      <c r="AO1177" s="745"/>
    </row>
    <row r="1178" spans="2:41" ht="49.9" customHeight="1" x14ac:dyDescent="0.15">
      <c r="B1178" s="24"/>
      <c r="C1178" s="29">
        <v>7</v>
      </c>
      <c r="D1178" s="429" t="s">
        <v>20</v>
      </c>
      <c r="E1178" s="430"/>
      <c r="F1178" s="430"/>
      <c r="G1178" s="430"/>
      <c r="H1178" s="430"/>
      <c r="I1178" s="430"/>
      <c r="J1178" s="431"/>
      <c r="K1178" s="668">
        <v>1</v>
      </c>
      <c r="L1178" s="669"/>
      <c r="M1178" s="420">
        <f t="shared" si="203"/>
        <v>9.0909090909090912E-2</v>
      </c>
      <c r="N1178" s="421"/>
      <c r="O1178" s="668">
        <v>0</v>
      </c>
      <c r="P1178" s="669"/>
      <c r="Q1178" s="420">
        <f t="shared" si="204"/>
        <v>0</v>
      </c>
      <c r="R1178" s="421"/>
      <c r="S1178" s="668">
        <v>3</v>
      </c>
      <c r="T1178" s="669"/>
      <c r="U1178" s="434">
        <f t="shared" si="205"/>
        <v>0.1875</v>
      </c>
      <c r="V1178" s="435"/>
      <c r="W1178" s="668">
        <v>1</v>
      </c>
      <c r="X1178" s="669"/>
      <c r="Y1178" s="434">
        <f t="shared" si="206"/>
        <v>0.1111111111111111</v>
      </c>
      <c r="Z1178" s="435"/>
      <c r="AA1178" s="668">
        <v>0</v>
      </c>
      <c r="AB1178" s="669"/>
      <c r="AC1178" s="434">
        <f t="shared" si="207"/>
        <v>0</v>
      </c>
      <c r="AD1178" s="435"/>
      <c r="AE1178" s="361"/>
      <c r="AF1178" s="38"/>
      <c r="AG1178" s="38"/>
      <c r="AH1178" s="38"/>
      <c r="AI1178" s="38"/>
      <c r="AJ1178" s="38"/>
      <c r="AK1178" s="38"/>
      <c r="AL1178" s="423"/>
      <c r="AM1178" s="423"/>
      <c r="AN1178" s="745"/>
      <c r="AO1178" s="745"/>
    </row>
    <row r="1179" spans="2:41" ht="49.9" customHeight="1" x14ac:dyDescent="0.15">
      <c r="B1179" s="24"/>
      <c r="C1179" s="29">
        <v>8</v>
      </c>
      <c r="D1179" s="415" t="s">
        <v>54</v>
      </c>
      <c r="E1179" s="426"/>
      <c r="F1179" s="426"/>
      <c r="G1179" s="426"/>
      <c r="H1179" s="426"/>
      <c r="I1179" s="426"/>
      <c r="J1179" s="427"/>
      <c r="K1179" s="668">
        <v>3</v>
      </c>
      <c r="L1179" s="669"/>
      <c r="M1179" s="420">
        <f t="shared" si="203"/>
        <v>0.27272727272727271</v>
      </c>
      <c r="N1179" s="421"/>
      <c r="O1179" s="668">
        <v>2</v>
      </c>
      <c r="P1179" s="669"/>
      <c r="Q1179" s="420">
        <f t="shared" si="204"/>
        <v>0.15384615384615385</v>
      </c>
      <c r="R1179" s="421"/>
      <c r="S1179" s="668">
        <v>0</v>
      </c>
      <c r="T1179" s="669"/>
      <c r="U1179" s="434">
        <f t="shared" si="205"/>
        <v>0</v>
      </c>
      <c r="V1179" s="435"/>
      <c r="W1179" s="668">
        <v>0</v>
      </c>
      <c r="X1179" s="669"/>
      <c r="Y1179" s="434">
        <f t="shared" si="206"/>
        <v>0</v>
      </c>
      <c r="Z1179" s="435"/>
      <c r="AA1179" s="668">
        <v>0</v>
      </c>
      <c r="AB1179" s="669"/>
      <c r="AC1179" s="434">
        <f t="shared" si="207"/>
        <v>0</v>
      </c>
      <c r="AD1179" s="435"/>
      <c r="AE1179" s="361"/>
      <c r="AF1179" s="38"/>
      <c r="AG1179" s="38"/>
      <c r="AH1179" s="359"/>
      <c r="AI1179" s="38"/>
      <c r="AJ1179" s="38"/>
      <c r="AK1179" s="38"/>
      <c r="AL1179" s="423"/>
      <c r="AM1179" s="423"/>
      <c r="AN1179" s="745"/>
      <c r="AO1179" s="745"/>
    </row>
    <row r="1180" spans="2:41" ht="49.9" customHeight="1" x14ac:dyDescent="0.15">
      <c r="B1180" s="24"/>
      <c r="C1180" s="29">
        <v>9</v>
      </c>
      <c r="D1180" s="415" t="s">
        <v>69</v>
      </c>
      <c r="E1180" s="426"/>
      <c r="F1180" s="426"/>
      <c r="G1180" s="426"/>
      <c r="H1180" s="426"/>
      <c r="I1180" s="426"/>
      <c r="J1180" s="427"/>
      <c r="K1180" s="668">
        <v>2</v>
      </c>
      <c r="L1180" s="669"/>
      <c r="M1180" s="420">
        <f t="shared" si="203"/>
        <v>0.18181818181818182</v>
      </c>
      <c r="N1180" s="421"/>
      <c r="O1180" s="668">
        <v>1</v>
      </c>
      <c r="P1180" s="669"/>
      <c r="Q1180" s="420">
        <f t="shared" si="204"/>
        <v>7.6923076923076927E-2</v>
      </c>
      <c r="R1180" s="421"/>
      <c r="S1180" s="668">
        <v>0</v>
      </c>
      <c r="T1180" s="669"/>
      <c r="U1180" s="434">
        <f t="shared" si="205"/>
        <v>0</v>
      </c>
      <c r="V1180" s="435"/>
      <c r="W1180" s="668">
        <v>0</v>
      </c>
      <c r="X1180" s="669"/>
      <c r="Y1180" s="434">
        <f t="shared" si="206"/>
        <v>0</v>
      </c>
      <c r="Z1180" s="435"/>
      <c r="AA1180" s="668">
        <v>0</v>
      </c>
      <c r="AB1180" s="669"/>
      <c r="AC1180" s="434">
        <f t="shared" si="207"/>
        <v>0</v>
      </c>
      <c r="AD1180" s="435"/>
      <c r="AE1180" s="361"/>
      <c r="AF1180" s="38"/>
      <c r="AG1180" s="359"/>
      <c r="AH1180" s="359"/>
      <c r="AI1180" s="359"/>
      <c r="AJ1180" s="359"/>
      <c r="AK1180" s="359"/>
      <c r="AL1180" s="423"/>
      <c r="AM1180" s="423"/>
      <c r="AN1180" s="745"/>
      <c r="AO1180" s="745"/>
    </row>
    <row r="1181" spans="2:41" ht="49.9" customHeight="1" x14ac:dyDescent="0.15">
      <c r="B1181" s="24"/>
      <c r="C1181" s="29">
        <v>10</v>
      </c>
      <c r="D1181" s="415" t="s">
        <v>186</v>
      </c>
      <c r="E1181" s="426"/>
      <c r="F1181" s="426"/>
      <c r="G1181" s="426"/>
      <c r="H1181" s="426"/>
      <c r="I1181" s="426"/>
      <c r="J1181" s="427"/>
      <c r="K1181" s="668">
        <v>2</v>
      </c>
      <c r="L1181" s="669"/>
      <c r="M1181" s="420">
        <f t="shared" si="203"/>
        <v>0.18181818181818182</v>
      </c>
      <c r="N1181" s="421"/>
      <c r="O1181" s="668">
        <v>0</v>
      </c>
      <c r="P1181" s="669"/>
      <c r="Q1181" s="420">
        <f t="shared" si="204"/>
        <v>0</v>
      </c>
      <c r="R1181" s="421"/>
      <c r="S1181" s="668">
        <v>0</v>
      </c>
      <c r="T1181" s="669"/>
      <c r="U1181" s="434">
        <f t="shared" si="205"/>
        <v>0</v>
      </c>
      <c r="V1181" s="435"/>
      <c r="W1181" s="668">
        <v>0</v>
      </c>
      <c r="X1181" s="669"/>
      <c r="Y1181" s="434">
        <f t="shared" si="206"/>
        <v>0</v>
      </c>
      <c r="Z1181" s="435"/>
      <c r="AA1181" s="668">
        <v>0</v>
      </c>
      <c r="AB1181" s="669"/>
      <c r="AC1181" s="434">
        <f t="shared" si="207"/>
        <v>0</v>
      </c>
      <c r="AD1181" s="435"/>
      <c r="AE1181" s="361"/>
      <c r="AF1181" s="359"/>
      <c r="AG1181" s="38"/>
      <c r="AH1181" s="359"/>
      <c r="AI1181" s="359"/>
      <c r="AJ1181" s="359"/>
      <c r="AK1181" s="359"/>
      <c r="AL1181" s="423"/>
      <c r="AM1181" s="423"/>
      <c r="AN1181" s="745"/>
      <c r="AO1181" s="745"/>
    </row>
    <row r="1182" spans="2:41" ht="49.9" customHeight="1" x14ac:dyDescent="0.15">
      <c r="B1182" s="24"/>
      <c r="C1182" s="29">
        <v>11</v>
      </c>
      <c r="D1182" s="169" t="s">
        <v>21</v>
      </c>
      <c r="E1182" s="31"/>
      <c r="F1182" s="31"/>
      <c r="G1182" s="31"/>
      <c r="H1182" s="31"/>
      <c r="I1182" s="31"/>
      <c r="J1182" s="32"/>
      <c r="K1182" s="668">
        <v>1</v>
      </c>
      <c r="L1182" s="669"/>
      <c r="M1182" s="420">
        <f t="shared" si="203"/>
        <v>9.0909090909090912E-2</v>
      </c>
      <c r="N1182" s="421"/>
      <c r="O1182" s="668">
        <v>0</v>
      </c>
      <c r="P1182" s="669"/>
      <c r="Q1182" s="420">
        <f t="shared" si="204"/>
        <v>0</v>
      </c>
      <c r="R1182" s="421"/>
      <c r="S1182" s="668">
        <v>0</v>
      </c>
      <c r="T1182" s="669"/>
      <c r="U1182" s="434">
        <f t="shared" si="205"/>
        <v>0</v>
      </c>
      <c r="V1182" s="435"/>
      <c r="W1182" s="668">
        <v>0</v>
      </c>
      <c r="X1182" s="669"/>
      <c r="Y1182" s="434">
        <f t="shared" si="206"/>
        <v>0</v>
      </c>
      <c r="Z1182" s="435"/>
      <c r="AA1182" s="668">
        <v>0</v>
      </c>
      <c r="AB1182" s="669"/>
      <c r="AC1182" s="434">
        <f t="shared" si="207"/>
        <v>0</v>
      </c>
      <c r="AD1182" s="435"/>
      <c r="AE1182" s="361"/>
      <c r="AF1182" s="38"/>
      <c r="AG1182" s="38"/>
      <c r="AH1182" s="359"/>
      <c r="AI1182" s="359"/>
      <c r="AJ1182" s="359"/>
      <c r="AK1182" s="359"/>
      <c r="AL1182" s="423"/>
      <c r="AM1182" s="423"/>
      <c r="AN1182" s="745"/>
      <c r="AO1182" s="745"/>
    </row>
    <row r="1183" spans="2:41" ht="49.9" customHeight="1" x14ac:dyDescent="0.15">
      <c r="B1183" s="24"/>
      <c r="C1183" s="29">
        <v>12</v>
      </c>
      <c r="D1183" s="169" t="s">
        <v>97</v>
      </c>
      <c r="E1183" s="31"/>
      <c r="F1183" s="31"/>
      <c r="G1183" s="31"/>
      <c r="H1183" s="31"/>
      <c r="I1183" s="31"/>
      <c r="J1183" s="32"/>
      <c r="K1183" s="668">
        <v>2</v>
      </c>
      <c r="L1183" s="669"/>
      <c r="M1183" s="420">
        <f t="shared" si="203"/>
        <v>0.18181818181818182</v>
      </c>
      <c r="N1183" s="421"/>
      <c r="O1183" s="668">
        <v>0</v>
      </c>
      <c r="P1183" s="669"/>
      <c r="Q1183" s="420">
        <f t="shared" si="204"/>
        <v>0</v>
      </c>
      <c r="R1183" s="421"/>
      <c r="S1183" s="668">
        <v>1</v>
      </c>
      <c r="T1183" s="669"/>
      <c r="U1183" s="434">
        <f t="shared" si="205"/>
        <v>6.25E-2</v>
      </c>
      <c r="V1183" s="435"/>
      <c r="W1183" s="668">
        <v>0</v>
      </c>
      <c r="X1183" s="669"/>
      <c r="Y1183" s="434">
        <f t="shared" si="206"/>
        <v>0</v>
      </c>
      <c r="Z1183" s="435"/>
      <c r="AA1183" s="668">
        <v>0</v>
      </c>
      <c r="AB1183" s="669"/>
      <c r="AC1183" s="434">
        <f t="shared" si="207"/>
        <v>0</v>
      </c>
      <c r="AD1183" s="435"/>
      <c r="AE1183" s="361"/>
      <c r="AF1183" s="38"/>
      <c r="AG1183" s="38"/>
      <c r="AH1183" s="38"/>
      <c r="AI1183" s="359"/>
      <c r="AJ1183" s="359"/>
      <c r="AK1183" s="359"/>
      <c r="AL1183" s="423"/>
      <c r="AM1183" s="423"/>
      <c r="AN1183" s="745"/>
      <c r="AO1183" s="745"/>
    </row>
    <row r="1184" spans="2:41" ht="49.9" customHeight="1" x14ac:dyDescent="0.15">
      <c r="B1184" s="24"/>
      <c r="C1184" s="29">
        <v>13</v>
      </c>
      <c r="D1184" s="169" t="s">
        <v>22</v>
      </c>
      <c r="E1184" s="31"/>
      <c r="F1184" s="31"/>
      <c r="G1184" s="31"/>
      <c r="H1184" s="31"/>
      <c r="I1184" s="31"/>
      <c r="J1184" s="32"/>
      <c r="K1184" s="668">
        <v>1</v>
      </c>
      <c r="L1184" s="669"/>
      <c r="M1184" s="420">
        <f t="shared" si="203"/>
        <v>9.0909090909090912E-2</v>
      </c>
      <c r="N1184" s="421"/>
      <c r="O1184" s="668">
        <v>0</v>
      </c>
      <c r="P1184" s="669"/>
      <c r="Q1184" s="420">
        <f t="shared" si="204"/>
        <v>0</v>
      </c>
      <c r="R1184" s="421"/>
      <c r="S1184" s="668">
        <v>1</v>
      </c>
      <c r="T1184" s="669"/>
      <c r="U1184" s="434">
        <f t="shared" si="205"/>
        <v>6.25E-2</v>
      </c>
      <c r="V1184" s="435"/>
      <c r="W1184" s="668">
        <v>0</v>
      </c>
      <c r="X1184" s="669"/>
      <c r="Y1184" s="434">
        <f t="shared" si="206"/>
        <v>0</v>
      </c>
      <c r="Z1184" s="435"/>
      <c r="AA1184" s="668">
        <v>0</v>
      </c>
      <c r="AB1184" s="669"/>
      <c r="AC1184" s="434">
        <f t="shared" si="207"/>
        <v>0</v>
      </c>
      <c r="AD1184" s="435"/>
      <c r="AE1184" s="361"/>
      <c r="AF1184" s="38"/>
      <c r="AG1184" s="38"/>
      <c r="AH1184" s="38"/>
      <c r="AI1184" s="38"/>
      <c r="AJ1184" s="38"/>
      <c r="AK1184" s="38"/>
      <c r="AL1184" s="423"/>
      <c r="AM1184" s="423"/>
      <c r="AN1184" s="745"/>
      <c r="AO1184" s="745"/>
    </row>
    <row r="1185" spans="2:41" ht="49.9" customHeight="1" x14ac:dyDescent="0.15">
      <c r="B1185" s="24"/>
      <c r="C1185" s="29">
        <v>14</v>
      </c>
      <c r="D1185" s="169" t="s">
        <v>98</v>
      </c>
      <c r="E1185" s="31"/>
      <c r="F1185" s="31"/>
      <c r="G1185" s="31"/>
      <c r="H1185" s="31"/>
      <c r="I1185" s="31"/>
      <c r="J1185" s="32"/>
      <c r="K1185" s="668">
        <v>2</v>
      </c>
      <c r="L1185" s="669"/>
      <c r="M1185" s="420">
        <f t="shared" si="203"/>
        <v>0.18181818181818182</v>
      </c>
      <c r="N1185" s="421"/>
      <c r="O1185" s="668">
        <v>0</v>
      </c>
      <c r="P1185" s="669"/>
      <c r="Q1185" s="420">
        <f t="shared" si="204"/>
        <v>0</v>
      </c>
      <c r="R1185" s="421"/>
      <c r="S1185" s="668">
        <v>0</v>
      </c>
      <c r="T1185" s="669"/>
      <c r="U1185" s="434">
        <f t="shared" si="205"/>
        <v>0</v>
      </c>
      <c r="V1185" s="435"/>
      <c r="W1185" s="668">
        <v>2</v>
      </c>
      <c r="X1185" s="669"/>
      <c r="Y1185" s="434">
        <f t="shared" si="206"/>
        <v>0.22222222222222221</v>
      </c>
      <c r="Z1185" s="435"/>
      <c r="AA1185" s="668">
        <v>0</v>
      </c>
      <c r="AB1185" s="669"/>
      <c r="AC1185" s="434">
        <f t="shared" si="207"/>
        <v>0</v>
      </c>
      <c r="AD1185" s="435"/>
      <c r="AE1185" s="361"/>
      <c r="AF1185" s="38"/>
      <c r="AG1185" s="359"/>
      <c r="AH1185" s="38"/>
      <c r="AI1185" s="38"/>
      <c r="AJ1185" s="38"/>
      <c r="AK1185" s="38"/>
      <c r="AL1185" s="423"/>
      <c r="AM1185" s="423"/>
      <c r="AN1185" s="745"/>
      <c r="AO1185" s="745"/>
    </row>
    <row r="1186" spans="2:41" ht="49.9" customHeight="1" x14ac:dyDescent="0.15">
      <c r="B1186" s="24"/>
      <c r="C1186" s="29">
        <v>15</v>
      </c>
      <c r="D1186" s="415" t="s">
        <v>183</v>
      </c>
      <c r="E1186" s="426"/>
      <c r="F1186" s="426"/>
      <c r="G1186" s="426"/>
      <c r="H1186" s="426"/>
      <c r="I1186" s="426"/>
      <c r="J1186" s="427"/>
      <c r="K1186" s="668">
        <v>1</v>
      </c>
      <c r="L1186" s="669"/>
      <c r="M1186" s="420">
        <f t="shared" si="203"/>
        <v>9.0909090909090912E-2</v>
      </c>
      <c r="N1186" s="421"/>
      <c r="O1186" s="668">
        <v>0</v>
      </c>
      <c r="P1186" s="669"/>
      <c r="Q1186" s="420">
        <f t="shared" si="204"/>
        <v>0</v>
      </c>
      <c r="R1186" s="421"/>
      <c r="S1186" s="668">
        <v>0</v>
      </c>
      <c r="T1186" s="669"/>
      <c r="U1186" s="434">
        <f t="shared" si="205"/>
        <v>0</v>
      </c>
      <c r="V1186" s="435"/>
      <c r="W1186" s="668">
        <v>2</v>
      </c>
      <c r="X1186" s="669"/>
      <c r="Y1186" s="434">
        <f t="shared" si="206"/>
        <v>0.22222222222222221</v>
      </c>
      <c r="Z1186" s="435"/>
      <c r="AA1186" s="668">
        <v>0</v>
      </c>
      <c r="AB1186" s="669"/>
      <c r="AC1186" s="434">
        <f t="shared" si="207"/>
        <v>0</v>
      </c>
      <c r="AD1186" s="435"/>
      <c r="AE1186" s="361"/>
      <c r="AF1186" s="359"/>
      <c r="AG1186" s="359"/>
      <c r="AH1186" s="746"/>
      <c r="AI1186" s="38"/>
      <c r="AJ1186" s="38"/>
      <c r="AK1186" s="38"/>
      <c r="AL1186" s="423"/>
      <c r="AM1186" s="423"/>
      <c r="AN1186" s="745"/>
      <c r="AO1186" s="745"/>
    </row>
    <row r="1187" spans="2:41" ht="49.9" customHeight="1" x14ac:dyDescent="0.15">
      <c r="B1187" s="24"/>
      <c r="C1187" s="29">
        <v>16</v>
      </c>
      <c r="D1187" s="415" t="s">
        <v>203</v>
      </c>
      <c r="E1187" s="426"/>
      <c r="F1187" s="426"/>
      <c r="G1187" s="426"/>
      <c r="H1187" s="426"/>
      <c r="I1187" s="426"/>
      <c r="J1187" s="427"/>
      <c r="K1187" s="668">
        <v>2</v>
      </c>
      <c r="L1187" s="669"/>
      <c r="M1187" s="420">
        <f t="shared" si="203"/>
        <v>0.18181818181818182</v>
      </c>
      <c r="N1187" s="421"/>
      <c r="O1187" s="668">
        <v>1</v>
      </c>
      <c r="P1187" s="669"/>
      <c r="Q1187" s="420">
        <f t="shared" si="204"/>
        <v>7.6923076923076927E-2</v>
      </c>
      <c r="R1187" s="421"/>
      <c r="S1187" s="668">
        <v>0</v>
      </c>
      <c r="T1187" s="669"/>
      <c r="U1187" s="434">
        <f t="shared" si="205"/>
        <v>0</v>
      </c>
      <c r="V1187" s="435"/>
      <c r="W1187" s="668">
        <v>0</v>
      </c>
      <c r="X1187" s="669"/>
      <c r="Y1187" s="434">
        <f t="shared" si="206"/>
        <v>0</v>
      </c>
      <c r="Z1187" s="435"/>
      <c r="AA1187" s="668">
        <v>0</v>
      </c>
      <c r="AB1187" s="669"/>
      <c r="AC1187" s="434">
        <f t="shared" si="207"/>
        <v>0</v>
      </c>
      <c r="AD1187" s="435"/>
      <c r="AE1187" s="361"/>
      <c r="AF1187" s="359"/>
      <c r="AG1187" s="359"/>
      <c r="AH1187" s="746"/>
      <c r="AI1187" s="746"/>
      <c r="AJ1187" s="746"/>
      <c r="AK1187" s="746"/>
      <c r="AL1187" s="423"/>
      <c r="AM1187" s="423"/>
      <c r="AN1187" s="745"/>
      <c r="AO1187" s="745"/>
    </row>
    <row r="1188" spans="2:41" ht="49.9" customHeight="1" x14ac:dyDescent="0.15">
      <c r="B1188" s="24"/>
      <c r="C1188" s="29">
        <v>17</v>
      </c>
      <c r="D1188" s="415" t="s">
        <v>204</v>
      </c>
      <c r="E1188" s="426"/>
      <c r="F1188" s="426"/>
      <c r="G1188" s="426"/>
      <c r="H1188" s="426"/>
      <c r="I1188" s="426"/>
      <c r="J1188" s="427"/>
      <c r="K1188" s="668">
        <v>1</v>
      </c>
      <c r="L1188" s="669"/>
      <c r="M1188" s="420">
        <f t="shared" si="203"/>
        <v>9.0909090909090912E-2</v>
      </c>
      <c r="N1188" s="421"/>
      <c r="O1188" s="668">
        <v>0</v>
      </c>
      <c r="P1188" s="669"/>
      <c r="Q1188" s="420">
        <f t="shared" si="204"/>
        <v>0</v>
      </c>
      <c r="R1188" s="421"/>
      <c r="S1188" s="668">
        <v>3</v>
      </c>
      <c r="T1188" s="669"/>
      <c r="U1188" s="434">
        <f t="shared" si="205"/>
        <v>0.1875</v>
      </c>
      <c r="V1188" s="435"/>
      <c r="W1188" s="668">
        <v>0</v>
      </c>
      <c r="X1188" s="669"/>
      <c r="Y1188" s="434">
        <f t="shared" si="206"/>
        <v>0</v>
      </c>
      <c r="Z1188" s="435"/>
      <c r="AA1188" s="668">
        <v>0</v>
      </c>
      <c r="AB1188" s="669"/>
      <c r="AC1188" s="434">
        <f t="shared" si="207"/>
        <v>0</v>
      </c>
      <c r="AD1188" s="435"/>
      <c r="AE1188" s="361"/>
      <c r="AF1188" s="359"/>
      <c r="AG1188" s="359"/>
      <c r="AI1188" s="746"/>
      <c r="AJ1188" s="746"/>
      <c r="AK1188" s="746"/>
      <c r="AL1188" s="423"/>
      <c r="AM1188" s="423"/>
      <c r="AN1188" s="745"/>
      <c r="AO1188" s="745"/>
    </row>
    <row r="1189" spans="2:41" ht="49.9" customHeight="1" x14ac:dyDescent="0.15">
      <c r="B1189" s="24"/>
      <c r="C1189" s="29">
        <v>18</v>
      </c>
      <c r="D1189" s="169" t="s">
        <v>99</v>
      </c>
      <c r="E1189" s="31"/>
      <c r="F1189" s="31"/>
      <c r="G1189" s="31"/>
      <c r="H1189" s="31"/>
      <c r="I1189" s="31"/>
      <c r="J1189" s="32"/>
      <c r="K1189" s="668">
        <v>2</v>
      </c>
      <c r="L1189" s="669"/>
      <c r="M1189" s="420">
        <f t="shared" si="203"/>
        <v>0.18181818181818182</v>
      </c>
      <c r="N1189" s="421"/>
      <c r="O1189" s="668">
        <v>0</v>
      </c>
      <c r="P1189" s="669"/>
      <c r="Q1189" s="420">
        <f t="shared" si="204"/>
        <v>0</v>
      </c>
      <c r="R1189" s="421"/>
      <c r="S1189" s="668">
        <v>0</v>
      </c>
      <c r="T1189" s="669"/>
      <c r="U1189" s="434">
        <f t="shared" si="205"/>
        <v>0</v>
      </c>
      <c r="V1189" s="435"/>
      <c r="W1189" s="668">
        <v>0</v>
      </c>
      <c r="X1189" s="669"/>
      <c r="Y1189" s="434">
        <f t="shared" si="206"/>
        <v>0</v>
      </c>
      <c r="Z1189" s="435"/>
      <c r="AA1189" s="668">
        <v>0</v>
      </c>
      <c r="AB1189" s="669"/>
      <c r="AC1189" s="434">
        <f t="shared" si="207"/>
        <v>0</v>
      </c>
      <c r="AD1189" s="435"/>
      <c r="AE1189" s="361"/>
      <c r="AF1189" s="359"/>
      <c r="AG1189" s="38"/>
    </row>
    <row r="1190" spans="2:41" ht="49.9" customHeight="1" x14ac:dyDescent="0.15">
      <c r="B1190" s="24"/>
      <c r="C1190" s="29">
        <v>19</v>
      </c>
      <c r="D1190" s="169" t="s">
        <v>100</v>
      </c>
      <c r="E1190" s="31"/>
      <c r="F1190" s="31"/>
      <c r="G1190" s="31"/>
      <c r="H1190" s="31"/>
      <c r="I1190" s="31"/>
      <c r="J1190" s="32"/>
      <c r="K1190" s="668">
        <v>1</v>
      </c>
      <c r="L1190" s="669"/>
      <c r="M1190" s="420">
        <f t="shared" si="203"/>
        <v>9.0909090909090912E-2</v>
      </c>
      <c r="N1190" s="421"/>
      <c r="O1190" s="668">
        <v>0</v>
      </c>
      <c r="P1190" s="669"/>
      <c r="Q1190" s="420">
        <f t="shared" si="204"/>
        <v>0</v>
      </c>
      <c r="R1190" s="421"/>
      <c r="S1190" s="668">
        <v>0</v>
      </c>
      <c r="T1190" s="669"/>
      <c r="U1190" s="434">
        <f t="shared" si="205"/>
        <v>0</v>
      </c>
      <c r="V1190" s="435"/>
      <c r="W1190" s="668">
        <v>0</v>
      </c>
      <c r="X1190" s="669"/>
      <c r="Y1190" s="434">
        <f t="shared" si="206"/>
        <v>0</v>
      </c>
      <c r="Z1190" s="435"/>
      <c r="AA1190" s="668">
        <v>0</v>
      </c>
      <c r="AB1190" s="669"/>
      <c r="AC1190" s="434">
        <f t="shared" si="207"/>
        <v>0</v>
      </c>
      <c r="AD1190" s="435"/>
      <c r="AE1190" s="361"/>
      <c r="AF1190" s="38"/>
      <c r="AG1190" s="38"/>
    </row>
    <row r="1191" spans="2:41" ht="49.9" customHeight="1" x14ac:dyDescent="0.15">
      <c r="B1191" s="24"/>
      <c r="C1191" s="29">
        <v>20</v>
      </c>
      <c r="D1191" s="415" t="s">
        <v>220</v>
      </c>
      <c r="E1191" s="426"/>
      <c r="F1191" s="426"/>
      <c r="G1191" s="426"/>
      <c r="H1191" s="426"/>
      <c r="I1191" s="426"/>
      <c r="J1191" s="427"/>
      <c r="K1191" s="668">
        <v>1</v>
      </c>
      <c r="L1191" s="669"/>
      <c r="M1191" s="420">
        <f t="shared" si="203"/>
        <v>9.0909090909090912E-2</v>
      </c>
      <c r="N1191" s="421"/>
      <c r="O1191" s="668">
        <v>0</v>
      </c>
      <c r="P1191" s="669"/>
      <c r="Q1191" s="420">
        <f t="shared" si="204"/>
        <v>0</v>
      </c>
      <c r="R1191" s="421"/>
      <c r="S1191" s="668">
        <v>1</v>
      </c>
      <c r="T1191" s="669"/>
      <c r="U1191" s="434">
        <f t="shared" si="205"/>
        <v>6.25E-2</v>
      </c>
      <c r="V1191" s="435"/>
      <c r="W1191" s="668">
        <v>0</v>
      </c>
      <c r="X1191" s="669"/>
      <c r="Y1191" s="434">
        <f t="shared" si="206"/>
        <v>0</v>
      </c>
      <c r="Z1191" s="435"/>
      <c r="AA1191" s="668">
        <v>0</v>
      </c>
      <c r="AB1191" s="669"/>
      <c r="AC1191" s="434">
        <f t="shared" si="207"/>
        <v>0</v>
      </c>
      <c r="AD1191" s="435"/>
      <c r="AE1191" s="361"/>
      <c r="AF1191" s="38"/>
      <c r="AG1191" s="38"/>
    </row>
    <row r="1192" spans="2:41" ht="49.9" customHeight="1" x14ac:dyDescent="0.15">
      <c r="B1192" s="24"/>
      <c r="C1192" s="29">
        <v>21</v>
      </c>
      <c r="D1192" s="429" t="s">
        <v>221</v>
      </c>
      <c r="E1192" s="430"/>
      <c r="F1192" s="430"/>
      <c r="G1192" s="430"/>
      <c r="H1192" s="430"/>
      <c r="I1192" s="430"/>
      <c r="J1192" s="431"/>
      <c r="K1192" s="483">
        <v>1</v>
      </c>
      <c r="L1192" s="670"/>
      <c r="M1192" s="420">
        <f t="shared" si="203"/>
        <v>9.0909090909090912E-2</v>
      </c>
      <c r="N1192" s="421"/>
      <c r="O1192" s="483">
        <v>0</v>
      </c>
      <c r="P1192" s="670"/>
      <c r="Q1192" s="420">
        <f t="shared" si="204"/>
        <v>0</v>
      </c>
      <c r="R1192" s="421"/>
      <c r="S1192" s="483">
        <v>0</v>
      </c>
      <c r="T1192" s="670"/>
      <c r="U1192" s="434">
        <f t="shared" si="205"/>
        <v>0</v>
      </c>
      <c r="V1192" s="435"/>
      <c r="W1192" s="483">
        <v>0</v>
      </c>
      <c r="X1192" s="670"/>
      <c r="Y1192" s="434">
        <f t="shared" si="206"/>
        <v>0</v>
      </c>
      <c r="Z1192" s="435"/>
      <c r="AA1192" s="483">
        <v>0</v>
      </c>
      <c r="AB1192" s="670"/>
      <c r="AC1192" s="434">
        <f t="shared" si="207"/>
        <v>0</v>
      </c>
      <c r="AD1192" s="435"/>
      <c r="AE1192" s="361"/>
      <c r="AF1192" s="38"/>
      <c r="AG1192" s="198"/>
    </row>
    <row r="1193" spans="2:41" ht="49.9" customHeight="1" x14ac:dyDescent="0.15">
      <c r="B1193" s="24"/>
      <c r="C1193" s="29">
        <v>22</v>
      </c>
      <c r="D1193" s="19" t="s">
        <v>31</v>
      </c>
      <c r="E1193" s="33"/>
      <c r="F1193" s="34"/>
      <c r="G1193" s="34"/>
      <c r="H1193" s="34"/>
      <c r="I1193" s="34"/>
      <c r="J1193" s="35"/>
      <c r="K1193" s="483">
        <v>0</v>
      </c>
      <c r="L1193" s="670"/>
      <c r="M1193" s="420">
        <f t="shared" si="203"/>
        <v>0</v>
      </c>
      <c r="N1193" s="421"/>
      <c r="O1193" s="483">
        <v>0</v>
      </c>
      <c r="P1193" s="670"/>
      <c r="Q1193" s="420">
        <f t="shared" si="204"/>
        <v>0</v>
      </c>
      <c r="R1193" s="421"/>
      <c r="S1193" s="483">
        <v>1</v>
      </c>
      <c r="T1193" s="670"/>
      <c r="U1193" s="434">
        <f t="shared" si="205"/>
        <v>6.25E-2</v>
      </c>
      <c r="V1193" s="435"/>
      <c r="W1193" s="483">
        <v>0</v>
      </c>
      <c r="X1193" s="670"/>
      <c r="Y1193" s="434">
        <f t="shared" si="206"/>
        <v>0</v>
      </c>
      <c r="Z1193" s="435"/>
      <c r="AA1193" s="483">
        <v>0</v>
      </c>
      <c r="AB1193" s="670"/>
      <c r="AC1193" s="434">
        <f t="shared" si="207"/>
        <v>0</v>
      </c>
      <c r="AD1193" s="435"/>
      <c r="AE1193" s="361"/>
      <c r="AF1193" s="38"/>
      <c r="AG1193" s="198"/>
    </row>
    <row r="1194" spans="2:41" ht="49.9" customHeight="1" x14ac:dyDescent="0.15">
      <c r="B1194" s="24"/>
      <c r="C1194" s="29"/>
      <c r="D1194" s="19" t="s">
        <v>222</v>
      </c>
      <c r="E1194" s="33"/>
      <c r="F1194" s="34"/>
      <c r="G1194" s="34"/>
      <c r="H1194" s="34"/>
      <c r="I1194" s="34"/>
      <c r="J1194" s="35"/>
      <c r="K1194" s="483">
        <f>SUM(K1172:L1193)</f>
        <v>53</v>
      </c>
      <c r="L1194" s="484"/>
      <c r="M1194" s="420">
        <f t="shared" si="203"/>
        <v>4.8181818181818183</v>
      </c>
      <c r="N1194" s="421"/>
      <c r="O1194" s="483">
        <f>SUM(O1172:P1193)</f>
        <v>33</v>
      </c>
      <c r="P1194" s="484"/>
      <c r="Q1194" s="420">
        <f t="shared" si="204"/>
        <v>2.5384615384615383</v>
      </c>
      <c r="R1194" s="421"/>
      <c r="S1194" s="483">
        <f>SUM(S1172:T1193)</f>
        <v>41</v>
      </c>
      <c r="T1194" s="484"/>
      <c r="U1194" s="434">
        <f t="shared" si="205"/>
        <v>2.5625</v>
      </c>
      <c r="V1194" s="435"/>
      <c r="W1194" s="483">
        <f>SUM(W1172:X1193)</f>
        <v>23</v>
      </c>
      <c r="X1194" s="484"/>
      <c r="Y1194" s="434">
        <f t="shared" si="206"/>
        <v>2.5555555555555554</v>
      </c>
      <c r="Z1194" s="435"/>
      <c r="AA1194" s="483">
        <f>SUM(AA1172:AB1193)</f>
        <v>0</v>
      </c>
      <c r="AB1194" s="484"/>
      <c r="AC1194" s="434">
        <f t="shared" si="207"/>
        <v>0</v>
      </c>
      <c r="AD1194" s="435"/>
      <c r="AE1194" s="361"/>
      <c r="AF1194" s="38"/>
    </row>
  </sheetData>
  <mergeCells count="5198">
    <mergeCell ref="O375:P375"/>
    <mergeCell ref="C375:H375"/>
    <mergeCell ref="K375:L375"/>
    <mergeCell ref="M375:N375"/>
    <mergeCell ref="O373:P373"/>
    <mergeCell ref="C395:H395"/>
    <mergeCell ref="I395:J395"/>
    <mergeCell ref="K395:L395"/>
    <mergeCell ref="M395:N395"/>
    <mergeCell ref="O395:P395"/>
    <mergeCell ref="C377:H377"/>
    <mergeCell ref="K377:L377"/>
    <mergeCell ref="M377:N377"/>
    <mergeCell ref="O377:P377"/>
    <mergeCell ref="Q375:R375"/>
    <mergeCell ref="C376:H376"/>
    <mergeCell ref="M374:N374"/>
    <mergeCell ref="O374:P374"/>
    <mergeCell ref="Q374:R374"/>
    <mergeCell ref="C373:H373"/>
    <mergeCell ref="K373:L373"/>
    <mergeCell ref="O387:P387"/>
    <mergeCell ref="S373:T373"/>
    <mergeCell ref="S376:T376"/>
    <mergeCell ref="S375:T375"/>
    <mergeCell ref="S378:T378"/>
    <mergeCell ref="Q378:R378"/>
    <mergeCell ref="O388:P388"/>
    <mergeCell ref="Q388:R388"/>
    <mergeCell ref="I396:J396"/>
    <mergeCell ref="C394:H394"/>
    <mergeCell ref="Q377:R377"/>
    <mergeCell ref="C378:H378"/>
    <mergeCell ref="K378:L378"/>
    <mergeCell ref="M378:N378"/>
    <mergeCell ref="I374:J374"/>
    <mergeCell ref="S388:T388"/>
    <mergeCell ref="C389:H389"/>
    <mergeCell ref="I389:J389"/>
    <mergeCell ref="C374:H374"/>
    <mergeCell ref="K374:L374"/>
    <mergeCell ref="I377:J377"/>
    <mergeCell ref="I375:J375"/>
    <mergeCell ref="I376:J376"/>
    <mergeCell ref="C379:H379"/>
    <mergeCell ref="K379:L379"/>
    <mergeCell ref="M379:N379"/>
    <mergeCell ref="O379:P379"/>
    <mergeCell ref="O376:P376"/>
    <mergeCell ref="Q376:R376"/>
    <mergeCell ref="Q379:R379"/>
    <mergeCell ref="S379:T379"/>
    <mergeCell ref="Q387:R387"/>
    <mergeCell ref="O378:P378"/>
    <mergeCell ref="C420:H420"/>
    <mergeCell ref="I420:J420"/>
    <mergeCell ref="K420:L420"/>
    <mergeCell ref="M420:N420"/>
    <mergeCell ref="O420:P420"/>
    <mergeCell ref="Q420:R420"/>
    <mergeCell ref="S420:T420"/>
    <mergeCell ref="K389:L389"/>
    <mergeCell ref="M389:N389"/>
    <mergeCell ref="O389:P389"/>
    <mergeCell ref="Q389:R389"/>
    <mergeCell ref="S389:T389"/>
    <mergeCell ref="C388:H388"/>
    <mergeCell ref="I388:J388"/>
    <mergeCell ref="K388:L388"/>
    <mergeCell ref="M388:N388"/>
    <mergeCell ref="Q395:R395"/>
    <mergeCell ref="S395:T395"/>
    <mergeCell ref="C396:H396"/>
    <mergeCell ref="K396:L396"/>
    <mergeCell ref="M396:N396"/>
    <mergeCell ref="O396:P396"/>
    <mergeCell ref="Q396:R396"/>
    <mergeCell ref="O407:P407"/>
    <mergeCell ref="Q407:R407"/>
    <mergeCell ref="S407:T407"/>
    <mergeCell ref="S409:T409"/>
    <mergeCell ref="S396:T396"/>
    <mergeCell ref="Q397:R397"/>
    <mergeCell ref="I398:J398"/>
    <mergeCell ref="I397:J397"/>
    <mergeCell ref="I399:J399"/>
    <mergeCell ref="C421:H421"/>
    <mergeCell ref="I421:J421"/>
    <mergeCell ref="K421:L421"/>
    <mergeCell ref="M421:N421"/>
    <mergeCell ref="O421:P421"/>
    <mergeCell ref="Q421:R421"/>
    <mergeCell ref="S421:T421"/>
    <mergeCell ref="C409:H409"/>
    <mergeCell ref="C408:H408"/>
    <mergeCell ref="Q412:R412"/>
    <mergeCell ref="S397:T397"/>
    <mergeCell ref="C398:H398"/>
    <mergeCell ref="K398:L398"/>
    <mergeCell ref="M398:N398"/>
    <mergeCell ref="O398:P398"/>
    <mergeCell ref="Q398:R398"/>
    <mergeCell ref="S398:T398"/>
    <mergeCell ref="C399:H399"/>
    <mergeCell ref="K399:L399"/>
    <mergeCell ref="M399:N399"/>
    <mergeCell ref="O399:P399"/>
    <mergeCell ref="Q399:R399"/>
    <mergeCell ref="B404:AB405"/>
    <mergeCell ref="C407:H407"/>
    <mergeCell ref="I407:J407"/>
    <mergeCell ref="K407:L407"/>
    <mergeCell ref="M407:N407"/>
    <mergeCell ref="S399:T399"/>
    <mergeCell ref="C397:H397"/>
    <mergeCell ref="K397:L397"/>
    <mergeCell ref="M397:N397"/>
    <mergeCell ref="O397:P397"/>
    <mergeCell ref="M424:N424"/>
    <mergeCell ref="O424:P424"/>
    <mergeCell ref="Q424:R424"/>
    <mergeCell ref="S424:T424"/>
    <mergeCell ref="M410:N410"/>
    <mergeCell ref="O410:P410"/>
    <mergeCell ref="Q410:R410"/>
    <mergeCell ref="S408:T408"/>
    <mergeCell ref="I409:J409"/>
    <mergeCell ref="K409:L409"/>
    <mergeCell ref="M409:N409"/>
    <mergeCell ref="O409:P409"/>
    <mergeCell ref="Q409:R409"/>
    <mergeCell ref="K412:L412"/>
    <mergeCell ref="M412:N412"/>
    <mergeCell ref="O412:P412"/>
    <mergeCell ref="M408:N408"/>
    <mergeCell ref="O408:P408"/>
    <mergeCell ref="Q408:R408"/>
    <mergeCell ref="I408:J408"/>
    <mergeCell ref="K408:L408"/>
    <mergeCell ref="C435:H435"/>
    <mergeCell ref="S410:T410"/>
    <mergeCell ref="I411:J411"/>
    <mergeCell ref="K411:L411"/>
    <mergeCell ref="M411:N411"/>
    <mergeCell ref="O411:P411"/>
    <mergeCell ref="Q411:R411"/>
    <mergeCell ref="S411:T411"/>
    <mergeCell ref="I410:J410"/>
    <mergeCell ref="K410:L410"/>
    <mergeCell ref="C423:H423"/>
    <mergeCell ref="I423:J423"/>
    <mergeCell ref="K423:L423"/>
    <mergeCell ref="M423:N423"/>
    <mergeCell ref="O423:P423"/>
    <mergeCell ref="Q423:R423"/>
    <mergeCell ref="S423:T423"/>
    <mergeCell ref="M434:N434"/>
    <mergeCell ref="O434:P434"/>
    <mergeCell ref="C411:H411"/>
    <mergeCell ref="C410:H410"/>
    <mergeCell ref="C422:H422"/>
    <mergeCell ref="I422:J422"/>
    <mergeCell ref="K422:L422"/>
    <mergeCell ref="M422:N422"/>
    <mergeCell ref="O422:P422"/>
    <mergeCell ref="Q422:R422"/>
    <mergeCell ref="S422:T422"/>
    <mergeCell ref="C419:H419"/>
    <mergeCell ref="C424:H424"/>
    <mergeCell ref="I424:J424"/>
    <mergeCell ref="K424:L424"/>
    <mergeCell ref="M445:N445"/>
    <mergeCell ref="O445:P445"/>
    <mergeCell ref="Q445:R445"/>
    <mergeCell ref="S445:T445"/>
    <mergeCell ref="Q434:R434"/>
    <mergeCell ref="S434:T434"/>
    <mergeCell ref="S412:T412"/>
    <mergeCell ref="C413:H413"/>
    <mergeCell ref="I413:J413"/>
    <mergeCell ref="K413:L413"/>
    <mergeCell ref="M413:N413"/>
    <mergeCell ref="O413:P413"/>
    <mergeCell ref="Q413:R413"/>
    <mergeCell ref="S413:T413"/>
    <mergeCell ref="C412:H412"/>
    <mergeCell ref="I412:J412"/>
    <mergeCell ref="C425:H425"/>
    <mergeCell ref="I425:J425"/>
    <mergeCell ref="K425:L425"/>
    <mergeCell ref="M425:N425"/>
    <mergeCell ref="O425:P425"/>
    <mergeCell ref="Q425:R425"/>
    <mergeCell ref="S425:T425"/>
    <mergeCell ref="C443:H443"/>
    <mergeCell ref="I419:J419"/>
    <mergeCell ref="K419:L419"/>
    <mergeCell ref="M419:N419"/>
    <mergeCell ref="O419:P419"/>
    <mergeCell ref="Q419:R419"/>
    <mergeCell ref="S419:T419"/>
    <mergeCell ref="S435:T435"/>
    <mergeCell ref="I436:J436"/>
    <mergeCell ref="K436:L436"/>
    <mergeCell ref="M436:N436"/>
    <mergeCell ref="O436:P436"/>
    <mergeCell ref="Q436:R436"/>
    <mergeCell ref="AA445:AB445"/>
    <mergeCell ref="C371:H371"/>
    <mergeCell ref="K371:L371"/>
    <mergeCell ref="M371:N371"/>
    <mergeCell ref="O371:P371"/>
    <mergeCell ref="C446:H446"/>
    <mergeCell ref="I446:J446"/>
    <mergeCell ref="K446:L446"/>
    <mergeCell ref="M446:N446"/>
    <mergeCell ref="O446:P446"/>
    <mergeCell ref="Q446:R446"/>
    <mergeCell ref="S446:T446"/>
    <mergeCell ref="AA436:AB436"/>
    <mergeCell ref="S436:T436"/>
    <mergeCell ref="I435:J435"/>
    <mergeCell ref="K435:L435"/>
    <mergeCell ref="M435:N435"/>
    <mergeCell ref="O435:P435"/>
    <mergeCell ref="Q435:R435"/>
    <mergeCell ref="B431:AB432"/>
    <mergeCell ref="C434:H434"/>
    <mergeCell ref="I434:J434"/>
    <mergeCell ref="K434:L434"/>
    <mergeCell ref="S386:T386"/>
    <mergeCell ref="I387:J387"/>
    <mergeCell ref="M372:N372"/>
    <mergeCell ref="K387:L387"/>
    <mergeCell ref="M387:N387"/>
    <mergeCell ref="C468:H468"/>
    <mergeCell ref="I468:J468"/>
    <mergeCell ref="K468:L468"/>
    <mergeCell ref="M468:N468"/>
    <mergeCell ref="O468:P468"/>
    <mergeCell ref="Q468:R468"/>
    <mergeCell ref="S468:T468"/>
    <mergeCell ref="C467:H467"/>
    <mergeCell ref="O461:P461"/>
    <mergeCell ref="Q461:R461"/>
    <mergeCell ref="S461:T461"/>
    <mergeCell ref="I437:J437"/>
    <mergeCell ref="K437:L437"/>
    <mergeCell ref="M437:N437"/>
    <mergeCell ref="O437:P437"/>
    <mergeCell ref="Q437:R437"/>
    <mergeCell ref="S437:T437"/>
    <mergeCell ref="C447:H447"/>
    <mergeCell ref="I447:J447"/>
    <mergeCell ref="K447:L447"/>
    <mergeCell ref="M447:N447"/>
    <mergeCell ref="O447:P447"/>
    <mergeCell ref="Q447:R447"/>
    <mergeCell ref="S447:T447"/>
    <mergeCell ref="I444:J444"/>
    <mergeCell ref="K444:L444"/>
    <mergeCell ref="M444:N444"/>
    <mergeCell ref="O444:P444"/>
    <mergeCell ref="Q444:R444"/>
    <mergeCell ref="S444:T444"/>
    <mergeCell ref="I443:J443"/>
    <mergeCell ref="K443:L443"/>
    <mergeCell ref="I335:J335"/>
    <mergeCell ref="C369:H369"/>
    <mergeCell ref="I369:J369"/>
    <mergeCell ref="K369:L369"/>
    <mergeCell ref="M369:N369"/>
    <mergeCell ref="U468:V468"/>
    <mergeCell ref="W468:X468"/>
    <mergeCell ref="C469:H469"/>
    <mergeCell ref="K469:L469"/>
    <mergeCell ref="M469:N469"/>
    <mergeCell ref="O469:P469"/>
    <mergeCell ref="Q469:R469"/>
    <mergeCell ref="S469:T469"/>
    <mergeCell ref="U469:V469"/>
    <mergeCell ref="W469:X469"/>
    <mergeCell ref="C470:H470"/>
    <mergeCell ref="K470:L470"/>
    <mergeCell ref="M470:N470"/>
    <mergeCell ref="O470:P470"/>
    <mergeCell ref="Q470:R470"/>
    <mergeCell ref="S470:T470"/>
    <mergeCell ref="U470:V470"/>
    <mergeCell ref="W470:X470"/>
    <mergeCell ref="I469:J469"/>
    <mergeCell ref="I470:J470"/>
    <mergeCell ref="C339:H339"/>
    <mergeCell ref="O339:P339"/>
    <mergeCell ref="Q339:R339"/>
    <mergeCell ref="S339:T339"/>
    <mergeCell ref="U339:V339"/>
    <mergeCell ref="W339:X339"/>
    <mergeCell ref="C342:H342"/>
    <mergeCell ref="Y339:Z339"/>
    <mergeCell ref="C340:H340"/>
    <mergeCell ref="O340:P340"/>
    <mergeCell ref="Q340:R340"/>
    <mergeCell ref="S340:T340"/>
    <mergeCell ref="U340:V340"/>
    <mergeCell ref="W340:X340"/>
    <mergeCell ref="Y340:Z340"/>
    <mergeCell ref="I340:J340"/>
    <mergeCell ref="K340:L340"/>
    <mergeCell ref="K339:L339"/>
    <mergeCell ref="I339:J339"/>
    <mergeCell ref="C341:H341"/>
    <mergeCell ref="O341:P341"/>
    <mergeCell ref="Q341:R341"/>
    <mergeCell ref="S341:T341"/>
    <mergeCell ref="U341:V341"/>
    <mergeCell ref="W341:X341"/>
    <mergeCell ref="Y341:Z341"/>
    <mergeCell ref="O342:P342"/>
    <mergeCell ref="Q342:R342"/>
    <mergeCell ref="S342:T342"/>
    <mergeCell ref="U342:V342"/>
    <mergeCell ref="W342:X342"/>
    <mergeCell ref="Y342:Z342"/>
    <mergeCell ref="I341:J341"/>
    <mergeCell ref="I342:J342"/>
    <mergeCell ref="K341:L341"/>
    <mergeCell ref="K342:L342"/>
    <mergeCell ref="C343:H343"/>
    <mergeCell ref="O343:P343"/>
    <mergeCell ref="Q343:R343"/>
    <mergeCell ref="S343:T343"/>
    <mergeCell ref="U343:V343"/>
    <mergeCell ref="W343:X343"/>
    <mergeCell ref="Y343:Z343"/>
    <mergeCell ref="C344:H344"/>
    <mergeCell ref="O344:P344"/>
    <mergeCell ref="Q344:R344"/>
    <mergeCell ref="S344:T344"/>
    <mergeCell ref="U344:V344"/>
    <mergeCell ref="W344:X344"/>
    <mergeCell ref="Y344:Z344"/>
    <mergeCell ref="I343:J343"/>
    <mergeCell ref="I344:J344"/>
    <mergeCell ref="K343:L343"/>
    <mergeCell ref="K344:L344"/>
    <mergeCell ref="C345:H345"/>
    <mergeCell ref="O345:P345"/>
    <mergeCell ref="Q345:R345"/>
    <mergeCell ref="S345:T345"/>
    <mergeCell ref="U345:V345"/>
    <mergeCell ref="W345:X345"/>
    <mergeCell ref="Y345:Z345"/>
    <mergeCell ref="I346:J346"/>
    <mergeCell ref="K345:L345"/>
    <mergeCell ref="K346:L346"/>
    <mergeCell ref="C471:H471"/>
    <mergeCell ref="K471:L471"/>
    <mergeCell ref="M471:N471"/>
    <mergeCell ref="O471:P471"/>
    <mergeCell ref="Q471:R471"/>
    <mergeCell ref="S471:T471"/>
    <mergeCell ref="U471:V471"/>
    <mergeCell ref="W471:X471"/>
    <mergeCell ref="I462:J462"/>
    <mergeCell ref="K462:L462"/>
    <mergeCell ref="M462:N462"/>
    <mergeCell ref="O462:P462"/>
    <mergeCell ref="Q462:R462"/>
    <mergeCell ref="S462:T462"/>
    <mergeCell ref="U462:V462"/>
    <mergeCell ref="W462:X462"/>
    <mergeCell ref="U460:V460"/>
    <mergeCell ref="W460:X460"/>
    <mergeCell ref="I461:J461"/>
    <mergeCell ref="K461:L461"/>
    <mergeCell ref="M461:N461"/>
    <mergeCell ref="O369:P369"/>
    <mergeCell ref="Q369:R369"/>
    <mergeCell ref="S369:T369"/>
    <mergeCell ref="C370:H370"/>
    <mergeCell ref="K370:L370"/>
    <mergeCell ref="M370:N370"/>
    <mergeCell ref="O370:P370"/>
    <mergeCell ref="Q370:R370"/>
    <mergeCell ref="C472:H472"/>
    <mergeCell ref="K472:L472"/>
    <mergeCell ref="M472:N472"/>
    <mergeCell ref="O472:P472"/>
    <mergeCell ref="Q472:R472"/>
    <mergeCell ref="S472:T472"/>
    <mergeCell ref="U472:V472"/>
    <mergeCell ref="W472:X472"/>
    <mergeCell ref="I472:J472"/>
    <mergeCell ref="I471:J471"/>
    <mergeCell ref="C473:H473"/>
    <mergeCell ref="K473:L473"/>
    <mergeCell ref="M473:N473"/>
    <mergeCell ref="O473:P473"/>
    <mergeCell ref="Q473:R473"/>
    <mergeCell ref="S473:T473"/>
    <mergeCell ref="U473:V473"/>
    <mergeCell ref="W473:X473"/>
    <mergeCell ref="C474:H474"/>
    <mergeCell ref="K474:L474"/>
    <mergeCell ref="M474:N474"/>
    <mergeCell ref="O474:P474"/>
    <mergeCell ref="Q474:R474"/>
    <mergeCell ref="S474:T474"/>
    <mergeCell ref="U474:V474"/>
    <mergeCell ref="W474:X474"/>
    <mergeCell ref="I474:J474"/>
    <mergeCell ref="I473:J473"/>
    <mergeCell ref="C475:H475"/>
    <mergeCell ref="K475:L475"/>
    <mergeCell ref="M475:N475"/>
    <mergeCell ref="O475:P475"/>
    <mergeCell ref="Q475:R475"/>
    <mergeCell ref="S475:T475"/>
    <mergeCell ref="U475:V475"/>
    <mergeCell ref="W475:X475"/>
    <mergeCell ref="C476:H476"/>
    <mergeCell ref="K476:L476"/>
    <mergeCell ref="M476:N476"/>
    <mergeCell ref="O476:P476"/>
    <mergeCell ref="Q476:R476"/>
    <mergeCell ref="S476:T476"/>
    <mergeCell ref="U476:V476"/>
    <mergeCell ref="W476:X476"/>
    <mergeCell ref="I476:J476"/>
    <mergeCell ref="I475:J475"/>
    <mergeCell ref="C477:H477"/>
    <mergeCell ref="I477:J477"/>
    <mergeCell ref="K477:L477"/>
    <mergeCell ref="M477:N477"/>
    <mergeCell ref="O477:P477"/>
    <mergeCell ref="Q477:R477"/>
    <mergeCell ref="S477:T477"/>
    <mergeCell ref="U477:V477"/>
    <mergeCell ref="W477:X477"/>
    <mergeCell ref="C496:H496"/>
    <mergeCell ref="I496:J496"/>
    <mergeCell ref="K496:L496"/>
    <mergeCell ref="M496:N496"/>
    <mergeCell ref="O496:P496"/>
    <mergeCell ref="Q496:R496"/>
    <mergeCell ref="S496:T496"/>
    <mergeCell ref="U496:V496"/>
    <mergeCell ref="W496:X496"/>
    <mergeCell ref="C495:I495"/>
    <mergeCell ref="C497:H497"/>
    <mergeCell ref="K497:L497"/>
    <mergeCell ref="M497:N497"/>
    <mergeCell ref="O497:P497"/>
    <mergeCell ref="Q497:R497"/>
    <mergeCell ref="S497:T497"/>
    <mergeCell ref="U497:V497"/>
    <mergeCell ref="W497:X497"/>
    <mergeCell ref="U500:V500"/>
    <mergeCell ref="W500:X500"/>
    <mergeCell ref="I500:J500"/>
    <mergeCell ref="I499:J499"/>
    <mergeCell ref="C501:H501"/>
    <mergeCell ref="K501:L501"/>
    <mergeCell ref="M501:N501"/>
    <mergeCell ref="O501:P501"/>
    <mergeCell ref="Q501:R501"/>
    <mergeCell ref="S501:T501"/>
    <mergeCell ref="U501:V501"/>
    <mergeCell ref="W501:X501"/>
    <mergeCell ref="I501:J501"/>
    <mergeCell ref="AE497:AG497"/>
    <mergeCell ref="C498:H498"/>
    <mergeCell ref="K498:L498"/>
    <mergeCell ref="M498:N498"/>
    <mergeCell ref="O498:P498"/>
    <mergeCell ref="Q498:R498"/>
    <mergeCell ref="S498:T498"/>
    <mergeCell ref="U498:V498"/>
    <mergeCell ref="W498:X498"/>
    <mergeCell ref="I497:J497"/>
    <mergeCell ref="I498:J498"/>
    <mergeCell ref="C499:H499"/>
    <mergeCell ref="K499:L499"/>
    <mergeCell ref="M499:N499"/>
    <mergeCell ref="O499:P499"/>
    <mergeCell ref="Q499:R499"/>
    <mergeCell ref="S499:T499"/>
    <mergeCell ref="U499:V499"/>
    <mergeCell ref="W499:X499"/>
    <mergeCell ref="C542:H542"/>
    <mergeCell ref="I542:J542"/>
    <mergeCell ref="K542:L542"/>
    <mergeCell ref="M542:N542"/>
    <mergeCell ref="O542:P542"/>
    <mergeCell ref="Q542:R542"/>
    <mergeCell ref="S542:T542"/>
    <mergeCell ref="C543:H543"/>
    <mergeCell ref="K543:L543"/>
    <mergeCell ref="M543:N543"/>
    <mergeCell ref="O543:P543"/>
    <mergeCell ref="Q543:R543"/>
    <mergeCell ref="S543:T543"/>
    <mergeCell ref="C544:H544"/>
    <mergeCell ref="K544:L544"/>
    <mergeCell ref="M544:N544"/>
    <mergeCell ref="O544:P544"/>
    <mergeCell ref="Q544:R544"/>
    <mergeCell ref="S544:T544"/>
    <mergeCell ref="I543:J543"/>
    <mergeCell ref="I544:J544"/>
    <mergeCell ref="C564:H564"/>
    <mergeCell ref="I564:J564"/>
    <mergeCell ref="K564:L564"/>
    <mergeCell ref="M564:N564"/>
    <mergeCell ref="O564:P564"/>
    <mergeCell ref="Q564:R564"/>
    <mergeCell ref="S564:T564"/>
    <mergeCell ref="C565:H565"/>
    <mergeCell ref="K565:L565"/>
    <mergeCell ref="M565:N565"/>
    <mergeCell ref="O565:P565"/>
    <mergeCell ref="Q565:R565"/>
    <mergeCell ref="S565:T565"/>
    <mergeCell ref="I565:J565"/>
    <mergeCell ref="C563:H563"/>
    <mergeCell ref="C566:H566"/>
    <mergeCell ref="K566:L566"/>
    <mergeCell ref="M566:N566"/>
    <mergeCell ref="O566:P566"/>
    <mergeCell ref="Q566:R566"/>
    <mergeCell ref="S566:T566"/>
    <mergeCell ref="C567:H567"/>
    <mergeCell ref="K567:L567"/>
    <mergeCell ref="M567:N567"/>
    <mergeCell ref="O567:P567"/>
    <mergeCell ref="Q567:R567"/>
    <mergeCell ref="S567:T567"/>
    <mergeCell ref="I567:J567"/>
    <mergeCell ref="I566:J566"/>
    <mergeCell ref="C568:H568"/>
    <mergeCell ref="K568:L568"/>
    <mergeCell ref="M568:N568"/>
    <mergeCell ref="O568:P568"/>
    <mergeCell ref="Q568:R568"/>
    <mergeCell ref="S568:T568"/>
    <mergeCell ref="C569:H569"/>
    <mergeCell ref="K569:L569"/>
    <mergeCell ref="M569:N569"/>
    <mergeCell ref="O569:P569"/>
    <mergeCell ref="Q569:R569"/>
    <mergeCell ref="S569:T569"/>
    <mergeCell ref="I568:J568"/>
    <mergeCell ref="I569:J569"/>
    <mergeCell ref="I592:J592"/>
    <mergeCell ref="K592:L592"/>
    <mergeCell ref="M592:N592"/>
    <mergeCell ref="O592:P592"/>
    <mergeCell ref="Q592:R592"/>
    <mergeCell ref="S592:T592"/>
    <mergeCell ref="C593:H593"/>
    <mergeCell ref="K593:L593"/>
    <mergeCell ref="M593:N593"/>
    <mergeCell ref="O593:P593"/>
    <mergeCell ref="Q593:R593"/>
    <mergeCell ref="S593:T593"/>
    <mergeCell ref="I593:J593"/>
    <mergeCell ref="C594:H594"/>
    <mergeCell ref="K594:L594"/>
    <mergeCell ref="M594:N594"/>
    <mergeCell ref="O594:P594"/>
    <mergeCell ref="Q594:R594"/>
    <mergeCell ref="S594:T594"/>
    <mergeCell ref="K595:L595"/>
    <mergeCell ref="M595:N595"/>
    <mergeCell ref="O595:P595"/>
    <mergeCell ref="Q595:R595"/>
    <mergeCell ref="S595:T595"/>
    <mergeCell ref="I594:J594"/>
    <mergeCell ref="I595:J595"/>
    <mergeCell ref="C596:H596"/>
    <mergeCell ref="K596:L596"/>
    <mergeCell ref="M596:N596"/>
    <mergeCell ref="O596:P596"/>
    <mergeCell ref="Q596:R596"/>
    <mergeCell ref="S596:T596"/>
    <mergeCell ref="C597:H597"/>
    <mergeCell ref="K597:L597"/>
    <mergeCell ref="M597:N597"/>
    <mergeCell ref="O597:P597"/>
    <mergeCell ref="Q597:R597"/>
    <mergeCell ref="S597:T597"/>
    <mergeCell ref="I597:J597"/>
    <mergeCell ref="I596:J596"/>
    <mergeCell ref="M599:N599"/>
    <mergeCell ref="O599:P599"/>
    <mergeCell ref="Q599:R599"/>
    <mergeCell ref="S599:T599"/>
    <mergeCell ref="I599:J599"/>
    <mergeCell ref="I598:J598"/>
    <mergeCell ref="C635:H635"/>
    <mergeCell ref="I635:J635"/>
    <mergeCell ref="K635:L635"/>
    <mergeCell ref="M635:N635"/>
    <mergeCell ref="O635:P635"/>
    <mergeCell ref="Q635:R635"/>
    <mergeCell ref="S635:T635"/>
    <mergeCell ref="C630:H630"/>
    <mergeCell ref="C629:H629"/>
    <mergeCell ref="C628:H628"/>
    <mergeCell ref="C627:H627"/>
    <mergeCell ref="C621:H621"/>
    <mergeCell ref="C620:H620"/>
    <mergeCell ref="C619:H619"/>
    <mergeCell ref="C618:H618"/>
    <mergeCell ref="C611:H611"/>
    <mergeCell ref="C610:H610"/>
    <mergeCell ref="C609:H609"/>
    <mergeCell ref="S629:T629"/>
    <mergeCell ref="Q621:R621"/>
    <mergeCell ref="S621:T621"/>
    <mergeCell ref="Q619:R619"/>
    <mergeCell ref="S619:T619"/>
    <mergeCell ref="S614:T614"/>
    <mergeCell ref="C614:H614"/>
    <mergeCell ref="I614:J614"/>
    <mergeCell ref="M636:N636"/>
    <mergeCell ref="O636:P636"/>
    <mergeCell ref="Q636:R636"/>
    <mergeCell ref="S636:T636"/>
    <mergeCell ref="C634:H634"/>
    <mergeCell ref="I636:J636"/>
    <mergeCell ref="C637:H637"/>
    <mergeCell ref="K637:L637"/>
    <mergeCell ref="M637:N637"/>
    <mergeCell ref="O637:P637"/>
    <mergeCell ref="Q637:R637"/>
    <mergeCell ref="S637:T637"/>
    <mergeCell ref="C638:H638"/>
    <mergeCell ref="K638:L638"/>
    <mergeCell ref="M638:N638"/>
    <mergeCell ref="O638:P638"/>
    <mergeCell ref="Q638:R638"/>
    <mergeCell ref="S638:T638"/>
    <mergeCell ref="I638:J638"/>
    <mergeCell ref="I637:J637"/>
    <mergeCell ref="C687:H687"/>
    <mergeCell ref="K687:L687"/>
    <mergeCell ref="C685:H685"/>
    <mergeCell ref="I687:J687"/>
    <mergeCell ref="R687:T687"/>
    <mergeCell ref="N687:P687"/>
    <mergeCell ref="C688:H688"/>
    <mergeCell ref="K688:L688"/>
    <mergeCell ref="C689:H689"/>
    <mergeCell ref="K689:L689"/>
    <mergeCell ref="I689:J689"/>
    <mergeCell ref="I688:J688"/>
    <mergeCell ref="R688:T688"/>
    <mergeCell ref="R689:T689"/>
    <mergeCell ref="N688:P688"/>
    <mergeCell ref="N689:P689"/>
    <mergeCell ref="C690:H690"/>
    <mergeCell ref="K690:L690"/>
    <mergeCell ref="C686:H686"/>
    <mergeCell ref="I686:J686"/>
    <mergeCell ref="K686:L686"/>
    <mergeCell ref="M686:N686"/>
    <mergeCell ref="O686:P686"/>
    <mergeCell ref="Q686:R686"/>
    <mergeCell ref="S686:T686"/>
    <mergeCell ref="C691:H691"/>
    <mergeCell ref="K691:L691"/>
    <mergeCell ref="I691:J691"/>
    <mergeCell ref="I690:J690"/>
    <mergeCell ref="R690:T690"/>
    <mergeCell ref="R691:T691"/>
    <mergeCell ref="N690:P690"/>
    <mergeCell ref="N691:P691"/>
    <mergeCell ref="C692:H692"/>
    <mergeCell ref="K692:L692"/>
    <mergeCell ref="C693:H693"/>
    <mergeCell ref="K693:L693"/>
    <mergeCell ref="I692:J692"/>
    <mergeCell ref="I693:J693"/>
    <mergeCell ref="R692:T692"/>
    <mergeCell ref="R693:T693"/>
    <mergeCell ref="N692:P692"/>
    <mergeCell ref="N693:P693"/>
    <mergeCell ref="C694:H694"/>
    <mergeCell ref="K694:L694"/>
    <mergeCell ref="I694:J694"/>
    <mergeCell ref="R694:T694"/>
    <mergeCell ref="N694:P694"/>
    <mergeCell ref="C754:H754"/>
    <mergeCell ref="I754:J754"/>
    <mergeCell ref="K754:L754"/>
    <mergeCell ref="M754:N754"/>
    <mergeCell ref="O754:P754"/>
    <mergeCell ref="Q754:R754"/>
    <mergeCell ref="S754:T754"/>
    <mergeCell ref="C753:H753"/>
    <mergeCell ref="C755:H755"/>
    <mergeCell ref="M755:N755"/>
    <mergeCell ref="K755:L755"/>
    <mergeCell ref="O755:P755"/>
    <mergeCell ref="Q755:R755"/>
    <mergeCell ref="S755:T755"/>
    <mergeCell ref="C747:H747"/>
    <mergeCell ref="C746:H746"/>
    <mergeCell ref="C745:H745"/>
    <mergeCell ref="C744:H744"/>
    <mergeCell ref="C743:H743"/>
    <mergeCell ref="S748:T748"/>
    <mergeCell ref="S744:T744"/>
    <mergeCell ref="I745:J745"/>
    <mergeCell ref="K745:L745"/>
    <mergeCell ref="M745:N745"/>
    <mergeCell ref="O745:P745"/>
    <mergeCell ref="Q745:R745"/>
    <mergeCell ref="S745:T745"/>
    <mergeCell ref="C756:H756"/>
    <mergeCell ref="M756:N756"/>
    <mergeCell ref="K756:L756"/>
    <mergeCell ref="O756:P756"/>
    <mergeCell ref="Q756:R756"/>
    <mergeCell ref="S756:T756"/>
    <mergeCell ref="I757:J757"/>
    <mergeCell ref="I755:J755"/>
    <mergeCell ref="I756:J756"/>
    <mergeCell ref="C757:H757"/>
    <mergeCell ref="M757:N757"/>
    <mergeCell ref="K757:L757"/>
    <mergeCell ref="O757:P757"/>
    <mergeCell ref="Q757:R757"/>
    <mergeCell ref="S757:T757"/>
    <mergeCell ref="C758:H758"/>
    <mergeCell ref="M758:N758"/>
    <mergeCell ref="K758:L758"/>
    <mergeCell ref="O758:P758"/>
    <mergeCell ref="Q758:R758"/>
    <mergeCell ref="S758:T758"/>
    <mergeCell ref="I758:J758"/>
    <mergeCell ref="C759:H759"/>
    <mergeCell ref="M759:N759"/>
    <mergeCell ref="K759:L759"/>
    <mergeCell ref="O759:P759"/>
    <mergeCell ref="Q759:R759"/>
    <mergeCell ref="S759:T759"/>
    <mergeCell ref="C760:H760"/>
    <mergeCell ref="M760:N760"/>
    <mergeCell ref="K760:L760"/>
    <mergeCell ref="O760:P760"/>
    <mergeCell ref="Q760:R760"/>
    <mergeCell ref="S760:T760"/>
    <mergeCell ref="I759:J759"/>
    <mergeCell ref="I760:J760"/>
    <mergeCell ref="C761:H761"/>
    <mergeCell ref="M761:N761"/>
    <mergeCell ref="K761:L761"/>
    <mergeCell ref="O761:P761"/>
    <mergeCell ref="Q761:R761"/>
    <mergeCell ref="S761:T761"/>
    <mergeCell ref="I762:J762"/>
    <mergeCell ref="C763:H763"/>
    <mergeCell ref="M763:N763"/>
    <mergeCell ref="K763:L763"/>
    <mergeCell ref="O763:P763"/>
    <mergeCell ref="Q763:R763"/>
    <mergeCell ref="S763:T763"/>
    <mergeCell ref="I763:J763"/>
    <mergeCell ref="C782:H782"/>
    <mergeCell ref="I782:J782"/>
    <mergeCell ref="K782:L782"/>
    <mergeCell ref="M782:N782"/>
    <mergeCell ref="O782:P782"/>
    <mergeCell ref="Q782:R782"/>
    <mergeCell ref="S782:T782"/>
    <mergeCell ref="C781:H781"/>
    <mergeCell ref="C775:H775"/>
    <mergeCell ref="C774:H774"/>
    <mergeCell ref="C773:H773"/>
    <mergeCell ref="C772:H772"/>
    <mergeCell ref="C771:H771"/>
    <mergeCell ref="C770:H770"/>
    <mergeCell ref="C769:H769"/>
    <mergeCell ref="S772:T772"/>
    <mergeCell ref="I773:J773"/>
    <mergeCell ref="I777:J777"/>
    <mergeCell ref="K777:L777"/>
    <mergeCell ref="M777:N777"/>
    <mergeCell ref="O777:P777"/>
    <mergeCell ref="Q777:R777"/>
    <mergeCell ref="S777:T777"/>
    <mergeCell ref="C776:H776"/>
    <mergeCell ref="C783:H783"/>
    <mergeCell ref="I783:J783"/>
    <mergeCell ref="K783:L783"/>
    <mergeCell ref="M783:N783"/>
    <mergeCell ref="O783:P783"/>
    <mergeCell ref="Q783:R783"/>
    <mergeCell ref="S783:T783"/>
    <mergeCell ref="C784:H784"/>
    <mergeCell ref="I784:J784"/>
    <mergeCell ref="K784:L784"/>
    <mergeCell ref="M784:N784"/>
    <mergeCell ref="O784:P784"/>
    <mergeCell ref="Q784:R784"/>
    <mergeCell ref="S784:T784"/>
    <mergeCell ref="C785:H785"/>
    <mergeCell ref="I785:J785"/>
    <mergeCell ref="K785:L785"/>
    <mergeCell ref="M785:N785"/>
    <mergeCell ref="O785:P785"/>
    <mergeCell ref="Q785:R785"/>
    <mergeCell ref="S785:T785"/>
    <mergeCell ref="C786:H786"/>
    <mergeCell ref="I786:J786"/>
    <mergeCell ref="K786:L786"/>
    <mergeCell ref="M786:N786"/>
    <mergeCell ref="O786:P786"/>
    <mergeCell ref="Q786:R786"/>
    <mergeCell ref="S786:T786"/>
    <mergeCell ref="C787:H787"/>
    <mergeCell ref="I787:J787"/>
    <mergeCell ref="K787:L787"/>
    <mergeCell ref="M787:N787"/>
    <mergeCell ref="O787:P787"/>
    <mergeCell ref="Q787:R787"/>
    <mergeCell ref="S787:T787"/>
    <mergeCell ref="C788:H788"/>
    <mergeCell ref="I788:J788"/>
    <mergeCell ref="K788:L788"/>
    <mergeCell ref="M788:N788"/>
    <mergeCell ref="O788:P788"/>
    <mergeCell ref="Q788:R788"/>
    <mergeCell ref="S788:T788"/>
    <mergeCell ref="C789:H789"/>
    <mergeCell ref="I789:J789"/>
    <mergeCell ref="K789:L789"/>
    <mergeCell ref="M789:N789"/>
    <mergeCell ref="O789:P789"/>
    <mergeCell ref="Q789:R789"/>
    <mergeCell ref="S789:T789"/>
    <mergeCell ref="C790:H790"/>
    <mergeCell ref="I790:J790"/>
    <mergeCell ref="K790:L790"/>
    <mergeCell ref="M790:N790"/>
    <mergeCell ref="O790:P790"/>
    <mergeCell ref="Q790:R790"/>
    <mergeCell ref="S790:T790"/>
    <mergeCell ref="C849:H849"/>
    <mergeCell ref="I849:J849"/>
    <mergeCell ref="K849:L849"/>
    <mergeCell ref="M849:N849"/>
    <mergeCell ref="O849:P849"/>
    <mergeCell ref="Q849:R849"/>
    <mergeCell ref="S849:T849"/>
    <mergeCell ref="C805:H805"/>
    <mergeCell ref="C804:H804"/>
    <mergeCell ref="C803:H803"/>
    <mergeCell ref="C802:H802"/>
    <mergeCell ref="C801:H801"/>
    <mergeCell ref="C840:H840"/>
    <mergeCell ref="C839:H839"/>
    <mergeCell ref="C838:H838"/>
    <mergeCell ref="C837:H837"/>
    <mergeCell ref="C836:H836"/>
    <mergeCell ref="C835:H835"/>
    <mergeCell ref="C850:H850"/>
    <mergeCell ref="K850:L850"/>
    <mergeCell ref="M850:N850"/>
    <mergeCell ref="O850:P850"/>
    <mergeCell ref="Q850:R850"/>
    <mergeCell ref="S850:T850"/>
    <mergeCell ref="I850:J850"/>
    <mergeCell ref="C851:H851"/>
    <mergeCell ref="K851:L851"/>
    <mergeCell ref="M851:N851"/>
    <mergeCell ref="O851:P851"/>
    <mergeCell ref="Q851:R851"/>
    <mergeCell ref="S851:T851"/>
    <mergeCell ref="C852:H852"/>
    <mergeCell ref="K852:L852"/>
    <mergeCell ref="M852:N852"/>
    <mergeCell ref="O852:P852"/>
    <mergeCell ref="Q852:R852"/>
    <mergeCell ref="S852:T852"/>
    <mergeCell ref="I852:J852"/>
    <mergeCell ref="I851:J851"/>
    <mergeCell ref="C853:H853"/>
    <mergeCell ref="K853:L853"/>
    <mergeCell ref="M853:N853"/>
    <mergeCell ref="O853:P853"/>
    <mergeCell ref="Q853:R853"/>
    <mergeCell ref="S853:T853"/>
    <mergeCell ref="C854:H854"/>
    <mergeCell ref="K854:L854"/>
    <mergeCell ref="M854:N854"/>
    <mergeCell ref="O854:P854"/>
    <mergeCell ref="Q854:R854"/>
    <mergeCell ref="S854:T854"/>
    <mergeCell ref="I854:J854"/>
    <mergeCell ref="I853:J853"/>
    <mergeCell ref="C855:H855"/>
    <mergeCell ref="K855:L855"/>
    <mergeCell ref="M855:N855"/>
    <mergeCell ref="O855:P855"/>
    <mergeCell ref="Q855:R855"/>
    <mergeCell ref="S855:T855"/>
    <mergeCell ref="C856:H856"/>
    <mergeCell ref="K856:L856"/>
    <mergeCell ref="M856:N856"/>
    <mergeCell ref="O856:P856"/>
    <mergeCell ref="Q856:R856"/>
    <mergeCell ref="S856:T856"/>
    <mergeCell ref="I855:J855"/>
    <mergeCell ref="I856:J856"/>
    <mergeCell ref="C857:H857"/>
    <mergeCell ref="K857:L857"/>
    <mergeCell ref="M857:N857"/>
    <mergeCell ref="O857:P857"/>
    <mergeCell ref="Q857:R857"/>
    <mergeCell ref="S857:T857"/>
    <mergeCell ref="C858:H858"/>
    <mergeCell ref="K858:L858"/>
    <mergeCell ref="M858:N858"/>
    <mergeCell ref="O858:P858"/>
    <mergeCell ref="Q858:R858"/>
    <mergeCell ref="S858:T858"/>
    <mergeCell ref="I857:J857"/>
    <mergeCell ref="I858:J858"/>
    <mergeCell ref="C859:H859"/>
    <mergeCell ref="K859:L859"/>
    <mergeCell ref="M859:N859"/>
    <mergeCell ref="O859:P859"/>
    <mergeCell ref="Q859:R859"/>
    <mergeCell ref="S859:T859"/>
    <mergeCell ref="C860:H860"/>
    <mergeCell ref="K860:L860"/>
    <mergeCell ref="M860:N860"/>
    <mergeCell ref="O860:P860"/>
    <mergeCell ref="Q860:R860"/>
    <mergeCell ref="S860:T860"/>
    <mergeCell ref="I859:J859"/>
    <mergeCell ref="I860:J860"/>
    <mergeCell ref="C861:H861"/>
    <mergeCell ref="K861:L861"/>
    <mergeCell ref="M861:N861"/>
    <mergeCell ref="O861:P861"/>
    <mergeCell ref="Q861:R861"/>
    <mergeCell ref="S861:T861"/>
    <mergeCell ref="I861:J861"/>
    <mergeCell ref="K916:L916"/>
    <mergeCell ref="M916:N916"/>
    <mergeCell ref="O916:P916"/>
    <mergeCell ref="Q916:R916"/>
    <mergeCell ref="S916:T916"/>
    <mergeCell ref="C915:I915"/>
    <mergeCell ref="C917:H917"/>
    <mergeCell ref="K917:L917"/>
    <mergeCell ref="M917:N917"/>
    <mergeCell ref="O917:P917"/>
    <mergeCell ref="Q917:R917"/>
    <mergeCell ref="S917:T917"/>
    <mergeCell ref="C918:H918"/>
    <mergeCell ref="K918:L918"/>
    <mergeCell ref="M918:N918"/>
    <mergeCell ref="O918:P918"/>
    <mergeCell ref="Q918:R918"/>
    <mergeCell ref="S918:T918"/>
    <mergeCell ref="I918:J918"/>
    <mergeCell ref="I917:J917"/>
    <mergeCell ref="K919:L919"/>
    <mergeCell ref="M919:N919"/>
    <mergeCell ref="O919:P919"/>
    <mergeCell ref="Q919:R919"/>
    <mergeCell ref="S919:T919"/>
    <mergeCell ref="C920:H920"/>
    <mergeCell ref="K920:L920"/>
    <mergeCell ref="M920:N920"/>
    <mergeCell ref="O920:P920"/>
    <mergeCell ref="Q920:R920"/>
    <mergeCell ref="S920:T920"/>
    <mergeCell ref="I920:J920"/>
    <mergeCell ref="I919:J919"/>
    <mergeCell ref="C921:H921"/>
    <mergeCell ref="K921:L921"/>
    <mergeCell ref="M921:N921"/>
    <mergeCell ref="O921:P921"/>
    <mergeCell ref="Q921:R921"/>
    <mergeCell ref="S921:T921"/>
    <mergeCell ref="K922:L922"/>
    <mergeCell ref="M922:N922"/>
    <mergeCell ref="O922:P922"/>
    <mergeCell ref="Q922:R922"/>
    <mergeCell ref="S922:T922"/>
    <mergeCell ref="I921:J921"/>
    <mergeCell ref="I922:J922"/>
    <mergeCell ref="C923:H923"/>
    <mergeCell ref="K923:L923"/>
    <mergeCell ref="M923:N923"/>
    <mergeCell ref="O923:P923"/>
    <mergeCell ref="Q923:R923"/>
    <mergeCell ref="S923:T923"/>
    <mergeCell ref="C924:H924"/>
    <mergeCell ref="K924:L924"/>
    <mergeCell ref="M924:N924"/>
    <mergeCell ref="O924:P924"/>
    <mergeCell ref="Q924:R924"/>
    <mergeCell ref="S924:T924"/>
    <mergeCell ref="I923:J923"/>
    <mergeCell ref="I924:J924"/>
    <mergeCell ref="K925:L925"/>
    <mergeCell ref="M925:N925"/>
    <mergeCell ref="O925:P925"/>
    <mergeCell ref="Q925:R925"/>
    <mergeCell ref="S925:T925"/>
    <mergeCell ref="C926:H926"/>
    <mergeCell ref="K926:L926"/>
    <mergeCell ref="M926:N926"/>
    <mergeCell ref="O926:P926"/>
    <mergeCell ref="Q926:R926"/>
    <mergeCell ref="S926:T926"/>
    <mergeCell ref="I925:J925"/>
    <mergeCell ref="I926:J926"/>
    <mergeCell ref="C927:H927"/>
    <mergeCell ref="K927:L927"/>
    <mergeCell ref="M927:N927"/>
    <mergeCell ref="O927:P927"/>
    <mergeCell ref="Q927:R927"/>
    <mergeCell ref="S927:T927"/>
    <mergeCell ref="K928:L928"/>
    <mergeCell ref="M928:N928"/>
    <mergeCell ref="O928:P928"/>
    <mergeCell ref="Q928:R928"/>
    <mergeCell ref="S928:T928"/>
    <mergeCell ref="I928:J928"/>
    <mergeCell ref="I927:J927"/>
    <mergeCell ref="C986:H986"/>
    <mergeCell ref="I986:J986"/>
    <mergeCell ref="K986:L986"/>
    <mergeCell ref="M986:N986"/>
    <mergeCell ref="O986:P986"/>
    <mergeCell ref="Q986:R986"/>
    <mergeCell ref="S986:T986"/>
    <mergeCell ref="U986:V986"/>
    <mergeCell ref="W986:X986"/>
    <mergeCell ref="C936:H936"/>
    <mergeCell ref="C935:H935"/>
    <mergeCell ref="C934:H934"/>
    <mergeCell ref="W977:X977"/>
    <mergeCell ref="C978:H978"/>
    <mergeCell ref="I978:J978"/>
    <mergeCell ref="K978:L978"/>
    <mergeCell ref="M978:N978"/>
    <mergeCell ref="O978:P978"/>
    <mergeCell ref="Q978:R978"/>
    <mergeCell ref="S978:T978"/>
    <mergeCell ref="U978:V978"/>
    <mergeCell ref="W978:X978"/>
    <mergeCell ref="U976:V976"/>
    <mergeCell ref="W976:X976"/>
    <mergeCell ref="I977:J977"/>
    <mergeCell ref="M990:N990"/>
    <mergeCell ref="O990:P990"/>
    <mergeCell ref="Q990:R990"/>
    <mergeCell ref="S990:T990"/>
    <mergeCell ref="U990:V990"/>
    <mergeCell ref="W990:X990"/>
    <mergeCell ref="I990:J990"/>
    <mergeCell ref="C987:H987"/>
    <mergeCell ref="K987:L987"/>
    <mergeCell ref="M987:N987"/>
    <mergeCell ref="O987:P987"/>
    <mergeCell ref="Q987:R987"/>
    <mergeCell ref="S987:T987"/>
    <mergeCell ref="U987:V987"/>
    <mergeCell ref="W987:X987"/>
    <mergeCell ref="C985:G985"/>
    <mergeCell ref="I987:J987"/>
    <mergeCell ref="C988:H988"/>
    <mergeCell ref="K988:L988"/>
    <mergeCell ref="M988:N988"/>
    <mergeCell ref="O988:P988"/>
    <mergeCell ref="Q988:R988"/>
    <mergeCell ref="S988:T988"/>
    <mergeCell ref="U988:V988"/>
    <mergeCell ref="W988:X988"/>
    <mergeCell ref="Q1009:R1009"/>
    <mergeCell ref="S1009:T1009"/>
    <mergeCell ref="U1009:V1009"/>
    <mergeCell ref="W1009:X1009"/>
    <mergeCell ref="C1010:H1010"/>
    <mergeCell ref="I1010:J1010"/>
    <mergeCell ref="K1010:L1010"/>
    <mergeCell ref="M1010:N1010"/>
    <mergeCell ref="O1010:P1010"/>
    <mergeCell ref="Q1010:R1010"/>
    <mergeCell ref="S1010:T1010"/>
    <mergeCell ref="U1010:V1010"/>
    <mergeCell ref="W1010:X1010"/>
    <mergeCell ref="C1007:H1007"/>
    <mergeCell ref="I1007:J1007"/>
    <mergeCell ref="K1007:L1007"/>
    <mergeCell ref="M1007:N1007"/>
    <mergeCell ref="O1007:P1007"/>
    <mergeCell ref="Q1007:R1007"/>
    <mergeCell ref="S1007:T1007"/>
    <mergeCell ref="U1007:V1007"/>
    <mergeCell ref="W1007:X1007"/>
    <mergeCell ref="C1008:H1008"/>
    <mergeCell ref="I1008:J1008"/>
    <mergeCell ref="K1008:L1008"/>
    <mergeCell ref="M1008:N1008"/>
    <mergeCell ref="O1008:P1008"/>
    <mergeCell ref="Q1008:R1008"/>
    <mergeCell ref="S1008:T1008"/>
    <mergeCell ref="U1008:V1008"/>
    <mergeCell ref="W1008:X1008"/>
    <mergeCell ref="AD226:AE226"/>
    <mergeCell ref="Q227:R227"/>
    <mergeCell ref="AB227:AC227"/>
    <mergeCell ref="AD227:AE227"/>
    <mergeCell ref="Q224:R224"/>
    <mergeCell ref="AB224:AC224"/>
    <mergeCell ref="AD224:AE224"/>
    <mergeCell ref="Q225:R225"/>
    <mergeCell ref="AB225:AC225"/>
    <mergeCell ref="AD225:AE225"/>
    <mergeCell ref="Q222:R222"/>
    <mergeCell ref="AB222:AC222"/>
    <mergeCell ref="AD222:AE222"/>
    <mergeCell ref="Q223:R223"/>
    <mergeCell ref="AB223:AC223"/>
    <mergeCell ref="AD223:AE223"/>
    <mergeCell ref="AD220:AE220"/>
    <mergeCell ref="Q221:R221"/>
    <mergeCell ref="AB221:AC221"/>
    <mergeCell ref="AD221:AE221"/>
    <mergeCell ref="G149:L149"/>
    <mergeCell ref="G150:L150"/>
    <mergeCell ref="Q220:R220"/>
    <mergeCell ref="AB220:AC220"/>
    <mergeCell ref="Q218:R218"/>
    <mergeCell ref="Q166:R166"/>
    <mergeCell ref="S166:T166"/>
    <mergeCell ref="Q167:R167"/>
    <mergeCell ref="S167:T167"/>
    <mergeCell ref="Q150:R150"/>
    <mergeCell ref="S150:T150"/>
    <mergeCell ref="Q163:R163"/>
    <mergeCell ref="S163:T163"/>
    <mergeCell ref="Q164:R164"/>
    <mergeCell ref="S164:T164"/>
    <mergeCell ref="Q165:R165"/>
    <mergeCell ref="S165:T165"/>
    <mergeCell ref="Q160:R160"/>
    <mergeCell ref="S160:T160"/>
    <mergeCell ref="Q161:R161"/>
    <mergeCell ref="S161:T161"/>
    <mergeCell ref="Q162:R162"/>
    <mergeCell ref="S162:T162"/>
    <mergeCell ref="Q157:R157"/>
    <mergeCell ref="S157:T157"/>
    <mergeCell ref="Q158:R158"/>
    <mergeCell ref="S158:T158"/>
    <mergeCell ref="Q159:R159"/>
    <mergeCell ref="S159:T159"/>
    <mergeCell ref="Q154:R154"/>
    <mergeCell ref="S154:T154"/>
    <mergeCell ref="Q156:R156"/>
    <mergeCell ref="S156:T156"/>
    <mergeCell ref="Q151:R151"/>
    <mergeCell ref="S151:T151"/>
    <mergeCell ref="Q152:R152"/>
    <mergeCell ref="S152:T152"/>
    <mergeCell ref="Q153:R153"/>
    <mergeCell ref="S153:T153"/>
    <mergeCell ref="C307:H307"/>
    <mergeCell ref="C211:H211"/>
    <mergeCell ref="C204:H204"/>
    <mergeCell ref="G151:L151"/>
    <mergeCell ref="G169:L169"/>
    <mergeCell ref="G170:L170"/>
    <mergeCell ref="G171:L171"/>
    <mergeCell ref="G172:L172"/>
    <mergeCell ref="G173:L173"/>
    <mergeCell ref="G164:L164"/>
    <mergeCell ref="G165:L165"/>
    <mergeCell ref="G166:L166"/>
    <mergeCell ref="G167:L167"/>
    <mergeCell ref="G168:L168"/>
    <mergeCell ref="Q172:R172"/>
    <mergeCell ref="S172:T172"/>
    <mergeCell ref="Q173:R173"/>
    <mergeCell ref="S173:T173"/>
    <mergeCell ref="Q169:R169"/>
    <mergeCell ref="S169:T169"/>
    <mergeCell ref="Q170:R170"/>
    <mergeCell ref="S170:T170"/>
    <mergeCell ref="C218:J218"/>
    <mergeCell ref="C219:J219"/>
    <mergeCell ref="K276:L276"/>
    <mergeCell ref="U149:V149"/>
    <mergeCell ref="C387:H387"/>
    <mergeCell ref="C386:H386"/>
    <mergeCell ref="C385:H385"/>
    <mergeCell ref="C364:H364"/>
    <mergeCell ref="C363:H363"/>
    <mergeCell ref="C362:H362"/>
    <mergeCell ref="C361:H361"/>
    <mergeCell ref="C360:H360"/>
    <mergeCell ref="C359:H359"/>
    <mergeCell ref="C358:H358"/>
    <mergeCell ref="C357:H357"/>
    <mergeCell ref="C356:H356"/>
    <mergeCell ref="C355:H355"/>
    <mergeCell ref="C354:H354"/>
    <mergeCell ref="C332:H332"/>
    <mergeCell ref="C331:H331"/>
    <mergeCell ref="C330:H330"/>
    <mergeCell ref="G152:L152"/>
    <mergeCell ref="G153:L153"/>
    <mergeCell ref="G154:L154"/>
    <mergeCell ref="G155:L155"/>
    <mergeCell ref="G156:L156"/>
    <mergeCell ref="G157:L157"/>
    <mergeCell ref="G158:L158"/>
    <mergeCell ref="G159:L159"/>
    <mergeCell ref="G160:L160"/>
    <mergeCell ref="G161:L161"/>
    <mergeCell ref="G162:L162"/>
    <mergeCell ref="G163:L163"/>
    <mergeCell ref="Q155:R155"/>
    <mergeCell ref="S155:T155"/>
    <mergeCell ref="C488:H488"/>
    <mergeCell ref="C487:H487"/>
    <mergeCell ref="C486:H486"/>
    <mergeCell ref="C485:H485"/>
    <mergeCell ref="B482:AB484"/>
    <mergeCell ref="C462:H462"/>
    <mergeCell ref="C461:H461"/>
    <mergeCell ref="C460:H460"/>
    <mergeCell ref="C459:H459"/>
    <mergeCell ref="C458:H458"/>
    <mergeCell ref="C457:H457"/>
    <mergeCell ref="C456:H456"/>
    <mergeCell ref="C455:H455"/>
    <mergeCell ref="C454:H454"/>
    <mergeCell ref="C453:H453"/>
    <mergeCell ref="C437:H437"/>
    <mergeCell ref="C436:H436"/>
    <mergeCell ref="U488:V488"/>
    <mergeCell ref="W488:X488"/>
    <mergeCell ref="S487:T487"/>
    <mergeCell ref="U487:V487"/>
    <mergeCell ref="W487:X487"/>
    <mergeCell ref="I488:J488"/>
    <mergeCell ref="K488:L488"/>
    <mergeCell ref="M488:N488"/>
    <mergeCell ref="O488:P488"/>
    <mergeCell ref="Q488:R488"/>
    <mergeCell ref="S488:T488"/>
    <mergeCell ref="S486:T486"/>
    <mergeCell ref="U486:V486"/>
    <mergeCell ref="W486:X486"/>
    <mergeCell ref="W461:X461"/>
    <mergeCell ref="C581:H581"/>
    <mergeCell ref="C580:H580"/>
    <mergeCell ref="C579:H579"/>
    <mergeCell ref="C578:H578"/>
    <mergeCell ref="B574:AB576"/>
    <mergeCell ref="C557:H557"/>
    <mergeCell ref="C556:H556"/>
    <mergeCell ref="C555:H555"/>
    <mergeCell ref="C554:H554"/>
    <mergeCell ref="C553:H553"/>
    <mergeCell ref="C552:H552"/>
    <mergeCell ref="C517:H517"/>
    <mergeCell ref="C516:H516"/>
    <mergeCell ref="C512:H512"/>
    <mergeCell ref="C511:H511"/>
    <mergeCell ref="C510:H510"/>
    <mergeCell ref="C489:H489"/>
    <mergeCell ref="S579:T579"/>
    <mergeCell ref="I580:J580"/>
    <mergeCell ref="K580:L580"/>
    <mergeCell ref="M580:N580"/>
    <mergeCell ref="O580:P580"/>
    <mergeCell ref="Q580:R580"/>
    <mergeCell ref="S580:T580"/>
    <mergeCell ref="I579:J579"/>
    <mergeCell ref="K579:L579"/>
    <mergeCell ref="M579:N579"/>
    <mergeCell ref="O579:P579"/>
    <mergeCell ref="Q579:R579"/>
    <mergeCell ref="I578:J578"/>
    <mergeCell ref="K578:L578"/>
    <mergeCell ref="M578:N578"/>
    <mergeCell ref="C584:H584"/>
    <mergeCell ref="C583:H583"/>
    <mergeCell ref="C582:H582"/>
    <mergeCell ref="C678:H678"/>
    <mergeCell ref="C677:H677"/>
    <mergeCell ref="C676:H676"/>
    <mergeCell ref="C675:H675"/>
    <mergeCell ref="C674:H674"/>
    <mergeCell ref="C673:H673"/>
    <mergeCell ref="C669:H669"/>
    <mergeCell ref="C668:H668"/>
    <mergeCell ref="C667:H667"/>
    <mergeCell ref="C666:H666"/>
    <mergeCell ref="C665:H665"/>
    <mergeCell ref="C664:H664"/>
    <mergeCell ref="C663:H663"/>
    <mergeCell ref="C662:H662"/>
    <mergeCell ref="C655:H655"/>
    <mergeCell ref="C654:H654"/>
    <mergeCell ref="C653:H653"/>
    <mergeCell ref="C639:H639"/>
    <mergeCell ref="C640:H640"/>
    <mergeCell ref="C652:H652"/>
    <mergeCell ref="C651:H651"/>
    <mergeCell ref="C650:H650"/>
    <mergeCell ref="C636:H636"/>
    <mergeCell ref="C598:H598"/>
    <mergeCell ref="C599:H599"/>
    <mergeCell ref="C595:H595"/>
    <mergeCell ref="C592:H592"/>
    <mergeCell ref="C617:D617"/>
    <mergeCell ref="E617:F617"/>
    <mergeCell ref="C834:H834"/>
    <mergeCell ref="C833:H833"/>
    <mergeCell ref="C832:H832"/>
    <mergeCell ref="C831:H831"/>
    <mergeCell ref="C828:H828"/>
    <mergeCell ref="C827:H827"/>
    <mergeCell ref="C826:H826"/>
    <mergeCell ref="C825:H825"/>
    <mergeCell ref="C824:H824"/>
    <mergeCell ref="C823:H823"/>
    <mergeCell ref="C822:H822"/>
    <mergeCell ref="C891:H891"/>
    <mergeCell ref="C890:H890"/>
    <mergeCell ref="C889:H889"/>
    <mergeCell ref="C888:H888"/>
    <mergeCell ref="C887:H887"/>
    <mergeCell ref="C886:H886"/>
    <mergeCell ref="C879:H879"/>
    <mergeCell ref="C878:H878"/>
    <mergeCell ref="C877:H877"/>
    <mergeCell ref="C876:H876"/>
    <mergeCell ref="C875:H875"/>
    <mergeCell ref="C874:H874"/>
    <mergeCell ref="C873:H873"/>
    <mergeCell ref="C872:H872"/>
    <mergeCell ref="C871:H871"/>
    <mergeCell ref="C870:H870"/>
    <mergeCell ref="C869:H869"/>
    <mergeCell ref="B865:AB865"/>
    <mergeCell ref="C867:H867"/>
    <mergeCell ref="I867:J867"/>
    <mergeCell ref="K867:L867"/>
    <mergeCell ref="C906:H906"/>
    <mergeCell ref="C905:H905"/>
    <mergeCell ref="C904:H904"/>
    <mergeCell ref="C903:H903"/>
    <mergeCell ref="C902:H902"/>
    <mergeCell ref="C901:H901"/>
    <mergeCell ref="C900:H900"/>
    <mergeCell ref="C899:H899"/>
    <mergeCell ref="C898:H898"/>
    <mergeCell ref="C895:H895"/>
    <mergeCell ref="C894:H894"/>
    <mergeCell ref="C893:H893"/>
    <mergeCell ref="C892:H892"/>
    <mergeCell ref="C1031:H1031"/>
    <mergeCell ref="C1030:H1030"/>
    <mergeCell ref="C1024:H1024"/>
    <mergeCell ref="C1023:H1023"/>
    <mergeCell ref="C1022:H1022"/>
    <mergeCell ref="C1021:H1021"/>
    <mergeCell ref="C1020:H1020"/>
    <mergeCell ref="C999:H999"/>
    <mergeCell ref="C998:H998"/>
    <mergeCell ref="C997:H997"/>
    <mergeCell ref="C977:H977"/>
    <mergeCell ref="C976:H976"/>
    <mergeCell ref="C975:H975"/>
    <mergeCell ref="B972:AB973"/>
    <mergeCell ref="C947:H947"/>
    <mergeCell ref="C946:H946"/>
    <mergeCell ref="C945:H945"/>
    <mergeCell ref="S1024:T1024"/>
    <mergeCell ref="C1011:H1011"/>
    <mergeCell ref="D1149:J1149"/>
    <mergeCell ref="D1148:J1148"/>
    <mergeCell ref="D1146:J1146"/>
    <mergeCell ref="C1120:H1120"/>
    <mergeCell ref="C1119:H1119"/>
    <mergeCell ref="C1118:H1118"/>
    <mergeCell ref="C1117:H1117"/>
    <mergeCell ref="C1116:H1116"/>
    <mergeCell ref="C1114:H1114"/>
    <mergeCell ref="C1113:H1113"/>
    <mergeCell ref="C1112:H1112"/>
    <mergeCell ref="C1111:H1111"/>
    <mergeCell ref="C1110:H1110"/>
    <mergeCell ref="C1076:H1076"/>
    <mergeCell ref="C1075:H1075"/>
    <mergeCell ref="I1120:J1120"/>
    <mergeCell ref="C907:H907"/>
    <mergeCell ref="I1011:J1011"/>
    <mergeCell ref="C1009:H1009"/>
    <mergeCell ref="I1009:J1009"/>
    <mergeCell ref="C1006:I1006"/>
    <mergeCell ref="C989:H989"/>
    <mergeCell ref="I989:J989"/>
    <mergeCell ref="I988:J988"/>
    <mergeCell ref="C990:H990"/>
    <mergeCell ref="C928:H928"/>
    <mergeCell ref="C925:H925"/>
    <mergeCell ref="C922:H922"/>
    <mergeCell ref="C919:H919"/>
    <mergeCell ref="C916:H916"/>
    <mergeCell ref="I916:J916"/>
    <mergeCell ref="C1068:H1068"/>
    <mergeCell ref="C31:C36"/>
    <mergeCell ref="W1194:X1194"/>
    <mergeCell ref="Y1194:Z1194"/>
    <mergeCell ref="AA1194:AB1194"/>
    <mergeCell ref="AC1194:AD1194"/>
    <mergeCell ref="W1193:X1193"/>
    <mergeCell ref="Y1193:Z1193"/>
    <mergeCell ref="AA1193:AB1193"/>
    <mergeCell ref="AC1193:AD1193"/>
    <mergeCell ref="K1194:L1194"/>
    <mergeCell ref="M1194:N1194"/>
    <mergeCell ref="O1194:P1194"/>
    <mergeCell ref="Q1194:R1194"/>
    <mergeCell ref="S1194:T1194"/>
    <mergeCell ref="U1194:V1194"/>
    <mergeCell ref="K1193:L1193"/>
    <mergeCell ref="M1193:N1193"/>
    <mergeCell ref="O1193:P1193"/>
    <mergeCell ref="Q1193:R1193"/>
    <mergeCell ref="S1193:T1193"/>
    <mergeCell ref="U1193:V1193"/>
    <mergeCell ref="S1192:T1192"/>
    <mergeCell ref="U1192:V1192"/>
    <mergeCell ref="W1192:X1192"/>
    <mergeCell ref="Y1192:Z1192"/>
    <mergeCell ref="AA1192:AB1192"/>
    <mergeCell ref="AC1192:AD1192"/>
    <mergeCell ref="U1191:V1191"/>
    <mergeCell ref="W1191:X1191"/>
    <mergeCell ref="Y1191:Z1191"/>
    <mergeCell ref="D1152:J1152"/>
    <mergeCell ref="D1151:J1151"/>
    <mergeCell ref="AA1191:AB1191"/>
    <mergeCell ref="AC1191:AD1191"/>
    <mergeCell ref="D1192:J1192"/>
    <mergeCell ref="K1192:L1192"/>
    <mergeCell ref="M1192:N1192"/>
    <mergeCell ref="O1192:P1192"/>
    <mergeCell ref="Q1192:R1192"/>
    <mergeCell ref="W1190:X1190"/>
    <mergeCell ref="Y1190:Z1190"/>
    <mergeCell ref="AA1190:AB1190"/>
    <mergeCell ref="AC1190:AD1190"/>
    <mergeCell ref="D1191:J1191"/>
    <mergeCell ref="K1191:L1191"/>
    <mergeCell ref="M1191:N1191"/>
    <mergeCell ref="O1191:P1191"/>
    <mergeCell ref="Q1191:R1191"/>
    <mergeCell ref="S1191:T1191"/>
    <mergeCell ref="W1189:X1189"/>
    <mergeCell ref="Y1189:Z1189"/>
    <mergeCell ref="AA1189:AB1189"/>
    <mergeCell ref="AC1189:AD1189"/>
    <mergeCell ref="K1190:L1190"/>
    <mergeCell ref="M1190:N1190"/>
    <mergeCell ref="O1190:P1190"/>
    <mergeCell ref="Q1190:R1190"/>
    <mergeCell ref="S1190:T1190"/>
    <mergeCell ref="U1190:V1190"/>
    <mergeCell ref="AA1188:AB1188"/>
    <mergeCell ref="AC1188:AD1188"/>
    <mergeCell ref="AL1188:AM1188"/>
    <mergeCell ref="AN1188:AO1188"/>
    <mergeCell ref="K1189:L1189"/>
    <mergeCell ref="M1189:N1189"/>
    <mergeCell ref="O1189:P1189"/>
    <mergeCell ref="Q1189:R1189"/>
    <mergeCell ref="S1189:T1189"/>
    <mergeCell ref="U1189:V1189"/>
    <mergeCell ref="AN1187:AO1187"/>
    <mergeCell ref="K1188:L1188"/>
    <mergeCell ref="M1188:N1188"/>
    <mergeCell ref="O1188:P1188"/>
    <mergeCell ref="Q1188:R1188"/>
    <mergeCell ref="S1188:T1188"/>
    <mergeCell ref="U1188:V1188"/>
    <mergeCell ref="W1188:X1188"/>
    <mergeCell ref="Y1188:Z1188"/>
    <mergeCell ref="U1187:V1187"/>
    <mergeCell ref="W1187:X1187"/>
    <mergeCell ref="Y1187:Z1187"/>
    <mergeCell ref="AA1187:AB1187"/>
    <mergeCell ref="AC1187:AD1187"/>
    <mergeCell ref="AL1187:AM1187"/>
    <mergeCell ref="K1187:L1187"/>
    <mergeCell ref="M1187:N1187"/>
    <mergeCell ref="O1187:P1187"/>
    <mergeCell ref="Q1187:R1187"/>
    <mergeCell ref="S1187:T1187"/>
    <mergeCell ref="W1186:X1186"/>
    <mergeCell ref="Y1186:Z1186"/>
    <mergeCell ref="AA1186:AB1186"/>
    <mergeCell ref="AC1186:AD1186"/>
    <mergeCell ref="AL1186:AM1186"/>
    <mergeCell ref="AN1186:AO1186"/>
    <mergeCell ref="AC1185:AD1185"/>
    <mergeCell ref="AL1185:AM1185"/>
    <mergeCell ref="AN1185:AO1185"/>
    <mergeCell ref="K1186:L1186"/>
    <mergeCell ref="M1186:N1186"/>
    <mergeCell ref="O1186:P1186"/>
    <mergeCell ref="Q1186:R1186"/>
    <mergeCell ref="S1186:T1186"/>
    <mergeCell ref="U1186:V1186"/>
    <mergeCell ref="AN1184:AO1184"/>
    <mergeCell ref="K1185:L1185"/>
    <mergeCell ref="M1185:N1185"/>
    <mergeCell ref="O1185:P1185"/>
    <mergeCell ref="Q1185:R1185"/>
    <mergeCell ref="S1185:T1185"/>
    <mergeCell ref="U1185:V1185"/>
    <mergeCell ref="W1185:X1185"/>
    <mergeCell ref="Y1185:Z1185"/>
    <mergeCell ref="AA1185:AB1185"/>
    <mergeCell ref="U1184:V1184"/>
    <mergeCell ref="W1184:X1184"/>
    <mergeCell ref="Y1184:Z1184"/>
    <mergeCell ref="AA1184:AB1184"/>
    <mergeCell ref="AC1184:AD1184"/>
    <mergeCell ref="AL1184:AM1184"/>
    <mergeCell ref="Y1183:Z1183"/>
    <mergeCell ref="AA1183:AB1183"/>
    <mergeCell ref="AC1183:AD1183"/>
    <mergeCell ref="AL1183:AM1183"/>
    <mergeCell ref="AN1183:AO1183"/>
    <mergeCell ref="K1184:L1184"/>
    <mergeCell ref="M1184:N1184"/>
    <mergeCell ref="O1184:P1184"/>
    <mergeCell ref="Q1184:R1184"/>
    <mergeCell ref="S1184:T1184"/>
    <mergeCell ref="AC1182:AD1182"/>
    <mergeCell ref="AL1182:AM1182"/>
    <mergeCell ref="AN1182:AO1182"/>
    <mergeCell ref="K1183:L1183"/>
    <mergeCell ref="M1183:N1183"/>
    <mergeCell ref="O1183:P1183"/>
    <mergeCell ref="Q1183:R1183"/>
    <mergeCell ref="S1183:T1183"/>
    <mergeCell ref="U1183:V1183"/>
    <mergeCell ref="W1183:X1183"/>
    <mergeCell ref="K1182:L1182"/>
    <mergeCell ref="M1182:N1182"/>
    <mergeCell ref="O1182:P1182"/>
    <mergeCell ref="Q1182:R1182"/>
    <mergeCell ref="S1182:T1182"/>
    <mergeCell ref="U1182:V1182"/>
    <mergeCell ref="W1182:X1182"/>
    <mergeCell ref="Y1182:Z1182"/>
    <mergeCell ref="AA1182:AB1182"/>
    <mergeCell ref="U1181:V1181"/>
    <mergeCell ref="W1181:X1181"/>
    <mergeCell ref="Y1181:Z1181"/>
    <mergeCell ref="AA1181:AB1181"/>
    <mergeCell ref="AC1181:AD1181"/>
    <mergeCell ref="AL1181:AM1181"/>
    <mergeCell ref="AA1180:AB1180"/>
    <mergeCell ref="AC1180:AD1180"/>
    <mergeCell ref="AL1180:AM1180"/>
    <mergeCell ref="D1181:J1181"/>
    <mergeCell ref="K1181:L1181"/>
    <mergeCell ref="M1181:N1181"/>
    <mergeCell ref="O1181:P1181"/>
    <mergeCell ref="Q1181:R1181"/>
    <mergeCell ref="S1181:T1181"/>
    <mergeCell ref="AN1179:AO1179"/>
    <mergeCell ref="D1180:J1180"/>
    <mergeCell ref="K1180:L1180"/>
    <mergeCell ref="M1180:N1180"/>
    <mergeCell ref="O1180:P1180"/>
    <mergeCell ref="Q1180:R1180"/>
    <mergeCell ref="S1180:T1180"/>
    <mergeCell ref="U1180:V1180"/>
    <mergeCell ref="W1180:X1180"/>
    <mergeCell ref="Y1180:Z1180"/>
    <mergeCell ref="U1179:V1179"/>
    <mergeCell ref="W1179:X1179"/>
    <mergeCell ref="Y1179:Z1179"/>
    <mergeCell ref="AA1179:AB1179"/>
    <mergeCell ref="AC1179:AD1179"/>
    <mergeCell ref="AL1179:AM1179"/>
    <mergeCell ref="AN1181:AO1181"/>
    <mergeCell ref="AN1180:AO1180"/>
    <mergeCell ref="D1188:J1188"/>
    <mergeCell ref="D1187:J1187"/>
    <mergeCell ref="D1186:J1186"/>
    <mergeCell ref="D1179:J1179"/>
    <mergeCell ref="AA1178:AB1178"/>
    <mergeCell ref="AC1178:AD1178"/>
    <mergeCell ref="AL1178:AM1178"/>
    <mergeCell ref="AN1178:AO1178"/>
    <mergeCell ref="K1179:L1179"/>
    <mergeCell ref="M1179:N1179"/>
    <mergeCell ref="O1179:P1179"/>
    <mergeCell ref="Q1179:R1179"/>
    <mergeCell ref="S1179:T1179"/>
    <mergeCell ref="AN1177:AO1177"/>
    <mergeCell ref="K1178:L1178"/>
    <mergeCell ref="M1178:N1178"/>
    <mergeCell ref="O1178:P1178"/>
    <mergeCell ref="Q1178:R1178"/>
    <mergeCell ref="S1178:T1178"/>
    <mergeCell ref="U1178:V1178"/>
    <mergeCell ref="W1178:X1178"/>
    <mergeCell ref="Y1178:Z1178"/>
    <mergeCell ref="U1177:V1177"/>
    <mergeCell ref="W1177:X1177"/>
    <mergeCell ref="Y1177:Z1177"/>
    <mergeCell ref="AA1177:AB1177"/>
    <mergeCell ref="AC1177:AD1177"/>
    <mergeCell ref="AL1177:AM1177"/>
    <mergeCell ref="K1177:L1177"/>
    <mergeCell ref="M1177:N1177"/>
    <mergeCell ref="O1177:P1177"/>
    <mergeCell ref="AC1174:AD1174"/>
    <mergeCell ref="AL1174:AM1174"/>
    <mergeCell ref="D1174:J1174"/>
    <mergeCell ref="K1174:L1174"/>
    <mergeCell ref="M1174:N1174"/>
    <mergeCell ref="O1174:P1174"/>
    <mergeCell ref="Q1174:R1174"/>
    <mergeCell ref="S1174:T1174"/>
    <mergeCell ref="Q1177:R1177"/>
    <mergeCell ref="S1177:T1177"/>
    <mergeCell ref="W1176:X1176"/>
    <mergeCell ref="Y1176:Z1176"/>
    <mergeCell ref="AA1176:AB1176"/>
    <mergeCell ref="AC1176:AD1176"/>
    <mergeCell ref="AL1176:AM1176"/>
    <mergeCell ref="AN1176:AO1176"/>
    <mergeCell ref="AA1175:AB1175"/>
    <mergeCell ref="AC1175:AD1175"/>
    <mergeCell ref="AL1175:AM1175"/>
    <mergeCell ref="AN1175:AO1175"/>
    <mergeCell ref="K1176:L1176"/>
    <mergeCell ref="M1176:N1176"/>
    <mergeCell ref="O1176:P1176"/>
    <mergeCell ref="Q1176:R1176"/>
    <mergeCell ref="S1176:T1176"/>
    <mergeCell ref="U1176:V1176"/>
    <mergeCell ref="D1178:J1178"/>
    <mergeCell ref="D1177:J1177"/>
    <mergeCell ref="W1173:X1173"/>
    <mergeCell ref="Y1173:Z1173"/>
    <mergeCell ref="AA1173:AB1173"/>
    <mergeCell ref="AC1173:AD1173"/>
    <mergeCell ref="AL1173:AM1173"/>
    <mergeCell ref="AN1173:AO1173"/>
    <mergeCell ref="AA1172:AB1172"/>
    <mergeCell ref="AC1172:AD1172"/>
    <mergeCell ref="AL1172:AM1172"/>
    <mergeCell ref="AN1172:AO1172"/>
    <mergeCell ref="K1173:L1173"/>
    <mergeCell ref="M1173:N1173"/>
    <mergeCell ref="O1173:P1173"/>
    <mergeCell ref="Q1173:R1173"/>
    <mergeCell ref="S1173:T1173"/>
    <mergeCell ref="U1173:V1173"/>
    <mergeCell ref="AN1174:AO1174"/>
    <mergeCell ref="D1175:J1175"/>
    <mergeCell ref="K1175:L1175"/>
    <mergeCell ref="M1175:N1175"/>
    <mergeCell ref="O1175:P1175"/>
    <mergeCell ref="Q1175:R1175"/>
    <mergeCell ref="S1175:T1175"/>
    <mergeCell ref="U1175:V1175"/>
    <mergeCell ref="W1175:X1175"/>
    <mergeCell ref="Y1175:Z1175"/>
    <mergeCell ref="U1174:V1174"/>
    <mergeCell ref="W1174:X1174"/>
    <mergeCell ref="Y1174:Z1174"/>
    <mergeCell ref="AA1174:AB1174"/>
    <mergeCell ref="AN1171:AO1171"/>
    <mergeCell ref="D1172:J1172"/>
    <mergeCell ref="K1172:L1172"/>
    <mergeCell ref="M1172:N1172"/>
    <mergeCell ref="O1172:P1172"/>
    <mergeCell ref="Q1172:R1172"/>
    <mergeCell ref="S1172:T1172"/>
    <mergeCell ref="U1172:V1172"/>
    <mergeCell ref="W1172:X1172"/>
    <mergeCell ref="Y1172:Z1172"/>
    <mergeCell ref="K1171:L1171"/>
    <mergeCell ref="O1171:P1171"/>
    <mergeCell ref="S1171:T1171"/>
    <mergeCell ref="W1171:X1171"/>
    <mergeCell ref="AA1171:AB1171"/>
    <mergeCell ref="AL1171:AM1171"/>
    <mergeCell ref="AL1168:AM1168"/>
    <mergeCell ref="AN1168:AO1168"/>
    <mergeCell ref="AL1169:AM1169"/>
    <mergeCell ref="AN1169:AO1169"/>
    <mergeCell ref="AL1170:AM1170"/>
    <mergeCell ref="AN1170:AO1170"/>
    <mergeCell ref="K1168:L1168"/>
    <mergeCell ref="M1168:N1168"/>
    <mergeCell ref="O1168:P1168"/>
    <mergeCell ref="Q1168:R1168"/>
    <mergeCell ref="S1168:T1168"/>
    <mergeCell ref="U1168:V1168"/>
    <mergeCell ref="AL1166:AM1166"/>
    <mergeCell ref="AN1166:AO1166"/>
    <mergeCell ref="K1167:L1167"/>
    <mergeCell ref="M1167:N1167"/>
    <mergeCell ref="O1167:P1167"/>
    <mergeCell ref="Q1167:R1167"/>
    <mergeCell ref="S1167:T1167"/>
    <mergeCell ref="U1167:V1167"/>
    <mergeCell ref="AL1167:AM1167"/>
    <mergeCell ref="AN1167:AO1167"/>
    <mergeCell ref="U1165:V1165"/>
    <mergeCell ref="K1166:L1166"/>
    <mergeCell ref="M1166:N1166"/>
    <mergeCell ref="O1166:P1166"/>
    <mergeCell ref="Q1166:R1166"/>
    <mergeCell ref="S1166:T1166"/>
    <mergeCell ref="U1166:V1166"/>
    <mergeCell ref="K1165:L1165"/>
    <mergeCell ref="M1165:N1165"/>
    <mergeCell ref="O1165:P1165"/>
    <mergeCell ref="Q1165:R1165"/>
    <mergeCell ref="S1165:T1165"/>
    <mergeCell ref="K1164:L1164"/>
    <mergeCell ref="M1164:N1164"/>
    <mergeCell ref="O1164:P1164"/>
    <mergeCell ref="Q1164:R1164"/>
    <mergeCell ref="S1164:T1164"/>
    <mergeCell ref="U1164:V1164"/>
    <mergeCell ref="AN1162:AO1162"/>
    <mergeCell ref="K1163:L1163"/>
    <mergeCell ref="M1163:N1163"/>
    <mergeCell ref="O1163:P1163"/>
    <mergeCell ref="Q1163:R1163"/>
    <mergeCell ref="S1163:T1163"/>
    <mergeCell ref="U1163:V1163"/>
    <mergeCell ref="AL1161:AM1161"/>
    <mergeCell ref="AN1161:AO1161"/>
    <mergeCell ref="K1162:L1162"/>
    <mergeCell ref="M1162:N1162"/>
    <mergeCell ref="O1162:P1162"/>
    <mergeCell ref="Q1162:R1162"/>
    <mergeCell ref="S1162:T1162"/>
    <mergeCell ref="U1162:V1162"/>
    <mergeCell ref="AL1162:AM1162"/>
    <mergeCell ref="U1160:V1160"/>
    <mergeCell ref="AL1160:AM1160"/>
    <mergeCell ref="AN1160:AO1160"/>
    <mergeCell ref="K1161:L1161"/>
    <mergeCell ref="M1161:N1161"/>
    <mergeCell ref="O1161:P1161"/>
    <mergeCell ref="Q1161:R1161"/>
    <mergeCell ref="S1161:T1161"/>
    <mergeCell ref="U1161:V1161"/>
    <mergeCell ref="K1160:L1160"/>
    <mergeCell ref="M1160:N1160"/>
    <mergeCell ref="O1160:P1160"/>
    <mergeCell ref="Q1160:R1160"/>
    <mergeCell ref="S1160:T1160"/>
    <mergeCell ref="AL1158:AM1158"/>
    <mergeCell ref="AN1158:AO1158"/>
    <mergeCell ref="K1159:L1159"/>
    <mergeCell ref="M1159:N1159"/>
    <mergeCell ref="O1159:P1159"/>
    <mergeCell ref="Q1159:R1159"/>
    <mergeCell ref="S1159:T1159"/>
    <mergeCell ref="U1159:V1159"/>
    <mergeCell ref="AL1159:AM1159"/>
    <mergeCell ref="AN1159:AO1159"/>
    <mergeCell ref="K1158:L1158"/>
    <mergeCell ref="M1158:N1158"/>
    <mergeCell ref="O1158:P1158"/>
    <mergeCell ref="Q1158:R1158"/>
    <mergeCell ref="S1158:T1158"/>
    <mergeCell ref="U1158:V1158"/>
    <mergeCell ref="K1154:L1154"/>
    <mergeCell ref="M1154:N1154"/>
    <mergeCell ref="O1154:P1154"/>
    <mergeCell ref="Q1154:R1154"/>
    <mergeCell ref="S1154:T1154"/>
    <mergeCell ref="U1154:V1154"/>
    <mergeCell ref="AL1154:AM1154"/>
    <mergeCell ref="AL1156:AM1156"/>
    <mergeCell ref="AN1156:AO1156"/>
    <mergeCell ref="K1157:L1157"/>
    <mergeCell ref="M1157:N1157"/>
    <mergeCell ref="O1157:P1157"/>
    <mergeCell ref="Q1157:R1157"/>
    <mergeCell ref="S1157:T1157"/>
    <mergeCell ref="U1157:V1157"/>
    <mergeCell ref="AL1157:AM1157"/>
    <mergeCell ref="AN1157:AO1157"/>
    <mergeCell ref="K1156:L1156"/>
    <mergeCell ref="M1156:N1156"/>
    <mergeCell ref="O1156:P1156"/>
    <mergeCell ref="Q1156:R1156"/>
    <mergeCell ref="S1156:T1156"/>
    <mergeCell ref="U1156:V1156"/>
    <mergeCell ref="AN1154:AO1154"/>
    <mergeCell ref="D1166:J1166"/>
    <mergeCell ref="D1165:J1165"/>
    <mergeCell ref="D1162:J1162"/>
    <mergeCell ref="D1161:J1161"/>
    <mergeCell ref="D1160:J1160"/>
    <mergeCell ref="D1153:J1153"/>
    <mergeCell ref="U1152:V1152"/>
    <mergeCell ref="AL1152:AM1152"/>
    <mergeCell ref="AN1152:AO1152"/>
    <mergeCell ref="K1153:L1153"/>
    <mergeCell ref="M1153:N1153"/>
    <mergeCell ref="O1153:P1153"/>
    <mergeCell ref="Q1153:R1153"/>
    <mergeCell ref="S1153:T1153"/>
    <mergeCell ref="U1153:V1153"/>
    <mergeCell ref="K1152:L1152"/>
    <mergeCell ref="M1152:N1152"/>
    <mergeCell ref="O1152:P1152"/>
    <mergeCell ref="Q1152:R1152"/>
    <mergeCell ref="S1152:T1152"/>
    <mergeCell ref="D1155:J1155"/>
    <mergeCell ref="K1155:L1155"/>
    <mergeCell ref="M1155:N1155"/>
    <mergeCell ref="O1155:P1155"/>
    <mergeCell ref="Q1155:R1155"/>
    <mergeCell ref="S1155:T1155"/>
    <mergeCell ref="U1155:V1155"/>
    <mergeCell ref="AL1155:AM1155"/>
    <mergeCell ref="AN1155:AO1155"/>
    <mergeCell ref="AL1153:AM1153"/>
    <mergeCell ref="AN1153:AO1153"/>
    <mergeCell ref="D1154:J1154"/>
    <mergeCell ref="AN1150:AO1150"/>
    <mergeCell ref="K1151:L1151"/>
    <mergeCell ref="M1151:N1151"/>
    <mergeCell ref="O1151:P1151"/>
    <mergeCell ref="Q1151:R1151"/>
    <mergeCell ref="S1151:T1151"/>
    <mergeCell ref="U1151:V1151"/>
    <mergeCell ref="AL1151:AM1151"/>
    <mergeCell ref="AN1151:AO1151"/>
    <mergeCell ref="U1149:V1149"/>
    <mergeCell ref="AL1149:AM1149"/>
    <mergeCell ref="AN1149:AO1149"/>
    <mergeCell ref="K1150:L1150"/>
    <mergeCell ref="M1150:N1150"/>
    <mergeCell ref="O1150:P1150"/>
    <mergeCell ref="Q1150:R1150"/>
    <mergeCell ref="S1150:T1150"/>
    <mergeCell ref="U1150:V1150"/>
    <mergeCell ref="AL1150:AM1150"/>
    <mergeCell ref="K1149:L1149"/>
    <mergeCell ref="M1149:N1149"/>
    <mergeCell ref="O1149:P1149"/>
    <mergeCell ref="Q1149:R1149"/>
    <mergeCell ref="S1149:T1149"/>
    <mergeCell ref="AN1147:AO1147"/>
    <mergeCell ref="K1148:L1148"/>
    <mergeCell ref="M1148:N1148"/>
    <mergeCell ref="O1148:P1148"/>
    <mergeCell ref="Q1148:R1148"/>
    <mergeCell ref="S1148:T1148"/>
    <mergeCell ref="U1148:V1148"/>
    <mergeCell ref="AL1148:AM1148"/>
    <mergeCell ref="AN1148:AO1148"/>
    <mergeCell ref="U1146:V1146"/>
    <mergeCell ref="AL1146:AM1146"/>
    <mergeCell ref="AN1146:AO1146"/>
    <mergeCell ref="K1147:L1147"/>
    <mergeCell ref="M1147:N1147"/>
    <mergeCell ref="O1147:P1147"/>
    <mergeCell ref="Q1147:R1147"/>
    <mergeCell ref="S1147:T1147"/>
    <mergeCell ref="U1147:V1147"/>
    <mergeCell ref="AL1147:AM1147"/>
    <mergeCell ref="K1146:L1146"/>
    <mergeCell ref="M1146:N1146"/>
    <mergeCell ref="O1146:P1146"/>
    <mergeCell ref="Q1146:R1146"/>
    <mergeCell ref="S1146:T1146"/>
    <mergeCell ref="AL1141:AM1141"/>
    <mergeCell ref="AN1141:AO1141"/>
    <mergeCell ref="O1145:P1145"/>
    <mergeCell ref="S1145:T1145"/>
    <mergeCell ref="AL1145:AM1145"/>
    <mergeCell ref="AN1145:AO1145"/>
    <mergeCell ref="AN1135:AO1135"/>
    <mergeCell ref="AL1136:AM1136"/>
    <mergeCell ref="AN1136:AO1136"/>
    <mergeCell ref="AL1137:AM1137"/>
    <mergeCell ref="AN1137:AO1137"/>
    <mergeCell ref="AL1140:AM1140"/>
    <mergeCell ref="AN1140:AO1140"/>
    <mergeCell ref="S1120:T1120"/>
    <mergeCell ref="U1120:V1120"/>
    <mergeCell ref="W1120:X1120"/>
    <mergeCell ref="Y1120:Z1120"/>
    <mergeCell ref="AA1120:AB1120"/>
    <mergeCell ref="AL1135:AM1135"/>
    <mergeCell ref="K1120:L1120"/>
    <mergeCell ref="M1120:N1120"/>
    <mergeCell ref="O1120:P1120"/>
    <mergeCell ref="Q1120:R1120"/>
    <mergeCell ref="Q1119:R1119"/>
    <mergeCell ref="S1119:T1119"/>
    <mergeCell ref="U1119:V1119"/>
    <mergeCell ref="W1119:X1119"/>
    <mergeCell ref="Y1119:Z1119"/>
    <mergeCell ref="AA1119:AB1119"/>
    <mergeCell ref="U1118:V1118"/>
    <mergeCell ref="W1118:X1118"/>
    <mergeCell ref="Y1118:Z1118"/>
    <mergeCell ref="AA1118:AB1118"/>
    <mergeCell ref="AC1118:AD1118"/>
    <mergeCell ref="I1119:J1119"/>
    <mergeCell ref="K1119:L1119"/>
    <mergeCell ref="M1119:N1119"/>
    <mergeCell ref="O1119:P1119"/>
    <mergeCell ref="Y1117:Z1117"/>
    <mergeCell ref="AA1117:AB1117"/>
    <mergeCell ref="AC1117:AD1117"/>
    <mergeCell ref="I1118:J1118"/>
    <mergeCell ref="K1118:L1118"/>
    <mergeCell ref="M1118:N1118"/>
    <mergeCell ref="O1118:P1118"/>
    <mergeCell ref="Q1118:R1118"/>
    <mergeCell ref="S1118:T1118"/>
    <mergeCell ref="AE1116:AF1116"/>
    <mergeCell ref="I1117:J1117"/>
    <mergeCell ref="K1117:L1117"/>
    <mergeCell ref="M1117:N1117"/>
    <mergeCell ref="O1117:P1117"/>
    <mergeCell ref="Q1117:R1117"/>
    <mergeCell ref="S1117:T1117"/>
    <mergeCell ref="U1117:V1117"/>
    <mergeCell ref="W1117:X1117"/>
    <mergeCell ref="S1116:T1116"/>
    <mergeCell ref="U1116:V1116"/>
    <mergeCell ref="W1116:X1116"/>
    <mergeCell ref="Y1116:Z1116"/>
    <mergeCell ref="AA1116:AB1116"/>
    <mergeCell ref="AC1116:AD1116"/>
    <mergeCell ref="I1116:J1116"/>
    <mergeCell ref="K1116:L1116"/>
    <mergeCell ref="M1116:N1116"/>
    <mergeCell ref="O1116:P1116"/>
    <mergeCell ref="Q1116:R1116"/>
    <mergeCell ref="S1113:T1113"/>
    <mergeCell ref="I1114:J1114"/>
    <mergeCell ref="K1114:L1114"/>
    <mergeCell ref="M1114:N1114"/>
    <mergeCell ref="O1114:P1114"/>
    <mergeCell ref="Q1114:R1114"/>
    <mergeCell ref="S1114:T1114"/>
    <mergeCell ref="I1113:J1113"/>
    <mergeCell ref="K1113:L1113"/>
    <mergeCell ref="M1113:N1113"/>
    <mergeCell ref="O1113:P1113"/>
    <mergeCell ref="Q1113:R1113"/>
    <mergeCell ref="S1111:T1111"/>
    <mergeCell ref="I1112:J1112"/>
    <mergeCell ref="K1112:L1112"/>
    <mergeCell ref="M1112:N1112"/>
    <mergeCell ref="O1112:P1112"/>
    <mergeCell ref="Q1112:R1112"/>
    <mergeCell ref="S1112:T1112"/>
    <mergeCell ref="I1111:J1111"/>
    <mergeCell ref="K1111:L1111"/>
    <mergeCell ref="M1111:N1111"/>
    <mergeCell ref="O1111:P1111"/>
    <mergeCell ref="Q1111:R1111"/>
    <mergeCell ref="S1079:T1079"/>
    <mergeCell ref="A1103:AA1103"/>
    <mergeCell ref="I1110:J1110"/>
    <mergeCell ref="K1110:L1110"/>
    <mergeCell ref="M1110:N1110"/>
    <mergeCell ref="O1110:P1110"/>
    <mergeCell ref="Q1110:R1110"/>
    <mergeCell ref="S1110:T1110"/>
    <mergeCell ref="C1079:H1079"/>
    <mergeCell ref="I1079:J1079"/>
    <mergeCell ref="K1079:L1079"/>
    <mergeCell ref="M1079:N1079"/>
    <mergeCell ref="O1079:P1079"/>
    <mergeCell ref="Q1079:R1079"/>
    <mergeCell ref="S1077:T1077"/>
    <mergeCell ref="C1078:H1078"/>
    <mergeCell ref="I1078:J1078"/>
    <mergeCell ref="K1078:L1078"/>
    <mergeCell ref="M1078:N1078"/>
    <mergeCell ref="O1078:P1078"/>
    <mergeCell ref="Q1078:R1078"/>
    <mergeCell ref="S1078:T1078"/>
    <mergeCell ref="C1077:H1077"/>
    <mergeCell ref="I1077:J1077"/>
    <mergeCell ref="K1077:L1077"/>
    <mergeCell ref="M1077:N1077"/>
    <mergeCell ref="O1077:P1077"/>
    <mergeCell ref="Q1077:R1077"/>
    <mergeCell ref="C1067:H1067"/>
    <mergeCell ref="S1075:T1075"/>
    <mergeCell ref="I1076:J1076"/>
    <mergeCell ref="K1076:L1076"/>
    <mergeCell ref="M1076:N1076"/>
    <mergeCell ref="O1076:P1076"/>
    <mergeCell ref="Q1076:R1076"/>
    <mergeCell ref="S1076:T1076"/>
    <mergeCell ref="I1075:J1075"/>
    <mergeCell ref="K1075:L1075"/>
    <mergeCell ref="M1075:N1075"/>
    <mergeCell ref="O1075:P1075"/>
    <mergeCell ref="Q1075:R1075"/>
    <mergeCell ref="S1068:T1068"/>
    <mergeCell ref="I1074:J1074"/>
    <mergeCell ref="K1074:L1074"/>
    <mergeCell ref="M1074:N1074"/>
    <mergeCell ref="O1074:P1074"/>
    <mergeCell ref="Q1074:R1074"/>
    <mergeCell ref="S1074:T1074"/>
    <mergeCell ref="I1068:J1068"/>
    <mergeCell ref="K1068:L1068"/>
    <mergeCell ref="M1068:N1068"/>
    <mergeCell ref="O1068:P1068"/>
    <mergeCell ref="Q1068:R1068"/>
    <mergeCell ref="I1032:J1032"/>
    <mergeCell ref="K1032:L1032"/>
    <mergeCell ref="M1032:N1032"/>
    <mergeCell ref="O1032:P1032"/>
    <mergeCell ref="Q1032:R1032"/>
    <mergeCell ref="S1066:T1066"/>
    <mergeCell ref="I1067:J1067"/>
    <mergeCell ref="K1067:L1067"/>
    <mergeCell ref="M1067:N1067"/>
    <mergeCell ref="O1067:P1067"/>
    <mergeCell ref="Q1067:R1067"/>
    <mergeCell ref="S1067:T1067"/>
    <mergeCell ref="I1066:J1066"/>
    <mergeCell ref="K1066:L1066"/>
    <mergeCell ref="M1066:N1066"/>
    <mergeCell ref="O1066:P1066"/>
    <mergeCell ref="Q1066:R1066"/>
    <mergeCell ref="S1064:T1064"/>
    <mergeCell ref="I1065:J1065"/>
    <mergeCell ref="K1065:L1065"/>
    <mergeCell ref="M1065:N1065"/>
    <mergeCell ref="O1065:P1065"/>
    <mergeCell ref="Q1065:R1065"/>
    <mergeCell ref="S1065:T1065"/>
    <mergeCell ref="I1064:J1064"/>
    <mergeCell ref="K1064:L1064"/>
    <mergeCell ref="M1064:N1064"/>
    <mergeCell ref="O1064:P1064"/>
    <mergeCell ref="Q1064:R1064"/>
    <mergeCell ref="C1066:H1066"/>
    <mergeCell ref="C1065:H1065"/>
    <mergeCell ref="C1064:H1064"/>
    <mergeCell ref="S1030:T1030"/>
    <mergeCell ref="I1031:J1031"/>
    <mergeCell ref="K1031:L1031"/>
    <mergeCell ref="M1031:N1031"/>
    <mergeCell ref="O1031:P1031"/>
    <mergeCell ref="Q1031:R1031"/>
    <mergeCell ref="S1031:T1031"/>
    <mergeCell ref="I1030:J1030"/>
    <mergeCell ref="K1030:L1030"/>
    <mergeCell ref="M1030:N1030"/>
    <mergeCell ref="O1030:P1030"/>
    <mergeCell ref="Q1030:R1030"/>
    <mergeCell ref="B1059:AB1061"/>
    <mergeCell ref="C1063:H1063"/>
    <mergeCell ref="I1063:J1063"/>
    <mergeCell ref="K1063:L1063"/>
    <mergeCell ref="M1063:N1063"/>
    <mergeCell ref="O1063:P1063"/>
    <mergeCell ref="Q1063:R1063"/>
    <mergeCell ref="S1063:T1063"/>
    <mergeCell ref="S1032:T1032"/>
    <mergeCell ref="C1033:H1033"/>
    <mergeCell ref="I1033:J1033"/>
    <mergeCell ref="K1033:L1033"/>
    <mergeCell ref="M1033:N1033"/>
    <mergeCell ref="O1033:P1033"/>
    <mergeCell ref="Q1033:R1033"/>
    <mergeCell ref="S1033:T1033"/>
    <mergeCell ref="C1032:H1032"/>
    <mergeCell ref="I1029:J1029"/>
    <mergeCell ref="K1029:L1029"/>
    <mergeCell ref="M1029:N1029"/>
    <mergeCell ref="O1029:P1029"/>
    <mergeCell ref="Q1029:R1029"/>
    <mergeCell ref="S1029:T1029"/>
    <mergeCell ref="I1024:J1024"/>
    <mergeCell ref="K1024:L1024"/>
    <mergeCell ref="M1024:N1024"/>
    <mergeCell ref="O1024:P1024"/>
    <mergeCell ref="Q1024:R1024"/>
    <mergeCell ref="S1022:T1022"/>
    <mergeCell ref="I1023:J1023"/>
    <mergeCell ref="K1023:L1023"/>
    <mergeCell ref="M1023:N1023"/>
    <mergeCell ref="O1023:P1023"/>
    <mergeCell ref="Q1023:R1023"/>
    <mergeCell ref="S1023:T1023"/>
    <mergeCell ref="I1022:J1022"/>
    <mergeCell ref="K1022:L1022"/>
    <mergeCell ref="M1022:N1022"/>
    <mergeCell ref="O1022:P1022"/>
    <mergeCell ref="Q1022:R1022"/>
    <mergeCell ref="S1020:T1020"/>
    <mergeCell ref="I1021:J1021"/>
    <mergeCell ref="K1021:L1021"/>
    <mergeCell ref="M1021:N1021"/>
    <mergeCell ref="O1021:P1021"/>
    <mergeCell ref="Q1021:R1021"/>
    <mergeCell ref="S1021:T1021"/>
    <mergeCell ref="S1001:T1001"/>
    <mergeCell ref="U1001:V1001"/>
    <mergeCell ref="W1001:X1001"/>
    <mergeCell ref="B1016:AB1018"/>
    <mergeCell ref="I1020:J1020"/>
    <mergeCell ref="K1020:L1020"/>
    <mergeCell ref="M1020:N1020"/>
    <mergeCell ref="O1020:P1020"/>
    <mergeCell ref="Q1020:R1020"/>
    <mergeCell ref="C1001:H1001"/>
    <mergeCell ref="I1001:J1001"/>
    <mergeCell ref="K1001:L1001"/>
    <mergeCell ref="M1001:N1001"/>
    <mergeCell ref="O1001:P1001"/>
    <mergeCell ref="Q1001:R1001"/>
    <mergeCell ref="K1011:L1011"/>
    <mergeCell ref="M1011:N1011"/>
    <mergeCell ref="O1011:P1011"/>
    <mergeCell ref="Q1011:R1011"/>
    <mergeCell ref="S1011:T1011"/>
    <mergeCell ref="U1011:V1011"/>
    <mergeCell ref="W1011:X1011"/>
    <mergeCell ref="K1009:L1009"/>
    <mergeCell ref="M1009:N1009"/>
    <mergeCell ref="O1009:P1009"/>
    <mergeCell ref="W999:X999"/>
    <mergeCell ref="C1000:H1000"/>
    <mergeCell ref="I1000:J1000"/>
    <mergeCell ref="K1000:L1000"/>
    <mergeCell ref="M1000:N1000"/>
    <mergeCell ref="O1000:P1000"/>
    <mergeCell ref="Q1000:R1000"/>
    <mergeCell ref="S1000:T1000"/>
    <mergeCell ref="U1000:V1000"/>
    <mergeCell ref="W1000:X1000"/>
    <mergeCell ref="U998:V998"/>
    <mergeCell ref="W998:X998"/>
    <mergeCell ref="I999:J999"/>
    <mergeCell ref="K999:L999"/>
    <mergeCell ref="M999:N999"/>
    <mergeCell ref="O999:P999"/>
    <mergeCell ref="Q999:R999"/>
    <mergeCell ref="S999:T999"/>
    <mergeCell ref="U999:V999"/>
    <mergeCell ref="S997:T997"/>
    <mergeCell ref="U997:V997"/>
    <mergeCell ref="W997:X997"/>
    <mergeCell ref="I998:J998"/>
    <mergeCell ref="K998:L998"/>
    <mergeCell ref="M998:N998"/>
    <mergeCell ref="O998:P998"/>
    <mergeCell ref="Q998:R998"/>
    <mergeCell ref="S998:T998"/>
    <mergeCell ref="S979:T979"/>
    <mergeCell ref="U979:V979"/>
    <mergeCell ref="W979:X979"/>
    <mergeCell ref="B993:AB995"/>
    <mergeCell ref="I997:J997"/>
    <mergeCell ref="K997:L997"/>
    <mergeCell ref="M997:N997"/>
    <mergeCell ref="O997:P997"/>
    <mergeCell ref="Q997:R997"/>
    <mergeCell ref="C979:H979"/>
    <mergeCell ref="I979:J979"/>
    <mergeCell ref="K979:L979"/>
    <mergeCell ref="M979:N979"/>
    <mergeCell ref="O979:P979"/>
    <mergeCell ref="Q979:R979"/>
    <mergeCell ref="K989:L989"/>
    <mergeCell ref="M989:N989"/>
    <mergeCell ref="O989:P989"/>
    <mergeCell ref="Q989:R989"/>
    <mergeCell ref="S989:T989"/>
    <mergeCell ref="U989:V989"/>
    <mergeCell ref="W989:X989"/>
    <mergeCell ref="K990:L990"/>
    <mergeCell ref="K977:L977"/>
    <mergeCell ref="M977:N977"/>
    <mergeCell ref="O977:P977"/>
    <mergeCell ref="Q977:R977"/>
    <mergeCell ref="S977:T977"/>
    <mergeCell ref="U977:V977"/>
    <mergeCell ref="S975:T975"/>
    <mergeCell ref="U975:V975"/>
    <mergeCell ref="W975:X975"/>
    <mergeCell ref="I976:J976"/>
    <mergeCell ref="K976:L976"/>
    <mergeCell ref="M976:N976"/>
    <mergeCell ref="O976:P976"/>
    <mergeCell ref="Q976:R976"/>
    <mergeCell ref="S976:T976"/>
    <mergeCell ref="I975:J975"/>
    <mergeCell ref="K975:L975"/>
    <mergeCell ref="M975:N975"/>
    <mergeCell ref="O975:P975"/>
    <mergeCell ref="Q975:R975"/>
    <mergeCell ref="AT956:AU956"/>
    <mergeCell ref="AT957:AU957"/>
    <mergeCell ref="AT958:AU958"/>
    <mergeCell ref="AT959:AU959"/>
    <mergeCell ref="AT960:AU960"/>
    <mergeCell ref="S946:T946"/>
    <mergeCell ref="I947:J947"/>
    <mergeCell ref="K947:L947"/>
    <mergeCell ref="M947:N947"/>
    <mergeCell ref="O947:P947"/>
    <mergeCell ref="Q947:R947"/>
    <mergeCell ref="S947:T947"/>
    <mergeCell ref="I946:J946"/>
    <mergeCell ref="K946:L946"/>
    <mergeCell ref="M946:N946"/>
    <mergeCell ref="O946:P946"/>
    <mergeCell ref="Q946:R946"/>
    <mergeCell ref="S944:T944"/>
    <mergeCell ref="I945:J945"/>
    <mergeCell ref="K945:L945"/>
    <mergeCell ref="M945:N945"/>
    <mergeCell ref="O945:P945"/>
    <mergeCell ref="Q945:R945"/>
    <mergeCell ref="S945:T945"/>
    <mergeCell ref="I944:J944"/>
    <mergeCell ref="K944:L944"/>
    <mergeCell ref="M944:N944"/>
    <mergeCell ref="O944:P944"/>
    <mergeCell ref="Q944:R944"/>
    <mergeCell ref="I943:J943"/>
    <mergeCell ref="K943:L943"/>
    <mergeCell ref="M943:N943"/>
    <mergeCell ref="O943:P943"/>
    <mergeCell ref="Q943:R943"/>
    <mergeCell ref="S943:T943"/>
    <mergeCell ref="S936:T936"/>
    <mergeCell ref="I937:J937"/>
    <mergeCell ref="K937:L937"/>
    <mergeCell ref="M937:N937"/>
    <mergeCell ref="O937:P937"/>
    <mergeCell ref="Q937:R937"/>
    <mergeCell ref="S937:T937"/>
    <mergeCell ref="I936:J936"/>
    <mergeCell ref="K936:L936"/>
    <mergeCell ref="M936:N936"/>
    <mergeCell ref="O936:P936"/>
    <mergeCell ref="Q936:R936"/>
    <mergeCell ref="S934:T934"/>
    <mergeCell ref="I935:J935"/>
    <mergeCell ref="K935:L935"/>
    <mergeCell ref="M935:N935"/>
    <mergeCell ref="O935:P935"/>
    <mergeCell ref="Q935:R935"/>
    <mergeCell ref="S935:T935"/>
    <mergeCell ref="I934:J934"/>
    <mergeCell ref="K934:L934"/>
    <mergeCell ref="M934:N934"/>
    <mergeCell ref="O934:P934"/>
    <mergeCell ref="Q934:R934"/>
    <mergeCell ref="U909:V909"/>
    <mergeCell ref="W909:X909"/>
    <mergeCell ref="Y909:Z909"/>
    <mergeCell ref="AA909:AB909"/>
    <mergeCell ref="S908:T908"/>
    <mergeCell ref="U908:V908"/>
    <mergeCell ref="W908:X908"/>
    <mergeCell ref="Y908:Z908"/>
    <mergeCell ref="AA908:AB908"/>
    <mergeCell ref="C909:H909"/>
    <mergeCell ref="I909:J909"/>
    <mergeCell ref="K909:L909"/>
    <mergeCell ref="M909:N909"/>
    <mergeCell ref="O909:P909"/>
    <mergeCell ref="C908:H908"/>
    <mergeCell ref="I908:J908"/>
    <mergeCell ref="K908:L908"/>
    <mergeCell ref="M908:N908"/>
    <mergeCell ref="O908:P908"/>
    <mergeCell ref="Q908:R908"/>
    <mergeCell ref="C944:H944"/>
    <mergeCell ref="C937:H937"/>
    <mergeCell ref="Q907:R907"/>
    <mergeCell ref="S907:T907"/>
    <mergeCell ref="U907:V907"/>
    <mergeCell ref="W907:X907"/>
    <mergeCell ref="Y907:Z907"/>
    <mergeCell ref="AA907:AB907"/>
    <mergeCell ref="S906:T906"/>
    <mergeCell ref="U906:V906"/>
    <mergeCell ref="W906:X906"/>
    <mergeCell ref="Y906:Z906"/>
    <mergeCell ref="AA906:AB906"/>
    <mergeCell ref="I907:J907"/>
    <mergeCell ref="K907:L907"/>
    <mergeCell ref="M907:N907"/>
    <mergeCell ref="O907:P907"/>
    <mergeCell ref="I906:J906"/>
    <mergeCell ref="K906:L906"/>
    <mergeCell ref="M906:N906"/>
    <mergeCell ref="O906:P906"/>
    <mergeCell ref="Q906:R906"/>
    <mergeCell ref="B932:AB932"/>
    <mergeCell ref="C933:H933"/>
    <mergeCell ref="I933:J933"/>
    <mergeCell ref="K933:L933"/>
    <mergeCell ref="M933:N933"/>
    <mergeCell ref="O933:P933"/>
    <mergeCell ref="Q933:R933"/>
    <mergeCell ref="S933:T933"/>
    <mergeCell ref="Q909:R909"/>
    <mergeCell ref="S909:T909"/>
    <mergeCell ref="Q905:R905"/>
    <mergeCell ref="S905:T905"/>
    <mergeCell ref="U905:V905"/>
    <mergeCell ref="W905:X905"/>
    <mergeCell ref="Y905:Z905"/>
    <mergeCell ref="AA905:AB905"/>
    <mergeCell ref="S904:T904"/>
    <mergeCell ref="U904:V904"/>
    <mergeCell ref="W904:X904"/>
    <mergeCell ref="Y904:Z904"/>
    <mergeCell ref="AA904:AB904"/>
    <mergeCell ref="I905:J905"/>
    <mergeCell ref="K905:L905"/>
    <mergeCell ref="M905:N905"/>
    <mergeCell ref="O905:P905"/>
    <mergeCell ref="I904:J904"/>
    <mergeCell ref="K904:L904"/>
    <mergeCell ref="M904:N904"/>
    <mergeCell ref="O904:P904"/>
    <mergeCell ref="Q904:R904"/>
    <mergeCell ref="Q903:R903"/>
    <mergeCell ref="S903:T903"/>
    <mergeCell ref="U903:V903"/>
    <mergeCell ref="W903:X903"/>
    <mergeCell ref="Y903:Z903"/>
    <mergeCell ref="AA903:AB903"/>
    <mergeCell ref="S902:T902"/>
    <mergeCell ref="U902:V902"/>
    <mergeCell ref="W902:X902"/>
    <mergeCell ref="Y902:Z902"/>
    <mergeCell ref="AA902:AB902"/>
    <mergeCell ref="I903:J903"/>
    <mergeCell ref="K903:L903"/>
    <mergeCell ref="M903:N903"/>
    <mergeCell ref="O903:P903"/>
    <mergeCell ref="I902:J902"/>
    <mergeCell ref="K902:L902"/>
    <mergeCell ref="M902:N902"/>
    <mergeCell ref="O902:P902"/>
    <mergeCell ref="Q902:R902"/>
    <mergeCell ref="Q901:R901"/>
    <mergeCell ref="S901:T901"/>
    <mergeCell ref="U901:V901"/>
    <mergeCell ref="W901:X901"/>
    <mergeCell ref="Y901:Z901"/>
    <mergeCell ref="AA901:AB901"/>
    <mergeCell ref="S900:T900"/>
    <mergeCell ref="U900:V900"/>
    <mergeCell ref="W900:X900"/>
    <mergeCell ref="Y900:Z900"/>
    <mergeCell ref="AA900:AB900"/>
    <mergeCell ref="I901:J901"/>
    <mergeCell ref="K901:L901"/>
    <mergeCell ref="M901:N901"/>
    <mergeCell ref="O901:P901"/>
    <mergeCell ref="I900:J900"/>
    <mergeCell ref="K900:L900"/>
    <mergeCell ref="M900:N900"/>
    <mergeCell ref="O900:P900"/>
    <mergeCell ref="Q900:R900"/>
    <mergeCell ref="Q899:R899"/>
    <mergeCell ref="S899:T899"/>
    <mergeCell ref="U899:V899"/>
    <mergeCell ref="W899:X899"/>
    <mergeCell ref="Y899:Z899"/>
    <mergeCell ref="AA899:AB899"/>
    <mergeCell ref="S898:T898"/>
    <mergeCell ref="U898:V898"/>
    <mergeCell ref="W898:X898"/>
    <mergeCell ref="Y898:Z898"/>
    <mergeCell ref="AA898:AB898"/>
    <mergeCell ref="I899:J899"/>
    <mergeCell ref="K899:L899"/>
    <mergeCell ref="M899:N899"/>
    <mergeCell ref="O899:P899"/>
    <mergeCell ref="I898:J898"/>
    <mergeCell ref="K898:L898"/>
    <mergeCell ref="M898:N898"/>
    <mergeCell ref="O898:P898"/>
    <mergeCell ref="Q898:R898"/>
    <mergeCell ref="Q897:R897"/>
    <mergeCell ref="S897:T897"/>
    <mergeCell ref="U897:V897"/>
    <mergeCell ref="W897:X897"/>
    <mergeCell ref="Y897:Z897"/>
    <mergeCell ref="AA897:AB897"/>
    <mergeCell ref="C897:D897"/>
    <mergeCell ref="E897:F897"/>
    <mergeCell ref="I897:J897"/>
    <mergeCell ref="K897:L897"/>
    <mergeCell ref="M897:N897"/>
    <mergeCell ref="O897:P897"/>
    <mergeCell ref="Q895:R895"/>
    <mergeCell ref="S895:T895"/>
    <mergeCell ref="U895:V895"/>
    <mergeCell ref="W895:X895"/>
    <mergeCell ref="Y895:Z895"/>
    <mergeCell ref="AA895:AB895"/>
    <mergeCell ref="S894:T894"/>
    <mergeCell ref="U894:V894"/>
    <mergeCell ref="W894:X894"/>
    <mergeCell ref="Y894:Z894"/>
    <mergeCell ref="AA894:AB894"/>
    <mergeCell ref="I895:J895"/>
    <mergeCell ref="K895:L895"/>
    <mergeCell ref="M895:N895"/>
    <mergeCell ref="O895:P895"/>
    <mergeCell ref="I894:J894"/>
    <mergeCell ref="K894:L894"/>
    <mergeCell ref="M894:N894"/>
    <mergeCell ref="O894:P894"/>
    <mergeCell ref="Q894:R894"/>
    <mergeCell ref="Q893:R893"/>
    <mergeCell ref="S893:T893"/>
    <mergeCell ref="U893:V893"/>
    <mergeCell ref="W893:X893"/>
    <mergeCell ref="Y893:Z893"/>
    <mergeCell ref="AA893:AB893"/>
    <mergeCell ref="S892:T892"/>
    <mergeCell ref="U892:V892"/>
    <mergeCell ref="W892:X892"/>
    <mergeCell ref="Y892:Z892"/>
    <mergeCell ref="AA892:AB892"/>
    <mergeCell ref="I893:J893"/>
    <mergeCell ref="K893:L893"/>
    <mergeCell ref="M893:N893"/>
    <mergeCell ref="O893:P893"/>
    <mergeCell ref="I892:J892"/>
    <mergeCell ref="K892:L892"/>
    <mergeCell ref="M892:N892"/>
    <mergeCell ref="O892:P892"/>
    <mergeCell ref="Q892:R892"/>
    <mergeCell ref="Q891:R891"/>
    <mergeCell ref="S891:T891"/>
    <mergeCell ref="U891:V891"/>
    <mergeCell ref="W891:X891"/>
    <mergeCell ref="Y891:Z891"/>
    <mergeCell ref="AA891:AB891"/>
    <mergeCell ref="S890:T890"/>
    <mergeCell ref="U890:V890"/>
    <mergeCell ref="W890:X890"/>
    <mergeCell ref="Y890:Z890"/>
    <mergeCell ref="AA890:AB890"/>
    <mergeCell ref="I891:J891"/>
    <mergeCell ref="K891:L891"/>
    <mergeCell ref="M891:N891"/>
    <mergeCell ref="O891:P891"/>
    <mergeCell ref="I890:J890"/>
    <mergeCell ref="K890:L890"/>
    <mergeCell ref="M890:N890"/>
    <mergeCell ref="O890:P890"/>
    <mergeCell ref="Q890:R890"/>
    <mergeCell ref="Q889:R889"/>
    <mergeCell ref="S889:T889"/>
    <mergeCell ref="U889:V889"/>
    <mergeCell ref="W889:X889"/>
    <mergeCell ref="Y889:Z889"/>
    <mergeCell ref="AA889:AB889"/>
    <mergeCell ref="S888:T888"/>
    <mergeCell ref="U888:V888"/>
    <mergeCell ref="W888:X888"/>
    <mergeCell ref="Y888:Z888"/>
    <mergeCell ref="AA888:AB888"/>
    <mergeCell ref="I889:J889"/>
    <mergeCell ref="K889:L889"/>
    <mergeCell ref="M889:N889"/>
    <mergeCell ref="O889:P889"/>
    <mergeCell ref="I888:J888"/>
    <mergeCell ref="K888:L888"/>
    <mergeCell ref="M888:N888"/>
    <mergeCell ref="O888:P888"/>
    <mergeCell ref="Q888:R888"/>
    <mergeCell ref="Q887:R887"/>
    <mergeCell ref="S887:T887"/>
    <mergeCell ref="U887:V887"/>
    <mergeCell ref="W887:X887"/>
    <mergeCell ref="Y887:Z887"/>
    <mergeCell ref="AA887:AB887"/>
    <mergeCell ref="S886:T886"/>
    <mergeCell ref="U886:V886"/>
    <mergeCell ref="W886:X886"/>
    <mergeCell ref="Y886:Z886"/>
    <mergeCell ref="AA886:AB886"/>
    <mergeCell ref="I887:J887"/>
    <mergeCell ref="K887:L887"/>
    <mergeCell ref="M887:N887"/>
    <mergeCell ref="O887:P887"/>
    <mergeCell ref="I886:J886"/>
    <mergeCell ref="K886:L886"/>
    <mergeCell ref="M886:N886"/>
    <mergeCell ref="O886:P886"/>
    <mergeCell ref="Q886:R886"/>
    <mergeCell ref="Q885:R885"/>
    <mergeCell ref="S885:T885"/>
    <mergeCell ref="U885:V885"/>
    <mergeCell ref="W885:X885"/>
    <mergeCell ref="Y885:Z885"/>
    <mergeCell ref="AA885:AB885"/>
    <mergeCell ref="S884:T884"/>
    <mergeCell ref="U884:V884"/>
    <mergeCell ref="W884:X884"/>
    <mergeCell ref="Y884:Z884"/>
    <mergeCell ref="AA884:AB884"/>
    <mergeCell ref="C885:H885"/>
    <mergeCell ref="I885:J885"/>
    <mergeCell ref="K885:L885"/>
    <mergeCell ref="M885:N885"/>
    <mergeCell ref="O885:P885"/>
    <mergeCell ref="C884:H884"/>
    <mergeCell ref="I884:J884"/>
    <mergeCell ref="K884:L884"/>
    <mergeCell ref="M884:N884"/>
    <mergeCell ref="O884:P884"/>
    <mergeCell ref="Q884:R884"/>
    <mergeCell ref="Q883:R883"/>
    <mergeCell ref="S883:T883"/>
    <mergeCell ref="U883:V883"/>
    <mergeCell ref="W883:X883"/>
    <mergeCell ref="Y883:Z883"/>
    <mergeCell ref="AA883:AB883"/>
    <mergeCell ref="C883:D883"/>
    <mergeCell ref="E883:F883"/>
    <mergeCell ref="I883:J883"/>
    <mergeCell ref="K883:L883"/>
    <mergeCell ref="M883:N883"/>
    <mergeCell ref="O883:P883"/>
    <mergeCell ref="S878:T878"/>
    <mergeCell ref="I879:J879"/>
    <mergeCell ref="K879:L879"/>
    <mergeCell ref="M879:N879"/>
    <mergeCell ref="O879:P879"/>
    <mergeCell ref="Q879:R879"/>
    <mergeCell ref="S879:T879"/>
    <mergeCell ref="I878:J878"/>
    <mergeCell ref="K878:L878"/>
    <mergeCell ref="M878:N878"/>
    <mergeCell ref="O878:P878"/>
    <mergeCell ref="Q878:R878"/>
    <mergeCell ref="S876:T876"/>
    <mergeCell ref="I877:J877"/>
    <mergeCell ref="K877:L877"/>
    <mergeCell ref="M877:N877"/>
    <mergeCell ref="O877:P877"/>
    <mergeCell ref="Q877:R877"/>
    <mergeCell ref="S877:T877"/>
    <mergeCell ref="I876:J876"/>
    <mergeCell ref="K876:L876"/>
    <mergeCell ref="M876:N876"/>
    <mergeCell ref="O876:P876"/>
    <mergeCell ref="Q876:R876"/>
    <mergeCell ref="Q869:R869"/>
    <mergeCell ref="S869:T869"/>
    <mergeCell ref="I868:J868"/>
    <mergeCell ref="K868:L868"/>
    <mergeCell ref="M868:N868"/>
    <mergeCell ref="O868:P868"/>
    <mergeCell ref="Q868:R868"/>
    <mergeCell ref="S874:T874"/>
    <mergeCell ref="I875:J875"/>
    <mergeCell ref="K875:L875"/>
    <mergeCell ref="M875:N875"/>
    <mergeCell ref="O875:P875"/>
    <mergeCell ref="Q875:R875"/>
    <mergeCell ref="S875:T875"/>
    <mergeCell ref="I874:J874"/>
    <mergeCell ref="K874:L874"/>
    <mergeCell ref="M874:N874"/>
    <mergeCell ref="O874:P874"/>
    <mergeCell ref="Q874:R874"/>
    <mergeCell ref="S872:T872"/>
    <mergeCell ref="I873:J873"/>
    <mergeCell ref="K873:L873"/>
    <mergeCell ref="M873:N873"/>
    <mergeCell ref="O873:P873"/>
    <mergeCell ref="Q873:R873"/>
    <mergeCell ref="S873:T873"/>
    <mergeCell ref="I872:J872"/>
    <mergeCell ref="K872:L872"/>
    <mergeCell ref="M872:N872"/>
    <mergeCell ref="O872:P872"/>
    <mergeCell ref="Q872:R872"/>
    <mergeCell ref="U841:V841"/>
    <mergeCell ref="W841:X841"/>
    <mergeCell ref="Y841:Z841"/>
    <mergeCell ref="AA841:AB841"/>
    <mergeCell ref="C842:H842"/>
    <mergeCell ref="I842:J842"/>
    <mergeCell ref="K842:L842"/>
    <mergeCell ref="M842:N842"/>
    <mergeCell ref="O842:P842"/>
    <mergeCell ref="C841:H841"/>
    <mergeCell ref="I841:J841"/>
    <mergeCell ref="K841:L841"/>
    <mergeCell ref="M841:N841"/>
    <mergeCell ref="O841:P841"/>
    <mergeCell ref="Q841:R841"/>
    <mergeCell ref="S870:T870"/>
    <mergeCell ref="I871:J871"/>
    <mergeCell ref="K871:L871"/>
    <mergeCell ref="M871:N871"/>
    <mergeCell ref="O871:P871"/>
    <mergeCell ref="Q871:R871"/>
    <mergeCell ref="S871:T871"/>
    <mergeCell ref="I870:J870"/>
    <mergeCell ref="K870:L870"/>
    <mergeCell ref="M870:N870"/>
    <mergeCell ref="O870:P870"/>
    <mergeCell ref="Q870:R870"/>
    <mergeCell ref="S868:T868"/>
    <mergeCell ref="I869:J869"/>
    <mergeCell ref="K869:L869"/>
    <mergeCell ref="M869:N869"/>
    <mergeCell ref="O869:P869"/>
    <mergeCell ref="C868:H868"/>
    <mergeCell ref="Q840:R840"/>
    <mergeCell ref="S840:T840"/>
    <mergeCell ref="U840:V840"/>
    <mergeCell ref="W840:X840"/>
    <mergeCell ref="Y840:Z840"/>
    <mergeCell ref="AA840:AB840"/>
    <mergeCell ref="S839:T839"/>
    <mergeCell ref="U839:V839"/>
    <mergeCell ref="W839:X839"/>
    <mergeCell ref="Y839:Z839"/>
    <mergeCell ref="AA839:AB839"/>
    <mergeCell ref="I840:J840"/>
    <mergeCell ref="K840:L840"/>
    <mergeCell ref="M840:N840"/>
    <mergeCell ref="O840:P840"/>
    <mergeCell ref="I839:J839"/>
    <mergeCell ref="K839:L839"/>
    <mergeCell ref="M839:N839"/>
    <mergeCell ref="O839:P839"/>
    <mergeCell ref="Q839:R839"/>
    <mergeCell ref="M867:N867"/>
    <mergeCell ref="O867:P867"/>
    <mergeCell ref="Q867:R867"/>
    <mergeCell ref="S867:T867"/>
    <mergeCell ref="Q842:R842"/>
    <mergeCell ref="S842:T842"/>
    <mergeCell ref="U842:V842"/>
    <mergeCell ref="W842:X842"/>
    <mergeCell ref="Y842:Z842"/>
    <mergeCell ref="AA842:AB842"/>
    <mergeCell ref="S841:T841"/>
    <mergeCell ref="Q838:R838"/>
    <mergeCell ref="S838:T838"/>
    <mergeCell ref="U838:V838"/>
    <mergeCell ref="W838:X838"/>
    <mergeCell ref="Y838:Z838"/>
    <mergeCell ref="AA838:AB838"/>
    <mergeCell ref="S837:T837"/>
    <mergeCell ref="U837:V837"/>
    <mergeCell ref="W837:X837"/>
    <mergeCell ref="Y837:Z837"/>
    <mergeCell ref="AA837:AB837"/>
    <mergeCell ref="I838:J838"/>
    <mergeCell ref="K838:L838"/>
    <mergeCell ref="M838:N838"/>
    <mergeCell ref="O838:P838"/>
    <mergeCell ref="I837:J837"/>
    <mergeCell ref="K837:L837"/>
    <mergeCell ref="M837:N837"/>
    <mergeCell ref="O837:P837"/>
    <mergeCell ref="Q837:R837"/>
    <mergeCell ref="Q836:R836"/>
    <mergeCell ref="S836:T836"/>
    <mergeCell ref="U836:V836"/>
    <mergeCell ref="W836:X836"/>
    <mergeCell ref="Y836:Z836"/>
    <mergeCell ref="AA836:AB836"/>
    <mergeCell ref="S835:T835"/>
    <mergeCell ref="U835:V835"/>
    <mergeCell ref="W835:X835"/>
    <mergeCell ref="Y835:Z835"/>
    <mergeCell ref="AA835:AB835"/>
    <mergeCell ref="I836:J836"/>
    <mergeCell ref="K836:L836"/>
    <mergeCell ref="M836:N836"/>
    <mergeCell ref="O836:P836"/>
    <mergeCell ref="I835:J835"/>
    <mergeCell ref="K835:L835"/>
    <mergeCell ref="M835:N835"/>
    <mergeCell ref="O835:P835"/>
    <mergeCell ref="Q835:R835"/>
    <mergeCell ref="Q834:R834"/>
    <mergeCell ref="S834:T834"/>
    <mergeCell ref="U834:V834"/>
    <mergeCell ref="W834:X834"/>
    <mergeCell ref="Y834:Z834"/>
    <mergeCell ref="AA834:AB834"/>
    <mergeCell ref="S833:T833"/>
    <mergeCell ref="U833:V833"/>
    <mergeCell ref="W833:X833"/>
    <mergeCell ref="Y833:Z833"/>
    <mergeCell ref="AA833:AB833"/>
    <mergeCell ref="I834:J834"/>
    <mergeCell ref="K834:L834"/>
    <mergeCell ref="M834:N834"/>
    <mergeCell ref="O834:P834"/>
    <mergeCell ref="I833:J833"/>
    <mergeCell ref="K833:L833"/>
    <mergeCell ref="M833:N833"/>
    <mergeCell ref="O833:P833"/>
    <mergeCell ref="Q833:R833"/>
    <mergeCell ref="Q832:R832"/>
    <mergeCell ref="S832:T832"/>
    <mergeCell ref="U832:V832"/>
    <mergeCell ref="W832:X832"/>
    <mergeCell ref="Y832:Z832"/>
    <mergeCell ref="AA832:AB832"/>
    <mergeCell ref="S831:T831"/>
    <mergeCell ref="U831:V831"/>
    <mergeCell ref="W831:X831"/>
    <mergeCell ref="Y831:Z831"/>
    <mergeCell ref="AA831:AB831"/>
    <mergeCell ref="I832:J832"/>
    <mergeCell ref="K832:L832"/>
    <mergeCell ref="M832:N832"/>
    <mergeCell ref="O832:P832"/>
    <mergeCell ref="I831:J831"/>
    <mergeCell ref="K831:L831"/>
    <mergeCell ref="M831:N831"/>
    <mergeCell ref="O831:P831"/>
    <mergeCell ref="Q831:R831"/>
    <mergeCell ref="Q830:R830"/>
    <mergeCell ref="S830:T830"/>
    <mergeCell ref="U830:V830"/>
    <mergeCell ref="W830:X830"/>
    <mergeCell ref="Y830:Z830"/>
    <mergeCell ref="AA830:AB830"/>
    <mergeCell ref="C830:D830"/>
    <mergeCell ref="E830:F830"/>
    <mergeCell ref="I830:J830"/>
    <mergeCell ref="K830:L830"/>
    <mergeCell ref="M830:N830"/>
    <mergeCell ref="O830:P830"/>
    <mergeCell ref="Q828:R828"/>
    <mergeCell ref="S828:T828"/>
    <mergeCell ref="U828:V828"/>
    <mergeCell ref="W828:X828"/>
    <mergeCell ref="Y828:Z828"/>
    <mergeCell ref="AA828:AB828"/>
    <mergeCell ref="S827:T827"/>
    <mergeCell ref="U827:V827"/>
    <mergeCell ref="W827:X827"/>
    <mergeCell ref="Y827:Z827"/>
    <mergeCell ref="AA827:AB827"/>
    <mergeCell ref="I828:J828"/>
    <mergeCell ref="K828:L828"/>
    <mergeCell ref="M828:N828"/>
    <mergeCell ref="O828:P828"/>
    <mergeCell ref="I827:J827"/>
    <mergeCell ref="K827:L827"/>
    <mergeCell ref="M827:N827"/>
    <mergeCell ref="O827:P827"/>
    <mergeCell ref="Q827:R827"/>
    <mergeCell ref="Q826:R826"/>
    <mergeCell ref="S826:T826"/>
    <mergeCell ref="U826:V826"/>
    <mergeCell ref="W826:X826"/>
    <mergeCell ref="Y826:Z826"/>
    <mergeCell ref="AA826:AB826"/>
    <mergeCell ref="S825:T825"/>
    <mergeCell ref="U825:V825"/>
    <mergeCell ref="W825:X825"/>
    <mergeCell ref="Y825:Z825"/>
    <mergeCell ref="AA825:AB825"/>
    <mergeCell ref="I826:J826"/>
    <mergeCell ref="K826:L826"/>
    <mergeCell ref="M826:N826"/>
    <mergeCell ref="O826:P826"/>
    <mergeCell ref="I825:J825"/>
    <mergeCell ref="K825:L825"/>
    <mergeCell ref="M825:N825"/>
    <mergeCell ref="O825:P825"/>
    <mergeCell ref="Q825:R825"/>
    <mergeCell ref="Q824:R824"/>
    <mergeCell ref="S824:T824"/>
    <mergeCell ref="U824:V824"/>
    <mergeCell ref="W824:X824"/>
    <mergeCell ref="Y824:Z824"/>
    <mergeCell ref="AA824:AB824"/>
    <mergeCell ref="S823:T823"/>
    <mergeCell ref="U823:V823"/>
    <mergeCell ref="W823:X823"/>
    <mergeCell ref="Y823:Z823"/>
    <mergeCell ref="AA823:AB823"/>
    <mergeCell ref="I824:J824"/>
    <mergeCell ref="K824:L824"/>
    <mergeCell ref="M824:N824"/>
    <mergeCell ref="O824:P824"/>
    <mergeCell ref="I823:J823"/>
    <mergeCell ref="K823:L823"/>
    <mergeCell ref="M823:N823"/>
    <mergeCell ref="O823:P823"/>
    <mergeCell ref="Q823:R823"/>
    <mergeCell ref="Q822:R822"/>
    <mergeCell ref="S822:T822"/>
    <mergeCell ref="U822:V822"/>
    <mergeCell ref="W822:X822"/>
    <mergeCell ref="Y822:Z822"/>
    <mergeCell ref="AA822:AB822"/>
    <mergeCell ref="S821:T821"/>
    <mergeCell ref="U821:V821"/>
    <mergeCell ref="W821:X821"/>
    <mergeCell ref="Y821:Z821"/>
    <mergeCell ref="AA821:AB821"/>
    <mergeCell ref="I822:J822"/>
    <mergeCell ref="K822:L822"/>
    <mergeCell ref="M822:N822"/>
    <mergeCell ref="O822:P822"/>
    <mergeCell ref="I821:J821"/>
    <mergeCell ref="K821:L821"/>
    <mergeCell ref="M821:N821"/>
    <mergeCell ref="O821:P821"/>
    <mergeCell ref="Q821:R821"/>
    <mergeCell ref="Q820:R820"/>
    <mergeCell ref="S820:T820"/>
    <mergeCell ref="U820:V820"/>
    <mergeCell ref="W820:X820"/>
    <mergeCell ref="Y820:Z820"/>
    <mergeCell ref="AA820:AB820"/>
    <mergeCell ref="S819:T819"/>
    <mergeCell ref="U819:V819"/>
    <mergeCell ref="W819:X819"/>
    <mergeCell ref="Y819:Z819"/>
    <mergeCell ref="AA819:AB819"/>
    <mergeCell ref="I820:J820"/>
    <mergeCell ref="K820:L820"/>
    <mergeCell ref="M820:N820"/>
    <mergeCell ref="O820:P820"/>
    <mergeCell ref="I819:J819"/>
    <mergeCell ref="K819:L819"/>
    <mergeCell ref="M819:N819"/>
    <mergeCell ref="O819:P819"/>
    <mergeCell ref="Q819:R819"/>
    <mergeCell ref="Q818:R818"/>
    <mergeCell ref="S818:T818"/>
    <mergeCell ref="U818:V818"/>
    <mergeCell ref="W818:X818"/>
    <mergeCell ref="Y818:Z818"/>
    <mergeCell ref="AA818:AB818"/>
    <mergeCell ref="S817:T817"/>
    <mergeCell ref="U817:V817"/>
    <mergeCell ref="W817:X817"/>
    <mergeCell ref="Y817:Z817"/>
    <mergeCell ref="AA817:AB817"/>
    <mergeCell ref="C818:H818"/>
    <mergeCell ref="I818:J818"/>
    <mergeCell ref="K818:L818"/>
    <mergeCell ref="M818:N818"/>
    <mergeCell ref="O818:P818"/>
    <mergeCell ref="C817:H817"/>
    <mergeCell ref="I817:J817"/>
    <mergeCell ref="K817:L817"/>
    <mergeCell ref="M817:N817"/>
    <mergeCell ref="O817:P817"/>
    <mergeCell ref="Q817:R817"/>
    <mergeCell ref="Q816:R816"/>
    <mergeCell ref="S816:T816"/>
    <mergeCell ref="U816:V816"/>
    <mergeCell ref="W816:X816"/>
    <mergeCell ref="Y816:Z816"/>
    <mergeCell ref="AA816:AB816"/>
    <mergeCell ref="C816:D816"/>
    <mergeCell ref="E816:F816"/>
    <mergeCell ref="I816:J816"/>
    <mergeCell ref="K816:L816"/>
    <mergeCell ref="M816:N816"/>
    <mergeCell ref="O816:P816"/>
    <mergeCell ref="S811:T811"/>
    <mergeCell ref="I812:J812"/>
    <mergeCell ref="K812:L812"/>
    <mergeCell ref="M812:N812"/>
    <mergeCell ref="O812:P812"/>
    <mergeCell ref="Q812:R812"/>
    <mergeCell ref="S812:T812"/>
    <mergeCell ref="I811:J811"/>
    <mergeCell ref="K811:L811"/>
    <mergeCell ref="M811:N811"/>
    <mergeCell ref="O811:P811"/>
    <mergeCell ref="Q811:R811"/>
    <mergeCell ref="S809:T809"/>
    <mergeCell ref="I810:J810"/>
    <mergeCell ref="K810:L810"/>
    <mergeCell ref="M810:N810"/>
    <mergeCell ref="O810:P810"/>
    <mergeCell ref="Q810:R810"/>
    <mergeCell ref="S810:T810"/>
    <mergeCell ref="I809:J809"/>
    <mergeCell ref="K809:L809"/>
    <mergeCell ref="M809:N809"/>
    <mergeCell ref="O809:P809"/>
    <mergeCell ref="Q809:R809"/>
    <mergeCell ref="S807:T807"/>
    <mergeCell ref="I808:J808"/>
    <mergeCell ref="K808:L808"/>
    <mergeCell ref="M808:N808"/>
    <mergeCell ref="O808:P808"/>
    <mergeCell ref="Q808:R808"/>
    <mergeCell ref="S808:T808"/>
    <mergeCell ref="I807:J807"/>
    <mergeCell ref="K807:L807"/>
    <mergeCell ref="M807:N807"/>
    <mergeCell ref="O807:P807"/>
    <mergeCell ref="Q807:R807"/>
    <mergeCell ref="S805:T805"/>
    <mergeCell ref="I806:J806"/>
    <mergeCell ref="K806:L806"/>
    <mergeCell ref="M806:N806"/>
    <mergeCell ref="O806:P806"/>
    <mergeCell ref="Q806:R806"/>
    <mergeCell ref="S806:T806"/>
    <mergeCell ref="I805:J805"/>
    <mergeCell ref="K805:L805"/>
    <mergeCell ref="M805:N805"/>
    <mergeCell ref="O805:P805"/>
    <mergeCell ref="Q805:R805"/>
    <mergeCell ref="I776:J776"/>
    <mergeCell ref="K776:L776"/>
    <mergeCell ref="M776:N776"/>
    <mergeCell ref="O776:P776"/>
    <mergeCell ref="Q776:R776"/>
    <mergeCell ref="S803:T803"/>
    <mergeCell ref="I804:J804"/>
    <mergeCell ref="K804:L804"/>
    <mergeCell ref="M804:N804"/>
    <mergeCell ref="O804:P804"/>
    <mergeCell ref="Q804:R804"/>
    <mergeCell ref="S804:T804"/>
    <mergeCell ref="I803:J803"/>
    <mergeCell ref="K803:L803"/>
    <mergeCell ref="M803:N803"/>
    <mergeCell ref="O803:P803"/>
    <mergeCell ref="Q803:R803"/>
    <mergeCell ref="S801:T801"/>
    <mergeCell ref="I802:J802"/>
    <mergeCell ref="K802:L802"/>
    <mergeCell ref="M802:N802"/>
    <mergeCell ref="O802:P802"/>
    <mergeCell ref="Q802:R802"/>
    <mergeCell ref="S802:T802"/>
    <mergeCell ref="I801:J801"/>
    <mergeCell ref="K801:L801"/>
    <mergeCell ref="M801:N801"/>
    <mergeCell ref="O801:P801"/>
    <mergeCell ref="Q801:R801"/>
    <mergeCell ref="C821:H821"/>
    <mergeCell ref="C820:H820"/>
    <mergeCell ref="C819:H819"/>
    <mergeCell ref="C812:H812"/>
    <mergeCell ref="C811:H811"/>
    <mergeCell ref="C810:H810"/>
    <mergeCell ref="C809:H809"/>
    <mergeCell ref="C808:H808"/>
    <mergeCell ref="C807:H807"/>
    <mergeCell ref="C806:H806"/>
    <mergeCell ref="S774:T774"/>
    <mergeCell ref="I775:J775"/>
    <mergeCell ref="K775:L775"/>
    <mergeCell ref="M775:N775"/>
    <mergeCell ref="O775:P775"/>
    <mergeCell ref="Q775:R775"/>
    <mergeCell ref="S775:T775"/>
    <mergeCell ref="I774:J774"/>
    <mergeCell ref="K774:L774"/>
    <mergeCell ref="M774:N774"/>
    <mergeCell ref="O774:P774"/>
    <mergeCell ref="Q774:R774"/>
    <mergeCell ref="B795:AB798"/>
    <mergeCell ref="C800:H800"/>
    <mergeCell ref="I800:J800"/>
    <mergeCell ref="K800:L800"/>
    <mergeCell ref="M800:N800"/>
    <mergeCell ref="O800:P800"/>
    <mergeCell ref="Q800:R800"/>
    <mergeCell ref="S800:T800"/>
    <mergeCell ref="S776:T776"/>
    <mergeCell ref="C777:H777"/>
    <mergeCell ref="K773:L773"/>
    <mergeCell ref="M773:N773"/>
    <mergeCell ref="O773:P773"/>
    <mergeCell ref="Q773:R773"/>
    <mergeCell ref="S773:T773"/>
    <mergeCell ref="I772:J772"/>
    <mergeCell ref="K772:L772"/>
    <mergeCell ref="M772:N772"/>
    <mergeCell ref="O772:P772"/>
    <mergeCell ref="Q772:R772"/>
    <mergeCell ref="S770:T770"/>
    <mergeCell ref="I771:J771"/>
    <mergeCell ref="K771:L771"/>
    <mergeCell ref="M771:N771"/>
    <mergeCell ref="O771:P771"/>
    <mergeCell ref="Q771:R771"/>
    <mergeCell ref="S771:T771"/>
    <mergeCell ref="I770:J770"/>
    <mergeCell ref="K770:L770"/>
    <mergeCell ref="M770:N770"/>
    <mergeCell ref="O770:P770"/>
    <mergeCell ref="Q770:R770"/>
    <mergeCell ref="B767:AB767"/>
    <mergeCell ref="I769:J769"/>
    <mergeCell ref="K769:L769"/>
    <mergeCell ref="M769:N769"/>
    <mergeCell ref="O769:P769"/>
    <mergeCell ref="Q769:R769"/>
    <mergeCell ref="S769:T769"/>
    <mergeCell ref="C748:H748"/>
    <mergeCell ref="I748:J748"/>
    <mergeCell ref="K748:L748"/>
    <mergeCell ref="M748:N748"/>
    <mergeCell ref="O748:P748"/>
    <mergeCell ref="Q748:R748"/>
    <mergeCell ref="S746:T746"/>
    <mergeCell ref="I747:J747"/>
    <mergeCell ref="K747:L747"/>
    <mergeCell ref="M747:N747"/>
    <mergeCell ref="O747:P747"/>
    <mergeCell ref="Q747:R747"/>
    <mergeCell ref="S747:T747"/>
    <mergeCell ref="I746:J746"/>
    <mergeCell ref="K746:L746"/>
    <mergeCell ref="M746:N746"/>
    <mergeCell ref="O746:P746"/>
    <mergeCell ref="Q746:R746"/>
    <mergeCell ref="C762:H762"/>
    <mergeCell ref="M762:N762"/>
    <mergeCell ref="K762:L762"/>
    <mergeCell ref="O762:P762"/>
    <mergeCell ref="Q762:R762"/>
    <mergeCell ref="S762:T762"/>
    <mergeCell ref="I761:J761"/>
    <mergeCell ref="K739:L739"/>
    <mergeCell ref="M739:N739"/>
    <mergeCell ref="O739:P739"/>
    <mergeCell ref="Q739:R739"/>
    <mergeCell ref="S739:T739"/>
    <mergeCell ref="I744:J744"/>
    <mergeCell ref="K744:L744"/>
    <mergeCell ref="M744:N744"/>
    <mergeCell ref="O744:P744"/>
    <mergeCell ref="Q744:R744"/>
    <mergeCell ref="S742:T742"/>
    <mergeCell ref="I743:J743"/>
    <mergeCell ref="K743:L743"/>
    <mergeCell ref="M743:N743"/>
    <mergeCell ref="O743:P743"/>
    <mergeCell ref="Q743:R743"/>
    <mergeCell ref="S743:T743"/>
    <mergeCell ref="I742:J742"/>
    <mergeCell ref="K742:L742"/>
    <mergeCell ref="M742:N742"/>
    <mergeCell ref="O742:P742"/>
    <mergeCell ref="Q742:R742"/>
    <mergeCell ref="S712:T712"/>
    <mergeCell ref="C713:H713"/>
    <mergeCell ref="I713:J713"/>
    <mergeCell ref="K713:L713"/>
    <mergeCell ref="M713:N713"/>
    <mergeCell ref="O713:P713"/>
    <mergeCell ref="Q713:R713"/>
    <mergeCell ref="S713:T713"/>
    <mergeCell ref="C712:H712"/>
    <mergeCell ref="I712:J712"/>
    <mergeCell ref="K712:L712"/>
    <mergeCell ref="M712:N712"/>
    <mergeCell ref="O712:P712"/>
    <mergeCell ref="Q712:R712"/>
    <mergeCell ref="C742:H742"/>
    <mergeCell ref="C741:H741"/>
    <mergeCell ref="C740:H740"/>
    <mergeCell ref="S740:T740"/>
    <mergeCell ref="I741:J741"/>
    <mergeCell ref="K741:L741"/>
    <mergeCell ref="M741:N741"/>
    <mergeCell ref="O741:P741"/>
    <mergeCell ref="Q741:R741"/>
    <mergeCell ref="S741:T741"/>
    <mergeCell ref="I740:J740"/>
    <mergeCell ref="K740:L740"/>
    <mergeCell ref="M740:N740"/>
    <mergeCell ref="O740:P740"/>
    <mergeCell ref="Q740:R740"/>
    <mergeCell ref="B736:AB738"/>
    <mergeCell ref="C739:H739"/>
    <mergeCell ref="I739:J739"/>
    <mergeCell ref="I711:J711"/>
    <mergeCell ref="K711:L711"/>
    <mergeCell ref="M711:N711"/>
    <mergeCell ref="O711:P711"/>
    <mergeCell ref="Q711:R711"/>
    <mergeCell ref="S711:T711"/>
    <mergeCell ref="S705:T705"/>
    <mergeCell ref="I706:J706"/>
    <mergeCell ref="K706:L706"/>
    <mergeCell ref="M706:N706"/>
    <mergeCell ref="O706:P706"/>
    <mergeCell ref="Q706:R706"/>
    <mergeCell ref="S706:T706"/>
    <mergeCell ref="I705:J705"/>
    <mergeCell ref="K705:L705"/>
    <mergeCell ref="M705:N705"/>
    <mergeCell ref="O705:P705"/>
    <mergeCell ref="Q705:R705"/>
    <mergeCell ref="U680:V680"/>
    <mergeCell ref="W680:X680"/>
    <mergeCell ref="Y680:Z680"/>
    <mergeCell ref="AA680:AB680"/>
    <mergeCell ref="S679:T679"/>
    <mergeCell ref="U679:V679"/>
    <mergeCell ref="W679:X679"/>
    <mergeCell ref="Y679:Z679"/>
    <mergeCell ref="AA679:AB679"/>
    <mergeCell ref="C680:H680"/>
    <mergeCell ref="I680:J680"/>
    <mergeCell ref="K680:L680"/>
    <mergeCell ref="M680:N680"/>
    <mergeCell ref="O680:P680"/>
    <mergeCell ref="C679:H679"/>
    <mergeCell ref="I679:J679"/>
    <mergeCell ref="K679:L679"/>
    <mergeCell ref="M679:N679"/>
    <mergeCell ref="O679:P679"/>
    <mergeCell ref="Q679:R679"/>
    <mergeCell ref="C706:H706"/>
    <mergeCell ref="C705:H705"/>
    <mergeCell ref="Q678:R678"/>
    <mergeCell ref="S678:T678"/>
    <mergeCell ref="U678:V678"/>
    <mergeCell ref="W678:X678"/>
    <mergeCell ref="Y678:Z678"/>
    <mergeCell ref="AA678:AB678"/>
    <mergeCell ref="S677:T677"/>
    <mergeCell ref="U677:V677"/>
    <mergeCell ref="W677:X677"/>
    <mergeCell ref="Y677:Z677"/>
    <mergeCell ref="AA677:AB677"/>
    <mergeCell ref="I678:J678"/>
    <mergeCell ref="K678:L678"/>
    <mergeCell ref="M678:N678"/>
    <mergeCell ref="O678:P678"/>
    <mergeCell ref="I677:J677"/>
    <mergeCell ref="K677:L677"/>
    <mergeCell ref="M677:N677"/>
    <mergeCell ref="O677:P677"/>
    <mergeCell ref="Q677:R677"/>
    <mergeCell ref="B699:AB702"/>
    <mergeCell ref="C704:H704"/>
    <mergeCell ref="I704:J704"/>
    <mergeCell ref="K704:L704"/>
    <mergeCell ref="M704:N704"/>
    <mergeCell ref="O704:P704"/>
    <mergeCell ref="Q704:R704"/>
    <mergeCell ref="S704:T704"/>
    <mergeCell ref="Q680:R680"/>
    <mergeCell ref="S680:T680"/>
    <mergeCell ref="U676:V676"/>
    <mergeCell ref="W676:X676"/>
    <mergeCell ref="Y676:Z676"/>
    <mergeCell ref="AA676:AB676"/>
    <mergeCell ref="S675:T675"/>
    <mergeCell ref="U675:V675"/>
    <mergeCell ref="W675:X675"/>
    <mergeCell ref="Y675:Z675"/>
    <mergeCell ref="AA675:AB675"/>
    <mergeCell ref="I676:J676"/>
    <mergeCell ref="K676:L676"/>
    <mergeCell ref="M676:N676"/>
    <mergeCell ref="O676:P676"/>
    <mergeCell ref="I675:J675"/>
    <mergeCell ref="K675:L675"/>
    <mergeCell ref="M675:N675"/>
    <mergeCell ref="O675:P675"/>
    <mergeCell ref="Q675:R675"/>
    <mergeCell ref="Q676:R676"/>
    <mergeCell ref="S676:T676"/>
    <mergeCell ref="U674:V674"/>
    <mergeCell ref="W674:X674"/>
    <mergeCell ref="Y674:Z674"/>
    <mergeCell ref="AA674:AB674"/>
    <mergeCell ref="S673:T673"/>
    <mergeCell ref="U673:V673"/>
    <mergeCell ref="W673:X673"/>
    <mergeCell ref="Y673:Z673"/>
    <mergeCell ref="AA673:AB673"/>
    <mergeCell ref="I674:J674"/>
    <mergeCell ref="K674:L674"/>
    <mergeCell ref="M674:N674"/>
    <mergeCell ref="O674:P674"/>
    <mergeCell ref="I673:J673"/>
    <mergeCell ref="K673:L673"/>
    <mergeCell ref="M673:N673"/>
    <mergeCell ref="O673:P673"/>
    <mergeCell ref="Q673:R673"/>
    <mergeCell ref="Q674:R674"/>
    <mergeCell ref="S674:T674"/>
    <mergeCell ref="U672:V672"/>
    <mergeCell ref="W672:X672"/>
    <mergeCell ref="Y672:Z672"/>
    <mergeCell ref="AA672:AB672"/>
    <mergeCell ref="C672:D672"/>
    <mergeCell ref="E672:F672"/>
    <mergeCell ref="I672:J672"/>
    <mergeCell ref="K672:L672"/>
    <mergeCell ref="M672:N672"/>
    <mergeCell ref="O672:P672"/>
    <mergeCell ref="Q669:R669"/>
    <mergeCell ref="S669:T669"/>
    <mergeCell ref="U669:V669"/>
    <mergeCell ref="W669:X669"/>
    <mergeCell ref="Y669:Z669"/>
    <mergeCell ref="AA669:AB669"/>
    <mergeCell ref="S668:T668"/>
    <mergeCell ref="U668:V668"/>
    <mergeCell ref="W668:X668"/>
    <mergeCell ref="Y668:Z668"/>
    <mergeCell ref="AA668:AB668"/>
    <mergeCell ref="I669:J669"/>
    <mergeCell ref="K669:L669"/>
    <mergeCell ref="M669:N669"/>
    <mergeCell ref="O669:P669"/>
    <mergeCell ref="I668:J668"/>
    <mergeCell ref="K668:L668"/>
    <mergeCell ref="M668:N668"/>
    <mergeCell ref="O668:P668"/>
    <mergeCell ref="Q668:R668"/>
    <mergeCell ref="Q672:R672"/>
    <mergeCell ref="S672:T672"/>
    <mergeCell ref="U667:V667"/>
    <mergeCell ref="W667:X667"/>
    <mergeCell ref="Y667:Z667"/>
    <mergeCell ref="AA667:AB667"/>
    <mergeCell ref="S666:T666"/>
    <mergeCell ref="U666:V666"/>
    <mergeCell ref="W666:X666"/>
    <mergeCell ref="Y666:Z666"/>
    <mergeCell ref="AA666:AB666"/>
    <mergeCell ref="I667:J667"/>
    <mergeCell ref="K667:L667"/>
    <mergeCell ref="M667:N667"/>
    <mergeCell ref="O667:P667"/>
    <mergeCell ref="I666:J666"/>
    <mergeCell ref="K666:L666"/>
    <mergeCell ref="M666:N666"/>
    <mergeCell ref="O666:P666"/>
    <mergeCell ref="Q666:R666"/>
    <mergeCell ref="Q667:R667"/>
    <mergeCell ref="S667:T667"/>
    <mergeCell ref="Q665:R665"/>
    <mergeCell ref="S665:T665"/>
    <mergeCell ref="U665:V665"/>
    <mergeCell ref="W665:X665"/>
    <mergeCell ref="Y665:Z665"/>
    <mergeCell ref="AA665:AB665"/>
    <mergeCell ref="S664:T664"/>
    <mergeCell ref="U664:V664"/>
    <mergeCell ref="W664:X664"/>
    <mergeCell ref="Y664:Z664"/>
    <mergeCell ref="AA664:AB664"/>
    <mergeCell ref="I665:J665"/>
    <mergeCell ref="K665:L665"/>
    <mergeCell ref="M665:N665"/>
    <mergeCell ref="O665:P665"/>
    <mergeCell ref="I664:J664"/>
    <mergeCell ref="K664:L664"/>
    <mergeCell ref="M664:N664"/>
    <mergeCell ref="O664:P664"/>
    <mergeCell ref="Q664:R664"/>
    <mergeCell ref="Q663:R663"/>
    <mergeCell ref="S663:T663"/>
    <mergeCell ref="U663:V663"/>
    <mergeCell ref="W663:X663"/>
    <mergeCell ref="Y663:Z663"/>
    <mergeCell ref="AA663:AB663"/>
    <mergeCell ref="S662:T662"/>
    <mergeCell ref="U662:V662"/>
    <mergeCell ref="W662:X662"/>
    <mergeCell ref="Y662:Z662"/>
    <mergeCell ref="AA662:AB662"/>
    <mergeCell ref="I663:J663"/>
    <mergeCell ref="K663:L663"/>
    <mergeCell ref="M663:N663"/>
    <mergeCell ref="O663:P663"/>
    <mergeCell ref="U661:V661"/>
    <mergeCell ref="W661:X661"/>
    <mergeCell ref="Y661:Z661"/>
    <mergeCell ref="AA661:AB661"/>
    <mergeCell ref="I662:J662"/>
    <mergeCell ref="K662:L662"/>
    <mergeCell ref="M662:N662"/>
    <mergeCell ref="O662:P662"/>
    <mergeCell ref="Q662:R662"/>
    <mergeCell ref="S658:T658"/>
    <mergeCell ref="C661:D661"/>
    <mergeCell ref="E661:F661"/>
    <mergeCell ref="I661:J661"/>
    <mergeCell ref="K661:L661"/>
    <mergeCell ref="M661:N661"/>
    <mergeCell ref="O661:P661"/>
    <mergeCell ref="Q661:R661"/>
    <mergeCell ref="S661:T661"/>
    <mergeCell ref="C658:H658"/>
    <mergeCell ref="I658:J658"/>
    <mergeCell ref="K658:L658"/>
    <mergeCell ref="M658:N658"/>
    <mergeCell ref="O658:P658"/>
    <mergeCell ref="Q658:R658"/>
    <mergeCell ref="S656:T656"/>
    <mergeCell ref="C657:H657"/>
    <mergeCell ref="I657:J657"/>
    <mergeCell ref="K657:L657"/>
    <mergeCell ref="M657:N657"/>
    <mergeCell ref="O657:P657"/>
    <mergeCell ref="Q657:R657"/>
    <mergeCell ref="S657:T657"/>
    <mergeCell ref="C656:H656"/>
    <mergeCell ref="I656:J656"/>
    <mergeCell ref="K656:L656"/>
    <mergeCell ref="M656:N656"/>
    <mergeCell ref="O656:P656"/>
    <mergeCell ref="Q656:R656"/>
    <mergeCell ref="S654:T654"/>
    <mergeCell ref="I655:J655"/>
    <mergeCell ref="K655:L655"/>
    <mergeCell ref="M655:N655"/>
    <mergeCell ref="O655:P655"/>
    <mergeCell ref="Q655:R655"/>
    <mergeCell ref="S655:T655"/>
    <mergeCell ref="I654:J654"/>
    <mergeCell ref="K654:L654"/>
    <mergeCell ref="M654:N654"/>
    <mergeCell ref="O654:P654"/>
    <mergeCell ref="Q654:R654"/>
    <mergeCell ref="S652:T652"/>
    <mergeCell ref="I653:J653"/>
    <mergeCell ref="K653:L653"/>
    <mergeCell ref="M653:N653"/>
    <mergeCell ref="O653:P653"/>
    <mergeCell ref="Q653:R653"/>
    <mergeCell ref="S653:T653"/>
    <mergeCell ref="I652:J652"/>
    <mergeCell ref="K652:L652"/>
    <mergeCell ref="M652:N652"/>
    <mergeCell ref="O652:P652"/>
    <mergeCell ref="Q652:R652"/>
    <mergeCell ref="S650:T650"/>
    <mergeCell ref="I651:J651"/>
    <mergeCell ref="K651:L651"/>
    <mergeCell ref="M651:N651"/>
    <mergeCell ref="O651:P651"/>
    <mergeCell ref="Q651:R651"/>
    <mergeCell ref="S651:T651"/>
    <mergeCell ref="I650:J650"/>
    <mergeCell ref="K650:L650"/>
    <mergeCell ref="M650:N650"/>
    <mergeCell ref="O650:P650"/>
    <mergeCell ref="Q650:R650"/>
    <mergeCell ref="B647:AB648"/>
    <mergeCell ref="Q630:R630"/>
    <mergeCell ref="S630:T630"/>
    <mergeCell ref="U630:V630"/>
    <mergeCell ref="W630:X630"/>
    <mergeCell ref="Y630:Z630"/>
    <mergeCell ref="AA630:AB630"/>
    <mergeCell ref="K639:L639"/>
    <mergeCell ref="M639:N639"/>
    <mergeCell ref="O639:P639"/>
    <mergeCell ref="Q639:R639"/>
    <mergeCell ref="S639:T639"/>
    <mergeCell ref="K640:L640"/>
    <mergeCell ref="M640:N640"/>
    <mergeCell ref="O640:P640"/>
    <mergeCell ref="Q640:R640"/>
    <mergeCell ref="S640:T640"/>
    <mergeCell ref="I640:J640"/>
    <mergeCell ref="I639:J639"/>
    <mergeCell ref="K636:L636"/>
    <mergeCell ref="U629:V629"/>
    <mergeCell ref="W629:X629"/>
    <mergeCell ref="Y629:Z629"/>
    <mergeCell ref="AA629:AB629"/>
    <mergeCell ref="I630:J630"/>
    <mergeCell ref="K630:L630"/>
    <mergeCell ref="M630:N630"/>
    <mergeCell ref="O630:P630"/>
    <mergeCell ref="U628:V628"/>
    <mergeCell ref="W628:X628"/>
    <mergeCell ref="Y628:Z628"/>
    <mergeCell ref="AA628:AB628"/>
    <mergeCell ref="I629:J629"/>
    <mergeCell ref="K629:L629"/>
    <mergeCell ref="M629:N629"/>
    <mergeCell ref="O629:P629"/>
    <mergeCell ref="Q629:R629"/>
    <mergeCell ref="W627:X627"/>
    <mergeCell ref="Y627:Z627"/>
    <mergeCell ref="AA627:AB627"/>
    <mergeCell ref="I628:J628"/>
    <mergeCell ref="K628:L628"/>
    <mergeCell ref="M628:N628"/>
    <mergeCell ref="O628:P628"/>
    <mergeCell ref="Q628:R628"/>
    <mergeCell ref="S628:T628"/>
    <mergeCell ref="Y626:Z626"/>
    <mergeCell ref="AA626:AB626"/>
    <mergeCell ref="I627:J627"/>
    <mergeCell ref="K627:L627"/>
    <mergeCell ref="M627:N627"/>
    <mergeCell ref="O627:P627"/>
    <mergeCell ref="Q627:R627"/>
    <mergeCell ref="S627:T627"/>
    <mergeCell ref="U627:V627"/>
    <mergeCell ref="AA625:AB625"/>
    <mergeCell ref="C626:H626"/>
    <mergeCell ref="I626:J626"/>
    <mergeCell ref="K626:L626"/>
    <mergeCell ref="M626:N626"/>
    <mergeCell ref="O626:P626"/>
    <mergeCell ref="Q626:R626"/>
    <mergeCell ref="S626:T626"/>
    <mergeCell ref="U626:V626"/>
    <mergeCell ref="W626:X626"/>
    <mergeCell ref="O625:P625"/>
    <mergeCell ref="Q625:R625"/>
    <mergeCell ref="S625:T625"/>
    <mergeCell ref="U625:V625"/>
    <mergeCell ref="W625:X625"/>
    <mergeCell ref="Y625:Z625"/>
    <mergeCell ref="S622:T622"/>
    <mergeCell ref="U622:V622"/>
    <mergeCell ref="W622:X622"/>
    <mergeCell ref="Y622:Z622"/>
    <mergeCell ref="AA622:AB622"/>
    <mergeCell ref="C625:D625"/>
    <mergeCell ref="E625:F625"/>
    <mergeCell ref="I625:J625"/>
    <mergeCell ref="K625:L625"/>
    <mergeCell ref="M625:N625"/>
    <mergeCell ref="C622:H622"/>
    <mergeCell ref="I622:J622"/>
    <mergeCell ref="K622:L622"/>
    <mergeCell ref="M622:N622"/>
    <mergeCell ref="O622:P622"/>
    <mergeCell ref="Q622:R622"/>
    <mergeCell ref="U621:V621"/>
    <mergeCell ref="W621:X621"/>
    <mergeCell ref="Y621:Z621"/>
    <mergeCell ref="AA621:AB621"/>
    <mergeCell ref="S620:T620"/>
    <mergeCell ref="U620:V620"/>
    <mergeCell ref="W620:X620"/>
    <mergeCell ref="Y620:Z620"/>
    <mergeCell ref="AA620:AB620"/>
    <mergeCell ref="I621:J621"/>
    <mergeCell ref="K621:L621"/>
    <mergeCell ref="M621:N621"/>
    <mergeCell ref="O621:P621"/>
    <mergeCell ref="I620:J620"/>
    <mergeCell ref="K620:L620"/>
    <mergeCell ref="M620:N620"/>
    <mergeCell ref="O620:P620"/>
    <mergeCell ref="Q620:R620"/>
    <mergeCell ref="U619:V619"/>
    <mergeCell ref="W619:X619"/>
    <mergeCell ref="Y619:Z619"/>
    <mergeCell ref="AA619:AB619"/>
    <mergeCell ref="S618:T618"/>
    <mergeCell ref="U618:V618"/>
    <mergeCell ref="W618:X618"/>
    <mergeCell ref="Y618:Z618"/>
    <mergeCell ref="AA618:AB618"/>
    <mergeCell ref="I619:J619"/>
    <mergeCell ref="K619:L619"/>
    <mergeCell ref="M619:N619"/>
    <mergeCell ref="O619:P619"/>
    <mergeCell ref="U617:V617"/>
    <mergeCell ref="W617:X617"/>
    <mergeCell ref="Y617:Z617"/>
    <mergeCell ref="AA617:AB617"/>
    <mergeCell ref="I618:J618"/>
    <mergeCell ref="K618:L618"/>
    <mergeCell ref="M618:N618"/>
    <mergeCell ref="O618:P618"/>
    <mergeCell ref="Q618:R618"/>
    <mergeCell ref="I617:J617"/>
    <mergeCell ref="K617:L617"/>
    <mergeCell ref="M617:N617"/>
    <mergeCell ref="O617:P617"/>
    <mergeCell ref="Q617:R617"/>
    <mergeCell ref="S617:T617"/>
    <mergeCell ref="K614:L614"/>
    <mergeCell ref="M614:N614"/>
    <mergeCell ref="O614:P614"/>
    <mergeCell ref="Q614:R614"/>
    <mergeCell ref="S612:T612"/>
    <mergeCell ref="C613:H613"/>
    <mergeCell ref="I613:J613"/>
    <mergeCell ref="K613:L613"/>
    <mergeCell ref="M613:N613"/>
    <mergeCell ref="O613:P613"/>
    <mergeCell ref="Q613:R613"/>
    <mergeCell ref="S613:T613"/>
    <mergeCell ref="C612:H612"/>
    <mergeCell ref="I612:J612"/>
    <mergeCell ref="K612:L612"/>
    <mergeCell ref="M612:N612"/>
    <mergeCell ref="O612:P612"/>
    <mergeCell ref="Q612:R612"/>
    <mergeCell ref="S610:T610"/>
    <mergeCell ref="I611:J611"/>
    <mergeCell ref="K611:L611"/>
    <mergeCell ref="M611:N611"/>
    <mergeCell ref="O611:P611"/>
    <mergeCell ref="Q611:R611"/>
    <mergeCell ref="S611:T611"/>
    <mergeCell ref="I610:J610"/>
    <mergeCell ref="K610:L610"/>
    <mergeCell ref="M610:N610"/>
    <mergeCell ref="O610:P610"/>
    <mergeCell ref="Q610:R610"/>
    <mergeCell ref="S585:T585"/>
    <mergeCell ref="B603:AB607"/>
    <mergeCell ref="I609:J609"/>
    <mergeCell ref="K609:L609"/>
    <mergeCell ref="M609:N609"/>
    <mergeCell ref="O609:P609"/>
    <mergeCell ref="Q609:R609"/>
    <mergeCell ref="S609:T609"/>
    <mergeCell ref="C585:H585"/>
    <mergeCell ref="I585:J585"/>
    <mergeCell ref="K585:L585"/>
    <mergeCell ref="M585:N585"/>
    <mergeCell ref="O585:P585"/>
    <mergeCell ref="Q585:R585"/>
    <mergeCell ref="K598:L598"/>
    <mergeCell ref="M598:N598"/>
    <mergeCell ref="O598:P598"/>
    <mergeCell ref="Q598:R598"/>
    <mergeCell ref="S598:T598"/>
    <mergeCell ref="K599:L599"/>
    <mergeCell ref="S583:T583"/>
    <mergeCell ref="I584:J584"/>
    <mergeCell ref="K584:L584"/>
    <mergeCell ref="M584:N584"/>
    <mergeCell ref="O584:P584"/>
    <mergeCell ref="Q584:R584"/>
    <mergeCell ref="S584:T584"/>
    <mergeCell ref="I583:J583"/>
    <mergeCell ref="K583:L583"/>
    <mergeCell ref="M583:N583"/>
    <mergeCell ref="O583:P583"/>
    <mergeCell ref="Q583:R583"/>
    <mergeCell ref="S581:T581"/>
    <mergeCell ref="I582:J582"/>
    <mergeCell ref="K582:L582"/>
    <mergeCell ref="M582:N582"/>
    <mergeCell ref="O582:P582"/>
    <mergeCell ref="Q582:R582"/>
    <mergeCell ref="S582:T582"/>
    <mergeCell ref="I581:J581"/>
    <mergeCell ref="K581:L581"/>
    <mergeCell ref="M581:N581"/>
    <mergeCell ref="O581:P581"/>
    <mergeCell ref="Q581:R581"/>
    <mergeCell ref="O578:P578"/>
    <mergeCell ref="Q578:R578"/>
    <mergeCell ref="S578:T578"/>
    <mergeCell ref="S556:T556"/>
    <mergeCell ref="I557:J557"/>
    <mergeCell ref="K557:L557"/>
    <mergeCell ref="M557:N557"/>
    <mergeCell ref="O557:P557"/>
    <mergeCell ref="Q557:R557"/>
    <mergeCell ref="S557:T557"/>
    <mergeCell ref="I556:J556"/>
    <mergeCell ref="K556:L556"/>
    <mergeCell ref="M556:N556"/>
    <mergeCell ref="O556:P556"/>
    <mergeCell ref="Q556:R556"/>
    <mergeCell ref="S554:T554"/>
    <mergeCell ref="I555:J555"/>
    <mergeCell ref="K555:L555"/>
    <mergeCell ref="M555:N555"/>
    <mergeCell ref="O555:P555"/>
    <mergeCell ref="Q555:R555"/>
    <mergeCell ref="S555:T555"/>
    <mergeCell ref="I554:J554"/>
    <mergeCell ref="K554:L554"/>
    <mergeCell ref="M554:N554"/>
    <mergeCell ref="O554:P554"/>
    <mergeCell ref="Q554:R554"/>
    <mergeCell ref="S552:T552"/>
    <mergeCell ref="I553:J553"/>
    <mergeCell ref="K553:L553"/>
    <mergeCell ref="M553:N553"/>
    <mergeCell ref="O553:P553"/>
    <mergeCell ref="Q553:R553"/>
    <mergeCell ref="S553:T553"/>
    <mergeCell ref="I552:J552"/>
    <mergeCell ref="K552:L552"/>
    <mergeCell ref="M552:N552"/>
    <mergeCell ref="O552:P552"/>
    <mergeCell ref="Q552:R552"/>
    <mergeCell ref="S516:T516"/>
    <mergeCell ref="I517:J517"/>
    <mergeCell ref="K517:L517"/>
    <mergeCell ref="M517:N517"/>
    <mergeCell ref="O517:P517"/>
    <mergeCell ref="Q517:R517"/>
    <mergeCell ref="S517:T517"/>
    <mergeCell ref="I516:J516"/>
    <mergeCell ref="K516:L516"/>
    <mergeCell ref="M516:N516"/>
    <mergeCell ref="O516:P516"/>
    <mergeCell ref="Q516:R516"/>
    <mergeCell ref="I515:J515"/>
    <mergeCell ref="K515:L515"/>
    <mergeCell ref="M515:N515"/>
    <mergeCell ref="O515:P515"/>
    <mergeCell ref="Q515:R515"/>
    <mergeCell ref="S515:T515"/>
    <mergeCell ref="S511:T511"/>
    <mergeCell ref="I512:J512"/>
    <mergeCell ref="K512:L512"/>
    <mergeCell ref="M512:N512"/>
    <mergeCell ref="O512:P512"/>
    <mergeCell ref="Q512:R512"/>
    <mergeCell ref="S512:T512"/>
    <mergeCell ref="I511:J511"/>
    <mergeCell ref="K511:L511"/>
    <mergeCell ref="M511:N511"/>
    <mergeCell ref="O511:P511"/>
    <mergeCell ref="Q511:R511"/>
    <mergeCell ref="U491:V491"/>
    <mergeCell ref="W491:X491"/>
    <mergeCell ref="B506:AB508"/>
    <mergeCell ref="I510:J510"/>
    <mergeCell ref="K510:L510"/>
    <mergeCell ref="M510:N510"/>
    <mergeCell ref="O510:P510"/>
    <mergeCell ref="Q510:R510"/>
    <mergeCell ref="S510:T510"/>
    <mergeCell ref="W489:X489"/>
    <mergeCell ref="C490:H490"/>
    <mergeCell ref="I490:J490"/>
    <mergeCell ref="K490:L490"/>
    <mergeCell ref="M490:N490"/>
    <mergeCell ref="O490:P490"/>
    <mergeCell ref="Q490:R490"/>
    <mergeCell ref="S490:T490"/>
    <mergeCell ref="U490:V490"/>
    <mergeCell ref="W490:X490"/>
    <mergeCell ref="I489:J489"/>
    <mergeCell ref="K489:L489"/>
    <mergeCell ref="M489:N489"/>
    <mergeCell ref="O489:P489"/>
    <mergeCell ref="Q489:R489"/>
    <mergeCell ref="S489:T489"/>
    <mergeCell ref="U489:V489"/>
    <mergeCell ref="C500:H500"/>
    <mergeCell ref="K500:L500"/>
    <mergeCell ref="M500:N500"/>
    <mergeCell ref="O500:P500"/>
    <mergeCell ref="Q500:R500"/>
    <mergeCell ref="S500:T500"/>
    <mergeCell ref="AE486:AG486"/>
    <mergeCell ref="I487:J487"/>
    <mergeCell ref="K487:L487"/>
    <mergeCell ref="M487:N487"/>
    <mergeCell ref="O487:P487"/>
    <mergeCell ref="Q487:R487"/>
    <mergeCell ref="I486:J486"/>
    <mergeCell ref="K486:L486"/>
    <mergeCell ref="M486:N486"/>
    <mergeCell ref="O486:P486"/>
    <mergeCell ref="Q486:R486"/>
    <mergeCell ref="I485:J485"/>
    <mergeCell ref="K485:L485"/>
    <mergeCell ref="M485:N485"/>
    <mergeCell ref="O485:P485"/>
    <mergeCell ref="Q485:R485"/>
    <mergeCell ref="S485:T485"/>
    <mergeCell ref="U485:V485"/>
    <mergeCell ref="W485:X485"/>
    <mergeCell ref="U461:V461"/>
    <mergeCell ref="S459:T459"/>
    <mergeCell ref="U459:V459"/>
    <mergeCell ref="W459:X459"/>
    <mergeCell ref="I460:J460"/>
    <mergeCell ref="K460:L460"/>
    <mergeCell ref="M460:N460"/>
    <mergeCell ref="O460:P460"/>
    <mergeCell ref="Q460:R460"/>
    <mergeCell ref="S460:T460"/>
    <mergeCell ref="I459:J459"/>
    <mergeCell ref="K459:L459"/>
    <mergeCell ref="M459:N459"/>
    <mergeCell ref="O459:P459"/>
    <mergeCell ref="Q459:R459"/>
    <mergeCell ref="W457:X457"/>
    <mergeCell ref="I458:J458"/>
    <mergeCell ref="K458:L458"/>
    <mergeCell ref="M458:N458"/>
    <mergeCell ref="O458:P458"/>
    <mergeCell ref="Q458:R458"/>
    <mergeCell ref="S458:T458"/>
    <mergeCell ref="U458:V458"/>
    <mergeCell ref="W458:X458"/>
    <mergeCell ref="U456:V456"/>
    <mergeCell ref="W456:X456"/>
    <mergeCell ref="I457:J457"/>
    <mergeCell ref="K457:L457"/>
    <mergeCell ref="M457:N457"/>
    <mergeCell ref="O457:P457"/>
    <mergeCell ref="Q457:R457"/>
    <mergeCell ref="S457:T457"/>
    <mergeCell ref="U457:V457"/>
    <mergeCell ref="S455:T455"/>
    <mergeCell ref="U455:V455"/>
    <mergeCell ref="W455:X455"/>
    <mergeCell ref="I456:J456"/>
    <mergeCell ref="K456:L456"/>
    <mergeCell ref="M456:N456"/>
    <mergeCell ref="O456:P456"/>
    <mergeCell ref="Q456:R456"/>
    <mergeCell ref="S456:T456"/>
    <mergeCell ref="I455:J455"/>
    <mergeCell ref="K455:L455"/>
    <mergeCell ref="M455:N455"/>
    <mergeCell ref="O455:P455"/>
    <mergeCell ref="Q455:R455"/>
    <mergeCell ref="W453:X453"/>
    <mergeCell ref="I454:J454"/>
    <mergeCell ref="K454:L454"/>
    <mergeCell ref="M454:N454"/>
    <mergeCell ref="O454:P454"/>
    <mergeCell ref="Q454:R454"/>
    <mergeCell ref="S454:T454"/>
    <mergeCell ref="U454:V454"/>
    <mergeCell ref="W454:X454"/>
    <mergeCell ref="S438:T438"/>
    <mergeCell ref="B450:AB451"/>
    <mergeCell ref="I453:J453"/>
    <mergeCell ref="K453:L453"/>
    <mergeCell ref="M453:N453"/>
    <mergeCell ref="O453:P453"/>
    <mergeCell ref="Q453:R453"/>
    <mergeCell ref="S453:T453"/>
    <mergeCell ref="U453:V453"/>
    <mergeCell ref="C438:H438"/>
    <mergeCell ref="I438:J438"/>
    <mergeCell ref="K438:L438"/>
    <mergeCell ref="M438:N438"/>
    <mergeCell ref="O438:P438"/>
    <mergeCell ref="Q438:R438"/>
    <mergeCell ref="C444:H444"/>
    <mergeCell ref="M443:N443"/>
    <mergeCell ref="O443:P443"/>
    <mergeCell ref="Q443:R443"/>
    <mergeCell ref="S443:T443"/>
    <mergeCell ref="C445:H445"/>
    <mergeCell ref="I445:J445"/>
    <mergeCell ref="K445:L445"/>
    <mergeCell ref="S387:T387"/>
    <mergeCell ref="I386:J386"/>
    <mergeCell ref="K386:L386"/>
    <mergeCell ref="M386:N386"/>
    <mergeCell ref="O386:P386"/>
    <mergeCell ref="Q386:R386"/>
    <mergeCell ref="S364:T364"/>
    <mergeCell ref="I385:J385"/>
    <mergeCell ref="K385:L385"/>
    <mergeCell ref="M385:N385"/>
    <mergeCell ref="O385:P385"/>
    <mergeCell ref="Q385:R385"/>
    <mergeCell ref="S385:T385"/>
    <mergeCell ref="I364:J364"/>
    <mergeCell ref="K364:L364"/>
    <mergeCell ref="M364:N364"/>
    <mergeCell ref="O364:P364"/>
    <mergeCell ref="Q364:R364"/>
    <mergeCell ref="S370:T370"/>
    <mergeCell ref="Q371:R371"/>
    <mergeCell ref="Q373:R373"/>
    <mergeCell ref="I370:J370"/>
    <mergeCell ref="I378:J378"/>
    <mergeCell ref="I379:J379"/>
    <mergeCell ref="I371:J371"/>
    <mergeCell ref="I373:J373"/>
    <mergeCell ref="M373:N373"/>
    <mergeCell ref="O372:P372"/>
    <mergeCell ref="S377:T377"/>
    <mergeCell ref="K376:L376"/>
    <mergeCell ref="M376:N376"/>
    <mergeCell ref="S374:T374"/>
    <mergeCell ref="C372:H372"/>
    <mergeCell ref="K372:L372"/>
    <mergeCell ref="S362:T362"/>
    <mergeCell ref="I363:J363"/>
    <mergeCell ref="K363:L363"/>
    <mergeCell ref="M363:N363"/>
    <mergeCell ref="O363:P363"/>
    <mergeCell ref="Q363:R363"/>
    <mergeCell ref="S363:T363"/>
    <mergeCell ref="I362:J362"/>
    <mergeCell ref="K362:L362"/>
    <mergeCell ref="M362:N362"/>
    <mergeCell ref="O362:P362"/>
    <mergeCell ref="Q362:R362"/>
    <mergeCell ref="S360:T360"/>
    <mergeCell ref="I361:J361"/>
    <mergeCell ref="K361:L361"/>
    <mergeCell ref="M361:N361"/>
    <mergeCell ref="O361:P361"/>
    <mergeCell ref="Q361:R361"/>
    <mergeCell ref="S361:T361"/>
    <mergeCell ref="I360:J360"/>
    <mergeCell ref="K360:L360"/>
    <mergeCell ref="M360:N360"/>
    <mergeCell ref="O360:P360"/>
    <mergeCell ref="Q360:R360"/>
    <mergeCell ref="Q372:R372"/>
    <mergeCell ref="S372:T372"/>
    <mergeCell ref="S371:T371"/>
    <mergeCell ref="I372:J372"/>
    <mergeCell ref="S358:T358"/>
    <mergeCell ref="I359:J359"/>
    <mergeCell ref="K359:L359"/>
    <mergeCell ref="M359:N359"/>
    <mergeCell ref="O359:P359"/>
    <mergeCell ref="Q359:R359"/>
    <mergeCell ref="S359:T359"/>
    <mergeCell ref="I358:J358"/>
    <mergeCell ref="K358:L358"/>
    <mergeCell ref="M358:N358"/>
    <mergeCell ref="O358:P358"/>
    <mergeCell ref="Q358:R358"/>
    <mergeCell ref="S356:T356"/>
    <mergeCell ref="I357:J357"/>
    <mergeCell ref="K357:L357"/>
    <mergeCell ref="M357:N357"/>
    <mergeCell ref="O357:P357"/>
    <mergeCell ref="Q357:R357"/>
    <mergeCell ref="S357:T357"/>
    <mergeCell ref="I356:J356"/>
    <mergeCell ref="K356:L356"/>
    <mergeCell ref="M356:N356"/>
    <mergeCell ref="O356:P356"/>
    <mergeCell ref="Q356:R356"/>
    <mergeCell ref="S354:T354"/>
    <mergeCell ref="I355:J355"/>
    <mergeCell ref="K355:L355"/>
    <mergeCell ref="M355:N355"/>
    <mergeCell ref="O355:P355"/>
    <mergeCell ref="Q355:R355"/>
    <mergeCell ref="S355:T355"/>
    <mergeCell ref="I354:J354"/>
    <mergeCell ref="K354:L354"/>
    <mergeCell ref="M354:N354"/>
    <mergeCell ref="O354:P354"/>
    <mergeCell ref="Q354:R354"/>
    <mergeCell ref="B351:AB352"/>
    <mergeCell ref="S333:T333"/>
    <mergeCell ref="U333:V333"/>
    <mergeCell ref="W333:X333"/>
    <mergeCell ref="Y333:Z333"/>
    <mergeCell ref="AA333:AB333"/>
    <mergeCell ref="C333:H333"/>
    <mergeCell ref="I333:J333"/>
    <mergeCell ref="K333:L333"/>
    <mergeCell ref="M333:N333"/>
    <mergeCell ref="O333:P333"/>
    <mergeCell ref="Q333:R333"/>
    <mergeCell ref="C346:H346"/>
    <mergeCell ref="O346:P346"/>
    <mergeCell ref="Q346:R346"/>
    <mergeCell ref="S346:T346"/>
    <mergeCell ref="U346:V346"/>
    <mergeCell ref="W346:X346"/>
    <mergeCell ref="Y346:Z346"/>
    <mergeCell ref="I345:J345"/>
    <mergeCell ref="Q332:R332"/>
    <mergeCell ref="S332:T332"/>
    <mergeCell ref="U332:V332"/>
    <mergeCell ref="W332:X332"/>
    <mergeCell ref="Y332:Z332"/>
    <mergeCell ref="AA332:AB332"/>
    <mergeCell ref="S331:T331"/>
    <mergeCell ref="U331:V331"/>
    <mergeCell ref="W331:X331"/>
    <mergeCell ref="Y331:Z331"/>
    <mergeCell ref="AA331:AB331"/>
    <mergeCell ref="I332:J332"/>
    <mergeCell ref="K332:L332"/>
    <mergeCell ref="M332:N332"/>
    <mergeCell ref="O332:P332"/>
    <mergeCell ref="I331:J331"/>
    <mergeCell ref="K331:L331"/>
    <mergeCell ref="M331:N331"/>
    <mergeCell ref="O331:P331"/>
    <mergeCell ref="Q331:R331"/>
    <mergeCell ref="Q330:R330"/>
    <mergeCell ref="S330:T330"/>
    <mergeCell ref="U330:V330"/>
    <mergeCell ref="W330:X330"/>
    <mergeCell ref="Y330:Z330"/>
    <mergeCell ref="AA330:AB330"/>
    <mergeCell ref="S329:T329"/>
    <mergeCell ref="U329:V329"/>
    <mergeCell ref="W329:X329"/>
    <mergeCell ref="Y329:Z329"/>
    <mergeCell ref="AA329:AB329"/>
    <mergeCell ref="I330:J330"/>
    <mergeCell ref="K330:L330"/>
    <mergeCell ref="M330:N330"/>
    <mergeCell ref="O330:P330"/>
    <mergeCell ref="I329:J329"/>
    <mergeCell ref="K329:L329"/>
    <mergeCell ref="M329:N329"/>
    <mergeCell ref="O329:P329"/>
    <mergeCell ref="Q329:R329"/>
    <mergeCell ref="Q328:R328"/>
    <mergeCell ref="S328:T328"/>
    <mergeCell ref="U328:V328"/>
    <mergeCell ref="W328:X328"/>
    <mergeCell ref="Y328:Z328"/>
    <mergeCell ref="AA328:AB328"/>
    <mergeCell ref="S327:T327"/>
    <mergeCell ref="U327:V327"/>
    <mergeCell ref="W327:X327"/>
    <mergeCell ref="Y327:Z327"/>
    <mergeCell ref="AA327:AB327"/>
    <mergeCell ref="I328:J328"/>
    <mergeCell ref="K328:L328"/>
    <mergeCell ref="M328:N328"/>
    <mergeCell ref="O328:P328"/>
    <mergeCell ref="I327:J327"/>
    <mergeCell ref="K327:L327"/>
    <mergeCell ref="M327:N327"/>
    <mergeCell ref="O327:P327"/>
    <mergeCell ref="Q327:R327"/>
    <mergeCell ref="Q326:R326"/>
    <mergeCell ref="S326:T326"/>
    <mergeCell ref="U326:V326"/>
    <mergeCell ref="W326:X326"/>
    <mergeCell ref="Y326:Z326"/>
    <mergeCell ref="AA326:AB326"/>
    <mergeCell ref="S323:T323"/>
    <mergeCell ref="U323:V323"/>
    <mergeCell ref="W323:X323"/>
    <mergeCell ref="Y323:Z323"/>
    <mergeCell ref="AA323:AB323"/>
    <mergeCell ref="E326:F326"/>
    <mergeCell ref="I326:J326"/>
    <mergeCell ref="K326:L326"/>
    <mergeCell ref="M326:N326"/>
    <mergeCell ref="O326:P326"/>
    <mergeCell ref="C323:H323"/>
    <mergeCell ref="I323:J323"/>
    <mergeCell ref="K323:L323"/>
    <mergeCell ref="M323:N323"/>
    <mergeCell ref="O323:P323"/>
    <mergeCell ref="Q323:R323"/>
    <mergeCell ref="Q322:R322"/>
    <mergeCell ref="S322:T322"/>
    <mergeCell ref="U322:V322"/>
    <mergeCell ref="W322:X322"/>
    <mergeCell ref="Y322:Z322"/>
    <mergeCell ref="AA322:AB322"/>
    <mergeCell ref="S321:T321"/>
    <mergeCell ref="U321:V321"/>
    <mergeCell ref="W321:X321"/>
    <mergeCell ref="Y321:Z321"/>
    <mergeCell ref="AA321:AB321"/>
    <mergeCell ref="I322:J322"/>
    <mergeCell ref="K322:L322"/>
    <mergeCell ref="M322:N322"/>
    <mergeCell ref="O322:P322"/>
    <mergeCell ref="I321:J321"/>
    <mergeCell ref="K321:L321"/>
    <mergeCell ref="M321:N321"/>
    <mergeCell ref="O321:P321"/>
    <mergeCell ref="Q321:R321"/>
    <mergeCell ref="Q320:R320"/>
    <mergeCell ref="S320:T320"/>
    <mergeCell ref="U320:V320"/>
    <mergeCell ref="W320:X320"/>
    <mergeCell ref="Y320:Z320"/>
    <mergeCell ref="AA320:AB320"/>
    <mergeCell ref="S319:T319"/>
    <mergeCell ref="U319:V319"/>
    <mergeCell ref="W319:X319"/>
    <mergeCell ref="Y319:Z319"/>
    <mergeCell ref="AA319:AB319"/>
    <mergeCell ref="I320:J320"/>
    <mergeCell ref="K320:L320"/>
    <mergeCell ref="M320:N320"/>
    <mergeCell ref="O320:P320"/>
    <mergeCell ref="I319:J319"/>
    <mergeCell ref="K319:L319"/>
    <mergeCell ref="M319:N319"/>
    <mergeCell ref="O319:P319"/>
    <mergeCell ref="Q319:R319"/>
    <mergeCell ref="Q318:R318"/>
    <mergeCell ref="S318:T318"/>
    <mergeCell ref="U318:V318"/>
    <mergeCell ref="W318:X318"/>
    <mergeCell ref="Y318:Z318"/>
    <mergeCell ref="AA318:AB318"/>
    <mergeCell ref="S317:T317"/>
    <mergeCell ref="U317:V317"/>
    <mergeCell ref="W317:X317"/>
    <mergeCell ref="Y317:Z317"/>
    <mergeCell ref="AA317:AB317"/>
    <mergeCell ref="I318:J318"/>
    <mergeCell ref="K318:L318"/>
    <mergeCell ref="M318:N318"/>
    <mergeCell ref="O318:P318"/>
    <mergeCell ref="U316:V316"/>
    <mergeCell ref="W316:X316"/>
    <mergeCell ref="Y316:Z316"/>
    <mergeCell ref="AA316:AB316"/>
    <mergeCell ref="I317:J317"/>
    <mergeCell ref="K317:L317"/>
    <mergeCell ref="M317:N317"/>
    <mergeCell ref="O317:P317"/>
    <mergeCell ref="Q317:R317"/>
    <mergeCell ref="S313:T313"/>
    <mergeCell ref="C316:D316"/>
    <mergeCell ref="E316:F316"/>
    <mergeCell ref="I316:J316"/>
    <mergeCell ref="K316:L316"/>
    <mergeCell ref="M316:N316"/>
    <mergeCell ref="O316:P316"/>
    <mergeCell ref="Q316:R316"/>
    <mergeCell ref="S316:T316"/>
    <mergeCell ref="C313:H313"/>
    <mergeCell ref="I313:J313"/>
    <mergeCell ref="K313:L313"/>
    <mergeCell ref="M313:N313"/>
    <mergeCell ref="O313:P313"/>
    <mergeCell ref="Q313:R313"/>
    <mergeCell ref="S311:T311"/>
    <mergeCell ref="C312:H312"/>
    <mergeCell ref="I312:J312"/>
    <mergeCell ref="K312:L312"/>
    <mergeCell ref="M312:N312"/>
    <mergeCell ref="O312:P312"/>
    <mergeCell ref="Q312:R312"/>
    <mergeCell ref="S312:T312"/>
    <mergeCell ref="C311:H311"/>
    <mergeCell ref="I311:J311"/>
    <mergeCell ref="K311:L311"/>
    <mergeCell ref="M311:N311"/>
    <mergeCell ref="O311:P311"/>
    <mergeCell ref="Q311:R311"/>
    <mergeCell ref="M276:N276"/>
    <mergeCell ref="O276:P276"/>
    <mergeCell ref="Q276:R276"/>
    <mergeCell ref="S276:T276"/>
    <mergeCell ref="S309:T309"/>
    <mergeCell ref="I310:J310"/>
    <mergeCell ref="K310:L310"/>
    <mergeCell ref="M310:N310"/>
    <mergeCell ref="O310:P310"/>
    <mergeCell ref="Q310:R310"/>
    <mergeCell ref="S310:T310"/>
    <mergeCell ref="I309:J309"/>
    <mergeCell ref="K309:L309"/>
    <mergeCell ref="M309:N309"/>
    <mergeCell ref="O309:P309"/>
    <mergeCell ref="Q309:R309"/>
    <mergeCell ref="S307:T307"/>
    <mergeCell ref="I308:J308"/>
    <mergeCell ref="K308:L308"/>
    <mergeCell ref="M308:N308"/>
    <mergeCell ref="O308:P308"/>
    <mergeCell ref="Q308:R308"/>
    <mergeCell ref="S308:T308"/>
    <mergeCell ref="I307:J307"/>
    <mergeCell ref="K307:L307"/>
    <mergeCell ref="M307:N307"/>
    <mergeCell ref="O307:P307"/>
    <mergeCell ref="Q307:R307"/>
    <mergeCell ref="C329:H329"/>
    <mergeCell ref="C328:H328"/>
    <mergeCell ref="C327:H327"/>
    <mergeCell ref="C322:H322"/>
    <mergeCell ref="C321:H321"/>
    <mergeCell ref="C320:H320"/>
    <mergeCell ref="C319:H319"/>
    <mergeCell ref="C318:H318"/>
    <mergeCell ref="C317:H317"/>
    <mergeCell ref="C310:H310"/>
    <mergeCell ref="C309:H309"/>
    <mergeCell ref="C308:H308"/>
    <mergeCell ref="I275:J275"/>
    <mergeCell ref="K275:L275"/>
    <mergeCell ref="M275:N275"/>
    <mergeCell ref="O275:P275"/>
    <mergeCell ref="Q275:R275"/>
    <mergeCell ref="B302:AB305"/>
    <mergeCell ref="C306:H306"/>
    <mergeCell ref="I306:J306"/>
    <mergeCell ref="K306:L306"/>
    <mergeCell ref="M306:N306"/>
    <mergeCell ref="O306:P306"/>
    <mergeCell ref="Q306:R306"/>
    <mergeCell ref="S306:T306"/>
    <mergeCell ref="I277:J277"/>
    <mergeCell ref="K277:L277"/>
    <mergeCell ref="M277:N277"/>
    <mergeCell ref="O277:P277"/>
    <mergeCell ref="Q277:R277"/>
    <mergeCell ref="S277:T277"/>
    <mergeCell ref="I276:J276"/>
    <mergeCell ref="S275:T275"/>
    <mergeCell ref="I274:J274"/>
    <mergeCell ref="K274:L274"/>
    <mergeCell ref="M274:N274"/>
    <mergeCell ref="O274:P274"/>
    <mergeCell ref="Q274:R274"/>
    <mergeCell ref="S274:T274"/>
    <mergeCell ref="I273:J273"/>
    <mergeCell ref="K273:L273"/>
    <mergeCell ref="M273:N273"/>
    <mergeCell ref="O273:P273"/>
    <mergeCell ref="Q273:R273"/>
    <mergeCell ref="S273:T273"/>
    <mergeCell ref="I272:J272"/>
    <mergeCell ref="K272:L272"/>
    <mergeCell ref="M272:N272"/>
    <mergeCell ref="O272:P272"/>
    <mergeCell ref="Q272:R272"/>
    <mergeCell ref="S272:T272"/>
    <mergeCell ref="I271:J271"/>
    <mergeCell ref="K271:L271"/>
    <mergeCell ref="M271:N271"/>
    <mergeCell ref="O271:P271"/>
    <mergeCell ref="Q271:R271"/>
    <mergeCell ref="S271:T271"/>
    <mergeCell ref="U263:V263"/>
    <mergeCell ref="W263:X263"/>
    <mergeCell ref="Y263:Z263"/>
    <mergeCell ref="AA263:AB263"/>
    <mergeCell ref="U262:V262"/>
    <mergeCell ref="W262:X262"/>
    <mergeCell ref="Y262:Z262"/>
    <mergeCell ref="AA262:AB262"/>
    <mergeCell ref="I263:J263"/>
    <mergeCell ref="K263:L263"/>
    <mergeCell ref="M263:N263"/>
    <mergeCell ref="O263:P263"/>
    <mergeCell ref="Q263:R263"/>
    <mergeCell ref="S263:T263"/>
    <mergeCell ref="U261:V261"/>
    <mergeCell ref="W261:X261"/>
    <mergeCell ref="Y261:Z261"/>
    <mergeCell ref="AA261:AB261"/>
    <mergeCell ref="I262:J262"/>
    <mergeCell ref="K262:L262"/>
    <mergeCell ref="M262:N262"/>
    <mergeCell ref="O262:P262"/>
    <mergeCell ref="Q262:R262"/>
    <mergeCell ref="S262:T262"/>
    <mergeCell ref="U260:V260"/>
    <mergeCell ref="W260:X260"/>
    <mergeCell ref="Y260:Z260"/>
    <mergeCell ref="AA260:AB260"/>
    <mergeCell ref="I261:J261"/>
    <mergeCell ref="K261:L261"/>
    <mergeCell ref="M261:N261"/>
    <mergeCell ref="O261:P261"/>
    <mergeCell ref="Q261:R261"/>
    <mergeCell ref="S261:T261"/>
    <mergeCell ref="U259:V259"/>
    <mergeCell ref="W259:X259"/>
    <mergeCell ref="Y259:Z259"/>
    <mergeCell ref="AA259:AB259"/>
    <mergeCell ref="I260:J260"/>
    <mergeCell ref="K260:L260"/>
    <mergeCell ref="M260:N260"/>
    <mergeCell ref="O260:P260"/>
    <mergeCell ref="Q260:R260"/>
    <mergeCell ref="S260:T260"/>
    <mergeCell ref="I259:J259"/>
    <mergeCell ref="K259:L259"/>
    <mergeCell ref="M259:N259"/>
    <mergeCell ref="O259:P259"/>
    <mergeCell ref="Q259:R259"/>
    <mergeCell ref="S259:T259"/>
    <mergeCell ref="Y258:Z258"/>
    <mergeCell ref="AA258:AB258"/>
    <mergeCell ref="AE258:AF258"/>
    <mergeCell ref="AL258:AM258"/>
    <mergeCell ref="AP258:AQ258"/>
    <mergeCell ref="AT258:AU258"/>
    <mergeCell ref="AT257:AU257"/>
    <mergeCell ref="AV257:AW257"/>
    <mergeCell ref="I258:J258"/>
    <mergeCell ref="K258:L258"/>
    <mergeCell ref="M258:N258"/>
    <mergeCell ref="O258:P258"/>
    <mergeCell ref="Q258:R258"/>
    <mergeCell ref="S258:T258"/>
    <mergeCell ref="U258:V258"/>
    <mergeCell ref="W258:X258"/>
    <mergeCell ref="AE257:AF257"/>
    <mergeCell ref="AJ257:AK257"/>
    <mergeCell ref="AL257:AM257"/>
    <mergeCell ref="AN257:AO257"/>
    <mergeCell ref="AP257:AQ257"/>
    <mergeCell ref="AR257:AS257"/>
    <mergeCell ref="Q257:R257"/>
    <mergeCell ref="S257:T257"/>
    <mergeCell ref="U257:V257"/>
    <mergeCell ref="W257:X257"/>
    <mergeCell ref="Y257:Z257"/>
    <mergeCell ref="AA257:AB257"/>
    <mergeCell ref="C257:D257"/>
    <mergeCell ref="E257:F257"/>
    <mergeCell ref="I257:J257"/>
    <mergeCell ref="K257:L257"/>
    <mergeCell ref="M257:N257"/>
    <mergeCell ref="O257:P257"/>
    <mergeCell ref="U254:V254"/>
    <mergeCell ref="W254:X254"/>
    <mergeCell ref="Y254:Z254"/>
    <mergeCell ref="AA254:AB254"/>
    <mergeCell ref="AC254:AD254"/>
    <mergeCell ref="AE254:AF254"/>
    <mergeCell ref="I254:J254"/>
    <mergeCell ref="K254:L254"/>
    <mergeCell ref="M254:N254"/>
    <mergeCell ref="O254:P254"/>
    <mergeCell ref="Q254:R254"/>
    <mergeCell ref="S254:T254"/>
    <mergeCell ref="U253:V253"/>
    <mergeCell ref="W253:X253"/>
    <mergeCell ref="Y253:Z253"/>
    <mergeCell ref="AA253:AB253"/>
    <mergeCell ref="AC253:AD253"/>
    <mergeCell ref="AE253:AF253"/>
    <mergeCell ref="I253:J253"/>
    <mergeCell ref="K253:L253"/>
    <mergeCell ref="M253:N253"/>
    <mergeCell ref="O253:P253"/>
    <mergeCell ref="Q253:R253"/>
    <mergeCell ref="S253:T253"/>
    <mergeCell ref="U252:V252"/>
    <mergeCell ref="W252:X252"/>
    <mergeCell ref="Y252:Z252"/>
    <mergeCell ref="AA252:AB252"/>
    <mergeCell ref="AC252:AD252"/>
    <mergeCell ref="AE252:AF252"/>
    <mergeCell ref="I252:J252"/>
    <mergeCell ref="K252:L252"/>
    <mergeCell ref="M252:N252"/>
    <mergeCell ref="O252:P252"/>
    <mergeCell ref="Q252:R252"/>
    <mergeCell ref="S252:T252"/>
    <mergeCell ref="I250:J250"/>
    <mergeCell ref="K250:L250"/>
    <mergeCell ref="M250:N250"/>
    <mergeCell ref="O250:P250"/>
    <mergeCell ref="Q250:R250"/>
    <mergeCell ref="S250:T250"/>
    <mergeCell ref="U250:V250"/>
    <mergeCell ref="W250:X250"/>
    <mergeCell ref="W249:X249"/>
    <mergeCell ref="Y249:Z249"/>
    <mergeCell ref="AA249:AB249"/>
    <mergeCell ref="AC249:AD249"/>
    <mergeCell ref="AE249:AF249"/>
    <mergeCell ref="AL249:AM249"/>
    <mergeCell ref="AR248:AS248"/>
    <mergeCell ref="AT248:AU248"/>
    <mergeCell ref="U251:V251"/>
    <mergeCell ref="W251:X251"/>
    <mergeCell ref="Y251:Z251"/>
    <mergeCell ref="AA251:AB251"/>
    <mergeCell ref="AC251:AD251"/>
    <mergeCell ref="AE251:AF251"/>
    <mergeCell ref="Y250:Z250"/>
    <mergeCell ref="AA250:AB250"/>
    <mergeCell ref="AC250:AD250"/>
    <mergeCell ref="AE250:AF250"/>
    <mergeCell ref="I251:J251"/>
    <mergeCell ref="K251:L251"/>
    <mergeCell ref="M251:N251"/>
    <mergeCell ref="O251:P251"/>
    <mergeCell ref="Q251:R251"/>
    <mergeCell ref="S251:T251"/>
    <mergeCell ref="AV248:AW248"/>
    <mergeCell ref="I249:J249"/>
    <mergeCell ref="K249:L249"/>
    <mergeCell ref="M249:N249"/>
    <mergeCell ref="O249:P249"/>
    <mergeCell ref="Q249:R249"/>
    <mergeCell ref="S249:T249"/>
    <mergeCell ref="U249:V249"/>
    <mergeCell ref="AC248:AD248"/>
    <mergeCell ref="AE248:AF248"/>
    <mergeCell ref="AJ248:AK248"/>
    <mergeCell ref="AL248:AM248"/>
    <mergeCell ref="AN248:AO248"/>
    <mergeCell ref="AP248:AQ248"/>
    <mergeCell ref="Q248:R248"/>
    <mergeCell ref="S248:T248"/>
    <mergeCell ref="U248:V248"/>
    <mergeCell ref="W248:X248"/>
    <mergeCell ref="Y248:Z248"/>
    <mergeCell ref="AA248:AB248"/>
    <mergeCell ref="AT249:AU249"/>
    <mergeCell ref="AP249:AQ249"/>
    <mergeCell ref="C248:D248"/>
    <mergeCell ref="E248:F248"/>
    <mergeCell ref="I248:J248"/>
    <mergeCell ref="K248:L248"/>
    <mergeCell ref="M248:N248"/>
    <mergeCell ref="O248:P248"/>
    <mergeCell ref="I245:J245"/>
    <mergeCell ref="K245:L245"/>
    <mergeCell ref="M245:N245"/>
    <mergeCell ref="O245:P245"/>
    <mergeCell ref="Q245:R245"/>
    <mergeCell ref="S245:T245"/>
    <mergeCell ref="I244:J244"/>
    <mergeCell ref="K244:L244"/>
    <mergeCell ref="M244:N244"/>
    <mergeCell ref="O244:P244"/>
    <mergeCell ref="Q244:R244"/>
    <mergeCell ref="S244:T244"/>
    <mergeCell ref="I243:J243"/>
    <mergeCell ref="K243:L243"/>
    <mergeCell ref="M243:N243"/>
    <mergeCell ref="O243:P243"/>
    <mergeCell ref="Q243:R243"/>
    <mergeCell ref="S243:T243"/>
    <mergeCell ref="I242:J242"/>
    <mergeCell ref="K242:L242"/>
    <mergeCell ref="M242:N242"/>
    <mergeCell ref="O242:P242"/>
    <mergeCell ref="Q242:R242"/>
    <mergeCell ref="S242:T242"/>
    <mergeCell ref="I241:J241"/>
    <mergeCell ref="K241:L241"/>
    <mergeCell ref="M241:N241"/>
    <mergeCell ref="O241:P241"/>
    <mergeCell ref="Q241:R241"/>
    <mergeCell ref="S241:T241"/>
    <mergeCell ref="I240:J240"/>
    <mergeCell ref="K240:L240"/>
    <mergeCell ref="M240:N240"/>
    <mergeCell ref="O240:P240"/>
    <mergeCell ref="Q240:R240"/>
    <mergeCell ref="S240:T240"/>
    <mergeCell ref="C235:Z235"/>
    <mergeCell ref="C236:AA236"/>
    <mergeCell ref="C237:AA237"/>
    <mergeCell ref="I239:J239"/>
    <mergeCell ref="K239:L239"/>
    <mergeCell ref="M239:N239"/>
    <mergeCell ref="O239:P239"/>
    <mergeCell ref="Q239:R239"/>
    <mergeCell ref="S239:T239"/>
    <mergeCell ref="S228:T228"/>
    <mergeCell ref="U228:V228"/>
    <mergeCell ref="W228:X228"/>
    <mergeCell ref="Y228:Z228"/>
    <mergeCell ref="AA228:AB228"/>
    <mergeCell ref="C234:AA234"/>
    <mergeCell ref="S211:T211"/>
    <mergeCell ref="U211:V211"/>
    <mergeCell ref="W211:X211"/>
    <mergeCell ref="Y211:Z211"/>
    <mergeCell ref="AA211:AB211"/>
    <mergeCell ref="I228:J228"/>
    <mergeCell ref="K228:L228"/>
    <mergeCell ref="M228:N228"/>
    <mergeCell ref="O228:P228"/>
    <mergeCell ref="Q228:R228"/>
    <mergeCell ref="U210:V210"/>
    <mergeCell ref="W210:X210"/>
    <mergeCell ref="Y210:Z210"/>
    <mergeCell ref="AA210:AB210"/>
    <mergeCell ref="I211:J211"/>
    <mergeCell ref="K211:L211"/>
    <mergeCell ref="M211:N211"/>
    <mergeCell ref="O211:P211"/>
    <mergeCell ref="Q211:R211"/>
    <mergeCell ref="Q226:R226"/>
    <mergeCell ref="AB226:AC226"/>
    <mergeCell ref="U209:V209"/>
    <mergeCell ref="W209:X209"/>
    <mergeCell ref="Y209:Z209"/>
    <mergeCell ref="AA209:AB209"/>
    <mergeCell ref="I210:J210"/>
    <mergeCell ref="K210:L210"/>
    <mergeCell ref="M210:N210"/>
    <mergeCell ref="O210:P210"/>
    <mergeCell ref="Q210:R210"/>
    <mergeCell ref="S210:T210"/>
    <mergeCell ref="U208:V208"/>
    <mergeCell ref="W208:X208"/>
    <mergeCell ref="Y208:Z208"/>
    <mergeCell ref="AA208:AB208"/>
    <mergeCell ref="I209:J209"/>
    <mergeCell ref="K209:L209"/>
    <mergeCell ref="M209:N209"/>
    <mergeCell ref="O209:P209"/>
    <mergeCell ref="Q209:R209"/>
    <mergeCell ref="S209:T209"/>
    <mergeCell ref="U207:V207"/>
    <mergeCell ref="W207:X207"/>
    <mergeCell ref="Y207:Z207"/>
    <mergeCell ref="AA207:AB207"/>
    <mergeCell ref="I208:J208"/>
    <mergeCell ref="K208:L208"/>
    <mergeCell ref="M208:N208"/>
    <mergeCell ref="O208:P208"/>
    <mergeCell ref="Q208:R208"/>
    <mergeCell ref="S208:T208"/>
    <mergeCell ref="I207:J207"/>
    <mergeCell ref="K207:L207"/>
    <mergeCell ref="M207:N207"/>
    <mergeCell ref="O207:P207"/>
    <mergeCell ref="Q207:R207"/>
    <mergeCell ref="S207:T207"/>
    <mergeCell ref="S206:T206"/>
    <mergeCell ref="U206:V206"/>
    <mergeCell ref="W206:X206"/>
    <mergeCell ref="Y206:Z206"/>
    <mergeCell ref="AA206:AB206"/>
    <mergeCell ref="AC206:AD206"/>
    <mergeCell ref="U205:V205"/>
    <mergeCell ref="W205:X205"/>
    <mergeCell ref="Y205:Z205"/>
    <mergeCell ref="AA205:AB205"/>
    <mergeCell ref="AC205:AD205"/>
    <mergeCell ref="I206:J206"/>
    <mergeCell ref="K206:L206"/>
    <mergeCell ref="M206:N206"/>
    <mergeCell ref="O206:P206"/>
    <mergeCell ref="Q206:R206"/>
    <mergeCell ref="I205:J205"/>
    <mergeCell ref="K205:L205"/>
    <mergeCell ref="M205:N205"/>
    <mergeCell ref="O205:P205"/>
    <mergeCell ref="Q205:R205"/>
    <mergeCell ref="S205:T205"/>
    <mergeCell ref="U204:V204"/>
    <mergeCell ref="W204:X204"/>
    <mergeCell ref="Y204:Z204"/>
    <mergeCell ref="AA204:AB204"/>
    <mergeCell ref="AC204:AD204"/>
    <mergeCell ref="AE204:AF204"/>
    <mergeCell ref="K201:L201"/>
    <mergeCell ref="M201:N201"/>
    <mergeCell ref="Z201:AA201"/>
    <mergeCell ref="I204:J204"/>
    <mergeCell ref="K204:L204"/>
    <mergeCell ref="M204:N204"/>
    <mergeCell ref="O204:P204"/>
    <mergeCell ref="Q204:R204"/>
    <mergeCell ref="S204:T204"/>
    <mergeCell ref="K199:L199"/>
    <mergeCell ref="M199:N199"/>
    <mergeCell ref="Z199:AA199"/>
    <mergeCell ref="K200:L200"/>
    <mergeCell ref="M200:N200"/>
    <mergeCell ref="Z200:AA200"/>
    <mergeCell ref="K197:L197"/>
    <mergeCell ref="M197:N197"/>
    <mergeCell ref="Z197:AA197"/>
    <mergeCell ref="K198:L198"/>
    <mergeCell ref="M198:N198"/>
    <mergeCell ref="Z198:AA198"/>
    <mergeCell ref="K195:L195"/>
    <mergeCell ref="M195:N195"/>
    <mergeCell ref="Z195:AA195"/>
    <mergeCell ref="K196:L196"/>
    <mergeCell ref="M196:N196"/>
    <mergeCell ref="Z196:AA196"/>
    <mergeCell ref="E193:F193"/>
    <mergeCell ref="L193:M193"/>
    <mergeCell ref="R193:S193"/>
    <mergeCell ref="Y193:Z193"/>
    <mergeCell ref="K194:L194"/>
    <mergeCell ref="M194:N194"/>
    <mergeCell ref="Z194:AA194"/>
    <mergeCell ref="K189:L189"/>
    <mergeCell ref="M189:N189"/>
    <mergeCell ref="X189:Y189"/>
    <mergeCell ref="Z189:AA189"/>
    <mergeCell ref="K190:L190"/>
    <mergeCell ref="M190:N190"/>
    <mergeCell ref="X190:Y190"/>
    <mergeCell ref="Z190:AA190"/>
    <mergeCell ref="K187:L187"/>
    <mergeCell ref="M187:N187"/>
    <mergeCell ref="X187:Y187"/>
    <mergeCell ref="Z187:AA187"/>
    <mergeCell ref="K188:L188"/>
    <mergeCell ref="M188:N188"/>
    <mergeCell ref="X188:Y188"/>
    <mergeCell ref="Z188:AA188"/>
    <mergeCell ref="K185:L185"/>
    <mergeCell ref="M185:N185"/>
    <mergeCell ref="X185:Y185"/>
    <mergeCell ref="Z185:AA185"/>
    <mergeCell ref="K186:L186"/>
    <mergeCell ref="M186:N186"/>
    <mergeCell ref="X186:Y186"/>
    <mergeCell ref="Z186:AA186"/>
    <mergeCell ref="K183:L183"/>
    <mergeCell ref="M183:N183"/>
    <mergeCell ref="X183:Y183"/>
    <mergeCell ref="Z183:AA183"/>
    <mergeCell ref="K184:L184"/>
    <mergeCell ref="M184:N184"/>
    <mergeCell ref="X184:Y184"/>
    <mergeCell ref="Z184:AA184"/>
    <mergeCell ref="AE176:AF176"/>
    <mergeCell ref="C182:D182"/>
    <mergeCell ref="E182:F182"/>
    <mergeCell ref="L182:M182"/>
    <mergeCell ref="R182:S182"/>
    <mergeCell ref="Y182:Z182"/>
    <mergeCell ref="S141:T141"/>
    <mergeCell ref="U141:V141"/>
    <mergeCell ref="W141:X141"/>
    <mergeCell ref="Y141:Z141"/>
    <mergeCell ref="AA141:AB141"/>
    <mergeCell ref="AC141:AD141"/>
    <mergeCell ref="C141:H141"/>
    <mergeCell ref="I141:J141"/>
    <mergeCell ref="K141:L141"/>
    <mergeCell ref="M141:N141"/>
    <mergeCell ref="O141:P141"/>
    <mergeCell ref="Q141:R141"/>
    <mergeCell ref="Q168:R168"/>
    <mergeCell ref="S168:T168"/>
    <mergeCell ref="Q171:R171"/>
    <mergeCell ref="S171:T171"/>
    <mergeCell ref="Q149:R149"/>
    <mergeCell ref="S149:T149"/>
    <mergeCell ref="S140:T140"/>
    <mergeCell ref="U140:V140"/>
    <mergeCell ref="W140:X140"/>
    <mergeCell ref="Y140:Z140"/>
    <mergeCell ref="AA140:AB140"/>
    <mergeCell ref="AC140:AD140"/>
    <mergeCell ref="C140:H140"/>
    <mergeCell ref="I140:J140"/>
    <mergeCell ref="K140:L140"/>
    <mergeCell ref="M140:N140"/>
    <mergeCell ref="O140:P140"/>
    <mergeCell ref="Q140:R140"/>
    <mergeCell ref="S139:T139"/>
    <mergeCell ref="U139:V139"/>
    <mergeCell ref="W139:X139"/>
    <mergeCell ref="Y139:Z139"/>
    <mergeCell ref="AA139:AB139"/>
    <mergeCell ref="AC139:AD139"/>
    <mergeCell ref="C139:H139"/>
    <mergeCell ref="I139:J139"/>
    <mergeCell ref="K139:L139"/>
    <mergeCell ref="M139:N139"/>
    <mergeCell ref="O139:P139"/>
    <mergeCell ref="Q139:R139"/>
    <mergeCell ref="Q138:R138"/>
    <mergeCell ref="S138:T138"/>
    <mergeCell ref="U138:V138"/>
    <mergeCell ref="W138:X138"/>
    <mergeCell ref="Y138:Z138"/>
    <mergeCell ref="AA138:AB138"/>
    <mergeCell ref="S137:T137"/>
    <mergeCell ref="U137:V137"/>
    <mergeCell ref="W137:X137"/>
    <mergeCell ref="Y137:Z137"/>
    <mergeCell ref="AA137:AB137"/>
    <mergeCell ref="C138:H138"/>
    <mergeCell ref="I138:J138"/>
    <mergeCell ref="K138:L138"/>
    <mergeCell ref="M138:N138"/>
    <mergeCell ref="O138:P138"/>
    <mergeCell ref="C137:H137"/>
    <mergeCell ref="I137:J137"/>
    <mergeCell ref="K137:L137"/>
    <mergeCell ref="M137:N137"/>
    <mergeCell ref="O137:P137"/>
    <mergeCell ref="Q137:R137"/>
    <mergeCell ref="Q136:R136"/>
    <mergeCell ref="S136:T136"/>
    <mergeCell ref="U136:V136"/>
    <mergeCell ref="W136:X136"/>
    <mergeCell ref="Y136:Z136"/>
    <mergeCell ref="AA136:AB136"/>
    <mergeCell ref="S135:T135"/>
    <mergeCell ref="U135:V135"/>
    <mergeCell ref="W135:X135"/>
    <mergeCell ref="Y135:Z135"/>
    <mergeCell ref="AA135:AB135"/>
    <mergeCell ref="C136:H136"/>
    <mergeCell ref="I136:J136"/>
    <mergeCell ref="K136:L136"/>
    <mergeCell ref="M136:N136"/>
    <mergeCell ref="O136:P136"/>
    <mergeCell ref="C135:H135"/>
    <mergeCell ref="I135:J135"/>
    <mergeCell ref="K135:L135"/>
    <mergeCell ref="M135:N135"/>
    <mergeCell ref="O135:P135"/>
    <mergeCell ref="Q135:R135"/>
    <mergeCell ref="Q134:R134"/>
    <mergeCell ref="S134:T134"/>
    <mergeCell ref="U134:V134"/>
    <mergeCell ref="W134:X134"/>
    <mergeCell ref="Y134:Z134"/>
    <mergeCell ref="AA134:AB134"/>
    <mergeCell ref="S133:T133"/>
    <mergeCell ref="U133:V133"/>
    <mergeCell ref="W133:X133"/>
    <mergeCell ref="Y133:Z133"/>
    <mergeCell ref="AA133:AB133"/>
    <mergeCell ref="C134:H134"/>
    <mergeCell ref="I134:J134"/>
    <mergeCell ref="K134:L134"/>
    <mergeCell ref="M134:N134"/>
    <mergeCell ref="O134:P134"/>
    <mergeCell ref="C133:H133"/>
    <mergeCell ref="I133:J133"/>
    <mergeCell ref="K133:L133"/>
    <mergeCell ref="M133:N133"/>
    <mergeCell ref="O133:P133"/>
    <mergeCell ref="Q133:R133"/>
    <mergeCell ref="S132:T132"/>
    <mergeCell ref="U132:V132"/>
    <mergeCell ref="W132:X132"/>
    <mergeCell ref="Y132:Z132"/>
    <mergeCell ref="AA132:AB132"/>
    <mergeCell ref="AC132:AD132"/>
    <mergeCell ref="U131:V131"/>
    <mergeCell ref="W131:X131"/>
    <mergeCell ref="Y131:Z131"/>
    <mergeCell ref="AA131:AB131"/>
    <mergeCell ref="C132:H132"/>
    <mergeCell ref="I132:J132"/>
    <mergeCell ref="K132:L132"/>
    <mergeCell ref="M132:N132"/>
    <mergeCell ref="O132:P132"/>
    <mergeCell ref="Q132:R132"/>
    <mergeCell ref="W130:X130"/>
    <mergeCell ref="Y130:Z130"/>
    <mergeCell ref="AA130:AB130"/>
    <mergeCell ref="C131:H131"/>
    <mergeCell ref="I131:J131"/>
    <mergeCell ref="K131:L131"/>
    <mergeCell ref="M131:N131"/>
    <mergeCell ref="O131:P131"/>
    <mergeCell ref="Q131:R131"/>
    <mergeCell ref="S131:T131"/>
    <mergeCell ref="Y129:Z129"/>
    <mergeCell ref="AA129:AB129"/>
    <mergeCell ref="C130:H130"/>
    <mergeCell ref="I130:J130"/>
    <mergeCell ref="K130:L130"/>
    <mergeCell ref="M130:N130"/>
    <mergeCell ref="O130:P130"/>
    <mergeCell ref="Q130:R130"/>
    <mergeCell ref="S130:T130"/>
    <mergeCell ref="U130:V130"/>
    <mergeCell ref="AC128:AD128"/>
    <mergeCell ref="C129:H129"/>
    <mergeCell ref="I129:J129"/>
    <mergeCell ref="K129:L129"/>
    <mergeCell ref="M129:N129"/>
    <mergeCell ref="O129:P129"/>
    <mergeCell ref="Q129:R129"/>
    <mergeCell ref="S129:T129"/>
    <mergeCell ref="U129:V129"/>
    <mergeCell ref="W129:X129"/>
    <mergeCell ref="Q128:R128"/>
    <mergeCell ref="S128:T128"/>
    <mergeCell ref="U128:V128"/>
    <mergeCell ref="W128:X128"/>
    <mergeCell ref="Y128:Z128"/>
    <mergeCell ref="AA128:AB128"/>
    <mergeCell ref="S127:T127"/>
    <mergeCell ref="U127:V127"/>
    <mergeCell ref="W127:X127"/>
    <mergeCell ref="Y127:Z127"/>
    <mergeCell ref="AA127:AB127"/>
    <mergeCell ref="C128:H128"/>
    <mergeCell ref="I128:J128"/>
    <mergeCell ref="K128:L128"/>
    <mergeCell ref="M128:N128"/>
    <mergeCell ref="O128:P128"/>
    <mergeCell ref="C127:H127"/>
    <mergeCell ref="I127:J127"/>
    <mergeCell ref="K127:L127"/>
    <mergeCell ref="M127:N127"/>
    <mergeCell ref="O127:P127"/>
    <mergeCell ref="Q127:R127"/>
    <mergeCell ref="S126:T126"/>
    <mergeCell ref="U126:V126"/>
    <mergeCell ref="W126:X126"/>
    <mergeCell ref="Y126:Z126"/>
    <mergeCell ref="AA126:AB126"/>
    <mergeCell ref="AC126:AD126"/>
    <mergeCell ref="C126:H126"/>
    <mergeCell ref="I126:J126"/>
    <mergeCell ref="K126:L126"/>
    <mergeCell ref="M126:N126"/>
    <mergeCell ref="O126:P126"/>
    <mergeCell ref="Q126:R126"/>
    <mergeCell ref="S125:T125"/>
    <mergeCell ref="U125:V125"/>
    <mergeCell ref="W125:X125"/>
    <mergeCell ref="Y125:Z125"/>
    <mergeCell ref="AA125:AB125"/>
    <mergeCell ref="AC125:AD125"/>
    <mergeCell ref="C125:H125"/>
    <mergeCell ref="I125:J125"/>
    <mergeCell ref="K125:L125"/>
    <mergeCell ref="M125:N125"/>
    <mergeCell ref="O125:P125"/>
    <mergeCell ref="Q125:R125"/>
    <mergeCell ref="S124:T124"/>
    <mergeCell ref="U124:V124"/>
    <mergeCell ref="W124:X124"/>
    <mergeCell ref="Y124:Z124"/>
    <mergeCell ref="AA124:AB124"/>
    <mergeCell ref="AC124:AD124"/>
    <mergeCell ref="C124:H124"/>
    <mergeCell ref="I124:J124"/>
    <mergeCell ref="K124:L124"/>
    <mergeCell ref="M124:N124"/>
    <mergeCell ref="O124:P124"/>
    <mergeCell ref="Q124:R124"/>
    <mergeCell ref="Q123:R123"/>
    <mergeCell ref="S123:T123"/>
    <mergeCell ref="U123:V123"/>
    <mergeCell ref="W123:X123"/>
    <mergeCell ref="Y123:Z123"/>
    <mergeCell ref="AA123:AB123"/>
    <mergeCell ref="S122:T122"/>
    <mergeCell ref="U122:V122"/>
    <mergeCell ref="W122:X122"/>
    <mergeCell ref="Y122:Z122"/>
    <mergeCell ref="AA122:AB122"/>
    <mergeCell ref="C123:H123"/>
    <mergeCell ref="I123:J123"/>
    <mergeCell ref="K123:L123"/>
    <mergeCell ref="M123:N123"/>
    <mergeCell ref="O123:P123"/>
    <mergeCell ref="C122:H122"/>
    <mergeCell ref="I122:J122"/>
    <mergeCell ref="K122:L122"/>
    <mergeCell ref="M122:N122"/>
    <mergeCell ref="O122:P122"/>
    <mergeCell ref="Q122:R122"/>
    <mergeCell ref="S121:T121"/>
    <mergeCell ref="U121:V121"/>
    <mergeCell ref="W121:X121"/>
    <mergeCell ref="Y121:Z121"/>
    <mergeCell ref="AA121:AB121"/>
    <mergeCell ref="AC121:AD121"/>
    <mergeCell ref="U120:V120"/>
    <mergeCell ref="W120:X120"/>
    <mergeCell ref="Y120:Z120"/>
    <mergeCell ref="AA120:AB120"/>
    <mergeCell ref="C121:H121"/>
    <mergeCell ref="I121:J121"/>
    <mergeCell ref="K121:L121"/>
    <mergeCell ref="M121:N121"/>
    <mergeCell ref="O121:P121"/>
    <mergeCell ref="Q121:R121"/>
    <mergeCell ref="Y119:Z119"/>
    <mergeCell ref="AA119:AB119"/>
    <mergeCell ref="AC119:AD119"/>
    <mergeCell ref="C120:H120"/>
    <mergeCell ref="I120:J120"/>
    <mergeCell ref="K120:L120"/>
    <mergeCell ref="M120:N120"/>
    <mergeCell ref="O120:P120"/>
    <mergeCell ref="Q120:R120"/>
    <mergeCell ref="S120:T120"/>
    <mergeCell ref="AE118:AF118"/>
    <mergeCell ref="C119:H119"/>
    <mergeCell ref="I119:J119"/>
    <mergeCell ref="K119:L119"/>
    <mergeCell ref="M119:N119"/>
    <mergeCell ref="O119:P119"/>
    <mergeCell ref="Q119:R119"/>
    <mergeCell ref="S119:T119"/>
    <mergeCell ref="U119:V119"/>
    <mergeCell ref="W119:X119"/>
    <mergeCell ref="S118:T118"/>
    <mergeCell ref="U118:V118"/>
    <mergeCell ref="W118:X118"/>
    <mergeCell ref="Y118:Z118"/>
    <mergeCell ref="AA118:AB118"/>
    <mergeCell ref="AC118:AD118"/>
    <mergeCell ref="C118:H118"/>
    <mergeCell ref="I118:J118"/>
    <mergeCell ref="K118:L118"/>
    <mergeCell ref="M118:N118"/>
    <mergeCell ref="O118:P118"/>
    <mergeCell ref="Q118:R118"/>
    <mergeCell ref="D114:J114"/>
    <mergeCell ref="K114:L114"/>
    <mergeCell ref="M114:N114"/>
    <mergeCell ref="Q114:W114"/>
    <mergeCell ref="X114:Y114"/>
    <mergeCell ref="Z114:AA114"/>
    <mergeCell ref="D113:J113"/>
    <mergeCell ref="K113:L113"/>
    <mergeCell ref="M113:N113"/>
    <mergeCell ref="Q113:W113"/>
    <mergeCell ref="X113:Y113"/>
    <mergeCell ref="Z113:AA113"/>
    <mergeCell ref="D112:J112"/>
    <mergeCell ref="K112:L112"/>
    <mergeCell ref="M112:N112"/>
    <mergeCell ref="Q112:W112"/>
    <mergeCell ref="X112:Y112"/>
    <mergeCell ref="Z112:AA112"/>
    <mergeCell ref="D111:J111"/>
    <mergeCell ref="K111:L111"/>
    <mergeCell ref="M111:N111"/>
    <mergeCell ref="Q111:W111"/>
    <mergeCell ref="X111:Y111"/>
    <mergeCell ref="Z111:AA111"/>
    <mergeCell ref="D110:J110"/>
    <mergeCell ref="K110:L110"/>
    <mergeCell ref="M110:N110"/>
    <mergeCell ref="Q110:W110"/>
    <mergeCell ref="X110:Y110"/>
    <mergeCell ref="Z110:AA110"/>
    <mergeCell ref="D109:J109"/>
    <mergeCell ref="K109:L109"/>
    <mergeCell ref="M109:N109"/>
    <mergeCell ref="Q109:W109"/>
    <mergeCell ref="X109:Y109"/>
    <mergeCell ref="Z109:AA109"/>
    <mergeCell ref="D108:J108"/>
    <mergeCell ref="K108:L108"/>
    <mergeCell ref="M108:N108"/>
    <mergeCell ref="Q108:W108"/>
    <mergeCell ref="X108:Y108"/>
    <mergeCell ref="Z108:AA108"/>
    <mergeCell ref="D107:J107"/>
    <mergeCell ref="K107:L107"/>
    <mergeCell ref="M107:N107"/>
    <mergeCell ref="Q107:W107"/>
    <mergeCell ref="X107:Y107"/>
    <mergeCell ref="Z107:AA107"/>
    <mergeCell ref="D106:J106"/>
    <mergeCell ref="K106:L106"/>
    <mergeCell ref="M106:N106"/>
    <mergeCell ref="Q106:W106"/>
    <mergeCell ref="X106:Y106"/>
    <mergeCell ref="Z106:AA106"/>
    <mergeCell ref="D105:J105"/>
    <mergeCell ref="K105:L105"/>
    <mergeCell ref="M105:N105"/>
    <mergeCell ref="Q105:W105"/>
    <mergeCell ref="X105:Y105"/>
    <mergeCell ref="Z105:AA105"/>
    <mergeCell ref="D104:J104"/>
    <mergeCell ref="K104:L104"/>
    <mergeCell ref="M104:N104"/>
    <mergeCell ref="Q104:W104"/>
    <mergeCell ref="X104:Y104"/>
    <mergeCell ref="Z104:AA104"/>
    <mergeCell ref="D103:J103"/>
    <mergeCell ref="K103:L103"/>
    <mergeCell ref="M103:N103"/>
    <mergeCell ref="Q103:W103"/>
    <mergeCell ref="X103:Y103"/>
    <mergeCell ref="Z103:AA103"/>
    <mergeCell ref="D102:J102"/>
    <mergeCell ref="K102:L102"/>
    <mergeCell ref="M102:N102"/>
    <mergeCell ref="Q102:W102"/>
    <mergeCell ref="X102:Y102"/>
    <mergeCell ref="Z102:AA102"/>
    <mergeCell ref="D101:J101"/>
    <mergeCell ref="K101:L101"/>
    <mergeCell ref="M101:N101"/>
    <mergeCell ref="Q101:W101"/>
    <mergeCell ref="X101:Y101"/>
    <mergeCell ref="Z101:AA101"/>
    <mergeCell ref="D100:J100"/>
    <mergeCell ref="K100:L100"/>
    <mergeCell ref="M100:N100"/>
    <mergeCell ref="Q100:W100"/>
    <mergeCell ref="X100:Y100"/>
    <mergeCell ref="Z100:AA100"/>
    <mergeCell ref="D99:J99"/>
    <mergeCell ref="K99:L99"/>
    <mergeCell ref="M99:N99"/>
    <mergeCell ref="Q99:W99"/>
    <mergeCell ref="X99:Y99"/>
    <mergeCell ref="Z99:AA99"/>
    <mergeCell ref="D98:J98"/>
    <mergeCell ref="K98:L98"/>
    <mergeCell ref="M98:N98"/>
    <mergeCell ref="Q98:W98"/>
    <mergeCell ref="X98:Y98"/>
    <mergeCell ref="Z98:AA98"/>
    <mergeCell ref="D97:J97"/>
    <mergeCell ref="K97:L97"/>
    <mergeCell ref="M97:N97"/>
    <mergeCell ref="Q97:W97"/>
    <mergeCell ref="X97:Y97"/>
    <mergeCell ref="Z97:AA97"/>
    <mergeCell ref="D96:J96"/>
    <mergeCell ref="K96:L96"/>
    <mergeCell ref="M96:N96"/>
    <mergeCell ref="Q96:W96"/>
    <mergeCell ref="X96:Y96"/>
    <mergeCell ref="Z96:AA96"/>
    <mergeCell ref="D95:J95"/>
    <mergeCell ref="K95:L95"/>
    <mergeCell ref="M95:N95"/>
    <mergeCell ref="Q95:W95"/>
    <mergeCell ref="X95:Y95"/>
    <mergeCell ref="Z95:AA95"/>
    <mergeCell ref="D94:J94"/>
    <mergeCell ref="K94:L94"/>
    <mergeCell ref="M94:N94"/>
    <mergeCell ref="Q94:W94"/>
    <mergeCell ref="X94:Y94"/>
    <mergeCell ref="Z94:AA94"/>
    <mergeCell ref="D93:J93"/>
    <mergeCell ref="K93:L93"/>
    <mergeCell ref="M93:N93"/>
    <mergeCell ref="Q93:W93"/>
    <mergeCell ref="X93:Y93"/>
    <mergeCell ref="Z93:AA93"/>
    <mergeCell ref="D92:J92"/>
    <mergeCell ref="K92:L92"/>
    <mergeCell ref="M92:N92"/>
    <mergeCell ref="Q92:W92"/>
    <mergeCell ref="X92:Y92"/>
    <mergeCell ref="Z92:AA92"/>
    <mergeCell ref="K89:L89"/>
    <mergeCell ref="M89:N89"/>
    <mergeCell ref="AL89:AM89"/>
    <mergeCell ref="AN89:AO89"/>
    <mergeCell ref="C91:D91"/>
    <mergeCell ref="E91:F91"/>
    <mergeCell ref="P91:Q91"/>
    <mergeCell ref="R91:S91"/>
    <mergeCell ref="Y91:Z91"/>
    <mergeCell ref="D87:J87"/>
    <mergeCell ref="K87:L87"/>
    <mergeCell ref="M87:N87"/>
    <mergeCell ref="AL87:AM87"/>
    <mergeCell ref="AN87:AO87"/>
    <mergeCell ref="K88:L88"/>
    <mergeCell ref="M88:N88"/>
    <mergeCell ref="AL88:AM88"/>
    <mergeCell ref="AN88:AO88"/>
    <mergeCell ref="K85:L85"/>
    <mergeCell ref="M85:N85"/>
    <mergeCell ref="AL85:AM85"/>
    <mergeCell ref="AN85:AO85"/>
    <mergeCell ref="D86:J86"/>
    <mergeCell ref="K86:L86"/>
    <mergeCell ref="M86:N86"/>
    <mergeCell ref="AL86:AM86"/>
    <mergeCell ref="AN86:AO86"/>
    <mergeCell ref="K83:L83"/>
    <mergeCell ref="M83:N83"/>
    <mergeCell ref="AF83:AK83"/>
    <mergeCell ref="AL83:AM83"/>
    <mergeCell ref="AN83:AO83"/>
    <mergeCell ref="K84:L84"/>
    <mergeCell ref="M84:N84"/>
    <mergeCell ref="AF84:AK84"/>
    <mergeCell ref="AL84:AM84"/>
    <mergeCell ref="AN84:AO84"/>
    <mergeCell ref="K81:L81"/>
    <mergeCell ref="M81:N81"/>
    <mergeCell ref="AF81:AK81"/>
    <mergeCell ref="AL81:AM81"/>
    <mergeCell ref="AN81:AO81"/>
    <mergeCell ref="K82:L82"/>
    <mergeCell ref="M82:N82"/>
    <mergeCell ref="AF82:AK82"/>
    <mergeCell ref="AL82:AM82"/>
    <mergeCell ref="AN82:AO82"/>
    <mergeCell ref="K79:L79"/>
    <mergeCell ref="M79:N79"/>
    <mergeCell ref="AL79:AM79"/>
    <mergeCell ref="AN79:AO79"/>
    <mergeCell ref="K80:L80"/>
    <mergeCell ref="M80:N80"/>
    <mergeCell ref="AL80:AM80"/>
    <mergeCell ref="AN80:AO80"/>
    <mergeCell ref="K77:L77"/>
    <mergeCell ref="M77:N77"/>
    <mergeCell ref="AL77:AM77"/>
    <mergeCell ref="AN77:AO77"/>
    <mergeCell ref="K78:L78"/>
    <mergeCell ref="M78:N78"/>
    <mergeCell ref="AL78:AM78"/>
    <mergeCell ref="AN78:AO78"/>
    <mergeCell ref="D76:J76"/>
    <mergeCell ref="K76:L76"/>
    <mergeCell ref="M76:N76"/>
    <mergeCell ref="AF76:AK76"/>
    <mergeCell ref="AL76:AM76"/>
    <mergeCell ref="AN76:AO76"/>
    <mergeCell ref="D74:J74"/>
    <mergeCell ref="K74:L74"/>
    <mergeCell ref="M74:N74"/>
    <mergeCell ref="AL74:AM74"/>
    <mergeCell ref="AN74:AO74"/>
    <mergeCell ref="D75:J75"/>
    <mergeCell ref="K75:L75"/>
    <mergeCell ref="M75:N75"/>
    <mergeCell ref="AL75:AM75"/>
    <mergeCell ref="AN75:AO75"/>
    <mergeCell ref="AN72:AO72"/>
    <mergeCell ref="D73:J73"/>
    <mergeCell ref="K73:L73"/>
    <mergeCell ref="M73:N73"/>
    <mergeCell ref="AL73:AM73"/>
    <mergeCell ref="AN73:AO73"/>
    <mergeCell ref="K71:L71"/>
    <mergeCell ref="M71:N71"/>
    <mergeCell ref="AF71:AK71"/>
    <mergeCell ref="AL71:AM71"/>
    <mergeCell ref="AN71:AO71"/>
    <mergeCell ref="D72:J72"/>
    <mergeCell ref="K72:L72"/>
    <mergeCell ref="M72:N72"/>
    <mergeCell ref="AF72:AK72"/>
    <mergeCell ref="AL72:AM72"/>
    <mergeCell ref="D70:J70"/>
    <mergeCell ref="K70:L70"/>
    <mergeCell ref="M70:N70"/>
    <mergeCell ref="AF70:AK70"/>
    <mergeCell ref="AL70:AM70"/>
    <mergeCell ref="AN70:AO70"/>
    <mergeCell ref="K68:L68"/>
    <mergeCell ref="M68:N68"/>
    <mergeCell ref="AL68:AM68"/>
    <mergeCell ref="AN68:AO68"/>
    <mergeCell ref="D69:J69"/>
    <mergeCell ref="K69:L69"/>
    <mergeCell ref="M69:N69"/>
    <mergeCell ref="AF69:AK69"/>
    <mergeCell ref="AL69:AM69"/>
    <mergeCell ref="AN69:AO69"/>
    <mergeCell ref="AL66:AM66"/>
    <mergeCell ref="AN66:AO66"/>
    <mergeCell ref="D67:J67"/>
    <mergeCell ref="K67:L67"/>
    <mergeCell ref="M67:N67"/>
    <mergeCell ref="AF67:AK67"/>
    <mergeCell ref="AL67:AM67"/>
    <mergeCell ref="AN67:AO67"/>
    <mergeCell ref="T39:U39"/>
    <mergeCell ref="C66:D66"/>
    <mergeCell ref="E66:F66"/>
    <mergeCell ref="L66:M66"/>
    <mergeCell ref="N66:O66"/>
    <mergeCell ref="AF66:AK66"/>
    <mergeCell ref="F39:G39"/>
    <mergeCell ref="H39:I39"/>
    <mergeCell ref="J39:K39"/>
    <mergeCell ref="L39:M39"/>
    <mergeCell ref="N39:O39"/>
    <mergeCell ref="P39:Q39"/>
    <mergeCell ref="T37:U37"/>
    <mergeCell ref="F38:G38"/>
    <mergeCell ref="H38:I38"/>
    <mergeCell ref="J38:K38"/>
    <mergeCell ref="L38:M38"/>
    <mergeCell ref="N38:O38"/>
    <mergeCell ref="P38:Q38"/>
    <mergeCell ref="T38:U38"/>
    <mergeCell ref="C37:E39"/>
    <mergeCell ref="F37:G37"/>
    <mergeCell ref="H37:I37"/>
    <mergeCell ref="J37:K37"/>
    <mergeCell ref="L37:M37"/>
    <mergeCell ref="N37:O37"/>
    <mergeCell ref="P37:Q37"/>
    <mergeCell ref="F31:G31"/>
    <mergeCell ref="H31:I31"/>
    <mergeCell ref="J31:K31"/>
    <mergeCell ref="L31:M31"/>
    <mergeCell ref="T35:U35"/>
    <mergeCell ref="F36:G36"/>
    <mergeCell ref="H36:I36"/>
    <mergeCell ref="J36:K36"/>
    <mergeCell ref="L36:M36"/>
    <mergeCell ref="N36:O36"/>
    <mergeCell ref="P36:Q36"/>
    <mergeCell ref="T36:U36"/>
    <mergeCell ref="L34:M34"/>
    <mergeCell ref="N34:O34"/>
    <mergeCell ref="P34:Q34"/>
    <mergeCell ref="T34:U34"/>
    <mergeCell ref="F35:G35"/>
    <mergeCell ref="H35:I35"/>
    <mergeCell ref="J35:K35"/>
    <mergeCell ref="L35:M35"/>
    <mergeCell ref="N35:O35"/>
    <mergeCell ref="P35:Q35"/>
    <mergeCell ref="B464:AD464"/>
    <mergeCell ref="C591:Q591"/>
    <mergeCell ref="D34:E36"/>
    <mergeCell ref="F34:G34"/>
    <mergeCell ref="H34:I34"/>
    <mergeCell ref="J34:K34"/>
    <mergeCell ref="A2:AC3"/>
    <mergeCell ref="E5:AC10"/>
    <mergeCell ref="C30:E30"/>
    <mergeCell ref="F30:G30"/>
    <mergeCell ref="H30:I30"/>
    <mergeCell ref="J30:K30"/>
    <mergeCell ref="L30:M30"/>
    <mergeCell ref="N30:O30"/>
    <mergeCell ref="P30:Q30"/>
    <mergeCell ref="T32:U32"/>
    <mergeCell ref="F33:G33"/>
    <mergeCell ref="H33:I33"/>
    <mergeCell ref="J33:K33"/>
    <mergeCell ref="L33:M33"/>
    <mergeCell ref="N33:O33"/>
    <mergeCell ref="P33:Q33"/>
    <mergeCell ref="T33:U33"/>
    <mergeCell ref="N31:O31"/>
    <mergeCell ref="P31:Q31"/>
    <mergeCell ref="F32:G32"/>
    <mergeCell ref="H32:I32"/>
    <mergeCell ref="J32:K32"/>
    <mergeCell ref="L32:M32"/>
    <mergeCell ref="N32:O32"/>
    <mergeCell ref="P32:Q32"/>
    <mergeCell ref="D31:E33"/>
  </mergeCells>
  <phoneticPr fontId="18"/>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&amp;C&amp;P</oddFooter>
  </headerFooter>
  <rowBreaks count="29" manualBreakCount="29">
    <brk id="56" max="33" man="1"/>
    <brk id="90" max="33" man="1"/>
    <brk id="117" max="33" man="1"/>
    <brk id="141" max="29" man="1"/>
    <brk id="174" max="33" man="1"/>
    <brk id="212" max="29" man="1"/>
    <brk id="229" max="33" man="1"/>
    <brk id="298" max="33" man="1"/>
    <brk id="334" max="33" man="1"/>
    <brk id="347" max="29" man="1"/>
    <brk id="379" max="33" man="1"/>
    <brk id="426" max="29" man="1"/>
    <brk id="447" max="33" man="1"/>
    <brk id="479" max="33" man="1"/>
    <brk id="570" max="33" man="1"/>
    <brk id="642" max="33" man="1"/>
    <brk id="670" max="29" man="1"/>
    <brk id="695" max="29" man="1"/>
    <brk id="733" max="33" man="1"/>
    <brk id="763" max="29" man="1"/>
    <brk id="790" max="29" man="1"/>
    <brk id="829" max="33" man="1"/>
    <brk id="862" max="33" man="1"/>
    <brk id="896" max="29" man="1"/>
    <brk id="928" max="29" man="1"/>
    <brk id="990" max="29" man="1"/>
    <brk id="1054" max="33" man="1"/>
    <brk id="1137" max="33" man="1"/>
    <brk id="1168" max="29" man="1"/>
  </rowBreaks>
  <ignoredErrors>
    <ignoredError sqref="L38 J38 H38 F38 N3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vt:lpstr>
      <vt:lpstr>公表用!Print_Area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2018-03-30T07:23:40Z</dcterms:created>
  <dcterms:modified xsi:type="dcterms:W3CDTF">2021-12-16T01:10:54Z</dcterms:modified>
</cp:coreProperties>
</file>