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120" yWindow="-120" windowWidth="29040" windowHeight="15840"/>
  </bookViews>
  <sheets>
    <sheet name="調査概要" sheetId="27" r:id="rId1"/>
    <sheet name="指標関係調査" sheetId="28" r:id="rId2"/>
  </sheets>
  <definedNames>
    <definedName name="_xlnm._FilterDatabase" localSheetId="1" hidden="1">指標関係調査!$F$12:$L$52</definedName>
    <definedName name="_xlnm._FilterDatabase" localSheetId="0" hidden="1">調査概要!#REF!</definedName>
    <definedName name="_xlnm.Print_Area" localSheetId="1">指標関係調査!$A$1:$O$689</definedName>
    <definedName name="_xlnm.Print_Area" localSheetId="0">調査概要!$A$1:$S$58</definedName>
  </definedNames>
  <calcPr calcId="162913" calcMode="manual"/>
  <fileRecoveryPr repairLoad="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Q265" i="28" l="1"/>
  <c r="R265" i="28"/>
  <c r="S265" i="28"/>
  <c r="T265" i="28"/>
  <c r="Q266" i="28"/>
  <c r="R266" i="28"/>
  <c r="S266" i="28"/>
  <c r="T266" i="28"/>
  <c r="Q267" i="28"/>
  <c r="R267" i="28"/>
  <c r="S267" i="28"/>
  <c r="T267" i="28"/>
  <c r="Q268" i="28"/>
  <c r="R268" i="28"/>
  <c r="S268" i="28"/>
  <c r="T268" i="28"/>
  <c r="Q269" i="28"/>
  <c r="R269" i="28"/>
  <c r="S269" i="28"/>
  <c r="T269" i="28"/>
  <c r="Q270" i="28"/>
  <c r="R270" i="28"/>
  <c r="S270" i="28"/>
  <c r="T270" i="28"/>
  <c r="T479" i="28"/>
  <c r="Q488" i="28"/>
  <c r="R488" i="28"/>
  <c r="S488" i="28"/>
  <c r="T488" i="28"/>
  <c r="Q489" i="28"/>
  <c r="R489" i="28"/>
  <c r="S489" i="28"/>
  <c r="T489" i="28"/>
  <c r="O225" i="28" l="1"/>
  <c r="O224" i="28"/>
  <c r="O223" i="28"/>
  <c r="O222" i="28"/>
  <c r="O221" i="28"/>
  <c r="O220" i="28"/>
  <c r="M225" i="28"/>
  <c r="M224" i="28"/>
  <c r="M223" i="28"/>
  <c r="M222" i="28"/>
  <c r="M221" i="28"/>
  <c r="M220" i="28"/>
  <c r="K225" i="28"/>
  <c r="K224" i="28"/>
  <c r="K223" i="28"/>
  <c r="K222" i="28"/>
  <c r="K221" i="28"/>
  <c r="K220" i="28"/>
  <c r="I225" i="28"/>
  <c r="I224" i="28"/>
  <c r="I223" i="28"/>
  <c r="I222" i="28"/>
  <c r="I221" i="28"/>
  <c r="I220" i="28"/>
  <c r="G225" i="28"/>
  <c r="G224" i="28"/>
  <c r="G223" i="28"/>
  <c r="G222" i="28"/>
  <c r="G221" i="28"/>
  <c r="G220" i="28"/>
  <c r="E225" i="28"/>
  <c r="E224" i="28"/>
  <c r="E223" i="28"/>
  <c r="E222" i="28"/>
  <c r="E221" i="28"/>
  <c r="E220" i="28"/>
  <c r="I166" i="28"/>
  <c r="G166" i="28"/>
  <c r="I147" i="28"/>
  <c r="G147" i="28"/>
  <c r="F216" i="28"/>
  <c r="H216" i="28"/>
  <c r="I210" i="28" s="1"/>
  <c r="I211" i="28" s="1"/>
  <c r="D216" i="28"/>
  <c r="E210" i="28" s="1"/>
  <c r="E214" i="28" s="1"/>
  <c r="E140" i="28"/>
  <c r="E139" i="28"/>
  <c r="E138" i="28"/>
  <c r="E137" i="28"/>
  <c r="E136" i="28"/>
  <c r="E129" i="28"/>
  <c r="E128" i="28"/>
  <c r="E127" i="28"/>
  <c r="E126" i="28"/>
  <c r="E125" i="28"/>
  <c r="E124" i="28"/>
  <c r="E123" i="28"/>
  <c r="E120" i="28"/>
  <c r="E118" i="28"/>
  <c r="E116" i="28"/>
  <c r="E112" i="28"/>
  <c r="E109" i="28"/>
  <c r="E105" i="28"/>
  <c r="E104" i="28"/>
  <c r="E102" i="28"/>
  <c r="E101" i="28"/>
  <c r="E100" i="28"/>
  <c r="E216" i="28" l="1"/>
  <c r="E211" i="28"/>
  <c r="E212" i="28"/>
  <c r="E215" i="28"/>
  <c r="G210" i="28"/>
  <c r="G215" i="28" s="1"/>
  <c r="E213" i="28"/>
  <c r="I214" i="28"/>
  <c r="I215" i="28"/>
  <c r="I216" i="28"/>
  <c r="I212" i="28"/>
  <c r="I213" i="28"/>
  <c r="G213" i="28" l="1"/>
  <c r="G214" i="28"/>
  <c r="G212" i="28"/>
  <c r="G216" i="28"/>
  <c r="G211" i="28"/>
  <c r="K488" i="28"/>
  <c r="I489" i="28"/>
  <c r="I488" i="28"/>
  <c r="G489" i="28"/>
  <c r="G488" i="28"/>
  <c r="E489" i="28"/>
  <c r="E488" i="28"/>
  <c r="I564" i="28"/>
  <c r="I563" i="28"/>
  <c r="I560" i="28"/>
  <c r="I559" i="28"/>
  <c r="I558" i="28"/>
  <c r="I557" i="28"/>
  <c r="I555" i="28"/>
  <c r="I553" i="28"/>
  <c r="I552" i="28"/>
  <c r="G564" i="28"/>
  <c r="G563" i="28"/>
  <c r="G560" i="28"/>
  <c r="G559" i="28"/>
  <c r="G558" i="28"/>
  <c r="G557" i="28"/>
  <c r="G555" i="28"/>
  <c r="G553" i="28"/>
  <c r="G552" i="28"/>
  <c r="K552" i="28"/>
  <c r="J489" i="28"/>
  <c r="K489" i="28" s="1"/>
  <c r="I601" i="28" l="1"/>
  <c r="I605" i="28" s="1"/>
  <c r="G601" i="28"/>
  <c r="G602" i="28" s="1"/>
  <c r="E601" i="28"/>
  <c r="E602" i="28" s="1"/>
  <c r="I372" i="28"/>
  <c r="I373" i="28" s="1"/>
  <c r="G372" i="28"/>
  <c r="G373" i="28" s="1"/>
  <c r="E372" i="28"/>
  <c r="E373" i="28" s="1"/>
  <c r="I294" i="28"/>
  <c r="I295" i="28" s="1"/>
  <c r="G294" i="28"/>
  <c r="G295" i="28" s="1"/>
  <c r="E294" i="28"/>
  <c r="E295" i="28" s="1"/>
  <c r="J270" i="28"/>
  <c r="I12" i="28"/>
  <c r="G12" i="28"/>
  <c r="E12" i="28"/>
  <c r="O56" i="28"/>
  <c r="M56" i="28"/>
  <c r="K56" i="28"/>
  <c r="I56" i="28"/>
  <c r="G56" i="28"/>
  <c r="E56" i="28"/>
  <c r="K100" i="28"/>
  <c r="I100" i="28"/>
  <c r="G100" i="28"/>
  <c r="I148" i="28"/>
  <c r="G148" i="28"/>
  <c r="E148" i="28"/>
  <c r="E154" i="28"/>
  <c r="G154" i="28"/>
  <c r="I154" i="28"/>
  <c r="K154" i="28"/>
  <c r="M154" i="28"/>
  <c r="O154" i="28"/>
  <c r="I167" i="28"/>
  <c r="G167" i="28"/>
  <c r="E167" i="28"/>
  <c r="O179" i="28"/>
  <c r="M179" i="28"/>
  <c r="K179" i="28"/>
  <c r="I179" i="28"/>
  <c r="G179" i="28"/>
  <c r="E179" i="28"/>
  <c r="K191" i="28"/>
  <c r="G191" i="28"/>
  <c r="I192" i="28"/>
  <c r="I193" i="28"/>
  <c r="I194" i="28"/>
  <c r="I195" i="28"/>
  <c r="I196" i="28"/>
  <c r="I197" i="28"/>
  <c r="I199" i="28"/>
  <c r="K192" i="28"/>
  <c r="K193" i="28"/>
  <c r="K194" i="28"/>
  <c r="K195" i="28"/>
  <c r="K196" i="28"/>
  <c r="K197" i="28"/>
  <c r="K198" i="28"/>
  <c r="K199" i="28"/>
  <c r="I191" i="28"/>
  <c r="G192" i="28"/>
  <c r="G193" i="28"/>
  <c r="G194" i="28"/>
  <c r="G195" i="28"/>
  <c r="G196" i="28"/>
  <c r="G197" i="28"/>
  <c r="G199" i="28"/>
  <c r="K265" i="28"/>
  <c r="I265" i="28"/>
  <c r="G265" i="28"/>
  <c r="E265" i="28"/>
  <c r="O305" i="28"/>
  <c r="M305" i="28"/>
  <c r="K305" i="28"/>
  <c r="I305" i="28"/>
  <c r="G305" i="28"/>
  <c r="E305" i="28"/>
  <c r="K315" i="28"/>
  <c r="I315" i="28"/>
  <c r="G315" i="28"/>
  <c r="O341" i="28"/>
  <c r="M341" i="28"/>
  <c r="K341" i="28"/>
  <c r="I341" i="28"/>
  <c r="G341" i="28"/>
  <c r="E341" i="28"/>
  <c r="O362" i="28"/>
  <c r="M362" i="28"/>
  <c r="K362" i="28"/>
  <c r="I362" i="28"/>
  <c r="G362" i="28"/>
  <c r="E362" i="28"/>
  <c r="O387" i="28"/>
  <c r="M387" i="28"/>
  <c r="K387" i="28"/>
  <c r="I387" i="28"/>
  <c r="G387" i="28"/>
  <c r="E387" i="28"/>
  <c r="K401" i="28"/>
  <c r="I401" i="28"/>
  <c r="G401" i="28"/>
  <c r="I419" i="28"/>
  <c r="G419" i="28"/>
  <c r="E419" i="28"/>
  <c r="O424" i="28"/>
  <c r="M424" i="28"/>
  <c r="K424" i="28"/>
  <c r="I424" i="28"/>
  <c r="G424" i="28"/>
  <c r="E424" i="28"/>
  <c r="I438" i="28"/>
  <c r="G438" i="28"/>
  <c r="E438" i="28"/>
  <c r="O448" i="28"/>
  <c r="M448" i="28"/>
  <c r="K448" i="28"/>
  <c r="I448" i="28"/>
  <c r="G448" i="28"/>
  <c r="E448" i="28"/>
  <c r="I463" i="28"/>
  <c r="G463" i="28"/>
  <c r="E463" i="28"/>
  <c r="O468" i="28"/>
  <c r="M468" i="28"/>
  <c r="K468" i="28"/>
  <c r="I468" i="28"/>
  <c r="G468" i="28"/>
  <c r="E468" i="28"/>
  <c r="E478" i="28"/>
  <c r="G478" i="28"/>
  <c r="I478" i="28"/>
  <c r="O483" i="28"/>
  <c r="M483" i="28"/>
  <c r="K483" i="28"/>
  <c r="I483" i="28"/>
  <c r="G483" i="28"/>
  <c r="E483" i="28"/>
  <c r="E499" i="28"/>
  <c r="G499" i="28"/>
  <c r="I499" i="28"/>
  <c r="O508" i="28"/>
  <c r="M508" i="28"/>
  <c r="K508" i="28"/>
  <c r="I508" i="28"/>
  <c r="G508" i="28"/>
  <c r="E508" i="28"/>
  <c r="I522" i="28"/>
  <c r="G522" i="28"/>
  <c r="E522" i="28"/>
  <c r="O537" i="28"/>
  <c r="M537" i="28"/>
  <c r="K537" i="28"/>
  <c r="I537" i="28"/>
  <c r="G537" i="28"/>
  <c r="E537" i="28"/>
  <c r="I575" i="28"/>
  <c r="G575" i="28"/>
  <c r="E575" i="28"/>
  <c r="O582" i="28"/>
  <c r="M582" i="28"/>
  <c r="K582" i="28"/>
  <c r="I582" i="28"/>
  <c r="G582" i="28"/>
  <c r="E582" i="28"/>
  <c r="K589" i="28"/>
  <c r="I589" i="28"/>
  <c r="G589" i="28"/>
  <c r="E589" i="28"/>
  <c r="O609" i="28"/>
  <c r="M609" i="28"/>
  <c r="K609" i="28"/>
  <c r="I609" i="28"/>
  <c r="G609" i="28"/>
  <c r="E609" i="28"/>
  <c r="K616" i="28"/>
  <c r="I616" i="28"/>
  <c r="G616" i="28"/>
  <c r="I629" i="28"/>
  <c r="G629" i="28"/>
  <c r="E629" i="28"/>
  <c r="E636" i="28"/>
  <c r="G636" i="28"/>
  <c r="I636" i="28"/>
  <c r="K636" i="28"/>
  <c r="M638" i="28"/>
  <c r="M636" i="28"/>
  <c r="O638" i="28"/>
  <c r="O637" i="28"/>
  <c r="O639" i="28"/>
  <c r="O636" i="28"/>
  <c r="K643" i="28"/>
  <c r="I643" i="28"/>
  <c r="G643" i="28"/>
  <c r="E643" i="28"/>
  <c r="E657" i="28"/>
  <c r="G657" i="28"/>
  <c r="I657" i="28"/>
  <c r="O664" i="28"/>
  <c r="M664" i="28"/>
  <c r="K664" i="28"/>
  <c r="I664" i="28"/>
  <c r="G664" i="28"/>
  <c r="E664" i="28"/>
  <c r="I673" i="28"/>
  <c r="G673" i="28"/>
  <c r="E673" i="28"/>
  <c r="O682" i="28"/>
  <c r="M682" i="28"/>
  <c r="K682" i="28"/>
  <c r="I682" i="28"/>
  <c r="G682" i="28"/>
  <c r="E682" i="28"/>
  <c r="O683" i="28"/>
  <c r="O684" i="28"/>
  <c r="O685" i="28"/>
  <c r="O686" i="28"/>
  <c r="O687" i="28"/>
  <c r="M683" i="28"/>
  <c r="M684" i="28"/>
  <c r="M685" i="28"/>
  <c r="M686" i="28"/>
  <c r="M687" i="28"/>
  <c r="K683" i="28"/>
  <c r="K684" i="28"/>
  <c r="K685" i="28"/>
  <c r="K686" i="28"/>
  <c r="K687" i="28"/>
  <c r="I683" i="28"/>
  <c r="I684" i="28"/>
  <c r="I685" i="28"/>
  <c r="I686" i="28"/>
  <c r="I687" i="28"/>
  <c r="G683" i="28"/>
  <c r="G684" i="28"/>
  <c r="G685" i="28"/>
  <c r="G686" i="28"/>
  <c r="G687" i="28"/>
  <c r="E683" i="28"/>
  <c r="E684" i="28"/>
  <c r="E685" i="28"/>
  <c r="E686" i="28"/>
  <c r="E687" i="28"/>
  <c r="O610" i="28"/>
  <c r="O611" i="28"/>
  <c r="O612" i="28"/>
  <c r="K553" i="28"/>
  <c r="K554" i="28"/>
  <c r="K555" i="28"/>
  <c r="K556" i="28"/>
  <c r="K557" i="28"/>
  <c r="K558" i="28"/>
  <c r="K559" i="28"/>
  <c r="K560" i="28"/>
  <c r="K561" i="28"/>
  <c r="K562" i="28"/>
  <c r="K564" i="28"/>
  <c r="O538" i="28"/>
  <c r="O539" i="28"/>
  <c r="O540" i="28"/>
  <c r="O541" i="28"/>
  <c r="O542" i="28"/>
  <c r="O543" i="28"/>
  <c r="O544" i="28"/>
  <c r="O545" i="28"/>
  <c r="O546" i="28"/>
  <c r="O547" i="28"/>
  <c r="O548" i="28"/>
  <c r="O509" i="28"/>
  <c r="O510" i="28"/>
  <c r="O511" i="28"/>
  <c r="O512" i="28"/>
  <c r="O513" i="28"/>
  <c r="E168" i="28"/>
  <c r="E169" i="28"/>
  <c r="E170" i="28"/>
  <c r="E171" i="28"/>
  <c r="E172" i="28"/>
  <c r="E173" i="28"/>
  <c r="E174" i="28"/>
  <c r="E175" i="28"/>
  <c r="G168" i="28"/>
  <c r="G169" i="28"/>
  <c r="G170" i="28"/>
  <c r="G171" i="28"/>
  <c r="G172" i="28"/>
  <c r="G173" i="28"/>
  <c r="G174" i="28"/>
  <c r="G175" i="28"/>
  <c r="I168" i="28"/>
  <c r="I169" i="28"/>
  <c r="I170" i="28"/>
  <c r="I171" i="28"/>
  <c r="I172" i="28"/>
  <c r="I173" i="28"/>
  <c r="I174" i="28"/>
  <c r="I175" i="28"/>
  <c r="O57" i="28"/>
  <c r="O58" i="28"/>
  <c r="O59" i="28"/>
  <c r="O60" i="28"/>
  <c r="O61" i="28"/>
  <c r="O62" i="28"/>
  <c r="O63" i="28"/>
  <c r="O64" i="28"/>
  <c r="O65" i="28"/>
  <c r="O66" i="28"/>
  <c r="O67" i="28"/>
  <c r="O68" i="28"/>
  <c r="O69" i="28"/>
  <c r="O70" i="28"/>
  <c r="O71" i="28"/>
  <c r="O72" i="28"/>
  <c r="O73" i="28"/>
  <c r="O74" i="28"/>
  <c r="O75" i="28"/>
  <c r="O76" i="28"/>
  <c r="O77" i="28"/>
  <c r="O78" i="28"/>
  <c r="O79" i="28"/>
  <c r="O80" i="28"/>
  <c r="O81" i="28"/>
  <c r="O82" i="28"/>
  <c r="O83" i="28"/>
  <c r="O84" i="28"/>
  <c r="O85" i="28"/>
  <c r="O86" i="28"/>
  <c r="O87" i="28"/>
  <c r="O88" i="28"/>
  <c r="O89" i="28"/>
  <c r="O90" i="28"/>
  <c r="O91" i="28"/>
  <c r="O92" i="28"/>
  <c r="O93" i="28"/>
  <c r="O94" i="28"/>
  <c r="O95" i="28"/>
  <c r="O96" i="28"/>
  <c r="M57" i="28"/>
  <c r="M58" i="28"/>
  <c r="M59" i="28"/>
  <c r="M60" i="28"/>
  <c r="M61" i="28"/>
  <c r="M62" i="28"/>
  <c r="M63" i="28"/>
  <c r="M64" i="28"/>
  <c r="M65" i="28"/>
  <c r="M66" i="28"/>
  <c r="M67" i="28"/>
  <c r="M68" i="28"/>
  <c r="M69" i="28"/>
  <c r="M70" i="28"/>
  <c r="M71" i="28"/>
  <c r="M72" i="28"/>
  <c r="M73" i="28"/>
  <c r="M74" i="28"/>
  <c r="M75" i="28"/>
  <c r="M76" i="28"/>
  <c r="M77" i="28"/>
  <c r="M78" i="28"/>
  <c r="M79" i="28"/>
  <c r="M80" i="28"/>
  <c r="M81" i="28"/>
  <c r="M82" i="28"/>
  <c r="M83" i="28"/>
  <c r="M84" i="28"/>
  <c r="M85" i="28"/>
  <c r="M86" i="28"/>
  <c r="M87" i="28"/>
  <c r="M88" i="28"/>
  <c r="M89" i="28"/>
  <c r="M90" i="28"/>
  <c r="M91" i="28"/>
  <c r="M92" i="28"/>
  <c r="M93" i="28"/>
  <c r="M94" i="28"/>
  <c r="M95" i="28"/>
  <c r="M96" i="28"/>
  <c r="K57" i="28"/>
  <c r="K58" i="28"/>
  <c r="K59" i="28"/>
  <c r="K60" i="28"/>
  <c r="K61" i="28"/>
  <c r="K62" i="28"/>
  <c r="K63" i="28"/>
  <c r="K64" i="28"/>
  <c r="K65" i="28"/>
  <c r="K66" i="28"/>
  <c r="K67" i="28"/>
  <c r="K68" i="28"/>
  <c r="K69" i="28"/>
  <c r="K70" i="28"/>
  <c r="K71" i="28"/>
  <c r="K72" i="28"/>
  <c r="K73" i="28"/>
  <c r="K74" i="28"/>
  <c r="K75" i="28"/>
  <c r="K76" i="28"/>
  <c r="K77" i="28"/>
  <c r="K78" i="28"/>
  <c r="K79" i="28"/>
  <c r="K80" i="28"/>
  <c r="K81" i="28"/>
  <c r="K82" i="28"/>
  <c r="K83" i="28"/>
  <c r="K84" i="28"/>
  <c r="K85" i="28"/>
  <c r="K86" i="28"/>
  <c r="K87" i="28"/>
  <c r="K88" i="28"/>
  <c r="K89" i="28"/>
  <c r="K90" i="28"/>
  <c r="K91" i="28"/>
  <c r="K92" i="28"/>
  <c r="K93" i="28"/>
  <c r="K94" i="28"/>
  <c r="K95" i="28"/>
  <c r="K96" i="28"/>
  <c r="I57" i="28"/>
  <c r="I58" i="28"/>
  <c r="I59" i="28"/>
  <c r="I60" i="28"/>
  <c r="I61" i="28"/>
  <c r="I62" i="28"/>
  <c r="I63" i="28"/>
  <c r="I64" i="28"/>
  <c r="I65" i="28"/>
  <c r="I66" i="28"/>
  <c r="I67" i="28"/>
  <c r="I68" i="28"/>
  <c r="I69" i="28"/>
  <c r="I70" i="28"/>
  <c r="I71" i="28"/>
  <c r="I72" i="28"/>
  <c r="I73" i="28"/>
  <c r="I74" i="28"/>
  <c r="I75" i="28"/>
  <c r="I76" i="28"/>
  <c r="I77" i="28"/>
  <c r="I78" i="28"/>
  <c r="I79" i="28"/>
  <c r="I80" i="28"/>
  <c r="I81" i="28"/>
  <c r="I82" i="28"/>
  <c r="I83" i="28"/>
  <c r="I84" i="28"/>
  <c r="I85" i="28"/>
  <c r="I86" i="28"/>
  <c r="I87" i="28"/>
  <c r="I88" i="28"/>
  <c r="I89" i="28"/>
  <c r="I90" i="28"/>
  <c r="I91" i="28"/>
  <c r="I92" i="28"/>
  <c r="I93" i="28"/>
  <c r="I94" i="28"/>
  <c r="I95" i="28"/>
  <c r="I96" i="28"/>
  <c r="G57" i="28"/>
  <c r="G58" i="28"/>
  <c r="G59" i="28"/>
  <c r="G60" i="28"/>
  <c r="G61" i="28"/>
  <c r="G62" i="28"/>
  <c r="G63" i="28"/>
  <c r="G64" i="28"/>
  <c r="G65" i="28"/>
  <c r="G66" i="28"/>
  <c r="G67" i="28"/>
  <c r="G68" i="28"/>
  <c r="G69" i="28"/>
  <c r="G70" i="28"/>
  <c r="G71" i="28"/>
  <c r="G72" i="28"/>
  <c r="G73" i="28"/>
  <c r="G74" i="28"/>
  <c r="G75" i="28"/>
  <c r="G76" i="28"/>
  <c r="G77" i="28"/>
  <c r="G78" i="28"/>
  <c r="G79" i="28"/>
  <c r="G80" i="28"/>
  <c r="G81" i="28"/>
  <c r="G82" i="28"/>
  <c r="G83" i="28"/>
  <c r="G84" i="28"/>
  <c r="G85" i="28"/>
  <c r="G86" i="28"/>
  <c r="G87" i="28"/>
  <c r="G88" i="28"/>
  <c r="G89" i="28"/>
  <c r="G90" i="28"/>
  <c r="G91" i="28"/>
  <c r="G92" i="28"/>
  <c r="G93" i="28"/>
  <c r="G94" i="28"/>
  <c r="G95" i="28"/>
  <c r="G96" i="28"/>
  <c r="E57" i="28"/>
  <c r="E58" i="28"/>
  <c r="E59" i="28"/>
  <c r="E60" i="28"/>
  <c r="E61" i="28"/>
  <c r="E62" i="28"/>
  <c r="E63" i="28"/>
  <c r="E64" i="28"/>
  <c r="E65" i="28"/>
  <c r="E66" i="28"/>
  <c r="E67" i="28"/>
  <c r="E68" i="28"/>
  <c r="E69" i="28"/>
  <c r="E70" i="28"/>
  <c r="E71" i="28"/>
  <c r="E72" i="28"/>
  <c r="E73" i="28"/>
  <c r="E74" i="28"/>
  <c r="E75" i="28"/>
  <c r="E76" i="28"/>
  <c r="E77" i="28"/>
  <c r="E78" i="28"/>
  <c r="E79" i="28"/>
  <c r="E80" i="28"/>
  <c r="E81" i="28"/>
  <c r="E82" i="28"/>
  <c r="E83" i="28"/>
  <c r="E84" i="28"/>
  <c r="E85" i="28"/>
  <c r="E86" i="28"/>
  <c r="E87" i="28"/>
  <c r="E88" i="28"/>
  <c r="E89" i="28"/>
  <c r="E90" i="28"/>
  <c r="E91" i="28"/>
  <c r="E92" i="28"/>
  <c r="E93" i="28"/>
  <c r="E94" i="28"/>
  <c r="E95" i="28"/>
  <c r="E96" i="28"/>
  <c r="E52" i="28"/>
  <c r="G13" i="28"/>
  <c r="G14" i="28"/>
  <c r="G15" i="28"/>
  <c r="G16" i="28"/>
  <c r="G17" i="28"/>
  <c r="G18" i="28"/>
  <c r="G19" i="28"/>
  <c r="G20" i="28"/>
  <c r="G21" i="28"/>
  <c r="G22" i="28"/>
  <c r="G23" i="28"/>
  <c r="G24" i="28"/>
  <c r="G25" i="28"/>
  <c r="G26" i="28"/>
  <c r="G27" i="28"/>
  <c r="G28" i="28"/>
  <c r="G29" i="28"/>
  <c r="G30" i="28"/>
  <c r="G31" i="28"/>
  <c r="G32" i="28"/>
  <c r="G33" i="28"/>
  <c r="G34" i="28"/>
  <c r="G35" i="28"/>
  <c r="G36" i="28"/>
  <c r="G37" i="28"/>
  <c r="G38" i="28"/>
  <c r="G39" i="28"/>
  <c r="G40" i="28"/>
  <c r="G41" i="28"/>
  <c r="G42" i="28"/>
  <c r="G43" i="28"/>
  <c r="G44" i="28"/>
  <c r="G45" i="28"/>
  <c r="G46" i="28"/>
  <c r="G47" i="28"/>
  <c r="G48" i="28"/>
  <c r="G49" i="28"/>
  <c r="G50" i="28"/>
  <c r="G51" i="28"/>
  <c r="G52" i="28"/>
  <c r="I13" i="28"/>
  <c r="I14" i="28"/>
  <c r="I15" i="28"/>
  <c r="I16" i="28"/>
  <c r="I17" i="28"/>
  <c r="I18" i="28"/>
  <c r="I19" i="28"/>
  <c r="I20" i="28"/>
  <c r="I21" i="28"/>
  <c r="I22" i="28"/>
  <c r="I23" i="28"/>
  <c r="I24" i="28"/>
  <c r="I25" i="28"/>
  <c r="I26" i="28"/>
  <c r="I27" i="28"/>
  <c r="I28" i="28"/>
  <c r="I29" i="28"/>
  <c r="I30" i="28"/>
  <c r="I31" i="28"/>
  <c r="I32" i="28"/>
  <c r="I33" i="28"/>
  <c r="I34" i="28"/>
  <c r="I35" i="28"/>
  <c r="I36" i="28"/>
  <c r="I37" i="28"/>
  <c r="I38" i="28"/>
  <c r="I39" i="28"/>
  <c r="I40" i="28"/>
  <c r="I41" i="28"/>
  <c r="I42" i="28"/>
  <c r="I43" i="28"/>
  <c r="I44" i="28"/>
  <c r="I45" i="28"/>
  <c r="I46" i="28"/>
  <c r="I47" i="28"/>
  <c r="I48" i="28"/>
  <c r="I49" i="28"/>
  <c r="I50" i="28"/>
  <c r="I51" i="28"/>
  <c r="I52" i="28"/>
  <c r="E330" i="28" l="1"/>
  <c r="E355" i="28" s="1"/>
  <c r="E356" i="28" s="1"/>
  <c r="G330" i="28"/>
  <c r="G331" i="28" s="1"/>
  <c r="I602" i="28"/>
  <c r="I330" i="28"/>
  <c r="I674" i="28"/>
  <c r="I675" i="28"/>
  <c r="I676" i="28"/>
  <c r="I677" i="28"/>
  <c r="I678" i="28"/>
  <c r="G674" i="28"/>
  <c r="G675" i="28"/>
  <c r="G676" i="28"/>
  <c r="G677" i="28"/>
  <c r="G678" i="28"/>
  <c r="O667" i="28"/>
  <c r="O666" i="28"/>
  <c r="O665" i="28"/>
  <c r="O585" i="28"/>
  <c r="O584" i="28"/>
  <c r="O583" i="28"/>
  <c r="O484" i="28"/>
  <c r="O449" i="28"/>
  <c r="O450" i="28"/>
  <c r="O451" i="28"/>
  <c r="O452" i="28"/>
  <c r="O453" i="28"/>
  <c r="O454" i="28"/>
  <c r="K430" i="28"/>
  <c r="K429" i="28"/>
  <c r="I429" i="28"/>
  <c r="G429" i="28"/>
  <c r="E429" i="28"/>
  <c r="O425" i="28"/>
  <c r="K402" i="28"/>
  <c r="O388" i="28"/>
  <c r="O389" i="28"/>
  <c r="O390" i="28"/>
  <c r="O391" i="28"/>
  <c r="O392" i="28"/>
  <c r="O393" i="28"/>
  <c r="O394" i="28"/>
  <c r="O395" i="28"/>
  <c r="O396" i="28"/>
  <c r="O397" i="28"/>
  <c r="O363" i="28"/>
  <c r="O364" i="28"/>
  <c r="O342" i="28"/>
  <c r="O343" i="28"/>
  <c r="O344" i="28"/>
  <c r="O345" i="28"/>
  <c r="O346" i="28"/>
  <c r="O347" i="28"/>
  <c r="K316" i="28"/>
  <c r="K317" i="28"/>
  <c r="K318" i="28"/>
  <c r="K319" i="28"/>
  <c r="K320" i="28"/>
  <c r="K321" i="28"/>
  <c r="O306" i="28"/>
  <c r="O307" i="28"/>
  <c r="O308" i="28"/>
  <c r="O309" i="28"/>
  <c r="O310" i="28"/>
  <c r="O311" i="28"/>
  <c r="K270" i="28"/>
  <c r="K269" i="28"/>
  <c r="K266" i="28"/>
  <c r="K267" i="28"/>
  <c r="K268" i="28"/>
  <c r="O180" i="28"/>
  <c r="O181" i="28"/>
  <c r="O182" i="28"/>
  <c r="O183" i="28"/>
  <c r="O184" i="28"/>
  <c r="O185" i="28"/>
  <c r="O186" i="28"/>
  <c r="O187" i="28"/>
  <c r="O156" i="28"/>
  <c r="E156" i="28"/>
  <c r="G156" i="28"/>
  <c r="I156" i="28"/>
  <c r="K156" i="28"/>
  <c r="M156" i="28"/>
  <c r="O155" i="28"/>
  <c r="G104" i="28"/>
  <c r="I104" i="28"/>
  <c r="O469" i="28"/>
  <c r="E270" i="28"/>
  <c r="I270" i="28"/>
  <c r="G270" i="28"/>
  <c r="G355" i="28" l="1"/>
  <c r="G356" i="28" s="1"/>
  <c r="E331" i="28"/>
  <c r="I355" i="28"/>
  <c r="I356" i="28" s="1"/>
  <c r="I331" i="28"/>
  <c r="E674" i="28"/>
  <c r="E675" i="28"/>
  <c r="E676" i="28"/>
  <c r="E677" i="28"/>
  <c r="E678" i="28"/>
  <c r="E658" i="28"/>
  <c r="G658" i="28"/>
  <c r="I658" i="28"/>
  <c r="E659" i="28"/>
  <c r="G659" i="28"/>
  <c r="I659" i="28"/>
  <c r="E660" i="28"/>
  <c r="G660" i="28"/>
  <c r="I660" i="28"/>
  <c r="E665" i="28"/>
  <c r="G665" i="28"/>
  <c r="I665" i="28"/>
  <c r="K665" i="28"/>
  <c r="M665" i="28"/>
  <c r="E666" i="28"/>
  <c r="G666" i="28"/>
  <c r="I666" i="28"/>
  <c r="K666" i="28"/>
  <c r="M666" i="28"/>
  <c r="E667" i="28"/>
  <c r="G667" i="28"/>
  <c r="I667" i="28"/>
  <c r="K667" i="28"/>
  <c r="M667" i="28"/>
  <c r="E630" i="28"/>
  <c r="G630" i="28"/>
  <c r="I630" i="28"/>
  <c r="E631" i="28"/>
  <c r="G631" i="28"/>
  <c r="I631" i="28"/>
  <c r="E632" i="28"/>
  <c r="G632" i="28"/>
  <c r="I632" i="28"/>
  <c r="E637" i="28"/>
  <c r="G637" i="28"/>
  <c r="I637" i="28"/>
  <c r="K637" i="28"/>
  <c r="M637" i="28"/>
  <c r="E638" i="28"/>
  <c r="G638" i="28"/>
  <c r="I638" i="28"/>
  <c r="K638" i="28"/>
  <c r="E639" i="28"/>
  <c r="G639" i="28"/>
  <c r="I639" i="28"/>
  <c r="K639" i="28"/>
  <c r="M639" i="28"/>
  <c r="E644" i="28"/>
  <c r="G644" i="28"/>
  <c r="I644" i="28"/>
  <c r="K644" i="28"/>
  <c r="E645" i="28"/>
  <c r="G645" i="28"/>
  <c r="I645" i="28"/>
  <c r="K645" i="28"/>
  <c r="E646" i="28"/>
  <c r="G646" i="28"/>
  <c r="I646" i="28"/>
  <c r="K646" i="28"/>
  <c r="E603" i="28"/>
  <c r="G603" i="28"/>
  <c r="I603" i="28"/>
  <c r="E604" i="28"/>
  <c r="G604" i="28"/>
  <c r="I604" i="28"/>
  <c r="E605" i="28"/>
  <c r="G605" i="28"/>
  <c r="E610" i="28"/>
  <c r="G610" i="28"/>
  <c r="I610" i="28"/>
  <c r="K610" i="28"/>
  <c r="M610" i="28"/>
  <c r="E611" i="28"/>
  <c r="G611" i="28"/>
  <c r="I611" i="28"/>
  <c r="K611" i="28"/>
  <c r="M611" i="28"/>
  <c r="E612" i="28"/>
  <c r="G612" i="28"/>
  <c r="I612" i="28"/>
  <c r="K612" i="28"/>
  <c r="M612" i="28"/>
  <c r="G617" i="28"/>
  <c r="I617" i="28"/>
  <c r="K617" i="28"/>
  <c r="G618" i="28"/>
  <c r="I618" i="28"/>
  <c r="K618" i="28"/>
  <c r="G619" i="28"/>
  <c r="I619" i="28"/>
  <c r="K619" i="28"/>
  <c r="E523" i="28"/>
  <c r="G523" i="28"/>
  <c r="I523" i="28"/>
  <c r="E524" i="28"/>
  <c r="G524" i="28"/>
  <c r="I524" i="28"/>
  <c r="E525" i="28"/>
  <c r="G525" i="28"/>
  <c r="I525" i="28"/>
  <c r="E526" i="28"/>
  <c r="G526" i="28"/>
  <c r="I526" i="28"/>
  <c r="E527" i="28"/>
  <c r="G527" i="28"/>
  <c r="I527" i="28"/>
  <c r="E528" i="28"/>
  <c r="G528" i="28"/>
  <c r="I528" i="28"/>
  <c r="E529" i="28"/>
  <c r="G529" i="28"/>
  <c r="I529" i="28"/>
  <c r="E530" i="28"/>
  <c r="G530" i="28"/>
  <c r="I530" i="28"/>
  <c r="E531" i="28"/>
  <c r="G531" i="28"/>
  <c r="I531" i="28"/>
  <c r="E532" i="28"/>
  <c r="G532" i="28"/>
  <c r="I532" i="28"/>
  <c r="E533" i="28"/>
  <c r="G533" i="28"/>
  <c r="I533" i="28"/>
  <c r="E538" i="28"/>
  <c r="G538" i="28"/>
  <c r="I538" i="28"/>
  <c r="K538" i="28"/>
  <c r="M538" i="28"/>
  <c r="E539" i="28"/>
  <c r="G539" i="28"/>
  <c r="I539" i="28"/>
  <c r="K539" i="28"/>
  <c r="M539" i="28"/>
  <c r="E540" i="28"/>
  <c r="G540" i="28"/>
  <c r="I540" i="28"/>
  <c r="K540" i="28"/>
  <c r="M540" i="28"/>
  <c r="E541" i="28"/>
  <c r="G541" i="28"/>
  <c r="I541" i="28"/>
  <c r="K541" i="28"/>
  <c r="M541" i="28"/>
  <c r="E542" i="28"/>
  <c r="G542" i="28"/>
  <c r="I542" i="28"/>
  <c r="K542" i="28"/>
  <c r="M542" i="28"/>
  <c r="E543" i="28"/>
  <c r="G543" i="28"/>
  <c r="I543" i="28"/>
  <c r="K543" i="28"/>
  <c r="M543" i="28"/>
  <c r="E544" i="28"/>
  <c r="G544" i="28"/>
  <c r="I544" i="28"/>
  <c r="K544" i="28"/>
  <c r="M544" i="28"/>
  <c r="E545" i="28"/>
  <c r="G545" i="28"/>
  <c r="I545" i="28"/>
  <c r="K545" i="28"/>
  <c r="M545" i="28"/>
  <c r="E546" i="28"/>
  <c r="G546" i="28"/>
  <c r="I546" i="28"/>
  <c r="K546" i="28"/>
  <c r="M546" i="28"/>
  <c r="E547" i="28"/>
  <c r="G547" i="28"/>
  <c r="I547" i="28"/>
  <c r="K547" i="28"/>
  <c r="M547" i="28"/>
  <c r="E548" i="28"/>
  <c r="G548" i="28"/>
  <c r="I548" i="28"/>
  <c r="K548" i="28"/>
  <c r="M548" i="28"/>
  <c r="E576" i="28"/>
  <c r="G576" i="28"/>
  <c r="I576" i="28"/>
  <c r="E577" i="28"/>
  <c r="G577" i="28"/>
  <c r="I577" i="28"/>
  <c r="E578" i="28"/>
  <c r="G578" i="28"/>
  <c r="I578" i="28"/>
  <c r="E583" i="28"/>
  <c r="G583" i="28"/>
  <c r="I583" i="28"/>
  <c r="K583" i="28"/>
  <c r="M583" i="28"/>
  <c r="E584" i="28"/>
  <c r="G584" i="28"/>
  <c r="I584" i="28"/>
  <c r="K584" i="28"/>
  <c r="M584" i="28"/>
  <c r="E585" i="28"/>
  <c r="G585" i="28"/>
  <c r="I585" i="28"/>
  <c r="K585" i="28"/>
  <c r="M585" i="28"/>
  <c r="E590" i="28"/>
  <c r="G590" i="28"/>
  <c r="I590" i="28"/>
  <c r="K590" i="28"/>
  <c r="E591" i="28"/>
  <c r="G591" i="28"/>
  <c r="I591" i="28"/>
  <c r="K591" i="28"/>
  <c r="E592" i="28"/>
  <c r="G592" i="28"/>
  <c r="I592" i="28"/>
  <c r="K592" i="28"/>
  <c r="E500" i="28"/>
  <c r="G500" i="28"/>
  <c r="I500" i="28"/>
  <c r="E501" i="28"/>
  <c r="G501" i="28"/>
  <c r="I501" i="28"/>
  <c r="E502" i="28"/>
  <c r="G502" i="28"/>
  <c r="I502" i="28"/>
  <c r="E503" i="28"/>
  <c r="G503" i="28"/>
  <c r="I503" i="28"/>
  <c r="E504" i="28"/>
  <c r="G504" i="28"/>
  <c r="I504" i="28"/>
  <c r="E509" i="28"/>
  <c r="G509" i="28"/>
  <c r="I509" i="28"/>
  <c r="K509" i="28"/>
  <c r="M509" i="28"/>
  <c r="E510" i="28"/>
  <c r="G510" i="28"/>
  <c r="I510" i="28"/>
  <c r="K510" i="28"/>
  <c r="M510" i="28"/>
  <c r="E511" i="28"/>
  <c r="G511" i="28"/>
  <c r="I511" i="28"/>
  <c r="K511" i="28"/>
  <c r="M511" i="28"/>
  <c r="E512" i="28"/>
  <c r="G512" i="28"/>
  <c r="I512" i="28"/>
  <c r="K512" i="28"/>
  <c r="M512" i="28"/>
  <c r="E513" i="28"/>
  <c r="G513" i="28"/>
  <c r="I513" i="28"/>
  <c r="K513" i="28"/>
  <c r="M513" i="28"/>
  <c r="E479" i="28"/>
  <c r="G479" i="28"/>
  <c r="I479" i="28"/>
  <c r="E484" i="28"/>
  <c r="G484" i="28"/>
  <c r="I484" i="28"/>
  <c r="K484" i="28"/>
  <c r="M484" i="28"/>
  <c r="E464" i="28"/>
  <c r="G464" i="28"/>
  <c r="I464" i="28"/>
  <c r="E469" i="28"/>
  <c r="G469" i="28"/>
  <c r="I469" i="28"/>
  <c r="K469" i="28"/>
  <c r="M469" i="28"/>
  <c r="E439" i="28"/>
  <c r="G439" i="28"/>
  <c r="I439" i="28"/>
  <c r="E440" i="28"/>
  <c r="G440" i="28"/>
  <c r="I440" i="28"/>
  <c r="E441" i="28"/>
  <c r="G441" i="28"/>
  <c r="I441" i="28"/>
  <c r="E442" i="28"/>
  <c r="G442" i="28"/>
  <c r="I442" i="28"/>
  <c r="E443" i="28"/>
  <c r="G443" i="28"/>
  <c r="I443" i="28"/>
  <c r="E444" i="28"/>
  <c r="G444" i="28"/>
  <c r="I444" i="28"/>
  <c r="E449" i="28"/>
  <c r="G449" i="28"/>
  <c r="I449" i="28"/>
  <c r="K449" i="28"/>
  <c r="M449" i="28"/>
  <c r="E450" i="28"/>
  <c r="G450" i="28"/>
  <c r="I450" i="28"/>
  <c r="K450" i="28"/>
  <c r="M450" i="28"/>
  <c r="E451" i="28"/>
  <c r="G451" i="28"/>
  <c r="I451" i="28"/>
  <c r="K451" i="28"/>
  <c r="M451" i="28"/>
  <c r="E452" i="28"/>
  <c r="G452" i="28"/>
  <c r="I452" i="28"/>
  <c r="K452" i="28"/>
  <c r="M452" i="28"/>
  <c r="E453" i="28"/>
  <c r="G453" i="28"/>
  <c r="I453" i="28"/>
  <c r="K453" i="28"/>
  <c r="M453" i="28"/>
  <c r="E454" i="28"/>
  <c r="G454" i="28"/>
  <c r="I454" i="28"/>
  <c r="K454" i="28"/>
  <c r="M454" i="28"/>
  <c r="E420" i="28"/>
  <c r="G420" i="28"/>
  <c r="I420" i="28"/>
  <c r="E425" i="28"/>
  <c r="G425" i="28"/>
  <c r="I425" i="28"/>
  <c r="K425" i="28"/>
  <c r="M425" i="28"/>
  <c r="E430" i="28"/>
  <c r="G430" i="28"/>
  <c r="I430" i="28"/>
  <c r="E374" i="28"/>
  <c r="G374" i="28"/>
  <c r="I374" i="28"/>
  <c r="E375" i="28"/>
  <c r="G375" i="28"/>
  <c r="I375" i="28"/>
  <c r="E376" i="28"/>
  <c r="G376" i="28"/>
  <c r="I376" i="28"/>
  <c r="E377" i="28"/>
  <c r="G377" i="28"/>
  <c r="I377" i="28"/>
  <c r="E378" i="28"/>
  <c r="G378" i="28"/>
  <c r="I378" i="28"/>
  <c r="E379" i="28"/>
  <c r="G379" i="28"/>
  <c r="I379" i="28"/>
  <c r="E380" i="28"/>
  <c r="G380" i="28"/>
  <c r="I380" i="28"/>
  <c r="E381" i="28"/>
  <c r="G381" i="28"/>
  <c r="I381" i="28"/>
  <c r="E382" i="28"/>
  <c r="G382" i="28"/>
  <c r="I382" i="28"/>
  <c r="E383" i="28"/>
  <c r="G383" i="28"/>
  <c r="I383" i="28"/>
  <c r="E388" i="28"/>
  <c r="G388" i="28"/>
  <c r="I388" i="28"/>
  <c r="K388" i="28"/>
  <c r="M388" i="28"/>
  <c r="E389" i="28"/>
  <c r="G389" i="28"/>
  <c r="I389" i="28"/>
  <c r="K389" i="28"/>
  <c r="M389" i="28"/>
  <c r="E390" i="28"/>
  <c r="G390" i="28"/>
  <c r="I390" i="28"/>
  <c r="K390" i="28"/>
  <c r="M390" i="28"/>
  <c r="E391" i="28"/>
  <c r="G391" i="28"/>
  <c r="I391" i="28"/>
  <c r="K391" i="28"/>
  <c r="M391" i="28"/>
  <c r="E392" i="28"/>
  <c r="G392" i="28"/>
  <c r="I392" i="28"/>
  <c r="K392" i="28"/>
  <c r="M392" i="28"/>
  <c r="E393" i="28"/>
  <c r="G393" i="28"/>
  <c r="I393" i="28"/>
  <c r="K393" i="28"/>
  <c r="M393" i="28"/>
  <c r="E394" i="28"/>
  <c r="G394" i="28"/>
  <c r="I394" i="28"/>
  <c r="K394" i="28"/>
  <c r="M394" i="28"/>
  <c r="E395" i="28"/>
  <c r="G395" i="28"/>
  <c r="I395" i="28"/>
  <c r="K395" i="28"/>
  <c r="M395" i="28"/>
  <c r="E396" i="28"/>
  <c r="G396" i="28"/>
  <c r="I396" i="28"/>
  <c r="K396" i="28"/>
  <c r="M396" i="28"/>
  <c r="E397" i="28"/>
  <c r="G397" i="28"/>
  <c r="I397" i="28"/>
  <c r="K397" i="28"/>
  <c r="M397" i="28"/>
  <c r="G402" i="28"/>
  <c r="I402" i="28"/>
  <c r="G403" i="28"/>
  <c r="I403" i="28"/>
  <c r="K403" i="28"/>
  <c r="G404" i="28"/>
  <c r="I404" i="28"/>
  <c r="K404" i="28"/>
  <c r="G405" i="28"/>
  <c r="I405" i="28"/>
  <c r="K405" i="28"/>
  <c r="G406" i="28"/>
  <c r="I406" i="28"/>
  <c r="K406" i="28"/>
  <c r="G407" i="28"/>
  <c r="I407" i="28"/>
  <c r="K407" i="28"/>
  <c r="G408" i="28"/>
  <c r="I408" i="28"/>
  <c r="K408" i="28"/>
  <c r="G409" i="28"/>
  <c r="I409" i="28"/>
  <c r="K409" i="28"/>
  <c r="G410" i="28"/>
  <c r="I410" i="28"/>
  <c r="K410" i="28"/>
  <c r="G411" i="28"/>
  <c r="I411" i="28"/>
  <c r="K411" i="28"/>
  <c r="E357" i="28"/>
  <c r="E358" i="28"/>
  <c r="E363" i="28"/>
  <c r="G363" i="28"/>
  <c r="I363" i="28"/>
  <c r="K363" i="28"/>
  <c r="M363" i="28"/>
  <c r="E364" i="28"/>
  <c r="G364" i="28"/>
  <c r="I364" i="28"/>
  <c r="K364" i="28"/>
  <c r="M364" i="28"/>
  <c r="E332" i="28"/>
  <c r="G332" i="28"/>
  <c r="I332" i="28"/>
  <c r="E333" i="28"/>
  <c r="G333" i="28"/>
  <c r="I333" i="28"/>
  <c r="E334" i="28"/>
  <c r="G334" i="28"/>
  <c r="I334" i="28"/>
  <c r="E335" i="28"/>
  <c r="G335" i="28"/>
  <c r="I335" i="28"/>
  <c r="E336" i="28"/>
  <c r="G336" i="28"/>
  <c r="I336" i="28"/>
  <c r="E337" i="28"/>
  <c r="G337" i="28"/>
  <c r="I337" i="28"/>
  <c r="E342" i="28"/>
  <c r="G342" i="28"/>
  <c r="I342" i="28"/>
  <c r="K342" i="28"/>
  <c r="M342" i="28"/>
  <c r="E343" i="28"/>
  <c r="G343" i="28"/>
  <c r="I343" i="28"/>
  <c r="K343" i="28"/>
  <c r="M343" i="28"/>
  <c r="E344" i="28"/>
  <c r="G344" i="28"/>
  <c r="I344" i="28"/>
  <c r="K344" i="28"/>
  <c r="M344" i="28"/>
  <c r="E345" i="28"/>
  <c r="G345" i="28"/>
  <c r="I345" i="28"/>
  <c r="K345" i="28"/>
  <c r="M345" i="28"/>
  <c r="E346" i="28"/>
  <c r="G346" i="28"/>
  <c r="I346" i="28"/>
  <c r="K346" i="28"/>
  <c r="M346" i="28"/>
  <c r="E347" i="28"/>
  <c r="G347" i="28"/>
  <c r="I347" i="28"/>
  <c r="K347" i="28"/>
  <c r="M347" i="28"/>
  <c r="E266" i="28"/>
  <c r="G266" i="28"/>
  <c r="I266" i="28"/>
  <c r="E267" i="28"/>
  <c r="G267" i="28"/>
  <c r="I267" i="28"/>
  <c r="E268" i="28"/>
  <c r="G268" i="28"/>
  <c r="I268" i="28"/>
  <c r="E269" i="28"/>
  <c r="G269" i="28"/>
  <c r="I269" i="28"/>
  <c r="E180" i="28"/>
  <c r="G180" i="28"/>
  <c r="I180" i="28"/>
  <c r="K180" i="28"/>
  <c r="M180" i="28"/>
  <c r="E181" i="28"/>
  <c r="G181" i="28"/>
  <c r="I181" i="28"/>
  <c r="K181" i="28"/>
  <c r="M181" i="28"/>
  <c r="E182" i="28"/>
  <c r="G182" i="28"/>
  <c r="I182" i="28"/>
  <c r="K182" i="28"/>
  <c r="M182" i="28"/>
  <c r="E183" i="28"/>
  <c r="G183" i="28"/>
  <c r="I183" i="28"/>
  <c r="K183" i="28"/>
  <c r="M183" i="28"/>
  <c r="E184" i="28"/>
  <c r="G184" i="28"/>
  <c r="I184" i="28"/>
  <c r="K184" i="28"/>
  <c r="M184" i="28"/>
  <c r="E185" i="28"/>
  <c r="G185" i="28"/>
  <c r="I185" i="28"/>
  <c r="K185" i="28"/>
  <c r="M185" i="28"/>
  <c r="E186" i="28"/>
  <c r="G186" i="28"/>
  <c r="I186" i="28"/>
  <c r="K186" i="28"/>
  <c r="M186" i="28"/>
  <c r="E187" i="28"/>
  <c r="G187" i="28"/>
  <c r="I187" i="28"/>
  <c r="K187" i="28"/>
  <c r="M187" i="28"/>
  <c r="E149" i="28"/>
  <c r="G149" i="28"/>
  <c r="I149" i="28"/>
  <c r="E150" i="28"/>
  <c r="G150" i="28"/>
  <c r="I150" i="28"/>
  <c r="E155" i="28"/>
  <c r="G155" i="28"/>
  <c r="I155" i="28"/>
  <c r="K155" i="28"/>
  <c r="M155" i="28"/>
  <c r="G357" i="28" l="1"/>
  <c r="G358" i="28"/>
  <c r="I357" i="28"/>
  <c r="I358" i="28"/>
  <c r="E296" i="28"/>
  <c r="G296" i="28"/>
  <c r="I296" i="28"/>
  <c r="E297" i="28"/>
  <c r="G297" i="28"/>
  <c r="I297" i="28"/>
  <c r="E298" i="28"/>
  <c r="G298" i="28"/>
  <c r="I298" i="28"/>
  <c r="E299" i="28"/>
  <c r="G299" i="28"/>
  <c r="I299" i="28"/>
  <c r="E300" i="28"/>
  <c r="G300" i="28"/>
  <c r="I300" i="28"/>
  <c r="E301" i="28"/>
  <c r="G301" i="28"/>
  <c r="I301" i="28"/>
  <c r="E306" i="28"/>
  <c r="G306" i="28"/>
  <c r="I306" i="28"/>
  <c r="K306" i="28"/>
  <c r="M306" i="28"/>
  <c r="E307" i="28"/>
  <c r="G307" i="28"/>
  <c r="I307" i="28"/>
  <c r="K307" i="28"/>
  <c r="M307" i="28"/>
  <c r="E308" i="28"/>
  <c r="G308" i="28"/>
  <c r="I308" i="28"/>
  <c r="K308" i="28"/>
  <c r="M308" i="28"/>
  <c r="E309" i="28"/>
  <c r="G309" i="28"/>
  <c r="I309" i="28"/>
  <c r="K309" i="28"/>
  <c r="M309" i="28"/>
  <c r="E310" i="28"/>
  <c r="G310" i="28"/>
  <c r="I310" i="28"/>
  <c r="K310" i="28"/>
  <c r="M310" i="28"/>
  <c r="E311" i="28"/>
  <c r="G311" i="28"/>
  <c r="I311" i="28"/>
  <c r="K311" i="28"/>
  <c r="M311" i="28"/>
  <c r="G316" i="28"/>
  <c r="I316" i="28"/>
  <c r="G317" i="28"/>
  <c r="I317" i="28"/>
  <c r="G318" i="28"/>
  <c r="I318" i="28"/>
  <c r="G319" i="28"/>
  <c r="I319" i="28"/>
  <c r="G320" i="28"/>
  <c r="I320" i="28"/>
  <c r="G321" i="28"/>
  <c r="I321" i="28"/>
  <c r="E13" i="28"/>
  <c r="E14" i="28"/>
  <c r="E15" i="28"/>
  <c r="E16" i="28"/>
  <c r="E17"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E44" i="28"/>
  <c r="E45" i="28"/>
  <c r="E46" i="28"/>
  <c r="E47" i="28"/>
  <c r="E48" i="28"/>
  <c r="E49" i="28"/>
  <c r="E50" i="28"/>
  <c r="E51" i="28"/>
  <c r="G101" i="28"/>
  <c r="I101" i="28"/>
  <c r="K101" i="28"/>
  <c r="G102" i="28"/>
  <c r="I102" i="28"/>
  <c r="K102" i="28"/>
  <c r="G103" i="28"/>
  <c r="I103" i="28"/>
  <c r="K103" i="28"/>
  <c r="K104" i="28"/>
  <c r="G105" i="28"/>
  <c r="I105" i="28"/>
  <c r="K105" i="28"/>
  <c r="K106" i="28"/>
  <c r="K107" i="28"/>
  <c r="K108" i="28"/>
  <c r="G109" i="28"/>
  <c r="I109" i="28"/>
  <c r="K109" i="28"/>
  <c r="K110" i="28"/>
  <c r="K111" i="28"/>
  <c r="G112" i="28"/>
  <c r="I112" i="28"/>
  <c r="K112" i="28"/>
  <c r="K113" i="28"/>
  <c r="K114" i="28"/>
  <c r="K115" i="28"/>
  <c r="G116" i="28"/>
  <c r="I116" i="28"/>
  <c r="K116" i="28"/>
  <c r="K117" i="28"/>
  <c r="G118" i="28"/>
  <c r="I118" i="28"/>
  <c r="K118" i="28"/>
  <c r="K119" i="28"/>
  <c r="G120" i="28"/>
  <c r="I120" i="28"/>
  <c r="K120" i="28"/>
  <c r="K121" i="28"/>
  <c r="K122" i="28"/>
  <c r="G123" i="28"/>
  <c r="I123" i="28"/>
  <c r="K123" i="28"/>
  <c r="G124" i="28"/>
  <c r="I124" i="28"/>
  <c r="K124" i="28"/>
  <c r="G125" i="28"/>
  <c r="I125" i="28"/>
  <c r="K125" i="28"/>
  <c r="G126" i="28"/>
  <c r="I126" i="28"/>
  <c r="K126" i="28"/>
  <c r="G127" i="28"/>
  <c r="I127" i="28"/>
  <c r="K127" i="28"/>
  <c r="G128" i="28"/>
  <c r="I128" i="28"/>
  <c r="K128" i="28"/>
  <c r="G129" i="28"/>
  <c r="I129" i="28"/>
  <c r="K129" i="28"/>
  <c r="K130" i="28"/>
  <c r="K131" i="28"/>
  <c r="K132" i="28"/>
  <c r="K133" i="28"/>
  <c r="K134" i="28"/>
  <c r="K135" i="28"/>
  <c r="G136" i="28"/>
  <c r="I136" i="28"/>
  <c r="K136" i="28"/>
  <c r="G137" i="28"/>
  <c r="I137" i="28"/>
  <c r="K137" i="28"/>
  <c r="G138" i="28"/>
  <c r="I138" i="28"/>
  <c r="K138" i="28"/>
  <c r="G139" i="28"/>
  <c r="I139" i="28"/>
  <c r="K139" i="28"/>
  <c r="G140" i="28"/>
  <c r="I140" i="28"/>
  <c r="K140" i="28"/>
  <c r="P39" i="27" l="1"/>
  <c r="N39" i="27"/>
  <c r="L39" i="27"/>
  <c r="J39" i="27"/>
  <c r="H39" i="27"/>
  <c r="H35" i="27" s="1"/>
  <c r="R36" i="27"/>
  <c r="R33" i="27"/>
  <c r="L34" i="27" l="1"/>
  <c r="H34" i="27"/>
  <c r="N37" i="27"/>
  <c r="R39" i="27"/>
  <c r="L38" i="27"/>
  <c r="L35" i="27"/>
  <c r="N35" i="27"/>
  <c r="P37" i="27"/>
  <c r="N38" i="27"/>
  <c r="P35" i="27"/>
  <c r="N34" i="27"/>
  <c r="H37" i="27"/>
  <c r="P34" i="27"/>
  <c r="J37" i="27"/>
  <c r="P38" i="27"/>
  <c r="L37" i="27"/>
  <c r="J35" i="27"/>
  <c r="J38" i="27"/>
  <c r="H38" i="27"/>
  <c r="H41" i="27" s="1"/>
  <c r="J34" i="27"/>
  <c r="P41" i="27" l="1"/>
  <c r="N41" i="27"/>
  <c r="L41" i="27"/>
  <c r="J41" i="27"/>
  <c r="J40" i="27"/>
  <c r="R38" i="27"/>
  <c r="H40" i="27"/>
  <c r="R37" i="27"/>
  <c r="N40" i="27"/>
  <c r="R35" i="27"/>
  <c r="P40" i="27"/>
  <c r="L40" i="27"/>
  <c r="R34" i="27"/>
  <c r="R40" i="27" l="1"/>
</calcChain>
</file>

<file path=xl/sharedStrings.xml><?xml version="1.0" encoding="utf-8"?>
<sst xmlns="http://schemas.openxmlformats.org/spreadsheetml/2006/main" count="911" uniqueCount="245">
  <si>
    <t>性別</t>
    <rPh sb="0" eb="2">
      <t>セイベツ</t>
    </rPh>
    <phoneticPr fontId="18"/>
  </si>
  <si>
    <t>合計</t>
    <rPh sb="0" eb="2">
      <t>ゴウケイ</t>
    </rPh>
    <phoneticPr fontId="18"/>
  </si>
  <si>
    <t>男性</t>
    <rPh sb="0" eb="2">
      <t>ダンセイ</t>
    </rPh>
    <phoneticPr fontId="18"/>
  </si>
  <si>
    <t>女性</t>
    <rPh sb="0" eb="2">
      <t>ジョセイ</t>
    </rPh>
    <phoneticPr fontId="18"/>
  </si>
  <si>
    <t>30歳代</t>
    <rPh sb="2" eb="4">
      <t>サイダイ</t>
    </rPh>
    <phoneticPr fontId="18"/>
  </si>
  <si>
    <t>40歳代</t>
    <rPh sb="2" eb="4">
      <t>サイダイ</t>
    </rPh>
    <phoneticPr fontId="18"/>
  </si>
  <si>
    <t>50歳代</t>
    <rPh sb="2" eb="4">
      <t>サイダイ</t>
    </rPh>
    <phoneticPr fontId="18"/>
  </si>
  <si>
    <t>年代</t>
    <rPh sb="0" eb="2">
      <t>ネンダイ</t>
    </rPh>
    <phoneticPr fontId="18"/>
  </si>
  <si>
    <t>【留意点】</t>
    <phoneticPr fontId="18"/>
  </si>
  <si>
    <t>【調査目的】</t>
    <rPh sb="1" eb="3">
      <t>チョウサ</t>
    </rPh>
    <rPh sb="3" eb="5">
      <t>モクテキ</t>
    </rPh>
    <phoneticPr fontId="18"/>
  </si>
  <si>
    <t>【実施期間】</t>
    <rPh sb="1" eb="3">
      <t>ジッシ</t>
    </rPh>
    <rPh sb="3" eb="5">
      <t>キカン</t>
    </rPh>
    <phoneticPr fontId="18"/>
  </si>
  <si>
    <t>【回答者数と内訳】</t>
    <rPh sb="1" eb="3">
      <t>カイトウ</t>
    </rPh>
    <rPh sb="3" eb="4">
      <t>シャ</t>
    </rPh>
    <rPh sb="4" eb="5">
      <t>スウ</t>
    </rPh>
    <rPh sb="6" eb="8">
      <t>ウチワケ</t>
    </rPh>
    <phoneticPr fontId="18"/>
  </si>
  <si>
    <t>【結果の概要】</t>
    <rPh sb="1" eb="3">
      <t>ケッカ</t>
    </rPh>
    <rPh sb="4" eb="6">
      <t>ガイヨウ</t>
    </rPh>
    <phoneticPr fontId="18"/>
  </si>
  <si>
    <t>【調査票】</t>
    <rPh sb="1" eb="4">
      <t>チョウサヒョウ</t>
    </rPh>
    <phoneticPr fontId="18"/>
  </si>
  <si>
    <t>60歳
以上</t>
    <rPh sb="2" eb="3">
      <t>サイ</t>
    </rPh>
    <rPh sb="4" eb="6">
      <t>イジョウ</t>
    </rPh>
    <phoneticPr fontId="18"/>
  </si>
  <si>
    <t>全体</t>
    <rPh sb="0" eb="2">
      <t>ゼンタイ</t>
    </rPh>
    <phoneticPr fontId="18"/>
  </si>
  <si>
    <t>ほとんど毎日</t>
    <rPh sb="4" eb="6">
      <t>マイニチ</t>
    </rPh>
    <phoneticPr fontId="18"/>
  </si>
  <si>
    <t>週３日以上</t>
  </si>
  <si>
    <t>週１～２日程度</t>
  </si>
  <si>
    <t>月１～３日程度</t>
  </si>
  <si>
    <t>年に１～２日程度</t>
  </si>
  <si>
    <t>まったくしなかった</t>
  </si>
  <si>
    <t>行った</t>
    <rPh sb="0" eb="1">
      <t>オコナ</t>
    </rPh>
    <phoneticPr fontId="18"/>
  </si>
  <si>
    <t>行っていない</t>
    <rPh sb="0" eb="1">
      <t>オコナ</t>
    </rPh>
    <phoneticPr fontId="18"/>
  </si>
  <si>
    <t>ある</t>
    <phoneticPr fontId="18"/>
  </si>
  <si>
    <t>ない</t>
    <phoneticPr fontId="18"/>
  </si>
  <si>
    <t>30歳代</t>
    <rPh sb="2" eb="3">
      <t>サイ</t>
    </rPh>
    <rPh sb="3" eb="4">
      <t>ダイ</t>
    </rPh>
    <phoneticPr fontId="18"/>
  </si>
  <si>
    <t>40歳代</t>
    <rPh sb="2" eb="3">
      <t>サイ</t>
    </rPh>
    <rPh sb="3" eb="4">
      <t>ダイ</t>
    </rPh>
    <phoneticPr fontId="18"/>
  </si>
  <si>
    <t>50歳代</t>
    <rPh sb="2" eb="3">
      <t>サイ</t>
    </rPh>
    <rPh sb="3" eb="4">
      <t>ダイ</t>
    </rPh>
    <phoneticPr fontId="18"/>
  </si>
  <si>
    <t>60歳以上</t>
    <rPh sb="2" eb="3">
      <t>サイ</t>
    </rPh>
    <rPh sb="3" eb="5">
      <t>イジョウ</t>
    </rPh>
    <phoneticPr fontId="18"/>
  </si>
  <si>
    <t>登山・トレッキング</t>
  </si>
  <si>
    <t>体力トレーニング（フィットネスクラブや自宅で室内運動器具を使う体力づくりを含む）</t>
  </si>
  <si>
    <t>健康・体力づくり</t>
  </si>
  <si>
    <t>楽しみ・ストレス解消</t>
  </si>
  <si>
    <t>運動不足の解消</t>
  </si>
  <si>
    <t>美容</t>
  </si>
  <si>
    <t>家族や友人との交流</t>
  </si>
  <si>
    <t>自己記録の向上や能力の向上</t>
  </si>
  <si>
    <t>女性</t>
  </si>
  <si>
    <t>30年度</t>
    <rPh sb="2" eb="4">
      <t>ネンド</t>
    </rPh>
    <phoneticPr fontId="18"/>
  </si>
  <si>
    <t>【調査対象】</t>
    <rPh sb="1" eb="3">
      <t>チョウサ</t>
    </rPh>
    <rPh sb="3" eb="5">
      <t>タイショウ</t>
    </rPh>
    <phoneticPr fontId="18"/>
  </si>
  <si>
    <t>民間調査会社に登録するインターネットモニターのうち、大阪市内在住の18歳以上の方</t>
    <rPh sb="0" eb="2">
      <t>ミンカン</t>
    </rPh>
    <rPh sb="2" eb="4">
      <t>チョウサ</t>
    </rPh>
    <rPh sb="4" eb="6">
      <t>ガイシャ</t>
    </rPh>
    <rPh sb="7" eb="9">
      <t>トウロク</t>
    </rPh>
    <rPh sb="26" eb="30">
      <t>オオサカシナイ</t>
    </rPh>
    <rPh sb="30" eb="32">
      <t>ザイジュウ</t>
    </rPh>
    <rPh sb="35" eb="38">
      <t>サイイジョウ</t>
    </rPh>
    <rPh sb="39" eb="40">
      <t>カタ</t>
    </rPh>
    <phoneticPr fontId="18"/>
  </si>
  <si>
    <t>【調査方法】</t>
    <rPh sb="1" eb="3">
      <t>チョウサ</t>
    </rPh>
    <rPh sb="3" eb="5">
      <t>ホウホウ</t>
    </rPh>
    <phoneticPr fontId="18"/>
  </si>
  <si>
    <t>インターネットを利用したウェブアンケート調査</t>
    <rPh sb="8" eb="10">
      <t>リヨウ</t>
    </rPh>
    <rPh sb="20" eb="22">
      <t>チョウサ</t>
    </rPh>
    <phoneticPr fontId="18"/>
  </si>
  <si>
    <t>500名</t>
    <rPh sb="3" eb="4">
      <t>メイ</t>
    </rPh>
    <phoneticPr fontId="18"/>
  </si>
  <si>
    <t>元年度</t>
    <rPh sb="0" eb="1">
      <t>ガン</t>
    </rPh>
    <rPh sb="1" eb="3">
      <t>ネンド</t>
    </rPh>
    <phoneticPr fontId="18"/>
  </si>
  <si>
    <t>　大阪市では、スポーツに対する楽しみ方が個性化、多様化するなか、「ライフステージに応じたスポーツ機会の創造」「スポーツの活力を活かした都市魅力の創造」を柱とし、だれもが「いつでも、どこでも、いつまでも」スポーツを楽しんでいただけるよう、スポーツ振興事業を進めています。
　生涯スポーツを振興するにあたり、市民の皆様のスポーツに関する意識の現状を把握することが大切であることから、今回のアンケートで市民の皆様のスポーツに関する意識をお聞きし、今後のスポーツ施策の参考とさせていただくため実施しました。</t>
    <rPh sb="242" eb="244">
      <t>ジッシ</t>
    </rPh>
    <phoneticPr fontId="18"/>
  </si>
  <si>
    <t>調査票（データ添付）</t>
    <rPh sb="0" eb="3">
      <t>チョウサヒョウ</t>
    </rPh>
    <rPh sb="7" eb="9">
      <t>テンプ</t>
    </rPh>
    <phoneticPr fontId="18"/>
  </si>
  <si>
    <t>2年度</t>
    <rPh sb="1" eb="3">
      <t>ネンド</t>
    </rPh>
    <phoneticPr fontId="18"/>
  </si>
  <si>
    <t>2年度</t>
    <rPh sb="1" eb="2">
      <t>ネン</t>
    </rPh>
    <rPh sb="2" eb="3">
      <t>ド</t>
    </rPh>
    <phoneticPr fontId="18"/>
  </si>
  <si>
    <t>30年度</t>
    <rPh sb="2" eb="3">
      <t>ネン</t>
    </rPh>
    <rPh sb="3" eb="4">
      <t>ド</t>
    </rPh>
    <phoneticPr fontId="18"/>
  </si>
  <si>
    <t>元年度</t>
    <rPh sb="0" eb="3">
      <t>ガンネンド</t>
    </rPh>
    <phoneticPr fontId="18"/>
  </si>
  <si>
    <t>元年</t>
    <rPh sb="0" eb="2">
      <t>ガンネン</t>
    </rPh>
    <phoneticPr fontId="18"/>
  </si>
  <si>
    <t>民間ネット調査「運動とスポーツに関する意識調査」（令和3年11月実施）の結果</t>
    <rPh sb="0" eb="2">
      <t>ミンカン</t>
    </rPh>
    <rPh sb="5" eb="7">
      <t>チョウサ</t>
    </rPh>
    <rPh sb="25" eb="27">
      <t>レイワ</t>
    </rPh>
    <rPh sb="28" eb="29">
      <t>ネン</t>
    </rPh>
    <rPh sb="29" eb="30">
      <t>ガンネン</t>
    </rPh>
    <rPh sb="31" eb="32">
      <t>ガツ</t>
    </rPh>
    <rPh sb="32" eb="34">
      <t>ジッシ</t>
    </rPh>
    <rPh sb="36" eb="38">
      <t>ケッカ</t>
    </rPh>
    <phoneticPr fontId="18"/>
  </si>
  <si>
    <t>令和3年11月15日（月曜日）～11月16日（火曜日）</t>
    <rPh sb="0" eb="2">
      <t>レイワ</t>
    </rPh>
    <rPh sb="3" eb="4">
      <t>ネン</t>
    </rPh>
    <rPh sb="4" eb="5">
      <t>ガンネン</t>
    </rPh>
    <rPh sb="6" eb="7">
      <t>ガツ</t>
    </rPh>
    <rPh sb="9" eb="10">
      <t>ニチ</t>
    </rPh>
    <rPh sb="11" eb="14">
      <t>ゲツヨウビ</t>
    </rPh>
    <rPh sb="18" eb="19">
      <t>ガツ</t>
    </rPh>
    <rPh sb="21" eb="22">
      <t>ニチ</t>
    </rPh>
    <rPh sb="23" eb="26">
      <t>カヨウビ</t>
    </rPh>
    <phoneticPr fontId="18"/>
  </si>
  <si>
    <t>ウォーキング（ぶらぶら歩き・一駅歩き・散歩などを含む）</t>
  </si>
  <si>
    <t>階段昇降</t>
  </si>
  <si>
    <t>ランニング・ジョギング</t>
  </si>
  <si>
    <t>キャッチボール・バレーボールの円陣パス・ドッジボール・バドミントンの打ち合いなど</t>
  </si>
  <si>
    <t>体操（ラジオ体操・職場の体操・美容体操・なわとびを含む）</t>
  </si>
  <si>
    <t>ヨガ・エアロビクス・バレエ・ダンス</t>
  </si>
  <si>
    <t>フォークダンス（社交ダンス・民謡踊りを含む）</t>
  </si>
  <si>
    <t>ゲートボール・グラウンドゴルフ</t>
  </si>
  <si>
    <t>太極拳・気功</t>
  </si>
  <si>
    <t>陸上競技</t>
  </si>
  <si>
    <t>マラソン・駅伝</t>
  </si>
  <si>
    <t>水泳（遊泳は含まない）</t>
  </si>
  <si>
    <t>柔道・剣道</t>
  </si>
  <si>
    <t>相撲</t>
  </si>
  <si>
    <t>空手・ボクシング・レスリング</t>
  </si>
  <si>
    <t>サッカー・フットサル</t>
  </si>
  <si>
    <t>弓道・アーチェリー</t>
  </si>
  <si>
    <t>野球</t>
  </si>
  <si>
    <t>ソフトボール</t>
  </si>
  <si>
    <t>バレーボール・ソフトバレーボール</t>
  </si>
  <si>
    <t>バスケットボール・3on3</t>
  </si>
  <si>
    <t>ラグビー</t>
  </si>
  <si>
    <t>バドミントン</t>
  </si>
  <si>
    <t>テニス、ソフトテニス</t>
  </si>
  <si>
    <t>卓球・ボウリング</t>
  </si>
  <si>
    <t>ボルダリング</t>
  </si>
  <si>
    <t>ハイキング・ピクニック・ワンダーフォーゲル</t>
  </si>
  <si>
    <t>スキー・スノーボード・クロスカントリースキー</t>
  </si>
  <si>
    <t>海水浴（遊泳）</t>
  </si>
  <si>
    <t>スケート・アイススケート（屋内を含む）</t>
  </si>
  <si>
    <t>キャンプ・オートキャンプ</t>
  </si>
  <si>
    <t>オリエンテーリング・ウォークラリー</t>
  </si>
  <si>
    <t>ボート・ヨット・ボートセーリング・ダイビング・カヌー・水上バイク</t>
  </si>
  <si>
    <t>ハングライダー・スカイダイビング・パラグライダー</t>
  </si>
  <si>
    <t>ゴルフ（練習場でのゴルフを含む）</t>
  </si>
  <si>
    <t>サイクリング・モーターサイクルスポーツ・自転車（BMX含む）</t>
  </si>
  <si>
    <t>釣り</t>
  </si>
  <si>
    <t>その他（具体的に：【　　　】）</t>
  </si>
  <si>
    <t>この1年間に運動・スポーツはしなかった</t>
  </si>
  <si>
    <t>3年度</t>
    <rPh sb="1" eb="3">
      <t>ネンド</t>
    </rPh>
    <phoneticPr fontId="18"/>
  </si>
  <si>
    <t>全体</t>
  </si>
  <si>
    <t>男性</t>
  </si>
  <si>
    <t>はい</t>
  </si>
  <si>
    <t>いいえ</t>
  </si>
  <si>
    <t>どちらでもない</t>
  </si>
  <si>
    <t>肥満解消</t>
  </si>
  <si>
    <t>コロナウイルス感染症対策による日常生活の変化</t>
  </si>
  <si>
    <t>■年代別</t>
    <rPh sb="1" eb="4">
      <t>ネンダイベツ</t>
    </rPh>
    <phoneticPr fontId="18"/>
  </si>
  <si>
    <t>■経年比較</t>
    <rPh sb="1" eb="3">
      <t>ケイネン</t>
    </rPh>
    <rPh sb="3" eb="5">
      <t>ヒカク</t>
    </rPh>
    <phoneticPr fontId="18"/>
  </si>
  <si>
    <t>公共のスポーツ施設</t>
  </si>
  <si>
    <t>学校の体育館・運動場など</t>
  </si>
  <si>
    <t>民間（商業）スポーツ施設</t>
  </si>
  <si>
    <t>公園・河川敷・道路・空き地・広場など</t>
  </si>
  <si>
    <t>自宅（室内、庭）</t>
  </si>
  <si>
    <t>職場</t>
  </si>
  <si>
    <t>行っていない</t>
  </si>
  <si>
    <t>行っており、行ってから1年未満である</t>
  </si>
  <si>
    <t>行っており、行ってから1年以上継続している</t>
  </si>
  <si>
    <t>仕事が忙しいから</t>
  </si>
  <si>
    <t>家事・育児が忙しいから</t>
  </si>
  <si>
    <t>体力に自信がないから</t>
  </si>
  <si>
    <t>場所や施設がないから</t>
  </si>
  <si>
    <t>お金がかかるから</t>
  </si>
  <si>
    <t>機会がないから</t>
  </si>
  <si>
    <t>運動やスポーツが好きではないから</t>
  </si>
  <si>
    <t>他に関心事があるから</t>
  </si>
  <si>
    <t>ボランティア自体に興味がないから</t>
  </si>
  <si>
    <t>ボランティアの募集がどのように行われているかわからないから</t>
  </si>
  <si>
    <t>3年度</t>
    <rPh sb="1" eb="2">
      <t>ネン</t>
    </rPh>
    <rPh sb="2" eb="3">
      <t>ド</t>
    </rPh>
    <phoneticPr fontId="18"/>
  </si>
  <si>
    <t>好きな競技であるから</t>
  </si>
  <si>
    <t>競技会場へのアクセスが良いから</t>
  </si>
  <si>
    <t>好きな選手（チーム）が出場するから</t>
  </si>
  <si>
    <t>観戦が無料であったから</t>
  </si>
  <si>
    <t>チケットが手に入ったから（チケットを購入及び無料で入手の場合の両方を含む）</t>
  </si>
  <si>
    <t>好きな競技が開催されていなかったから</t>
  </si>
  <si>
    <t>競技会場へのアクセスの問題から</t>
  </si>
  <si>
    <t>開催日（開催時間）と予定が合わなかったから</t>
  </si>
  <si>
    <t>好きな選手（チーム）が出場しないから</t>
  </si>
  <si>
    <t>チケットが手に入らなかったから（売り切れ）</t>
  </si>
  <si>
    <t>チケットが高額だから</t>
  </si>
  <si>
    <t>テレビ中継があるから</t>
  </si>
  <si>
    <t>インターネット中継があるから</t>
  </si>
  <si>
    <t>情報がないから（いつどこで何をやっているのか？など）</t>
  </si>
  <si>
    <t>同行者（家族など）が楽しめる付帯イベント等がないから</t>
  </si>
  <si>
    <t>新型コロナウイルス感染リスクがあったから</t>
  </si>
  <si>
    <t>わからない</t>
  </si>
  <si>
    <t>スポーツ施設が充実していないから</t>
  </si>
  <si>
    <t>その他</t>
  </si>
  <si>
    <t>その他</t>
    <phoneticPr fontId="18"/>
  </si>
  <si>
    <t>特に理由はない</t>
    <phoneticPr fontId="18"/>
  </si>
  <si>
    <t>●</t>
  </si>
  <si>
    <t>「ヨガ・エアロビクス・バレエ・ダンス」、「体操」は女性で割合が高いが、男性では低い。</t>
    <rPh sb="21" eb="23">
      <t>タイソウ</t>
    </rPh>
    <rPh sb="25" eb="27">
      <t>ジョセイ</t>
    </rPh>
    <rPh sb="28" eb="30">
      <t>ワリアイ</t>
    </rPh>
    <rPh sb="31" eb="32">
      <t>タカ</t>
    </rPh>
    <rPh sb="35" eb="37">
      <t>ダンセイ</t>
    </rPh>
    <rPh sb="39" eb="40">
      <t>ヒク</t>
    </rPh>
    <phoneticPr fontId="33"/>
  </si>
  <si>
    <t>まったくしなかった</t>
    <phoneticPr fontId="18"/>
  </si>
  <si>
    <t>その他</t>
    <phoneticPr fontId="18"/>
  </si>
  <si>
    <t>健康・体力づくりのために必要な頻度</t>
  </si>
  <si>
    <t>体を動かすのが好きである</t>
  </si>
  <si>
    <t>家族や友人との交流が楽しい</t>
  </si>
  <si>
    <t>医師からの指導</t>
  </si>
  <si>
    <t>教室やジムの開催頻度</t>
  </si>
  <si>
    <t>教室やジムに会費を払っている</t>
  </si>
  <si>
    <t>特に理由はない</t>
  </si>
  <si>
    <t>特に興味がないから</t>
  </si>
  <si>
    <t>スポーツイベントが少ないから</t>
  </si>
  <si>
    <t>スポーツに関わる人々が少ないから</t>
  </si>
  <si>
    <t>非常に感じる</t>
  </si>
  <si>
    <t>感じる</t>
  </si>
  <si>
    <t>あまり感じない</t>
  </si>
  <si>
    <t>感じない</t>
  </si>
  <si>
    <t>自営業</t>
  </si>
  <si>
    <t>勤め人（パート・アルバイト含む）</t>
  </si>
  <si>
    <t>主婦・主夫</t>
  </si>
  <si>
    <t>学生</t>
  </si>
  <si>
    <t>無職</t>
  </si>
  <si>
    <t>どの年代においても、「健康・体力づくり」、「運動不足の解消」の割合が高い。</t>
    <rPh sb="2" eb="4">
      <t>ネn</t>
    </rPh>
    <rPh sb="11" eb="13">
      <t>ケンコウ</t>
    </rPh>
    <rPh sb="14" eb="16">
      <t>タイリョク</t>
    </rPh>
    <rPh sb="22" eb="26">
      <t>ウンドウブソク</t>
    </rPh>
    <rPh sb="27" eb="29">
      <t>カイショウ</t>
    </rPh>
    <rPh sb="31" eb="33">
      <t>ワリアイ</t>
    </rPh>
    <rPh sb="34" eb="35">
      <t>タカ</t>
    </rPh>
    <phoneticPr fontId="18"/>
  </si>
  <si>
    <t>経年比較をすると、運動の頻度が増加している傾向が見られる。</t>
    <rPh sb="0" eb="4">
      <t>ケイネンヒカク</t>
    </rPh>
    <rPh sb="9" eb="11">
      <t>ウンドウ</t>
    </rPh>
    <rPh sb="12" eb="14">
      <t>ヒンド</t>
    </rPh>
    <rPh sb="15" eb="17">
      <t>ゾウカ</t>
    </rPh>
    <rPh sb="21" eb="23">
      <t>ケイコウ</t>
    </rPh>
    <rPh sb="24" eb="25">
      <t>ミ</t>
    </rPh>
    <phoneticPr fontId="18"/>
  </si>
  <si>
    <t>-</t>
  </si>
  <si>
    <t>-</t>
    <phoneticPr fontId="18"/>
  </si>
  <si>
    <t>経年比較をすると、概ね同様の傾向が続いている。</t>
    <rPh sb="0" eb="4">
      <t>ケイネンヒカク</t>
    </rPh>
    <rPh sb="9" eb="10">
      <t>オオム</t>
    </rPh>
    <rPh sb="11" eb="13">
      <t>ドウヨウ</t>
    </rPh>
    <rPh sb="14" eb="16">
      <t>ケイコウ</t>
    </rPh>
    <rPh sb="17" eb="18">
      <t>ツヅ</t>
    </rPh>
    <phoneticPr fontId="18"/>
  </si>
  <si>
    <t>「体を動かすのが好きである」、「家族や友人との交流が楽しい」は男女差が大きく見られ、また、年齢層が低いほど割合が高い。</t>
    <rPh sb="1" eb="2">
      <t>カラダ</t>
    </rPh>
    <rPh sb="3" eb="4">
      <t>ウゴ</t>
    </rPh>
    <rPh sb="8" eb="9">
      <t>ス</t>
    </rPh>
    <rPh sb="16" eb="18">
      <t>カゾク</t>
    </rPh>
    <rPh sb="19" eb="21">
      <t>ユウジン</t>
    </rPh>
    <rPh sb="23" eb="25">
      <t>コウリュウ</t>
    </rPh>
    <rPh sb="26" eb="27">
      <t>タノ</t>
    </rPh>
    <rPh sb="31" eb="32">
      <t>オトコ</t>
    </rPh>
    <rPh sb="35" eb="36">
      <t>オオ</t>
    </rPh>
    <rPh sb="38" eb="39">
      <t>ミ</t>
    </rPh>
    <rPh sb="45" eb="48">
      <t>ネンレイソウ</t>
    </rPh>
    <rPh sb="49" eb="50">
      <t>ヒク</t>
    </rPh>
    <rPh sb="53" eb="55">
      <t>ワリアイ</t>
    </rPh>
    <rPh sb="56" eb="57">
      <t>タカ</t>
    </rPh>
    <phoneticPr fontId="18"/>
  </si>
  <si>
    <t>公園・河川敷・道路・空き地・広場など</t>
    <phoneticPr fontId="18"/>
  </si>
  <si>
    <t>自宅（室内、庭）</t>
    <phoneticPr fontId="18"/>
  </si>
  <si>
    <t>家事・育児が忙しいから</t>
    <phoneticPr fontId="18"/>
  </si>
  <si>
    <t>体力に自信がないから</t>
    <phoneticPr fontId="18"/>
  </si>
  <si>
    <t>ボランティア自体に興味がないから</t>
    <phoneticPr fontId="18"/>
  </si>
  <si>
    <t>ボランティアの募集がどのように行われているかわからないから</t>
    <phoneticPr fontId="18"/>
  </si>
  <si>
    <t>年代別に見ると、30～40代では「ない」の割合が高い。</t>
    <rPh sb="0" eb="3">
      <t>ネンダイベツ</t>
    </rPh>
    <rPh sb="4" eb="5">
      <t>ミ</t>
    </rPh>
    <rPh sb="13" eb="14">
      <t>ダイ</t>
    </rPh>
    <rPh sb="21" eb="23">
      <t>ワリアイ</t>
    </rPh>
    <rPh sb="24" eb="25">
      <t>タカ</t>
    </rPh>
    <phoneticPr fontId="18"/>
  </si>
  <si>
    <t>好きな競技であるから</t>
    <phoneticPr fontId="18"/>
  </si>
  <si>
    <t>競技会場へのアクセスが良いから</t>
    <phoneticPr fontId="18"/>
  </si>
  <si>
    <t>テレビ中継があるから</t>
    <phoneticPr fontId="18"/>
  </si>
  <si>
    <t>インターネット中継があるから</t>
    <phoneticPr fontId="18"/>
  </si>
  <si>
    <t>経年比較をすると、「盛んである」と回答した割合は概ね同様の傾向で推移している。</t>
    <rPh sb="0" eb="4">
      <t>ケイネンヒカク</t>
    </rPh>
    <rPh sb="10" eb="11">
      <t>サカ</t>
    </rPh>
    <rPh sb="17" eb="19">
      <t>カイトウ</t>
    </rPh>
    <rPh sb="21" eb="23">
      <t>ワリアイ</t>
    </rPh>
    <rPh sb="24" eb="25">
      <t>オオム</t>
    </rPh>
    <rPh sb="26" eb="28">
      <t>ドウヨウ</t>
    </rPh>
    <rPh sb="29" eb="31">
      <t>ケイコウ</t>
    </rPh>
    <rPh sb="32" eb="34">
      <t>スイイ</t>
    </rPh>
    <phoneticPr fontId="18"/>
  </si>
  <si>
    <t>スポーツイベントが少ないから</t>
    <phoneticPr fontId="18"/>
  </si>
  <si>
    <t>経年比較をすると、「スポーツイベントが少ないから」については概ね同様の傾向で推移している。</t>
    <rPh sb="0" eb="4">
      <t>ケイネンヒカク</t>
    </rPh>
    <rPh sb="30" eb="31">
      <t>オオム</t>
    </rPh>
    <rPh sb="32" eb="34">
      <t>ドウヨウ</t>
    </rPh>
    <rPh sb="35" eb="37">
      <t>ケイコウ</t>
    </rPh>
    <rPh sb="38" eb="40">
      <t>スイイ</t>
    </rPh>
    <phoneticPr fontId="18"/>
  </si>
  <si>
    <t>経年比較をすると、令和3年度は「交流やつながりが深まっている」と答えた割合が高くなっている。</t>
    <rPh sb="0" eb="4">
      <t>ケイネンヒカク</t>
    </rPh>
    <rPh sb="9" eb="11">
      <t>レイワ</t>
    </rPh>
    <rPh sb="12" eb="14">
      <t>ネンド</t>
    </rPh>
    <rPh sb="38" eb="39">
      <t>タカ</t>
    </rPh>
    <phoneticPr fontId="18"/>
  </si>
  <si>
    <t>－</t>
    <phoneticPr fontId="18"/>
  </si>
  <si>
    <t>ない（無回答を含む）</t>
    <rPh sb="3" eb="6">
      <t>ムカイトウ</t>
    </rPh>
    <rPh sb="7" eb="8">
      <t>フク</t>
    </rPh>
    <phoneticPr fontId="18"/>
  </si>
  <si>
    <t>※質問文及び選択肢などの長い文章については、簡略化して表示している場合があります。
※数値（％）は、各実数を元に比率表示し、小数第2位を四捨五入しています。
   したがって、内訳の合計が全体の計に一致しないことがあります。
   また、複数回答の質問については、回答者数を母数に比率表示しています。
※本アンケートの回答者は民間調査会社に登録するインターネットモニターであり、
   回答者の   構成は無作為抽出サンプルのように「市民全体の縮図」ではありません。
   そのため、調査結果は、「市民全体の状況」を直接的に示すものではなく、
   あくまで本アンケートの回答者の回答状況にとどまります。</t>
    <phoneticPr fontId="18"/>
  </si>
  <si>
    <t>18～29歳
以下</t>
    <rPh sb="5" eb="6">
      <t>サイ</t>
    </rPh>
    <rPh sb="7" eb="9">
      <t>イカ</t>
    </rPh>
    <phoneticPr fontId="18"/>
  </si>
  <si>
    <t>「盛んである」と答えた人の割合は約2割であり、「どちらでもない」「わからない」と答えた人の割合の合計は約7割となっている。</t>
    <rPh sb="1" eb="2">
      <t>サカ</t>
    </rPh>
    <rPh sb="8" eb="9">
      <t>コタ</t>
    </rPh>
    <rPh sb="11" eb="12">
      <t>ヒト</t>
    </rPh>
    <rPh sb="13" eb="15">
      <t>ワリアイ</t>
    </rPh>
    <rPh sb="16" eb="17">
      <t>ヤク</t>
    </rPh>
    <rPh sb="18" eb="19">
      <t>ワリ</t>
    </rPh>
    <rPh sb="40" eb="41">
      <t>コタ</t>
    </rPh>
    <rPh sb="43" eb="44">
      <t>ヒト</t>
    </rPh>
    <rPh sb="45" eb="47">
      <t>ワリアイ</t>
    </rPh>
    <rPh sb="48" eb="50">
      <t>ゴウケイ</t>
    </rPh>
    <rPh sb="51" eb="52">
      <t>ヤク</t>
    </rPh>
    <rPh sb="53" eb="54">
      <t>ワリ</t>
    </rPh>
    <phoneticPr fontId="18"/>
  </si>
  <si>
    <t>「交流やつながりが深まっている」と答えた人の割合は約2割であり、「どちらでもない」「わからない」と答えた人の割合の合計は約6割となっている。</t>
    <rPh sb="1" eb="3">
      <t>コウリュウ</t>
    </rPh>
    <rPh sb="9" eb="10">
      <t>フカ</t>
    </rPh>
    <rPh sb="17" eb="18">
      <t>コタ</t>
    </rPh>
    <rPh sb="20" eb="21">
      <t>ヒト</t>
    </rPh>
    <rPh sb="22" eb="24">
      <t>ワリアイ</t>
    </rPh>
    <rPh sb="25" eb="26">
      <t>ヤク</t>
    </rPh>
    <rPh sb="27" eb="28">
      <t>ワリ</t>
    </rPh>
    <rPh sb="49" eb="50">
      <t>コタ</t>
    </rPh>
    <rPh sb="52" eb="53">
      <t>ヒト</t>
    </rPh>
    <rPh sb="54" eb="56">
      <t>ワリアイ</t>
    </rPh>
    <rPh sb="57" eb="59">
      <t>ゴウケイ</t>
    </rPh>
    <rPh sb="60" eb="61">
      <t>ヤク</t>
    </rPh>
    <rPh sb="62" eb="63">
      <t>ワリ</t>
    </rPh>
    <phoneticPr fontId="18"/>
  </si>
  <si>
    <t>18～
29歳以下</t>
  </si>
  <si>
    <t>18～29歳
以下</t>
    <phoneticPr fontId="18"/>
  </si>
  <si>
    <t>※一部選択肢について、今回の調査と過去調査とで名称が完全には一致しないものが含まれます</t>
    <rPh sb="1" eb="3">
      <t>イチブ</t>
    </rPh>
    <rPh sb="11" eb="13">
      <t>コンカイ</t>
    </rPh>
    <rPh sb="14" eb="16">
      <t>チョウサ</t>
    </rPh>
    <rPh sb="23" eb="25">
      <t>メイショウ</t>
    </rPh>
    <rPh sb="26" eb="28">
      <t>カンゼン</t>
    </rPh>
    <rPh sb="30" eb="32">
      <t>イッチ</t>
    </rPh>
    <rPh sb="38" eb="39">
      <t>フク</t>
    </rPh>
    <phoneticPr fontId="18"/>
  </si>
  <si>
    <t>■年代別</t>
    <rPh sb="1" eb="3">
      <t>ネンダイ</t>
    </rPh>
    <phoneticPr fontId="18"/>
  </si>
  <si>
    <t>■年代及び性別</t>
    <rPh sb="1" eb="3">
      <t>ネンダイ</t>
    </rPh>
    <rPh sb="3" eb="4">
      <t>オヨ</t>
    </rPh>
    <rPh sb="5" eb="7">
      <t>セイベツ</t>
    </rPh>
    <phoneticPr fontId="18"/>
  </si>
  <si>
    <t/>
  </si>
  <si>
    <t>18-29歳</t>
  </si>
  <si>
    <t>30歳代</t>
  </si>
  <si>
    <t>40歳代</t>
  </si>
  <si>
    <t>50歳代</t>
  </si>
  <si>
    <t>60歳以上</t>
  </si>
  <si>
    <t>ほとんど毎日</t>
  </si>
  <si>
    <t>週3日以上</t>
  </si>
  <si>
    <t>週1～2日程度</t>
  </si>
  <si>
    <t>月1～3日程度</t>
  </si>
  <si>
    <t>年に1～2日程度</t>
  </si>
  <si>
    <t>年に1～2日程度</t>
    <phoneticPr fontId="18"/>
  </si>
  <si>
    <t>月1～3日程度</t>
    <phoneticPr fontId="18"/>
  </si>
  <si>
    <t>週1～2日程度</t>
    <phoneticPr fontId="18"/>
  </si>
  <si>
    <t>週3日以上</t>
    <phoneticPr fontId="18"/>
  </si>
  <si>
    <t>ほとんど毎日</t>
    <phoneticPr fontId="18"/>
  </si>
  <si>
    <t>スポーツ実施率（週1回以上運動やスポーツを行ったひとの割合）は、54.6％となっている。年齢・性別に見ると、60歳以上の男女・18～29歳以下男性・50歳代女性では6割以上と高い。一方、18～29歳女性・40歳代女性では4割以下と低い。</t>
    <rPh sb="8" eb="9">
      <t>シュウ</t>
    </rPh>
    <rPh sb="10" eb="11">
      <t>カイ</t>
    </rPh>
    <rPh sb="11" eb="13">
      <t>イジョウ</t>
    </rPh>
    <rPh sb="13" eb="15">
      <t>ウンドウ</t>
    </rPh>
    <rPh sb="21" eb="22">
      <t>オコナ</t>
    </rPh>
    <rPh sb="27" eb="29">
      <t>ワリアイ</t>
    </rPh>
    <rPh sb="44" eb="46">
      <t>ネンレイ</t>
    </rPh>
    <rPh sb="47" eb="49">
      <t>セイベツ</t>
    </rPh>
    <rPh sb="50" eb="51">
      <t>ミ</t>
    </rPh>
    <rPh sb="56" eb="57">
      <t>サイ</t>
    </rPh>
    <rPh sb="57" eb="59">
      <t>イジョウ</t>
    </rPh>
    <rPh sb="60" eb="62">
      <t>ダンジョ</t>
    </rPh>
    <rPh sb="68" eb="71">
      <t>サイイカ</t>
    </rPh>
    <rPh sb="71" eb="73">
      <t>ダンセイ</t>
    </rPh>
    <rPh sb="76" eb="78">
      <t>サイダイ</t>
    </rPh>
    <rPh sb="78" eb="80">
      <t>ジョセイ</t>
    </rPh>
    <rPh sb="83" eb="86">
      <t>ワリイジョウ</t>
    </rPh>
    <rPh sb="87" eb="88">
      <t>タカ</t>
    </rPh>
    <rPh sb="90" eb="92">
      <t>イッポウ</t>
    </rPh>
    <rPh sb="99" eb="101">
      <t>ジョセイ</t>
    </rPh>
    <rPh sb="104" eb="106">
      <t>サイダイ</t>
    </rPh>
    <rPh sb="106" eb="108">
      <t>ジョセイ</t>
    </rPh>
    <rPh sb="111" eb="114">
      <t>ワリイカ</t>
    </rPh>
    <rPh sb="115" eb="116">
      <t>ヒクジッシリツ</t>
    </rPh>
    <phoneticPr fontId="18"/>
  </si>
  <si>
    <r>
      <t>性別・年代別ともに「ウォーキング」が</t>
    </r>
    <r>
      <rPr>
        <sz val="11"/>
        <rFont val="ＭＳ Ｐゴシック"/>
        <family val="3"/>
        <charset val="128"/>
        <scheme val="minor"/>
      </rPr>
      <t>約7割</t>
    </r>
    <r>
      <rPr>
        <sz val="11"/>
        <rFont val="ＭＳ Ｐゴシック"/>
        <family val="2"/>
        <charset val="128"/>
        <scheme val="minor"/>
      </rPr>
      <t>と最も割合が高く、過去調査と同じ傾向である。</t>
    </r>
    <rPh sb="18" eb="19">
      <t>ヤク</t>
    </rPh>
    <rPh sb="20" eb="21">
      <t>ワリ</t>
    </rPh>
    <rPh sb="22" eb="23">
      <t>モット</t>
    </rPh>
    <rPh sb="24" eb="26">
      <t>ワリアイ</t>
    </rPh>
    <rPh sb="27" eb="28">
      <t>タカ</t>
    </rPh>
    <rPh sb="30" eb="34">
      <t>カコチョウサ</t>
    </rPh>
    <phoneticPr fontId="33"/>
  </si>
  <si>
    <r>
      <t>「ランニング・ジョギング」は男性で</t>
    </r>
    <r>
      <rPr>
        <sz val="11"/>
        <rFont val="ＭＳ Ｐゴシック"/>
        <family val="3"/>
        <charset val="128"/>
        <scheme val="minor"/>
      </rPr>
      <t>28.0%と</t>
    </r>
    <r>
      <rPr>
        <sz val="11"/>
        <rFont val="ＭＳ Ｐゴシック"/>
        <family val="2"/>
        <charset val="128"/>
        <scheme val="minor"/>
      </rPr>
      <t>高いが、女性は</t>
    </r>
    <r>
      <rPr>
        <sz val="11"/>
        <rFont val="ＭＳ Ｐゴシック"/>
        <family val="3"/>
        <charset val="128"/>
        <scheme val="minor"/>
      </rPr>
      <t>8.8％と</t>
    </r>
    <r>
      <rPr>
        <sz val="11"/>
        <rFont val="ＭＳ Ｐゴシック"/>
        <family val="2"/>
        <charset val="128"/>
        <scheme val="minor"/>
      </rPr>
      <t>低くなっている。また、18～29歳以下で</t>
    </r>
    <r>
      <rPr>
        <sz val="11"/>
        <rFont val="ＭＳ Ｐゴシック"/>
        <family val="3"/>
        <charset val="128"/>
        <scheme val="minor"/>
      </rPr>
      <t>34.0%と</t>
    </r>
    <r>
      <rPr>
        <sz val="11"/>
        <rFont val="ＭＳ Ｐゴシック"/>
        <family val="2"/>
        <charset val="128"/>
        <scheme val="minor"/>
      </rPr>
      <t>高い。</t>
    </r>
    <rPh sb="14" eb="16">
      <t>ダンセイ</t>
    </rPh>
    <rPh sb="23" eb="24">
      <t>タカ</t>
    </rPh>
    <rPh sb="27" eb="29">
      <t>ジョセイ</t>
    </rPh>
    <rPh sb="35" eb="36">
      <t>ヒク</t>
    </rPh>
    <rPh sb="61" eb="62">
      <t>タカ</t>
    </rPh>
    <phoneticPr fontId="33"/>
  </si>
  <si>
    <t>運動することで健康になっていると感じている者は約6割。そのうち、30代が71.8％と最も割合が高い。</t>
    <rPh sb="0" eb="2">
      <t>ウンドウ</t>
    </rPh>
    <rPh sb="7" eb="9">
      <t>ケンコウ</t>
    </rPh>
    <rPh sb="16" eb="17">
      <t>カン</t>
    </rPh>
    <rPh sb="21" eb="22">
      <t>モノ</t>
    </rPh>
    <rPh sb="23" eb="24">
      <t>ヤク</t>
    </rPh>
    <rPh sb="25" eb="26">
      <t>ワリ</t>
    </rPh>
    <rPh sb="42" eb="43">
      <t>モット</t>
    </rPh>
    <rPh sb="44" eb="46">
      <t>ワリアイ</t>
    </rPh>
    <rPh sb="47" eb="48">
      <t>タカ</t>
    </rPh>
    <phoneticPr fontId="18"/>
  </si>
  <si>
    <t>「運動不足の解消」は65.7％と令和３年度に過去調査と比べて割合が高くなっている。</t>
    <rPh sb="1" eb="5">
      <t>ウンドウブソク</t>
    </rPh>
    <rPh sb="6" eb="8">
      <t>カイショウ</t>
    </rPh>
    <rPh sb="30" eb="32">
      <t>ワリアイ</t>
    </rPh>
    <rPh sb="33" eb="34">
      <t>タカ</t>
    </rPh>
    <phoneticPr fontId="18"/>
  </si>
  <si>
    <t>「肥満解消」は若い世代ほど割合が高く、18～29歳以下では44.0％となっている。</t>
    <rPh sb="1" eb="5">
      <t>ヒマンカイショウ</t>
    </rPh>
    <rPh sb="7" eb="8">
      <t>ワカ</t>
    </rPh>
    <rPh sb="9" eb="11">
      <t>セダイ</t>
    </rPh>
    <rPh sb="13" eb="15">
      <t>ワリアイ</t>
    </rPh>
    <rPh sb="16" eb="17">
      <t>タカ</t>
    </rPh>
    <rPh sb="24" eb="25">
      <t>サイ</t>
    </rPh>
    <rPh sb="25" eb="27">
      <t>イカ</t>
    </rPh>
    <phoneticPr fontId="18"/>
  </si>
  <si>
    <t>性別にかかわらず、「週1～2日程度」、「月1～3日程度」が約2割と高くなっている。</t>
    <rPh sb="0" eb="2">
      <t>セイベツ</t>
    </rPh>
    <rPh sb="10" eb="11">
      <t>シュウ</t>
    </rPh>
    <rPh sb="14" eb="15">
      <t>ニチ</t>
    </rPh>
    <rPh sb="15" eb="17">
      <t>テイド</t>
    </rPh>
    <rPh sb="20" eb="21">
      <t>ツキ</t>
    </rPh>
    <rPh sb="24" eb="27">
      <t>ニチテイド</t>
    </rPh>
    <rPh sb="29" eb="30">
      <t>ヤク</t>
    </rPh>
    <rPh sb="31" eb="32">
      <t>ワリ</t>
    </rPh>
    <rPh sb="33" eb="34">
      <t>タカ</t>
    </rPh>
    <phoneticPr fontId="18"/>
  </si>
  <si>
    <t>60歳以上では、「ほとんど毎日」「週３日以上」が約3割と高くなっている。</t>
    <rPh sb="3" eb="5">
      <t>イジョウ</t>
    </rPh>
    <rPh sb="13" eb="15">
      <t>マイニティ</t>
    </rPh>
    <rPh sb="17" eb="18">
      <t xml:space="preserve">シュウ </t>
    </rPh>
    <rPh sb="19" eb="20">
      <t>ニティ</t>
    </rPh>
    <rPh sb="20" eb="22">
      <t>イジョウ</t>
    </rPh>
    <rPh sb="24" eb="25">
      <t>ヤク</t>
    </rPh>
    <rPh sb="26" eb="27">
      <t>ワリ</t>
    </rPh>
    <rPh sb="28" eb="29">
      <t>タカ</t>
    </rPh>
    <phoneticPr fontId="18"/>
  </si>
  <si>
    <t>「健康・体力づくりのために必要な頻度」は性別にかかわらず約8割と高い。また、年齢層が高いほど割合が高く、60歳以上では92.8％となっている。</t>
    <rPh sb="1" eb="3">
      <t>ケンコウ</t>
    </rPh>
    <rPh sb="4" eb="6">
      <t>タイリョク</t>
    </rPh>
    <rPh sb="13" eb="15">
      <t>ヒツヨウ</t>
    </rPh>
    <rPh sb="16" eb="18">
      <t>ヒンド</t>
    </rPh>
    <rPh sb="28" eb="29">
      <t>ヤク</t>
    </rPh>
    <rPh sb="32" eb="33">
      <t>タカ</t>
    </rPh>
    <phoneticPr fontId="18"/>
  </si>
  <si>
    <t>性別、年代別にかかわらず、「公園・河川敷・道路・空き地・広場など」が5割以上、「自宅（室内、庭）」が約4割と高い。</t>
    <rPh sb="0" eb="1">
      <t>セイ</t>
    </rPh>
    <rPh sb="1" eb="2">
      <t>ベツ</t>
    </rPh>
    <rPh sb="3" eb="6">
      <t>ネンダイベツ</t>
    </rPh>
    <rPh sb="35" eb="38">
      <t>ワリイジョウ</t>
    </rPh>
    <rPh sb="50" eb="51">
      <t>ヤク</t>
    </rPh>
    <rPh sb="52" eb="53">
      <t>ワリ</t>
    </rPh>
    <rPh sb="54" eb="55">
      <t>タカ</t>
    </rPh>
    <phoneticPr fontId="18"/>
  </si>
  <si>
    <t>年代別に見ると、18～29歳以下では、公共や民間の「スポーツ施設」、30代では「自宅（室内、庭）」や「職場」、60代以上では「公園・河川敷・道路・空き地・広場など」の割合が他と比べて高い。</t>
    <rPh sb="0" eb="2">
      <t>ネンダイ</t>
    </rPh>
    <rPh sb="2" eb="3">
      <t>ベツ</t>
    </rPh>
    <rPh sb="4" eb="5">
      <t>ミ</t>
    </rPh>
    <rPh sb="19" eb="21">
      <t>コウキョウ</t>
    </rPh>
    <rPh sb="22" eb="24">
      <t>ミンカン</t>
    </rPh>
    <rPh sb="30" eb="32">
      <t>シセツ</t>
    </rPh>
    <rPh sb="36" eb="37">
      <t>ダイ</t>
    </rPh>
    <rPh sb="51" eb="53">
      <t>ショクバ</t>
    </rPh>
    <rPh sb="57" eb="58">
      <t>ダイ</t>
    </rPh>
    <rPh sb="58" eb="60">
      <t>イジョウ</t>
    </rPh>
    <rPh sb="83" eb="85">
      <t>ワリアイ</t>
    </rPh>
    <rPh sb="86" eb="87">
      <t>タ</t>
    </rPh>
    <rPh sb="88" eb="89">
      <t>クラ</t>
    </rPh>
    <rPh sb="91" eb="92">
      <t>タカ</t>
    </rPh>
    <phoneticPr fontId="18"/>
  </si>
  <si>
    <t>男性は「1年以上継続している」が50.3％、女性は「行っていない」が51.6％と高い。</t>
    <rPh sb="5" eb="8">
      <t>ネンイジョウ</t>
    </rPh>
    <rPh sb="8" eb="10">
      <t>ケイゾク</t>
    </rPh>
    <rPh sb="26" eb="27">
      <t>オコナ</t>
    </rPh>
    <rPh sb="40" eb="41">
      <t>タカ</t>
    </rPh>
    <phoneticPr fontId="18"/>
  </si>
  <si>
    <t>60歳以上では「1年以上継続している」が56.5％と高い。</t>
    <rPh sb="2" eb="3">
      <t>サイ</t>
    </rPh>
    <rPh sb="3" eb="5">
      <t>イジョウ</t>
    </rPh>
    <rPh sb="26" eb="27">
      <t>タカイ</t>
    </rPh>
    <phoneticPr fontId="18"/>
  </si>
  <si>
    <t>性別にかかわらず、「機会がない」の割合が最も高い。また、40～50代では3割以上と特に割合が高い。</t>
    <rPh sb="0" eb="2">
      <t>セイベツ</t>
    </rPh>
    <rPh sb="10" eb="12">
      <t>キカイ</t>
    </rPh>
    <rPh sb="17" eb="19">
      <t>ワリアイ</t>
    </rPh>
    <rPh sb="20" eb="21">
      <t>モット</t>
    </rPh>
    <rPh sb="22" eb="23">
      <t>タカ</t>
    </rPh>
    <rPh sb="33" eb="34">
      <t>ダイ</t>
    </rPh>
    <rPh sb="37" eb="40">
      <t>ワリイジョウ</t>
    </rPh>
    <rPh sb="41" eb="42">
      <t>トク</t>
    </rPh>
    <rPh sb="43" eb="45">
      <t>ワリアイ</t>
    </rPh>
    <rPh sb="46" eb="47">
      <t>タカ</t>
    </rPh>
    <phoneticPr fontId="18"/>
  </si>
  <si>
    <t>「家事・育児が忙しいから」、「体力に自信がないから」は、女性では男性に比べて割合が高い。</t>
    <rPh sb="32" eb="34">
      <t>ジョセイ</t>
    </rPh>
    <rPh sb="35" eb="37">
      <t>ワリアイ</t>
    </rPh>
    <phoneticPr fontId="18"/>
  </si>
  <si>
    <t>性別・年齢にかかわらず、「行っていない」が9割以上と高くなっている。</t>
    <rPh sb="0" eb="2">
      <t>セイベツ</t>
    </rPh>
    <rPh sb="3" eb="5">
      <t>ネンレイ</t>
    </rPh>
    <rPh sb="13" eb="14">
      <t>オコナ</t>
    </rPh>
    <rPh sb="22" eb="25">
      <t>ワリイジョウ</t>
    </rPh>
    <rPh sb="26" eb="27">
      <t>タカ</t>
    </rPh>
    <phoneticPr fontId="18"/>
  </si>
  <si>
    <t>性別にかかわらず、「ボランティア自体に興味がないから」、「ボランティアの募集がどのように行われているかわからないから」が3割以上と高い。</t>
    <rPh sb="0" eb="2">
      <t>セイベツ</t>
    </rPh>
    <rPh sb="65" eb="66">
      <t>タカ</t>
    </rPh>
    <phoneticPr fontId="18"/>
  </si>
  <si>
    <t>男性では「ある」が58.8％、女性では「ない」が53.6％と高くなっている。</t>
    <rPh sb="0" eb="2">
      <t>ダンセイ</t>
    </rPh>
    <rPh sb="15" eb="17">
      <t>ジョセイ</t>
    </rPh>
    <rPh sb="30" eb="31">
      <t>タカ</t>
    </rPh>
    <phoneticPr fontId="18"/>
  </si>
  <si>
    <t>性別にかかわらず、「ない」が6割以上と高い。</t>
    <rPh sb="0" eb="2">
      <t>セイベツ</t>
    </rPh>
    <rPh sb="15" eb="18">
      <t>ワリイジョウ</t>
    </rPh>
    <rPh sb="19" eb="20">
      <t>タカ</t>
    </rPh>
    <phoneticPr fontId="18"/>
  </si>
  <si>
    <t>年代別に見ると、30代以下では「ある」が4割以上と他と比べて高くなっている。</t>
    <rPh sb="0" eb="3">
      <t>ネンダイベツ</t>
    </rPh>
    <rPh sb="4" eb="5">
      <t>ミ</t>
    </rPh>
    <rPh sb="10" eb="11">
      <t>ダイ</t>
    </rPh>
    <rPh sb="11" eb="13">
      <t>イカ</t>
    </rPh>
    <rPh sb="21" eb="24">
      <t>ワリイジョウ</t>
    </rPh>
    <rPh sb="25" eb="26">
      <t>タ</t>
    </rPh>
    <rPh sb="27" eb="28">
      <t>クラ</t>
    </rPh>
    <rPh sb="30" eb="31">
      <t>タカ</t>
    </rPh>
    <phoneticPr fontId="18"/>
  </si>
  <si>
    <t>性別にかかわらず、「好きな競技であるから」が6割以上、「好きな選手（チーム）が出場するから」が約6割と高い。</t>
    <rPh sb="0" eb="2">
      <t>セイベツ</t>
    </rPh>
    <rPh sb="23" eb="26">
      <t>ワリイジョウ</t>
    </rPh>
    <rPh sb="47" eb="48">
      <t>ヤク</t>
    </rPh>
    <rPh sb="49" eb="50">
      <t>ワリ</t>
    </rPh>
    <rPh sb="51" eb="52">
      <t>タカ</t>
    </rPh>
    <phoneticPr fontId="18"/>
  </si>
  <si>
    <t>年代別に見ると、30～40代では「競技会場へのアクセスが良いから」が4割以上と他と比べて高くなっている。</t>
    <rPh sb="0" eb="3">
      <t>ネンダイベツ</t>
    </rPh>
    <rPh sb="4" eb="5">
      <t>ミ</t>
    </rPh>
    <rPh sb="13" eb="14">
      <t>ダイ</t>
    </rPh>
    <rPh sb="35" eb="36">
      <t>ワリ</t>
    </rPh>
    <rPh sb="36" eb="38">
      <t>イジョウ</t>
    </rPh>
    <rPh sb="39" eb="40">
      <t>タ</t>
    </rPh>
    <rPh sb="41" eb="42">
      <t>クラ</t>
    </rPh>
    <rPh sb="44" eb="45">
      <t>タカ</t>
    </rPh>
    <phoneticPr fontId="18"/>
  </si>
  <si>
    <t>性別にかかわらず、「テレビ中継があるから」、「新型コロナウイルス感染リスクがあったから」が3～4割程度と高い。</t>
    <rPh sb="0" eb="2">
      <t>セイベツ</t>
    </rPh>
    <rPh sb="23" eb="25">
      <t>シンガタ</t>
    </rPh>
    <rPh sb="32" eb="34">
      <t>カンセン</t>
    </rPh>
    <rPh sb="48" eb="49">
      <t>ワリ</t>
    </rPh>
    <rPh sb="49" eb="51">
      <t>テイド</t>
    </rPh>
    <rPh sb="52" eb="53">
      <t>タカ</t>
    </rPh>
    <phoneticPr fontId="18"/>
  </si>
  <si>
    <t>年代別に見ると、18～29歳以下では「開催日（開催時間）と予定が合わなかったから」が30.0％と他と比べて高くなっている。</t>
    <rPh sb="0" eb="3">
      <t>ネンダイベツ</t>
    </rPh>
    <rPh sb="4" eb="5">
      <t>ミ</t>
    </rPh>
    <rPh sb="48" eb="49">
      <t>タ</t>
    </rPh>
    <rPh sb="50" eb="51">
      <t>クラ</t>
    </rPh>
    <rPh sb="53" eb="54">
      <t>タカ</t>
    </rPh>
    <phoneticPr fontId="18"/>
  </si>
  <si>
    <t>年代別に見ると、40代以上では「盛んである」が約1割と他と比べて低くなっている。</t>
    <rPh sb="0" eb="3">
      <t>ネンダイベツ</t>
    </rPh>
    <rPh sb="4" eb="5">
      <t>ミ</t>
    </rPh>
    <rPh sb="10" eb="11">
      <t>ダイ</t>
    </rPh>
    <rPh sb="11" eb="13">
      <t>イジョウ</t>
    </rPh>
    <rPh sb="16" eb="17">
      <t>サカ</t>
    </rPh>
    <rPh sb="23" eb="24">
      <t>ヤク</t>
    </rPh>
    <rPh sb="25" eb="26">
      <t>ワリ</t>
    </rPh>
    <rPh sb="27" eb="28">
      <t>タ</t>
    </rPh>
    <rPh sb="29" eb="30">
      <t>クラ</t>
    </rPh>
    <rPh sb="32" eb="33">
      <t>ヒク</t>
    </rPh>
    <phoneticPr fontId="18"/>
  </si>
  <si>
    <t>性別、年代別にかかわらず、「スポーツイベントが少ないから」が4割以上と高い。</t>
    <rPh sb="0" eb="2">
      <t>セイベツ</t>
    </rPh>
    <rPh sb="3" eb="6">
      <t>ネンダイベツ</t>
    </rPh>
    <rPh sb="31" eb="34">
      <t>ワリイジョウ</t>
    </rPh>
    <rPh sb="35" eb="36">
      <t>タカ</t>
    </rPh>
    <phoneticPr fontId="18"/>
  </si>
  <si>
    <t>年代別に見ると、30代以下は「交流やつながりが深まっている」が2割以上と他と比べて高い。</t>
    <rPh sb="0" eb="3">
      <t>ネンダイベツ</t>
    </rPh>
    <rPh sb="4" eb="5">
      <t>ミ</t>
    </rPh>
    <rPh sb="10" eb="11">
      <t>ダイ</t>
    </rPh>
    <rPh sb="11" eb="13">
      <t>イカ</t>
    </rPh>
    <rPh sb="32" eb="35">
      <t>ワリイジョウ</t>
    </rPh>
    <rPh sb="36" eb="37">
      <t>タ</t>
    </rPh>
    <rPh sb="38" eb="39">
      <t>クラ</t>
    </rPh>
    <rPh sb="41" eb="42">
      <t>タカ</t>
    </rPh>
    <phoneticPr fontId="18"/>
  </si>
  <si>
    <t>「感じる」が38.8％と最も高く、次いで「あまり感じない」が37.4％となっている。</t>
    <rPh sb="1" eb="2">
      <t>カン</t>
    </rPh>
    <rPh sb="12" eb="13">
      <t>モット</t>
    </rPh>
    <rPh sb="14" eb="15">
      <t>タカ</t>
    </rPh>
    <rPh sb="17" eb="18">
      <t>ツ</t>
    </rPh>
    <rPh sb="24" eb="25">
      <t>カン</t>
    </rPh>
    <phoneticPr fontId="18"/>
  </si>
  <si>
    <t>年代別に見ると、40代以上は「あまり感じない」と答えた割合が4～5割程度と他と比べて高い。</t>
    <rPh sb="0" eb="3">
      <t>ネンダイベツ</t>
    </rPh>
    <rPh sb="4" eb="5">
      <t>ミ</t>
    </rPh>
    <rPh sb="10" eb="11">
      <t>ダイ</t>
    </rPh>
    <rPh sb="11" eb="13">
      <t>イジョウ</t>
    </rPh>
    <rPh sb="18" eb="19">
      <t>カン</t>
    </rPh>
    <rPh sb="33" eb="34">
      <t>ワリ</t>
    </rPh>
    <rPh sb="34" eb="36">
      <t>テイド</t>
    </rPh>
    <rPh sb="37" eb="38">
      <t>タ</t>
    </rPh>
    <rPh sb="39" eb="40">
      <t>クラ</t>
    </rPh>
    <rPh sb="42" eb="43">
      <t>タカ</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</si>
</sst>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quot;名&quot;"/>
    <numFmt numFmtId="178" formatCode="\(0.0%\)"/>
  </numFmts>
  <fonts count="39"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rgb="FFFF0000"/>
      <name val="ＭＳ Ｐゴシック"/>
      <family val="3"/>
      <charset val="128"/>
      <scheme val="minor"/>
    </font>
    <font>
      <sz val="10"/>
      <name val="ＭＳ Ｐゴシック"/>
      <family val="3"/>
      <charset val="128"/>
      <scheme val="minor"/>
    </font>
    <font>
      <sz val="10"/>
      <name val="ＭＳ Ｐゴシック"/>
      <family val="2"/>
      <charset val="128"/>
      <scheme val="minor"/>
    </font>
    <font>
      <sz val="9"/>
      <name val="ＭＳ Ｐゴシック"/>
      <family val="3"/>
      <charset val="128"/>
    </font>
    <font>
      <u/>
      <sz val="11"/>
      <color theme="10"/>
      <name val="ＭＳ Ｐゴシック"/>
      <family val="3"/>
      <charset val="128"/>
    </font>
    <font>
      <sz val="11"/>
      <name val="ＭＳ Ｐゴシック"/>
      <family val="3"/>
      <charset val="128"/>
    </font>
    <font>
      <sz val="11"/>
      <name val="ＭＳ ゴシック"/>
      <family val="3"/>
      <charset val="128"/>
    </font>
    <font>
      <sz val="9"/>
      <name val="ＭＳ ゴシック"/>
      <family val="3"/>
      <charset val="128"/>
    </font>
    <font>
      <u/>
      <sz val="9"/>
      <color theme="10"/>
      <name val="ＭＳ ゴシック"/>
      <family val="3"/>
      <charset val="128"/>
    </font>
    <font>
      <sz val="11"/>
      <color theme="1"/>
      <name val="Meiryo UI"/>
      <family val="2"/>
      <charset val="128"/>
    </font>
    <font>
      <sz val="6"/>
      <name val="ＭＳ ゴシック"/>
      <family val="3"/>
      <charset val="128"/>
    </font>
    <font>
      <sz val="6"/>
      <name val="Meiryo UI"/>
      <family val="2"/>
      <charset val="128"/>
    </font>
    <font>
      <b/>
      <sz val="14"/>
      <name val="ＭＳ Ｐゴシック"/>
      <family val="3"/>
      <charset val="128"/>
      <scheme val="minor"/>
    </font>
    <font>
      <b/>
      <sz val="11"/>
      <name val="ＭＳ Ｐゴシック"/>
      <family val="3"/>
      <charset val="128"/>
      <scheme val="minor"/>
    </font>
    <font>
      <sz val="9"/>
      <name val="ＭＳ Ｐゴシック"/>
      <family val="3"/>
      <charset val="128"/>
      <scheme val="minor"/>
    </font>
    <font>
      <sz val="10.5"/>
      <name val="ＭＳ 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9"/>
        <bgColor indexed="64"/>
      </patternFill>
    </fill>
    <fill>
      <patternFill patternType="solid">
        <fgColor rgb="FFDAEEF3"/>
        <bgColor indexed="64"/>
      </patternFill>
    </fill>
  </fills>
  <borders count="9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ashed">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double">
        <color indexed="64"/>
      </left>
      <right style="thin">
        <color indexed="64"/>
      </right>
      <top style="thin">
        <color indexed="64"/>
      </top>
      <bottom/>
      <diagonal/>
    </border>
    <border>
      <left style="double">
        <color indexed="64"/>
      </left>
      <right/>
      <top style="double">
        <color indexed="64"/>
      </top>
      <bottom/>
      <diagonal/>
    </border>
    <border>
      <left style="double">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double">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uble">
        <color indexed="64"/>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double">
        <color indexed="64"/>
      </right>
      <top style="double">
        <color indexed="64"/>
      </top>
      <bottom style="dotted">
        <color indexed="64"/>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thin">
        <color indexed="64"/>
      </top>
      <bottom/>
      <diagonal/>
    </border>
    <border>
      <left style="double">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double">
        <color indexed="64"/>
      </right>
      <top/>
      <bottom style="dash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style="thin">
        <color theme="1"/>
      </left>
      <right style="hair">
        <color theme="1"/>
      </right>
      <top style="thin">
        <color theme="1"/>
      </top>
      <bottom style="thin">
        <color theme="1"/>
      </bottom>
      <diagonal/>
    </border>
    <border>
      <left style="hair">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rgb="FFA9A9A9"/>
      </top>
      <bottom style="thin">
        <color rgb="FFA9A9A9"/>
      </bottom>
      <diagonal/>
    </border>
    <border>
      <left style="thin">
        <color rgb="FFA9A9A9"/>
      </left>
      <right/>
      <top/>
      <bottom style="thin">
        <color rgb="FFA9A9A9"/>
      </bottom>
      <diagonal/>
    </border>
    <border>
      <left style="thin">
        <color rgb="FFA9A9A9"/>
      </left>
      <right/>
      <top style="thin">
        <color rgb="FFA9A9A9"/>
      </top>
      <bottom/>
      <diagonal/>
    </border>
    <border>
      <left style="thin">
        <color rgb="FFA9A9A9"/>
      </left>
      <right style="thin">
        <color rgb="FFA9A9A9"/>
      </right>
      <top style="thin">
        <color rgb="FFA9A9A9"/>
      </top>
      <bottom style="hair">
        <color rgb="FFA9A9A9"/>
      </bottom>
      <diagonal/>
    </border>
    <border>
      <left style="thin">
        <color rgb="FFA9A9A9"/>
      </left>
      <right style="thin">
        <color rgb="FFA9A9A9"/>
      </right>
      <top style="hair">
        <color rgb="FFA9A9A9"/>
      </top>
      <bottom style="hair">
        <color rgb="FFA9A9A9"/>
      </bottom>
      <diagonal/>
    </border>
    <border>
      <left style="hair">
        <color rgb="FFA9A9A9"/>
      </left>
      <right style="thin">
        <color rgb="FFA9A9A9"/>
      </right>
      <top style="hair">
        <color rgb="FFA9A9A9"/>
      </top>
      <bottom style="thin">
        <color rgb="FFA9A9A9"/>
      </bottom>
      <diagonal/>
    </border>
    <border>
      <left style="hair">
        <color rgb="FFA9A9A9"/>
      </left>
      <right style="hair">
        <color rgb="FFA9A9A9"/>
      </right>
      <top style="thin">
        <color rgb="FFA9A9A9"/>
      </top>
      <bottom/>
      <diagonal/>
    </border>
    <border>
      <left style="hair">
        <color rgb="FFA9A9A9"/>
      </left>
      <right style="hair">
        <color rgb="FFA9A9A9"/>
      </right>
      <top/>
      <bottom style="thin">
        <color rgb="FFA9A9A9"/>
      </bottom>
      <diagonal/>
    </border>
    <border>
      <left style="hair">
        <color rgb="FFA9A9A9"/>
      </left>
      <right style="thin">
        <color rgb="FFA9A9A9"/>
      </right>
      <top/>
      <bottom style="thin">
        <color rgb="FFA9A9A9"/>
      </bottom>
      <diagonal/>
    </border>
    <border>
      <left style="thin">
        <color rgb="FFA9A9A9"/>
      </left>
      <right/>
      <top style="thin">
        <color rgb="FFA9A9A9"/>
      </top>
      <bottom style="hair">
        <color rgb="FFA9A9A9"/>
      </bottom>
      <diagonal/>
    </border>
    <border>
      <left style="thin">
        <color rgb="FFA9A9A9"/>
      </left>
      <right/>
      <top style="hair">
        <color rgb="FFA9A9A9"/>
      </top>
      <bottom style="hair">
        <color rgb="FFA9A9A9"/>
      </bottom>
      <diagonal/>
    </border>
    <border>
      <left style="thin">
        <color rgb="FFA9A9A9"/>
      </left>
      <right/>
      <top style="hair">
        <color rgb="FFA9A9A9"/>
      </top>
      <bottom style="thin">
        <color rgb="FFA9A9A9"/>
      </bottom>
      <diagonal/>
    </border>
    <border>
      <left style="hair">
        <color rgb="FFA9A9A9"/>
      </left>
      <right style="hair">
        <color rgb="FFA9A9A9"/>
      </right>
      <top style="thin">
        <color rgb="FFA9A9A9"/>
      </top>
      <bottom style="hair">
        <color rgb="FFA9A9A9"/>
      </bottom>
      <diagonal/>
    </border>
    <border>
      <left style="hair">
        <color rgb="FFA9A9A9"/>
      </left>
      <right style="thin">
        <color rgb="FFA9A9A9"/>
      </right>
      <top style="thin">
        <color rgb="FFA9A9A9"/>
      </top>
      <bottom style="hair">
        <color rgb="FFA9A9A9"/>
      </bottom>
      <diagonal/>
    </border>
    <border>
      <left style="hair">
        <color rgb="FFA9A9A9"/>
      </left>
      <right style="hair">
        <color rgb="FFA9A9A9"/>
      </right>
      <top style="hair">
        <color rgb="FFA9A9A9"/>
      </top>
      <bottom style="hair">
        <color rgb="FFA9A9A9"/>
      </bottom>
      <diagonal/>
    </border>
    <border>
      <left style="hair">
        <color rgb="FFA9A9A9"/>
      </left>
      <right style="thin">
        <color rgb="FFA9A9A9"/>
      </right>
      <top style="hair">
        <color rgb="FFA9A9A9"/>
      </top>
      <bottom style="hair">
        <color rgb="FFA9A9A9"/>
      </bottom>
      <diagonal/>
    </border>
    <border>
      <left style="hair">
        <color rgb="FFA9A9A9"/>
      </left>
      <right style="hair">
        <color rgb="FFA9A9A9"/>
      </right>
      <top style="hair">
        <color rgb="FFA9A9A9"/>
      </top>
      <bottom style="thin">
        <color rgb="FFA9A9A9"/>
      </bottom>
      <diagonal/>
    </border>
    <border>
      <left style="thin">
        <color rgb="FFA9A9A9"/>
      </left>
      <right style="thin">
        <color rgb="FFA9A9A9"/>
      </right>
      <top/>
      <bottom/>
      <diagonal/>
    </border>
    <border>
      <left style="thin">
        <color rgb="FFA9A9A9"/>
      </left>
      <right style="thin">
        <color rgb="FFA9A9A9"/>
      </right>
      <top/>
      <bottom style="thin">
        <color rgb="FFA9A9A9"/>
      </bottom>
      <diagonal/>
    </border>
    <border>
      <left style="thin">
        <color rgb="FFA9A9A9"/>
      </left>
      <right style="thin">
        <color rgb="FFA9A9A9"/>
      </right>
      <top style="hair">
        <color rgb="FFA9A9A9"/>
      </top>
      <bottom style="thin">
        <color rgb="FFA9A9A9"/>
      </bottom>
      <diagonal/>
    </border>
    <border>
      <left/>
      <right style="thin">
        <color indexed="64"/>
      </right>
      <top style="thin">
        <color rgb="FFA9A9A9"/>
      </top>
      <bottom/>
      <diagonal/>
    </border>
    <border>
      <left/>
      <right style="thin">
        <color indexed="64"/>
      </right>
      <top/>
      <bottom style="thin">
        <color rgb="FFA9A9A9"/>
      </bottom>
      <diagonal/>
    </border>
    <border>
      <left/>
      <right style="thin">
        <color indexed="64"/>
      </right>
      <top style="hair">
        <color rgb="FFA9A9A9"/>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rgb="FFA9A9A9"/>
      </bottom>
      <diagonal/>
    </border>
    <border>
      <left style="thin">
        <color indexed="64"/>
      </left>
      <right style="hair">
        <color indexed="64"/>
      </right>
      <top style="thin">
        <color rgb="FFA9A9A9"/>
      </top>
      <bottom/>
      <diagonal/>
    </border>
    <border>
      <left style="thin">
        <color indexed="64"/>
      </left>
      <right style="hair">
        <color indexed="64"/>
      </right>
      <top style="hair">
        <color rgb="FFA9A9A9"/>
      </top>
      <bottom/>
      <diagonal/>
    </border>
  </borders>
  <cellStyleXfs count="5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26" fillId="0" borderId="0">
      <alignment vertical="center"/>
    </xf>
    <xf numFmtId="0" fontId="27" fillId="0" borderId="0" applyNumberFormat="0" applyFill="0" applyBorder="0" applyAlignment="0" applyProtection="0">
      <alignment vertical="top"/>
      <protection locked="0"/>
    </xf>
    <xf numFmtId="0" fontId="1" fillId="0" borderId="0">
      <alignment vertical="center"/>
    </xf>
    <xf numFmtId="0" fontId="30" fillId="0" borderId="0" applyAlignment="0">
      <alignment vertical="center"/>
    </xf>
    <xf numFmtId="0" fontId="30" fillId="0" borderId="0" applyAlignment="0">
      <alignment vertical="center"/>
    </xf>
    <xf numFmtId="0" fontId="31" fillId="0" borderId="0" applyAlignment="0">
      <alignment vertical="center"/>
    </xf>
    <xf numFmtId="0" fontId="32" fillId="0" borderId="0">
      <alignment vertical="center"/>
    </xf>
    <xf numFmtId="0" fontId="30" fillId="0" borderId="0">
      <alignment vertical="center"/>
    </xf>
    <xf numFmtId="9" fontId="30" fillId="0" borderId="0" applyFont="0" applyFill="0" applyBorder="0" applyAlignment="0" applyProtection="0">
      <alignment vertical="center"/>
    </xf>
    <xf numFmtId="38" fontId="30" fillId="0" borderId="0" applyFont="0" applyFill="0" applyBorder="0" applyAlignment="0" applyProtection="0">
      <alignment vertical="center"/>
    </xf>
  </cellStyleXfs>
  <cellXfs count="296">
    <xf numFmtId="0" fontId="0" fillId="0" borderId="0" xfId="0">
      <alignment vertical="center"/>
    </xf>
    <xf numFmtId="0" fontId="19" fillId="0" borderId="0" xfId="0" applyFont="1" applyFill="1" applyAlignment="1">
      <alignment vertical="center"/>
    </xf>
    <xf numFmtId="176" fontId="0" fillId="0" borderId="0" xfId="42" applyNumberFormat="1" applyFont="1" applyFill="1">
      <alignment vertical="center"/>
    </xf>
    <xf numFmtId="0" fontId="0" fillId="0" borderId="0" xfId="0" applyFont="1" applyFill="1">
      <alignment vertical="center"/>
    </xf>
    <xf numFmtId="0" fontId="0" fillId="0" borderId="0" xfId="0" applyFont="1" applyFill="1" applyBorder="1">
      <alignment vertical="center"/>
    </xf>
    <xf numFmtId="0" fontId="0" fillId="0" borderId="0" xfId="0" applyFont="1" applyFill="1" applyBorder="1" applyAlignment="1">
      <alignment vertical="center"/>
    </xf>
    <xf numFmtId="0" fontId="21" fillId="0" borderId="0" xfId="0" applyFont="1">
      <alignment vertical="center"/>
    </xf>
    <xf numFmtId="176" fontId="0" fillId="0" borderId="0" xfId="42" applyNumberFormat="1" applyFont="1" applyFill="1" applyBorder="1" applyAlignment="1">
      <alignment horizontal="right" vertical="center"/>
    </xf>
    <xf numFmtId="0" fontId="23" fillId="0" borderId="0" xfId="0" applyFont="1" applyFill="1">
      <alignment vertical="center"/>
    </xf>
    <xf numFmtId="0" fontId="23" fillId="0" borderId="0" xfId="0" applyFont="1" applyFill="1" applyBorder="1" applyAlignment="1">
      <alignment vertical="center"/>
    </xf>
    <xf numFmtId="0" fontId="23" fillId="0" borderId="0" xfId="0" applyFont="1" applyFill="1" applyBorder="1">
      <alignment vertical="center"/>
    </xf>
    <xf numFmtId="0" fontId="23" fillId="0" borderId="0" xfId="0" applyFont="1" applyFill="1" applyBorder="1" applyAlignment="1">
      <alignment horizontal="left" vertical="center" wrapText="1"/>
    </xf>
    <xf numFmtId="0" fontId="22" fillId="0" borderId="0" xfId="0" applyFont="1">
      <alignment vertical="center"/>
    </xf>
    <xf numFmtId="0" fontId="22" fillId="0" borderId="0" xfId="0" applyFont="1" applyFill="1">
      <alignment vertical="center"/>
    </xf>
    <xf numFmtId="0" fontId="22" fillId="0" borderId="0" xfId="0" applyFont="1" applyFill="1" applyBorder="1" applyAlignment="1">
      <alignment vertical="center"/>
    </xf>
    <xf numFmtId="0" fontId="22" fillId="0" borderId="0" xfId="0" applyFont="1" applyFill="1" applyBorder="1">
      <alignment vertical="center"/>
    </xf>
    <xf numFmtId="0" fontId="22" fillId="0" borderId="0" xfId="0" applyFont="1" applyFill="1" applyBorder="1" applyAlignment="1">
      <alignment horizontal="left" vertical="center" wrapText="1"/>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wrapText="1"/>
    </xf>
    <xf numFmtId="0" fontId="20" fillId="0" borderId="0" xfId="0" applyFont="1" applyFill="1" applyAlignment="1">
      <alignment horizontal="center" vertical="center" wrapText="1"/>
    </xf>
    <xf numFmtId="176" fontId="0" fillId="0" borderId="0" xfId="0" applyNumberFormat="1" applyFont="1" applyFill="1" applyBorder="1" applyAlignment="1">
      <alignment horizontal="center" vertical="center"/>
    </xf>
    <xf numFmtId="0" fontId="0" fillId="0" borderId="10" xfId="0" applyBorder="1">
      <alignment vertical="center"/>
    </xf>
    <xf numFmtId="9" fontId="0" fillId="0" borderId="10" xfId="0" applyNumberFormat="1" applyBorder="1">
      <alignment vertical="center"/>
    </xf>
    <xf numFmtId="0" fontId="0" fillId="0" borderId="0" xfId="0" applyFont="1" applyFill="1">
      <alignment vertical="center"/>
    </xf>
    <xf numFmtId="1" fontId="28" fillId="0" borderId="47" xfId="44" applyNumberFormat="1" applyFont="1" applyFill="1" applyBorder="1" applyAlignment="1">
      <alignment horizontal="right" vertical="center"/>
    </xf>
    <xf numFmtId="0" fontId="22" fillId="0" borderId="47" xfId="43" applyFont="1" applyFill="1" applyBorder="1" applyAlignment="1">
      <alignment vertical="center"/>
    </xf>
    <xf numFmtId="0" fontId="22" fillId="0" borderId="23" xfId="0" applyFont="1" applyFill="1" applyBorder="1" applyAlignment="1">
      <alignment vertical="center"/>
    </xf>
    <xf numFmtId="177" fontId="22" fillId="0" borderId="24" xfId="0" applyNumberFormat="1" applyFont="1" applyFill="1" applyBorder="1" applyAlignment="1">
      <alignment vertical="center"/>
    </xf>
    <xf numFmtId="0" fontId="22" fillId="0" borderId="0" xfId="0" applyFont="1" applyFill="1" applyBorder="1" applyAlignment="1">
      <alignment horizontal="left" vertical="center"/>
    </xf>
    <xf numFmtId="176" fontId="22" fillId="0" borderId="49" xfId="43" applyNumberFormat="1" applyFont="1" applyBorder="1">
      <alignment vertical="center"/>
    </xf>
    <xf numFmtId="176" fontId="22" fillId="0" borderId="48" xfId="43" applyNumberFormat="1" applyFont="1" applyBorder="1">
      <alignment vertical="center"/>
    </xf>
    <xf numFmtId="0" fontId="29" fillId="0" borderId="0" xfId="0" applyFont="1">
      <alignment vertical="center"/>
    </xf>
    <xf numFmtId="0" fontId="22" fillId="0" borderId="47" xfId="43" applyFont="1" applyBorder="1">
      <alignment vertical="center"/>
    </xf>
    <xf numFmtId="0" fontId="29" fillId="0" borderId="23" xfId="0" applyFont="1" applyBorder="1">
      <alignment vertical="center"/>
    </xf>
    <xf numFmtId="0" fontId="21" fillId="0" borderId="23" xfId="0" applyFont="1" applyBorder="1">
      <alignment vertical="center"/>
    </xf>
    <xf numFmtId="0" fontId="22" fillId="0" borderId="23" xfId="43" applyFont="1" applyBorder="1">
      <alignment vertical="center"/>
    </xf>
    <xf numFmtId="0" fontId="22" fillId="0" borderId="0" xfId="0" applyFont="1" applyFill="1" applyAlignment="1">
      <alignment horizontal="left" vertical="top" wrapText="1"/>
    </xf>
    <xf numFmtId="176" fontId="25" fillId="0" borderId="49" xfId="0" applyNumberFormat="1" applyFont="1" applyFill="1" applyBorder="1" applyAlignment="1">
      <alignment vertical="center"/>
    </xf>
    <xf numFmtId="176" fontId="22" fillId="0" borderId="49" xfId="0" applyNumberFormat="1" applyFont="1" applyFill="1" applyBorder="1" applyAlignment="1">
      <alignment vertical="center"/>
    </xf>
    <xf numFmtId="176" fontId="21" fillId="0" borderId="49" xfId="42" applyNumberFormat="1" applyFont="1" applyFill="1" applyBorder="1" applyAlignment="1">
      <alignment vertical="center"/>
    </xf>
    <xf numFmtId="176" fontId="21" fillId="0" borderId="50" xfId="0" applyNumberFormat="1" applyFont="1" applyFill="1" applyBorder="1">
      <alignment vertical="center"/>
    </xf>
    <xf numFmtId="176" fontId="21" fillId="0" borderId="49" xfId="0" applyNumberFormat="1" applyFont="1" applyFill="1" applyBorder="1">
      <alignment vertical="center"/>
    </xf>
    <xf numFmtId="176" fontId="22" fillId="0" borderId="50" xfId="0" applyNumberFormat="1" applyFont="1" applyFill="1" applyBorder="1" applyAlignment="1">
      <alignment vertical="center"/>
    </xf>
    <xf numFmtId="0" fontId="20" fillId="0" borderId="0" xfId="0" applyFont="1" applyFill="1" applyAlignment="1">
      <alignment vertical="center" wrapText="1"/>
    </xf>
    <xf numFmtId="0" fontId="22" fillId="0" borderId="0" xfId="0" applyFont="1" applyFill="1" applyAlignment="1">
      <alignment vertical="top" wrapText="1"/>
    </xf>
    <xf numFmtId="0" fontId="34" fillId="0" borderId="0" xfId="50" applyFont="1" applyAlignment="1">
      <alignment horizontal="right" vertical="center"/>
    </xf>
    <xf numFmtId="0" fontId="22" fillId="0" borderId="0" xfId="0" applyFont="1" applyFill="1" applyBorder="1" applyAlignment="1">
      <alignment horizontal="left" vertical="center" wrapText="1"/>
    </xf>
    <xf numFmtId="0" fontId="21" fillId="0" borderId="0" xfId="0" applyFont="1" applyAlignment="1"/>
    <xf numFmtId="0" fontId="30" fillId="0" borderId="0" xfId="48" applyFont="1" applyAlignment="1"/>
    <xf numFmtId="0" fontId="30" fillId="35" borderId="68" xfId="48" applyFont="1" applyFill="1" applyBorder="1" applyAlignment="1">
      <alignment vertical="top" wrapText="1"/>
    </xf>
    <xf numFmtId="0" fontId="30" fillId="35" borderId="72" xfId="48" applyFont="1" applyFill="1" applyBorder="1" applyAlignment="1">
      <alignment vertical="top" wrapText="1"/>
    </xf>
    <xf numFmtId="0" fontId="30" fillId="35" borderId="75" xfId="48" applyFont="1" applyFill="1" applyBorder="1" applyAlignment="1">
      <alignment vertical="top" wrapText="1"/>
    </xf>
    <xf numFmtId="0" fontId="30" fillId="35" borderId="76" xfId="48" applyFont="1" applyFill="1" applyBorder="1" applyAlignment="1">
      <alignment vertical="top" wrapText="1"/>
    </xf>
    <xf numFmtId="0" fontId="30" fillId="35" borderId="77" xfId="48" applyFont="1" applyFill="1" applyBorder="1" applyAlignment="1">
      <alignment vertical="top" wrapText="1"/>
    </xf>
    <xf numFmtId="0" fontId="30" fillId="35" borderId="83" xfId="48" applyFont="1" applyFill="1" applyBorder="1" applyAlignment="1">
      <alignment vertical="center"/>
    </xf>
    <xf numFmtId="0" fontId="30" fillId="35" borderId="67" xfId="48" applyFont="1" applyFill="1" applyBorder="1" applyAlignment="1">
      <alignment vertical="top" wrapText="1"/>
    </xf>
    <xf numFmtId="176" fontId="30" fillId="34" borderId="69" xfId="42" applyNumberFormat="1" applyFont="1" applyFill="1" applyBorder="1">
      <alignment vertical="center"/>
    </xf>
    <xf numFmtId="176" fontId="30" fillId="0" borderId="75" xfId="42" applyNumberFormat="1" applyFont="1" applyFill="1" applyBorder="1">
      <alignment vertical="center"/>
    </xf>
    <xf numFmtId="176" fontId="30" fillId="0" borderId="78" xfId="42" applyNumberFormat="1" applyFont="1" applyFill="1" applyBorder="1">
      <alignment vertical="center"/>
    </xf>
    <xf numFmtId="176" fontId="30" fillId="0" borderId="79" xfId="42" applyNumberFormat="1" applyFont="1" applyFill="1" applyBorder="1">
      <alignment vertical="center"/>
    </xf>
    <xf numFmtId="176" fontId="30" fillId="34" borderId="70" xfId="42" applyNumberFormat="1" applyFont="1" applyFill="1" applyBorder="1">
      <alignment vertical="center"/>
    </xf>
    <xf numFmtId="176" fontId="30" fillId="0" borderId="76" xfId="42" applyNumberFormat="1" applyFont="1" applyFill="1" applyBorder="1">
      <alignment vertical="center"/>
    </xf>
    <xf numFmtId="176" fontId="30" fillId="0" borderId="80" xfId="42" applyNumberFormat="1" applyFont="1" applyFill="1" applyBorder="1">
      <alignment vertical="center"/>
    </xf>
    <xf numFmtId="176" fontId="30" fillId="0" borderId="81" xfId="42" applyNumberFormat="1" applyFont="1" applyFill="1" applyBorder="1">
      <alignment vertical="center"/>
    </xf>
    <xf numFmtId="176" fontId="30" fillId="34" borderId="85" xfId="42" applyNumberFormat="1" applyFont="1" applyFill="1" applyBorder="1">
      <alignment vertical="center"/>
    </xf>
    <xf numFmtId="176" fontId="30" fillId="0" borderId="77" xfId="42" applyNumberFormat="1" applyFont="1" applyFill="1" applyBorder="1">
      <alignment vertical="center"/>
    </xf>
    <xf numFmtId="176" fontId="30" fillId="0" borderId="82" xfId="42" applyNumberFormat="1" applyFont="1" applyFill="1" applyBorder="1">
      <alignment vertical="center"/>
    </xf>
    <xf numFmtId="176" fontId="30" fillId="0" borderId="71" xfId="42" applyNumberFormat="1" applyFont="1" applyFill="1" applyBorder="1">
      <alignment vertical="center"/>
    </xf>
    <xf numFmtId="176" fontId="30" fillId="34" borderId="84" xfId="42" applyNumberFormat="1" applyFont="1" applyFill="1" applyBorder="1">
      <alignment vertical="center"/>
    </xf>
    <xf numFmtId="176" fontId="30" fillId="0" borderId="67" xfId="42" applyNumberFormat="1" applyFont="1" applyFill="1" applyBorder="1">
      <alignment vertical="center"/>
    </xf>
    <xf numFmtId="176" fontId="30" fillId="0" borderId="73" xfId="42" applyNumberFormat="1" applyFont="1" applyFill="1" applyBorder="1">
      <alignment vertical="center"/>
    </xf>
    <xf numFmtId="176" fontId="30" fillId="0" borderId="74" xfId="42" applyNumberFormat="1" applyFont="1" applyFill="1" applyBorder="1">
      <alignment vertical="center"/>
    </xf>
    <xf numFmtId="0" fontId="22" fillId="0" borderId="23" xfId="0" applyFont="1" applyFill="1" applyBorder="1" applyAlignment="1">
      <alignment horizontal="center" vertical="center"/>
    </xf>
    <xf numFmtId="0" fontId="22" fillId="0" borderId="23" xfId="0" applyFont="1" applyFill="1" applyBorder="1" applyAlignment="1">
      <alignment horizontal="center" vertical="center"/>
    </xf>
    <xf numFmtId="0" fontId="35" fillId="0" borderId="0" xfId="0" applyFont="1" applyFill="1">
      <alignment vertical="center"/>
    </xf>
    <xf numFmtId="0" fontId="36" fillId="0" borderId="0" xfId="0" applyFont="1" applyAlignment="1">
      <alignment vertical="center"/>
    </xf>
    <xf numFmtId="0" fontId="22" fillId="0" borderId="0" xfId="0" applyFont="1" applyAlignment="1">
      <alignment vertical="center"/>
    </xf>
    <xf numFmtId="0" fontId="21" fillId="0" borderId="0" xfId="0" applyFont="1" applyAlignment="1">
      <alignment horizontal="left" shrinkToFit="1"/>
    </xf>
    <xf numFmtId="0" fontId="22" fillId="0" borderId="27" xfId="0" applyFont="1" applyBorder="1" applyAlignment="1">
      <alignment vertical="center"/>
    </xf>
    <xf numFmtId="0" fontId="22" fillId="0" borderId="57" xfId="0" applyFont="1" applyBorder="1" applyAlignment="1">
      <alignment vertical="center"/>
    </xf>
    <xf numFmtId="0" fontId="22" fillId="0" borderId="23" xfId="0" applyFont="1" applyBorder="1" applyAlignment="1">
      <alignment horizontal="center" vertical="center"/>
    </xf>
    <xf numFmtId="177" fontId="22" fillId="0" borderId="24" xfId="0" applyNumberFormat="1" applyFont="1" applyBorder="1" applyAlignment="1">
      <alignment vertical="center"/>
    </xf>
    <xf numFmtId="0" fontId="22" fillId="0" borderId="0" xfId="0" applyFont="1" applyAlignment="1">
      <alignment horizontal="center" vertical="center"/>
    </xf>
    <xf numFmtId="0" fontId="22" fillId="0" borderId="10" xfId="0" applyFont="1" applyBorder="1" applyAlignment="1">
      <alignment horizontal="center" vertical="center"/>
    </xf>
    <xf numFmtId="0" fontId="22" fillId="0" borderId="23" xfId="0" applyFont="1" applyBorder="1" applyAlignment="1">
      <alignment vertical="center"/>
    </xf>
    <xf numFmtId="176" fontId="22" fillId="0" borderId="48" xfId="0" applyNumberFormat="1" applyFont="1" applyBorder="1" applyAlignment="1">
      <alignment vertical="center"/>
    </xf>
    <xf numFmtId="176" fontId="22" fillId="0" borderId="50" xfId="0" applyNumberFormat="1" applyFont="1" applyBorder="1" applyAlignment="1">
      <alignment vertical="center"/>
    </xf>
    <xf numFmtId="0" fontId="22" fillId="0" borderId="51" xfId="0" applyFont="1" applyBorder="1" applyAlignment="1">
      <alignment vertical="center"/>
    </xf>
    <xf numFmtId="176" fontId="22" fillId="0" borderId="0" xfId="0" applyNumberFormat="1" applyFont="1" applyAlignment="1">
      <alignment vertical="center"/>
    </xf>
    <xf numFmtId="0" fontId="22" fillId="0" borderId="23" xfId="0" applyFont="1" applyBorder="1" applyAlignment="1">
      <alignment horizontal="right" vertical="center"/>
    </xf>
    <xf numFmtId="0" fontId="22" fillId="0" borderId="23" xfId="0" applyFont="1" applyBorder="1" applyAlignment="1">
      <alignment vertical="center" wrapText="1"/>
    </xf>
    <xf numFmtId="0" fontId="22" fillId="0" borderId="0" xfId="0" applyFont="1" applyAlignment="1">
      <alignment horizontal="right" vertical="center"/>
    </xf>
    <xf numFmtId="176" fontId="22" fillId="0" borderId="0" xfId="42" applyNumberFormat="1" applyFont="1" applyFill="1" applyBorder="1" applyAlignment="1">
      <alignment horizontal="right" vertical="center"/>
    </xf>
    <xf numFmtId="0" fontId="22" fillId="0" borderId="0" xfId="0" applyFont="1" applyFill="1" applyAlignment="1">
      <alignment vertical="center"/>
    </xf>
    <xf numFmtId="0" fontId="22" fillId="0" borderId="10" xfId="0" applyFont="1" applyFill="1" applyBorder="1" applyAlignment="1">
      <alignment vertical="center"/>
    </xf>
    <xf numFmtId="0" fontId="22" fillId="0" borderId="47" xfId="43" applyFont="1" applyFill="1" applyBorder="1" applyAlignment="1">
      <alignment horizontal="center" vertical="center"/>
    </xf>
    <xf numFmtId="177" fontId="22" fillId="0" borderId="49" xfId="0" applyNumberFormat="1" applyFont="1" applyFill="1" applyBorder="1" applyAlignment="1">
      <alignment horizontal="center" vertical="center"/>
    </xf>
    <xf numFmtId="0" fontId="37" fillId="0" borderId="47" xfId="43" applyFont="1" applyFill="1" applyBorder="1" applyAlignment="1">
      <alignment horizontal="center" vertical="center" wrapText="1" shrinkToFit="1"/>
    </xf>
    <xf numFmtId="0" fontId="22" fillId="0" borderId="47" xfId="43" applyFont="1" applyFill="1" applyBorder="1" applyAlignment="1">
      <alignment horizontal="center" vertical="center" shrinkToFit="1"/>
    </xf>
    <xf numFmtId="0" fontId="22" fillId="0" borderId="0" xfId="0" applyFont="1" applyFill="1" applyBorder="1" applyAlignment="1">
      <alignment horizontal="center" vertical="center"/>
    </xf>
    <xf numFmtId="176" fontId="22" fillId="0" borderId="49" xfId="0" applyNumberFormat="1" applyFont="1" applyBorder="1" applyAlignment="1">
      <alignment vertical="center"/>
    </xf>
    <xf numFmtId="177" fontId="22" fillId="0" borderId="23" xfId="0" applyNumberFormat="1" applyFont="1" applyFill="1" applyBorder="1" applyAlignment="1">
      <alignment horizontal="center" vertical="center"/>
    </xf>
    <xf numFmtId="176" fontId="22" fillId="0" borderId="0" xfId="43" applyNumberFormat="1" applyFont="1" applyFill="1" applyBorder="1" applyAlignment="1">
      <alignment vertical="center"/>
    </xf>
    <xf numFmtId="0" fontId="22" fillId="0" borderId="0" xfId="43" applyFont="1" applyFill="1" applyBorder="1" applyAlignment="1">
      <alignment vertical="center"/>
    </xf>
    <xf numFmtId="0" fontId="22" fillId="0" borderId="47" xfId="0" applyFont="1" applyFill="1" applyBorder="1" applyAlignment="1">
      <alignment vertical="center"/>
    </xf>
    <xf numFmtId="0" fontId="22" fillId="0" borderId="23" xfId="0" applyFont="1" applyFill="1" applyBorder="1" applyAlignment="1">
      <alignment horizontal="right" vertical="center"/>
    </xf>
    <xf numFmtId="0" fontId="21" fillId="0" borderId="58" xfId="0" applyFont="1" applyBorder="1" applyAlignment="1">
      <alignment shrinkToFit="1"/>
    </xf>
    <xf numFmtId="0" fontId="21" fillId="0" borderId="61" xfId="0" applyFont="1" applyBorder="1" applyAlignment="1">
      <alignment vertical="top" wrapText="1"/>
    </xf>
    <xf numFmtId="177" fontId="22" fillId="0" borderId="24" xfId="0" applyNumberFormat="1" applyFont="1" applyBorder="1">
      <alignment vertical="center"/>
    </xf>
    <xf numFmtId="0" fontId="21" fillId="0" borderId="58" xfId="0" applyFont="1" applyBorder="1" applyAlignment="1">
      <alignment vertical="center" shrinkToFit="1"/>
    </xf>
    <xf numFmtId="1" fontId="21" fillId="0" borderId="59" xfId="0" applyNumberFormat="1" applyFont="1" applyBorder="1">
      <alignment vertical="center"/>
    </xf>
    <xf numFmtId="176" fontId="21" fillId="0" borderId="60" xfId="0" applyNumberFormat="1" applyFont="1" applyBorder="1">
      <alignment vertical="center"/>
    </xf>
    <xf numFmtId="0" fontId="22" fillId="0" borderId="10" xfId="0" applyFont="1" applyBorder="1">
      <alignment vertical="center"/>
    </xf>
    <xf numFmtId="0" fontId="22" fillId="0" borderId="23" xfId="0" applyFont="1" applyBorder="1">
      <alignment vertical="center"/>
    </xf>
    <xf numFmtId="176" fontId="22" fillId="0" borderId="48" xfId="0" applyNumberFormat="1" applyFont="1" applyBorder="1">
      <alignment vertical="center"/>
    </xf>
    <xf numFmtId="176" fontId="22" fillId="0" borderId="50" xfId="0" applyNumberFormat="1" applyFont="1" applyBorder="1">
      <alignment vertical="center"/>
    </xf>
    <xf numFmtId="176" fontId="22" fillId="0" borderId="49" xfId="0" applyNumberFormat="1" applyFont="1" applyBorder="1">
      <alignment vertical="center"/>
    </xf>
    <xf numFmtId="176" fontId="22" fillId="0" borderId="0" xfId="0" applyNumberFormat="1" applyFont="1">
      <alignment vertical="center"/>
    </xf>
    <xf numFmtId="0" fontId="22" fillId="0" borderId="47" xfId="0" applyFont="1" applyBorder="1">
      <alignment vertical="center"/>
    </xf>
    <xf numFmtId="0" fontId="22" fillId="0" borderId="0" xfId="0" applyFont="1" applyBorder="1" applyAlignment="1">
      <alignment horizontal="center" vertical="center"/>
    </xf>
    <xf numFmtId="0" fontId="22" fillId="0" borderId="0" xfId="0" applyFont="1" applyBorder="1">
      <alignment vertical="center"/>
    </xf>
    <xf numFmtId="0" fontId="22" fillId="0" borderId="0" xfId="43" applyFont="1" applyBorder="1">
      <alignment vertical="center"/>
    </xf>
    <xf numFmtId="176" fontId="22" fillId="0" borderId="0" xfId="43" applyNumberFormat="1" applyFont="1" applyBorder="1">
      <alignment vertical="center"/>
    </xf>
    <xf numFmtId="0" fontId="21" fillId="0" borderId="0" xfId="0" applyFont="1" applyFill="1" applyAlignment="1">
      <alignment vertical="center"/>
    </xf>
    <xf numFmtId="0" fontId="21" fillId="0" borderId="0" xfId="0" applyFont="1" applyFill="1" applyBorder="1" applyAlignment="1">
      <alignment vertical="center"/>
    </xf>
    <xf numFmtId="176" fontId="21" fillId="0" borderId="0" xfId="0" applyNumberFormat="1" applyFont="1" applyFill="1" applyBorder="1" applyAlignment="1">
      <alignment horizontal="center" vertical="center"/>
    </xf>
    <xf numFmtId="0" fontId="22" fillId="0" borderId="0" xfId="0" applyFont="1" applyFill="1" applyBorder="1" applyAlignment="1">
      <alignment horizontal="right" vertical="center"/>
    </xf>
    <xf numFmtId="0" fontId="21" fillId="0" borderId="0" xfId="0" applyFont="1" applyFill="1" applyBorder="1" applyAlignment="1">
      <alignment horizontal="right" vertical="center"/>
    </xf>
    <xf numFmtId="176" fontId="21" fillId="0" borderId="0" xfId="0" applyNumberFormat="1" applyFont="1" applyFill="1" applyBorder="1" applyAlignment="1">
      <alignment vertical="center"/>
    </xf>
    <xf numFmtId="0" fontId="21" fillId="0" borderId="0" xfId="0" applyFont="1" applyFill="1" applyBorder="1" applyAlignment="1">
      <alignment horizontal="center" vertical="center"/>
    </xf>
    <xf numFmtId="0" fontId="22" fillId="0" borderId="0" xfId="0" applyFont="1" applyFill="1" applyAlignment="1">
      <alignment vertical="top"/>
    </xf>
    <xf numFmtId="0" fontId="22" fillId="0" borderId="0" xfId="0" applyFont="1" applyFill="1" applyBorder="1" applyAlignment="1">
      <alignment vertical="top"/>
    </xf>
    <xf numFmtId="0" fontId="21" fillId="0" borderId="23" xfId="0" applyFont="1" applyBorder="1" applyAlignment="1">
      <alignment horizontal="center" vertical="center"/>
    </xf>
    <xf numFmtId="177" fontId="21" fillId="0" borderId="25" xfId="0" applyNumberFormat="1" applyFont="1" applyBorder="1">
      <alignment vertical="center"/>
    </xf>
    <xf numFmtId="177" fontId="21" fillId="0" borderId="24" xfId="0" applyNumberFormat="1" applyFont="1" applyBorder="1">
      <alignment vertical="center"/>
    </xf>
    <xf numFmtId="177" fontId="21" fillId="0" borderId="0" xfId="0" applyNumberFormat="1" applyFont="1">
      <alignment vertical="center"/>
    </xf>
    <xf numFmtId="0" fontId="21" fillId="0" borderId="47" xfId="0" applyFont="1" applyBorder="1">
      <alignment vertical="center"/>
    </xf>
    <xf numFmtId="176" fontId="21" fillId="0" borderId="48" xfId="0" applyNumberFormat="1" applyFont="1" applyBorder="1">
      <alignment vertical="center"/>
    </xf>
    <xf numFmtId="176" fontId="21" fillId="0" borderId="0" xfId="0" applyNumberFormat="1" applyFont="1">
      <alignment vertical="center"/>
    </xf>
    <xf numFmtId="0" fontId="21" fillId="0" borderId="0" xfId="0" applyFont="1" applyAlignment="1">
      <alignment horizontal="right" vertical="center"/>
    </xf>
    <xf numFmtId="176" fontId="21" fillId="0" borderId="0" xfId="0" applyNumberFormat="1" applyFont="1" applyAlignment="1">
      <alignment horizontal="right" vertical="center"/>
    </xf>
    <xf numFmtId="0" fontId="21" fillId="0" borderId="0" xfId="0" applyFont="1" applyAlignment="1">
      <alignment horizontal="center" vertical="center"/>
    </xf>
    <xf numFmtId="176" fontId="21" fillId="0" borderId="0" xfId="0" applyNumberFormat="1" applyFont="1" applyAlignment="1">
      <alignment horizontal="center" vertical="center"/>
    </xf>
    <xf numFmtId="0" fontId="21" fillId="0" borderId="0" xfId="43" applyFont="1">
      <alignment vertical="center"/>
    </xf>
    <xf numFmtId="176" fontId="21" fillId="0" borderId="0" xfId="43" applyNumberFormat="1" applyFont="1">
      <alignment vertical="center"/>
    </xf>
    <xf numFmtId="176" fontId="21" fillId="0" borderId="0" xfId="43" applyNumberFormat="1" applyFont="1" applyAlignment="1">
      <alignment horizontal="center" vertical="center"/>
    </xf>
    <xf numFmtId="0" fontId="37" fillId="0" borderId="63" xfId="48" applyFont="1" applyFill="1" applyBorder="1" applyAlignment="1">
      <alignment horizontal="center" vertical="top" wrapText="1"/>
    </xf>
    <xf numFmtId="0" fontId="37" fillId="0" borderId="89" xfId="48" applyFont="1" applyFill="1" applyBorder="1" applyAlignment="1">
      <alignment horizontal="center" vertical="top" wrapText="1"/>
    </xf>
    <xf numFmtId="1" fontId="37" fillId="0" borderId="94" xfId="48" applyNumberFormat="1" applyFont="1" applyFill="1" applyBorder="1">
      <alignment vertical="center"/>
    </xf>
    <xf numFmtId="1" fontId="37" fillId="0" borderId="86" xfId="48" applyNumberFormat="1" applyFont="1" applyFill="1" applyBorder="1">
      <alignment vertical="center"/>
    </xf>
    <xf numFmtId="178" fontId="37" fillId="0" borderId="93" xfId="52" applyNumberFormat="1" applyFont="1" applyFill="1" applyBorder="1">
      <alignment vertical="center"/>
    </xf>
    <xf numFmtId="178" fontId="37" fillId="0" borderId="87" xfId="52" applyNumberFormat="1" applyFont="1" applyFill="1" applyBorder="1">
      <alignment vertical="center"/>
    </xf>
    <xf numFmtId="1" fontId="37" fillId="0" borderId="95" xfId="48" applyNumberFormat="1" applyFont="1" applyFill="1" applyBorder="1">
      <alignment vertical="center"/>
    </xf>
    <xf numFmtId="1" fontId="37" fillId="0" borderId="88" xfId="48" applyNumberFormat="1" applyFont="1" applyFill="1" applyBorder="1">
      <alignment vertical="center"/>
    </xf>
    <xf numFmtId="178" fontId="37" fillId="0" borderId="63" xfId="52" applyNumberFormat="1" applyFont="1" applyFill="1" applyBorder="1">
      <alignment vertical="center"/>
    </xf>
    <xf numFmtId="178" fontId="37" fillId="0" borderId="89" xfId="52" applyNumberFormat="1" applyFont="1" applyFill="1" applyBorder="1">
      <alignment vertical="center"/>
    </xf>
    <xf numFmtId="9" fontId="21" fillId="0" borderId="0" xfId="0" applyNumberFormat="1" applyFont="1">
      <alignment vertical="center"/>
    </xf>
    <xf numFmtId="0" fontId="21" fillId="0" borderId="10" xfId="0" applyFont="1" applyBorder="1">
      <alignment vertical="center"/>
    </xf>
    <xf numFmtId="0" fontId="21" fillId="0" borderId="10" xfId="0" applyFont="1" applyBorder="1" applyAlignment="1">
      <alignment horizontal="center" vertical="center"/>
    </xf>
    <xf numFmtId="176" fontId="21" fillId="0" borderId="10" xfId="42" applyNumberFormat="1" applyFont="1" applyFill="1" applyBorder="1" applyAlignment="1">
      <alignment vertical="center"/>
    </xf>
    <xf numFmtId="176" fontId="22" fillId="0" borderId="10" xfId="0" applyNumberFormat="1" applyFont="1" applyBorder="1" applyAlignment="1">
      <alignment vertical="center"/>
    </xf>
    <xf numFmtId="0" fontId="29" fillId="0" borderId="10" xfId="0" applyFont="1" applyBorder="1">
      <alignment vertical="center"/>
    </xf>
    <xf numFmtId="0" fontId="29" fillId="0" borderId="0" xfId="0" applyFont="1" applyFill="1" applyBorder="1" applyAlignment="1">
      <alignment vertical="center"/>
    </xf>
    <xf numFmtId="9" fontId="22" fillId="0" borderId="0" xfId="0" applyNumberFormat="1" applyFont="1" applyFill="1" applyBorder="1" applyAlignment="1">
      <alignment vertical="center"/>
    </xf>
    <xf numFmtId="177" fontId="22" fillId="0" borderId="25" xfId="0" applyNumberFormat="1" applyFont="1" applyFill="1" applyBorder="1" applyAlignment="1">
      <alignment vertical="center"/>
    </xf>
    <xf numFmtId="0" fontId="22" fillId="0" borderId="51" xfId="0" applyFont="1" applyFill="1" applyBorder="1" applyAlignment="1">
      <alignment vertical="center"/>
    </xf>
    <xf numFmtId="177" fontId="22" fillId="0" borderId="0" xfId="0" applyNumberFormat="1" applyFont="1" applyFill="1" applyBorder="1" applyAlignment="1">
      <alignment vertical="center"/>
    </xf>
    <xf numFmtId="176" fontId="22" fillId="0" borderId="0" xfId="0" applyNumberFormat="1" applyFont="1" applyFill="1" applyBorder="1" applyAlignment="1">
      <alignment vertical="center"/>
    </xf>
    <xf numFmtId="0" fontId="21" fillId="0" borderId="0" xfId="0" applyFont="1" applyFill="1">
      <alignment vertical="center"/>
    </xf>
    <xf numFmtId="0" fontId="22" fillId="0" borderId="24" xfId="0" applyFont="1" applyFill="1" applyBorder="1" applyAlignment="1">
      <alignment vertical="center"/>
    </xf>
    <xf numFmtId="176" fontId="22" fillId="0" borderId="0" xfId="42" applyNumberFormat="1" applyFont="1" applyFill="1" applyBorder="1" applyAlignment="1">
      <alignment vertical="center"/>
    </xf>
    <xf numFmtId="0" fontId="21" fillId="0" borderId="0" xfId="0" applyFont="1" applyFill="1" applyAlignment="1">
      <alignment horizontal="left" vertical="center"/>
    </xf>
    <xf numFmtId="0" fontId="21" fillId="0" borderId="23" xfId="0" applyFont="1" applyFill="1" applyBorder="1" applyAlignment="1">
      <alignment vertical="center"/>
    </xf>
    <xf numFmtId="177" fontId="25" fillId="0" borderId="0" xfId="0" applyNumberFormat="1" applyFont="1" applyFill="1" applyBorder="1" applyAlignment="1">
      <alignment vertical="center"/>
    </xf>
    <xf numFmtId="0" fontId="21" fillId="0" borderId="47" xfId="0" applyFont="1" applyFill="1" applyBorder="1" applyAlignment="1">
      <alignment vertical="center"/>
    </xf>
    <xf numFmtId="176" fontId="25" fillId="0" borderId="0" xfId="0" applyNumberFormat="1" applyFont="1" applyFill="1" applyBorder="1" applyAlignment="1">
      <alignment vertical="center"/>
    </xf>
    <xf numFmtId="0" fontId="21" fillId="0" borderId="47" xfId="0" applyFont="1" applyFill="1" applyBorder="1" applyAlignment="1">
      <alignment horizontal="right" vertical="center"/>
    </xf>
    <xf numFmtId="176" fontId="25" fillId="0" borderId="0" xfId="0" applyNumberFormat="1" applyFont="1" applyFill="1" applyBorder="1" applyAlignment="1">
      <alignment horizontal="right" vertical="center"/>
    </xf>
    <xf numFmtId="0" fontId="21" fillId="0" borderId="0" xfId="0" applyFont="1" applyFill="1" applyBorder="1" applyAlignment="1">
      <alignment horizontal="left" vertical="center"/>
    </xf>
    <xf numFmtId="176" fontId="21" fillId="0" borderId="49" xfId="0" applyNumberFormat="1" applyFont="1" applyFill="1" applyBorder="1" applyAlignment="1">
      <alignment vertical="center"/>
    </xf>
    <xf numFmtId="1" fontId="21" fillId="0" borderId="47" xfId="0" applyNumberFormat="1" applyFont="1" applyFill="1" applyBorder="1" applyAlignment="1">
      <alignment vertical="center"/>
    </xf>
    <xf numFmtId="1" fontId="21" fillId="0" borderId="0" xfId="0" applyNumberFormat="1" applyFont="1" applyFill="1" applyBorder="1" applyAlignment="1">
      <alignment vertical="center"/>
    </xf>
    <xf numFmtId="0" fontId="21" fillId="0" borderId="10" xfId="0" applyFont="1" applyFill="1" applyBorder="1" applyAlignment="1">
      <alignment vertical="center"/>
    </xf>
    <xf numFmtId="0" fontId="21" fillId="0" borderId="23" xfId="0" applyFont="1" applyFill="1" applyBorder="1" applyAlignment="1">
      <alignment horizontal="left" vertical="center"/>
    </xf>
    <xf numFmtId="0" fontId="21" fillId="0" borderId="24" xfId="0" applyFont="1" applyFill="1" applyBorder="1" applyAlignment="1">
      <alignment vertical="center"/>
    </xf>
    <xf numFmtId="177" fontId="25" fillId="0" borderId="24" xfId="0" applyNumberFormat="1" applyFont="1" applyFill="1" applyBorder="1" applyAlignment="1">
      <alignment vertical="center"/>
    </xf>
    <xf numFmtId="0" fontId="22" fillId="0" borderId="23" xfId="0" applyFont="1" applyFill="1" applyBorder="1" applyAlignment="1">
      <alignment horizontal="left" vertical="center"/>
    </xf>
    <xf numFmtId="0" fontId="21" fillId="0" borderId="49" xfId="0" applyFont="1" applyFill="1" applyBorder="1" applyAlignment="1">
      <alignment vertical="center"/>
    </xf>
    <xf numFmtId="176" fontId="21" fillId="0" borderId="0" xfId="0" applyNumberFormat="1" applyFont="1" applyFill="1" applyBorder="1" applyAlignment="1">
      <alignment horizontal="right" vertical="center"/>
    </xf>
    <xf numFmtId="177" fontId="21" fillId="0" borderId="24" xfId="0" applyNumberFormat="1" applyFont="1" applyFill="1" applyBorder="1" applyAlignment="1">
      <alignment vertical="center"/>
    </xf>
    <xf numFmtId="177" fontId="21" fillId="0" borderId="0" xfId="0" applyNumberFormat="1" applyFont="1" applyFill="1" applyBorder="1" applyAlignment="1">
      <alignment vertical="center"/>
    </xf>
    <xf numFmtId="0" fontId="22" fillId="0" borderId="47" xfId="43" applyFont="1" applyFill="1" applyBorder="1" applyAlignment="1">
      <alignment horizontal="center" vertical="center" wrapText="1"/>
    </xf>
    <xf numFmtId="176" fontId="22" fillId="0" borderId="0" xfId="0" applyNumberFormat="1" applyFont="1" applyFill="1" applyBorder="1" applyAlignment="1">
      <alignment horizontal="right" vertical="center"/>
    </xf>
    <xf numFmtId="0" fontId="22" fillId="0" borderId="23" xfId="0" applyFont="1" applyFill="1" applyBorder="1" applyAlignment="1">
      <alignment vertical="center" shrinkToFit="1"/>
    </xf>
    <xf numFmtId="0" fontId="21" fillId="0" borderId="23" xfId="0" applyFont="1" applyFill="1" applyBorder="1" applyAlignment="1">
      <alignment vertical="center" shrinkToFit="1"/>
    </xf>
    <xf numFmtId="0" fontId="21" fillId="0" borderId="0" xfId="0" applyFont="1" applyFill="1" applyBorder="1">
      <alignment vertical="center"/>
    </xf>
    <xf numFmtId="0" fontId="22" fillId="0" borderId="10" xfId="0" applyFont="1" applyBorder="1" applyAlignment="1">
      <alignment vertical="center"/>
    </xf>
    <xf numFmtId="0" fontId="21" fillId="0" borderId="23" xfId="0" applyFont="1" applyFill="1" applyBorder="1" applyAlignment="1">
      <alignment horizontal="center" vertical="center"/>
    </xf>
    <xf numFmtId="0" fontId="37" fillId="0" borderId="0" xfId="43" applyFont="1" applyFill="1" applyBorder="1" applyAlignment="1">
      <alignment horizontal="center" vertical="center" shrinkToFit="1"/>
    </xf>
    <xf numFmtId="0" fontId="21" fillId="33" borderId="10" xfId="0" applyFont="1" applyFill="1" applyBorder="1" applyAlignment="1">
      <alignment vertical="center"/>
    </xf>
    <xf numFmtId="176" fontId="21" fillId="0" borderId="10" xfId="0" applyNumberFormat="1" applyFont="1" applyFill="1" applyBorder="1">
      <alignment vertical="center"/>
    </xf>
    <xf numFmtId="0" fontId="21" fillId="0" borderId="10" xfId="0" applyFont="1" applyFill="1" applyBorder="1" applyAlignment="1">
      <alignment horizontal="center" vertical="center"/>
    </xf>
    <xf numFmtId="177" fontId="21" fillId="0" borderId="47" xfId="0" applyNumberFormat="1" applyFont="1" applyFill="1" applyBorder="1" applyAlignment="1">
      <alignment vertical="center"/>
    </xf>
    <xf numFmtId="0" fontId="38" fillId="33" borderId="10" xfId="0" applyFont="1" applyFill="1" applyBorder="1">
      <alignment vertical="center"/>
    </xf>
    <xf numFmtId="0" fontId="22" fillId="0" borderId="0" xfId="43" applyFont="1" applyFill="1" applyBorder="1" applyAlignment="1">
      <alignment horizontal="center" vertical="center"/>
    </xf>
    <xf numFmtId="0" fontId="21" fillId="0" borderId="23" xfId="0" applyFont="1" applyFill="1" applyBorder="1" applyAlignment="1">
      <alignment vertical="center" wrapText="1"/>
    </xf>
    <xf numFmtId="0" fontId="21" fillId="33" borderId="0" xfId="0" applyFont="1" applyFill="1">
      <alignment vertical="center"/>
    </xf>
    <xf numFmtId="0" fontId="21" fillId="33" borderId="0" xfId="0" applyFont="1" applyFill="1" applyAlignment="1">
      <alignment vertical="center" shrinkToFit="1"/>
    </xf>
    <xf numFmtId="0" fontId="22" fillId="0" borderId="51" xfId="43" applyFont="1" applyFill="1" applyBorder="1" applyAlignment="1">
      <alignment horizontal="center" vertical="center"/>
    </xf>
    <xf numFmtId="177" fontId="22" fillId="0" borderId="0" xfId="0" applyNumberFormat="1" applyFont="1" applyFill="1" applyBorder="1" applyAlignment="1">
      <alignment horizontal="center" vertical="center"/>
    </xf>
    <xf numFmtId="176" fontId="25" fillId="0" borderId="49" xfId="0" applyNumberFormat="1" applyFont="1" applyFill="1" applyBorder="1" applyAlignment="1">
      <alignment horizontal="right" vertical="center"/>
    </xf>
    <xf numFmtId="0" fontId="21" fillId="0" borderId="51" xfId="0" applyFont="1" applyFill="1" applyBorder="1" applyAlignment="1">
      <alignment vertical="center"/>
    </xf>
    <xf numFmtId="0" fontId="21" fillId="0" borderId="49" xfId="0" applyFont="1" applyFill="1" applyBorder="1" applyAlignment="1">
      <alignment horizontal="left" vertical="center"/>
    </xf>
    <xf numFmtId="0" fontId="37" fillId="0" borderId="51" xfId="43" applyFont="1" applyFill="1" applyBorder="1" applyAlignment="1">
      <alignment horizontal="center" vertical="center" shrinkToFit="1"/>
    </xf>
    <xf numFmtId="0" fontId="22" fillId="0" borderId="23" xfId="0" applyFont="1" applyFill="1" applyBorder="1" applyAlignment="1">
      <alignment vertical="center" wrapText="1"/>
    </xf>
    <xf numFmtId="0" fontId="22" fillId="0" borderId="10" xfId="0" applyFont="1" applyFill="1" applyBorder="1">
      <alignment vertical="center"/>
    </xf>
    <xf numFmtId="0" fontId="22" fillId="0" borderId="24" xfId="0" applyFont="1" applyFill="1" applyBorder="1" applyAlignment="1">
      <alignment horizontal="center" vertical="center"/>
    </xf>
    <xf numFmtId="177" fontId="22" fillId="0" borderId="24" xfId="0" applyNumberFormat="1" applyFont="1" applyFill="1" applyBorder="1">
      <alignment vertical="center"/>
    </xf>
    <xf numFmtId="176" fontId="22" fillId="0" borderId="49" xfId="43" applyNumberFormat="1" applyFont="1" applyFill="1" applyBorder="1">
      <alignment vertical="center"/>
    </xf>
    <xf numFmtId="0" fontId="22" fillId="0" borderId="47" xfId="0" applyFont="1" applyFill="1" applyBorder="1">
      <alignment vertical="center"/>
    </xf>
    <xf numFmtId="0" fontId="19" fillId="0" borderId="0" xfId="0" applyFont="1" applyFill="1" applyAlignment="1">
      <alignment horizontal="center" vertical="center" wrapText="1"/>
    </xf>
    <xf numFmtId="0" fontId="22" fillId="0" borderId="0" xfId="0" applyFont="1" applyFill="1" applyAlignment="1">
      <alignment horizontal="left" vertical="top" wrapText="1"/>
    </xf>
    <xf numFmtId="0" fontId="22" fillId="0" borderId="0" xfId="0" applyFont="1" applyFill="1" applyBorder="1" applyAlignment="1">
      <alignment horizontal="left" vertical="center" wrapText="1"/>
    </xf>
    <xf numFmtId="0" fontId="22" fillId="0" borderId="29"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22" fillId="0" borderId="56" xfId="0" applyFont="1" applyFill="1" applyBorder="1" applyAlignment="1">
      <alignment horizontal="center" vertical="center" wrapText="1"/>
    </xf>
    <xf numFmtId="176"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176" fontId="22" fillId="0" borderId="52" xfId="42" applyNumberFormat="1" applyFont="1" applyFill="1" applyBorder="1" applyAlignment="1">
      <alignment horizontal="right" vertical="center"/>
    </xf>
    <xf numFmtId="176" fontId="22" fillId="0" borderId="53" xfId="42" applyNumberFormat="1" applyFont="1" applyFill="1" applyBorder="1" applyAlignment="1">
      <alignment horizontal="right" vertical="center"/>
    </xf>
    <xf numFmtId="176" fontId="22" fillId="0" borderId="54" xfId="42" applyNumberFormat="1" applyFont="1" applyFill="1" applyBorder="1" applyAlignment="1">
      <alignment horizontal="right" vertical="center"/>
    </xf>
    <xf numFmtId="176" fontId="22" fillId="0" borderId="35" xfId="42" applyNumberFormat="1" applyFont="1" applyFill="1" applyBorder="1" applyAlignment="1">
      <alignment horizontal="right" vertical="center"/>
    </xf>
    <xf numFmtId="176" fontId="22" fillId="0" borderId="36" xfId="42" applyNumberFormat="1" applyFont="1" applyFill="1" applyBorder="1" applyAlignment="1">
      <alignment horizontal="right" vertical="center"/>
    </xf>
    <xf numFmtId="176" fontId="22" fillId="0" borderId="33" xfId="42" applyNumberFormat="1" applyFont="1" applyFill="1" applyBorder="1" applyAlignment="1">
      <alignment horizontal="right" vertical="center"/>
    </xf>
    <xf numFmtId="176" fontId="22" fillId="0" borderId="34" xfId="42" applyNumberFormat="1" applyFont="1" applyFill="1" applyBorder="1" applyAlignment="1">
      <alignment horizontal="right" vertical="center"/>
    </xf>
    <xf numFmtId="176" fontId="22" fillId="0" borderId="42" xfId="42" applyNumberFormat="1" applyFont="1" applyFill="1" applyBorder="1" applyAlignment="1">
      <alignment horizontal="right" vertical="center"/>
    </xf>
    <xf numFmtId="0" fontId="22" fillId="0" borderId="11" xfId="0" applyFont="1" applyFill="1" applyBorder="1" applyAlignment="1">
      <alignment horizontal="center" vertical="center"/>
    </xf>
    <xf numFmtId="0" fontId="22" fillId="0" borderId="26"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23"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37" xfId="0" applyFont="1" applyFill="1" applyBorder="1" applyAlignment="1">
      <alignment horizontal="right" vertical="center"/>
    </xf>
    <xf numFmtId="0" fontId="22" fillId="0" borderId="38" xfId="0" applyFont="1" applyFill="1" applyBorder="1" applyAlignment="1">
      <alignment horizontal="right" vertical="center"/>
    </xf>
    <xf numFmtId="0" fontId="22" fillId="0" borderId="39" xfId="0" applyFont="1" applyFill="1" applyBorder="1" applyAlignment="1">
      <alignment horizontal="right" vertical="center"/>
    </xf>
    <xf numFmtId="0" fontId="22" fillId="0" borderId="29" xfId="0" applyFont="1" applyFill="1" applyBorder="1" applyAlignment="1">
      <alignment horizontal="right" vertical="center"/>
    </xf>
    <xf numFmtId="176" fontId="22" fillId="0" borderId="22" xfId="42" applyNumberFormat="1" applyFont="1" applyFill="1" applyBorder="1" applyAlignment="1">
      <alignment horizontal="right" vertical="center"/>
    </xf>
    <xf numFmtId="176" fontId="22" fillId="0" borderId="13" xfId="42" applyNumberFormat="1" applyFont="1" applyFill="1" applyBorder="1" applyAlignment="1">
      <alignment horizontal="right" vertical="center"/>
    </xf>
    <xf numFmtId="176" fontId="0" fillId="0" borderId="0" xfId="42" applyNumberFormat="1" applyFont="1" applyFill="1" applyBorder="1" applyAlignment="1">
      <alignment horizontal="center" vertical="center"/>
    </xf>
    <xf numFmtId="0" fontId="22" fillId="0" borderId="27" xfId="0" applyFont="1" applyFill="1" applyBorder="1" applyAlignment="1">
      <alignment horizontal="right" vertical="center"/>
    </xf>
    <xf numFmtId="0" fontId="22" fillId="0" borderId="43" xfId="0" applyFont="1" applyFill="1" applyBorder="1" applyAlignment="1">
      <alignment horizontal="right" vertical="center"/>
    </xf>
    <xf numFmtId="0" fontId="22" fillId="0" borderId="31" xfId="0" applyFont="1" applyFill="1" applyBorder="1" applyAlignment="1">
      <alignment horizontal="right" vertical="center"/>
    </xf>
    <xf numFmtId="176" fontId="22" fillId="0" borderId="45" xfId="42" applyNumberFormat="1" applyFont="1" applyFill="1" applyBorder="1" applyAlignment="1">
      <alignment horizontal="right" vertical="center"/>
    </xf>
    <xf numFmtId="176" fontId="22" fillId="0" borderId="46" xfId="42" applyNumberFormat="1" applyFont="1" applyFill="1" applyBorder="1" applyAlignment="1">
      <alignment horizontal="right" vertical="center"/>
    </xf>
    <xf numFmtId="0" fontId="22" fillId="0" borderId="12" xfId="0" applyFont="1" applyFill="1" applyBorder="1" applyAlignment="1">
      <alignment horizontal="center" vertical="center"/>
    </xf>
    <xf numFmtId="0" fontId="22" fillId="0" borderId="17" xfId="0" applyFont="1" applyFill="1" applyBorder="1" applyAlignment="1">
      <alignment horizontal="center" vertical="center"/>
    </xf>
    <xf numFmtId="0" fontId="22" fillId="0" borderId="12"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2" fillId="0" borderId="14" xfId="0" applyFont="1" applyFill="1" applyBorder="1" applyAlignment="1">
      <alignment horizontal="center" vertical="center"/>
    </xf>
    <xf numFmtId="0" fontId="22" fillId="0" borderId="18" xfId="0" applyFont="1" applyFill="1" applyBorder="1" applyAlignment="1">
      <alignment horizontal="center" vertical="center"/>
    </xf>
    <xf numFmtId="176" fontId="22" fillId="0" borderId="44" xfId="42" applyNumberFormat="1" applyFont="1" applyFill="1" applyBorder="1" applyAlignment="1">
      <alignment horizontal="right" vertical="center"/>
    </xf>
    <xf numFmtId="0" fontId="22" fillId="0" borderId="40" xfId="0" applyFont="1" applyFill="1" applyBorder="1" applyAlignment="1">
      <alignment horizontal="right" vertical="center"/>
    </xf>
    <xf numFmtId="0" fontId="24" fillId="0" borderId="20" xfId="0" applyFont="1" applyFill="1" applyBorder="1" applyAlignment="1">
      <alignment horizontal="center" vertical="center" wrapText="1"/>
    </xf>
    <xf numFmtId="0" fontId="22" fillId="0" borderId="21" xfId="0" applyFont="1" applyFill="1" applyBorder="1" applyAlignment="1">
      <alignment horizontal="center" vertical="center"/>
    </xf>
    <xf numFmtId="176" fontId="22" fillId="0" borderId="28" xfId="42" applyNumberFormat="1" applyFont="1" applyFill="1" applyBorder="1" applyAlignment="1">
      <alignment horizontal="right" vertical="center"/>
    </xf>
    <xf numFmtId="176" fontId="22" fillId="0" borderId="11" xfId="42" applyNumberFormat="1" applyFont="1" applyFill="1" applyBorder="1" applyAlignment="1">
      <alignment horizontal="right" vertical="center"/>
    </xf>
    <xf numFmtId="176" fontId="22" fillId="0" borderId="19" xfId="42" applyNumberFormat="1" applyFont="1" applyFill="1" applyBorder="1" applyAlignment="1">
      <alignment horizontal="right" vertical="center"/>
    </xf>
    <xf numFmtId="0" fontId="22" fillId="0" borderId="41" xfId="0" applyFont="1" applyFill="1" applyBorder="1" applyAlignment="1">
      <alignment horizontal="right" vertical="center"/>
    </xf>
    <xf numFmtId="0" fontId="22" fillId="0" borderId="32" xfId="0" applyFont="1" applyFill="1" applyBorder="1" applyAlignment="1">
      <alignment horizontal="right" vertical="center"/>
    </xf>
    <xf numFmtId="0" fontId="22" fillId="0" borderId="30" xfId="0" applyFont="1" applyFill="1" applyBorder="1" applyAlignment="1">
      <alignment horizontal="right" vertical="center"/>
    </xf>
    <xf numFmtId="0" fontId="21" fillId="0" borderId="62" xfId="0" applyFont="1" applyFill="1" applyBorder="1" applyAlignment="1">
      <alignment horizontal="right" vertical="center"/>
    </xf>
    <xf numFmtId="0" fontId="21" fillId="0" borderId="63" xfId="0" applyFont="1" applyFill="1" applyBorder="1" applyAlignment="1">
      <alignment horizontal="right" vertical="center"/>
    </xf>
    <xf numFmtId="176" fontId="25" fillId="0" borderId="64" xfId="0" applyNumberFormat="1" applyFont="1" applyFill="1" applyBorder="1" applyAlignment="1">
      <alignment horizontal="right" vertical="center"/>
    </xf>
    <xf numFmtId="176" fontId="25" fillId="0" borderId="65" xfId="0" applyNumberFormat="1" applyFont="1" applyFill="1" applyBorder="1" applyAlignment="1">
      <alignment horizontal="right" vertical="center"/>
    </xf>
    <xf numFmtId="0" fontId="22" fillId="0" borderId="62" xfId="0" applyFont="1" applyFill="1" applyBorder="1" applyAlignment="1">
      <alignment horizontal="right" vertical="center"/>
    </xf>
    <xf numFmtId="0" fontId="22" fillId="0" borderId="63" xfId="0" applyFont="1" applyFill="1" applyBorder="1" applyAlignment="1">
      <alignment horizontal="right" vertical="center"/>
    </xf>
    <xf numFmtId="176" fontId="22" fillId="0" borderId="64" xfId="0" applyNumberFormat="1" applyFont="1" applyFill="1" applyBorder="1" applyAlignment="1">
      <alignment horizontal="right" vertical="center"/>
    </xf>
    <xf numFmtId="176" fontId="22" fillId="0" borderId="65" xfId="0" applyNumberFormat="1" applyFont="1" applyFill="1" applyBorder="1" applyAlignment="1">
      <alignment horizontal="right" vertical="center"/>
    </xf>
    <xf numFmtId="0" fontId="22" fillId="0" borderId="0" xfId="0" applyFont="1" applyAlignment="1">
      <alignment horizontal="left" vertical="center" wrapText="1"/>
    </xf>
    <xf numFmtId="0" fontId="37" fillId="0" borderId="10" xfId="48" applyFont="1" applyFill="1" applyBorder="1" applyAlignment="1">
      <alignment horizontal="center"/>
    </xf>
    <xf numFmtId="0" fontId="37" fillId="0" borderId="10" xfId="48" applyFont="1" applyFill="1" applyBorder="1" applyAlignment="1">
      <alignment horizontal="left" vertical="center" wrapText="1"/>
    </xf>
    <xf numFmtId="0" fontId="37" fillId="0" borderId="57" xfId="48" applyFont="1" applyFill="1" applyBorder="1" applyAlignment="1">
      <alignment horizontal="center" vertical="center"/>
    </xf>
    <xf numFmtId="0" fontId="37" fillId="0" borderId="90" xfId="48" applyFont="1" applyFill="1" applyBorder="1" applyAlignment="1">
      <alignment horizontal="center" vertical="center"/>
    </xf>
    <xf numFmtId="0" fontId="37" fillId="0" borderId="26" xfId="48" applyFont="1" applyFill="1" applyBorder="1" applyAlignment="1">
      <alignment horizontal="center" vertical="center"/>
    </xf>
    <xf numFmtId="0" fontId="37" fillId="0" borderId="89" xfId="48" applyFont="1" applyFill="1" applyBorder="1" applyAlignment="1">
      <alignment horizontal="center" vertical="center"/>
    </xf>
    <xf numFmtId="0" fontId="37" fillId="0" borderId="91" xfId="48" applyFont="1" applyFill="1" applyBorder="1" applyAlignment="1">
      <alignment horizontal="center" wrapText="1"/>
    </xf>
    <xf numFmtId="0" fontId="37" fillId="0" borderId="92" xfId="48" applyFont="1" applyFill="1" applyBorder="1" applyAlignment="1">
      <alignment horizontal="center"/>
    </xf>
    <xf numFmtId="0" fontId="22" fillId="0" borderId="0" xfId="0" applyFont="1" applyAlignment="1">
      <alignment horizontal="center" vertical="center"/>
    </xf>
    <xf numFmtId="0" fontId="21" fillId="0" borderId="0" xfId="0" applyFont="1" applyAlignment="1">
      <alignment horizontal="left"/>
    </xf>
    <xf numFmtId="178" fontId="37" fillId="0" borderId="26" xfId="52" applyNumberFormat="1" applyFont="1" applyFill="1" applyBorder="1" applyAlignment="1">
      <alignment horizontal="right" vertical="center"/>
    </xf>
    <xf numFmtId="178" fontId="37" fillId="0" borderId="89" xfId="52" applyNumberFormat="1" applyFont="1" applyFill="1" applyBorder="1" applyAlignment="1">
      <alignment horizontal="right" vertical="center"/>
    </xf>
    <xf numFmtId="1" fontId="37" fillId="34" borderId="57" xfId="48" applyNumberFormat="1" applyFont="1" applyFill="1" applyBorder="1" applyAlignment="1">
      <alignment horizontal="right" vertical="center"/>
    </xf>
    <xf numFmtId="1" fontId="37" fillId="34" borderId="90" xfId="48" applyNumberFormat="1" applyFont="1" applyFill="1" applyBorder="1" applyAlignment="1">
      <alignment horizontal="right" vertical="center"/>
    </xf>
    <xf numFmtId="0" fontId="30" fillId="0" borderId="66" xfId="48" applyFont="1" applyBorder="1" applyAlignment="1">
      <alignment horizontal="center" wrapText="1"/>
    </xf>
    <xf numFmtId="0" fontId="30" fillId="0" borderId="66" xfId="48" applyFont="1" applyBorder="1" applyAlignment="1">
      <alignment horizontal="center"/>
    </xf>
  </cellXfs>
  <cellStyles count="5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2" builtinId="5"/>
    <cellStyle name="パーセント 2" xfId="52"/>
    <cellStyle name="ハイパーリンク 2" xfId="45"/>
    <cellStyle name="ハイパーリンク 3" xfId="49"/>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53"/>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6"/>
    <cellStyle name="標準 2 2" xfId="51"/>
    <cellStyle name="標準 2 3" xfId="48"/>
    <cellStyle name="標準 3" xfId="43"/>
    <cellStyle name="標準 3 2" xfId="50"/>
    <cellStyle name="標準 4" xfId="44"/>
    <cellStyle name="標準 5" xfId="47"/>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400" b="1" i="0" u="none" strike="noStrike" kern="1200" spc="0" baseline="0">
                <a:solidFill>
                  <a:sysClr val="windowText" lastClr="000000"/>
                </a:solidFill>
                <a:latin typeface="+mn-lt"/>
                <a:ea typeface="+mn-ea"/>
                <a:cs typeface="+mn-cs"/>
              </a:defRPr>
            </a:pPr>
            <a:r>
              <a:rPr lang="ja-JP" altLang="en-US" sz="1400" b="1" i="0" u="none" strike="noStrike" kern="1200" spc="0" baseline="0">
                <a:solidFill>
                  <a:sysClr val="windowText" lastClr="000000"/>
                </a:solidFill>
                <a:latin typeface="+mn-lt"/>
                <a:ea typeface="+mn-ea"/>
                <a:cs typeface="+mn-cs"/>
              </a:rPr>
              <a:t>回答者性別構成比</a:t>
            </a:r>
            <a:endParaRPr lang="ja-JP" sz="1400" b="1" i="0" u="none" strike="noStrike" kern="1200" spc="0" baseline="0">
              <a:solidFill>
                <a:sysClr val="windowText" lastClr="000000"/>
              </a:solidFill>
              <a:latin typeface="+mn-lt"/>
              <a:ea typeface="+mn-ea"/>
              <a:cs typeface="+mn-cs"/>
            </a:endParaRPr>
          </a:p>
        </c:rich>
      </c:tx>
      <c:layout/>
      <c:overlay val="0"/>
      <c:spPr>
        <a:noFill/>
        <a:ln>
          <a:noFill/>
        </a:ln>
        <a:effectLst/>
      </c:spPr>
      <c:txPr>
        <a:bodyPr rot="0" spcFirstLastPara="1" vertOverflow="ellipsis" vert="horz" wrap="square" anchor="ctr" anchorCtr="1"/>
        <a:lstStyle/>
        <a:p>
          <a:pPr algn="ctr" rtl="0">
            <a:defRPr sz="1400" b="1" i="0" u="none" strike="noStrike" kern="1200" spc="0" baseline="0">
              <a:solidFill>
                <a:sysClr val="windowText" lastClr="000000"/>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D04-457F-AEB5-B449CBCC798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D04-457F-AEB5-B449CBCC798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D04-457F-AEB5-B449CBCC798C}"/>
              </c:ext>
            </c:extLst>
          </c:dPt>
          <c:dLbls>
            <c:dLbl>
              <c:idx val="0"/>
              <c:layout/>
              <c:tx>
                <c:rich>
                  <a:bodyPr/>
                  <a:lstStyle/>
                  <a:p>
                    <a:fld id="{44C17091-5C1B-4027-AECA-9F3579F87888}" type="CATEGORYNAME">
                      <a:rPr lang="ja-JP" altLang="en-US"/>
                      <a:pPr/>
                      <a:t>[分類名]</a:t>
                    </a:fld>
                    <a:r>
                      <a:rPr lang="ja-JP" altLang="en-US" baseline="0"/>
                      <a:t>
</a:t>
                    </a:r>
                    <a:r>
                      <a:rPr lang="en-US" altLang="ja-JP" baseline="0"/>
                      <a:t>50.0</a:t>
                    </a:r>
                    <a:r>
                      <a:rPr lang="ja-JP" altLang="en-US" baseline="0"/>
                      <a:t>％</a:t>
                    </a:r>
                  </a:p>
                </c:rich>
              </c:tx>
              <c:dLblPos val="ctr"/>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1D04-457F-AEB5-B449CBCC798C}"/>
                </c:ext>
              </c:extLst>
            </c:dLbl>
            <c:dLbl>
              <c:idx val="1"/>
              <c:layout/>
              <c:tx>
                <c:rich>
                  <a:bodyPr/>
                  <a:lstStyle/>
                  <a:p>
                    <a:fld id="{0359ED69-6B1D-4C96-A357-0A15AE3147BB}" type="CATEGORYNAME">
                      <a:rPr lang="ja-JP" altLang="en-US"/>
                      <a:pPr/>
                      <a:t>[分類名]</a:t>
                    </a:fld>
                    <a:r>
                      <a:rPr lang="ja-JP" altLang="en-US" baseline="0"/>
                      <a:t>
</a:t>
                    </a:r>
                    <a:r>
                      <a:rPr lang="en-US" altLang="ja-JP" baseline="0"/>
                      <a:t>49.6</a:t>
                    </a:r>
                    <a:r>
                      <a:rPr lang="ja-JP" altLang="en-US" baseline="0"/>
                      <a:t>％</a:t>
                    </a:r>
                  </a:p>
                </c:rich>
              </c:tx>
              <c:dLblPos val="ctr"/>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1D04-457F-AEB5-B449CBCC798C}"/>
                </c:ext>
              </c:extLst>
            </c:dLbl>
            <c:dLbl>
              <c:idx val="2"/>
              <c:layout>
                <c:manualLayout>
                  <c:x val="0.23309393917914795"/>
                  <c:y val="9.0641094822565244E-2"/>
                </c:manualLayout>
              </c:layout>
              <c:tx>
                <c:rich>
                  <a:bodyPr rot="0" spcFirstLastPara="1" vertOverflow="clip" horzOverflow="clip" vert="horz" wrap="square" lIns="36576" tIns="18288" rIns="36576" bIns="18288" anchor="ctr" anchorCtr="1">
                    <a:spAutoFit/>
                  </a:bodyPr>
                  <a:lstStyle/>
                  <a:p>
                    <a:pPr>
                      <a:defRPr sz="900" b="0" i="0" u="none" strike="noStrike" kern="1200" baseline="0">
                        <a:solidFill>
                          <a:schemeClr val="bg1"/>
                        </a:solidFill>
                        <a:latin typeface="+mn-lt"/>
                        <a:ea typeface="+mn-ea"/>
                        <a:cs typeface="+mn-cs"/>
                      </a:defRPr>
                    </a:pPr>
                    <a:fld id="{96EE71BD-C94F-43E4-A736-AEA6460E26C8}" type="CATEGORYNAME">
                      <a:rPr lang="en-US" altLang="ja-JP">
                        <a:solidFill>
                          <a:sysClr val="windowText" lastClr="000000"/>
                        </a:solidFill>
                      </a:rPr>
                      <a:pPr>
                        <a:defRPr>
                          <a:solidFill>
                            <a:schemeClr val="bg1"/>
                          </a:solidFill>
                        </a:defRPr>
                      </a:pPr>
                      <a:t>[分類名]</a:t>
                    </a:fld>
                    <a:r>
                      <a:rPr lang="en-US" altLang="ja-JP" baseline="0">
                        <a:solidFill>
                          <a:sysClr val="windowText" lastClr="000000"/>
                        </a:solidFill>
                      </a:rPr>
                      <a:t>
0.4</a:t>
                    </a:r>
                    <a:r>
                      <a:rPr lang="ja-JP" altLang="en-US" baseline="0">
                        <a:solidFill>
                          <a:sysClr val="windowText" lastClr="000000"/>
                        </a:solidFill>
                      </a:rPr>
                      <a:t>％</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borderCallout1">
                      <a:avLst/>
                    </a:prstGeom>
                    <a:noFill/>
                    <a:ln>
                      <a:noFill/>
                    </a:ln>
                  </c15:spPr>
                  <c15:dlblFieldTable/>
                  <c15:showDataLabelsRange val="0"/>
                </c:ext>
                <c:ext xmlns:c16="http://schemas.microsoft.com/office/drawing/2014/chart" uri="{C3380CC4-5D6E-409C-BE32-E72D297353CC}">
                  <c16:uniqueId val="{00000005-1D04-457F-AEB5-B449CBCC79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調査概要!$AH$45:$AH$46</c:f>
              <c:strCache>
                <c:ptCount val="2"/>
                <c:pt idx="0">
                  <c:v>男性</c:v>
                </c:pt>
                <c:pt idx="1">
                  <c:v>女性</c:v>
                </c:pt>
              </c:strCache>
            </c:strRef>
          </c:cat>
          <c:val>
            <c:numRef>
              <c:f>調査概要!$AI$45:$AI$46</c:f>
              <c:numCache>
                <c:formatCode>0%</c:formatCode>
                <c:ptCount val="2"/>
                <c:pt idx="0">
                  <c:v>0.5</c:v>
                </c:pt>
                <c:pt idx="1">
                  <c:v>0.5</c:v>
                </c:pt>
              </c:numCache>
            </c:numRef>
          </c:val>
          <c:extLst>
            <c:ext xmlns:c16="http://schemas.microsoft.com/office/drawing/2014/chart" uri="{C3380CC4-5D6E-409C-BE32-E72D297353CC}">
              <c16:uniqueId val="{00000006-1D04-457F-AEB5-B449CBCC798C}"/>
            </c:ext>
          </c:extLst>
        </c:ser>
        <c:dLbls>
          <c:dLblPos val="ctr"/>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1400" b="1" i="0" kern="1200" spc="0" baseline="0">
                <a:solidFill>
                  <a:srgbClr val="000000"/>
                </a:solidFill>
                <a:effectLst/>
              </a:rPr>
              <a:t>回答者</a:t>
            </a:r>
            <a:r>
              <a:rPr lang="ja-JP" altLang="en-US" sz="1400" b="1" i="0" kern="1200" spc="0" baseline="0">
                <a:solidFill>
                  <a:srgbClr val="000000"/>
                </a:solidFill>
                <a:effectLst/>
              </a:rPr>
              <a:t>年代</a:t>
            </a:r>
            <a:r>
              <a:rPr lang="ja-JP" altLang="ja-JP" sz="1400" b="1" i="0" kern="1200" spc="0" baseline="0">
                <a:solidFill>
                  <a:srgbClr val="000000"/>
                </a:solidFill>
                <a:effectLst/>
              </a:rPr>
              <a:t>別構成比</a:t>
            </a:r>
            <a:endParaRPr lang="ja-JP" altLang="ja-JP">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55608950617284"/>
          <c:y val="0.22391062857621935"/>
          <c:w val="0.48878240740740742"/>
          <c:h val="0.70622680794874459"/>
        </c:manualLayout>
      </c:layout>
      <c:pieChart>
        <c:varyColors val="1"/>
        <c:ser>
          <c:idx val="0"/>
          <c:order val="0"/>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0C-5531-46FC-8760-7F97266BE1B8}"/>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0E-5531-46FC-8760-7F97266BE1B8}"/>
              </c:ext>
            </c:extLst>
          </c:dPt>
          <c:dPt>
            <c:idx val="2"/>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10-5531-46FC-8760-7F97266BE1B8}"/>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12-5531-46FC-8760-7F97266BE1B8}"/>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14-5531-46FC-8760-7F97266BE1B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C40-4925-9FF7-FFC99837F37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70-15CD-4FF7-903A-0AD3BBEBCCE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5C40-4925-9FF7-FFC99837F37E}"/>
              </c:ext>
            </c:extLst>
          </c:dPt>
          <c:dPt>
            <c:idx val="8"/>
            <c:bubble3D val="0"/>
            <c:spPr>
              <a:solidFill>
                <a:schemeClr val="accent6"/>
              </a:solidFill>
              <a:ln w="19050">
                <a:solidFill>
                  <a:schemeClr val="lt1"/>
                </a:solidFill>
              </a:ln>
              <a:effectLst/>
            </c:spPr>
            <c:extLst>
              <c:ext xmlns:c16="http://schemas.microsoft.com/office/drawing/2014/chart" uri="{C3380CC4-5D6E-409C-BE32-E72D297353CC}">
                <c16:uniqueId val="{0000006F-15CD-4FF7-903A-0AD3BBEBCCE9}"/>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5C40-4925-9FF7-FFC99837F37E}"/>
              </c:ext>
            </c:extLst>
          </c:dPt>
          <c:dLbls>
            <c:dLbl>
              <c:idx val="0"/>
              <c:layout>
                <c:manualLayout>
                  <c:x val="-0.11339077785819437"/>
                  <c:y val="0.22107139882143981"/>
                </c:manualLayout>
              </c:layout>
              <c:dLblPos val="bestFit"/>
              <c:showLegendKey val="0"/>
              <c:showVal val="0"/>
              <c:showCatName val="1"/>
              <c:showSerName val="0"/>
              <c:showPercent val="1"/>
              <c:showBubbleSize val="0"/>
              <c:separator>
</c:separator>
              <c:extLst xmlns:c15="http://schemas.microsoft.com/office/drawing/2012/chart">
                <c:ext xmlns:c15="http://schemas.microsoft.com/office/drawing/2012/chart" uri="{CE6537A1-D6FC-4f65-9D91-7224C49458BB}">
                  <c15:layout/>
                </c:ext>
                <c:ext xmlns:c16="http://schemas.microsoft.com/office/drawing/2014/chart" uri="{C3380CC4-5D6E-409C-BE32-E72D297353CC}">
                  <c16:uniqueId val="{0000000C-5531-46FC-8760-7F97266BE1B8}"/>
                </c:ext>
              </c:extLst>
            </c:dLbl>
            <c:dLbl>
              <c:idx val="1"/>
              <c:layout>
                <c:manualLayout>
                  <c:x val="0.19402777777777777"/>
                  <c:y val="-7.0555555555555621E-2"/>
                </c:manualLayout>
              </c:layout>
              <c:dLblPos val="bestFit"/>
              <c:showLegendKey val="0"/>
              <c:showVal val="0"/>
              <c:showCatName val="1"/>
              <c:showSerName val="0"/>
              <c:showPercent val="1"/>
              <c:showBubbleSize val="0"/>
              <c:separator>
</c:separator>
              <c:extLst xmlns:c15="http://schemas.microsoft.com/office/drawing/2012/chart">
                <c:ext xmlns:c15="http://schemas.microsoft.com/office/drawing/2012/chart" uri="{CE6537A1-D6FC-4f65-9D91-7224C49458BB}"/>
                <c:ext xmlns:c16="http://schemas.microsoft.com/office/drawing/2014/chart" uri="{C3380CC4-5D6E-409C-BE32-E72D297353CC}">
                  <c16:uniqueId val="{0000000E-5531-46FC-8760-7F97266BE1B8}"/>
                </c:ext>
              </c:extLst>
            </c:dLbl>
            <c:dLbl>
              <c:idx val="2"/>
              <c:layout>
                <c:manualLayout>
                  <c:x val="-0.1602280056521376"/>
                  <c:y val="-6.825223230480265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10-5531-46FC-8760-7F97266BE1B8}"/>
                </c:ext>
              </c:extLst>
            </c:dLbl>
            <c:dLbl>
              <c:idx val="4"/>
              <c:layout>
                <c:manualLayout>
                  <c:x val="0"/>
                  <c:y val="-0.1080660344826043"/>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14-5531-46FC-8760-7F97266BE1B8}"/>
                </c:ext>
              </c:extLst>
            </c:dLbl>
            <c:dLbl>
              <c:idx val="6"/>
              <c:layout>
                <c:manualLayout>
                  <c:x val="0.16413600578999454"/>
                  <c:y val="-7.9627604355603093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70-15CD-4FF7-903A-0AD3BBEBCCE9}"/>
                </c:ext>
              </c:extLst>
            </c:dLbl>
            <c:dLbl>
              <c:idx val="8"/>
              <c:layout>
                <c:manualLayout>
                  <c:x val="0.12114800427356739"/>
                  <c:y val="0.22750744101600881"/>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6F-15CD-4FF7-903A-0AD3BBEBCCE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out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f>調査概要!$H$32:$Q$32</c:f>
              <c:strCache>
                <c:ptCount val="9"/>
                <c:pt idx="0">
                  <c:v>18～29歳
以下</c:v>
                </c:pt>
                <c:pt idx="2">
                  <c:v>30歳代</c:v>
                </c:pt>
                <c:pt idx="4">
                  <c:v>40歳代</c:v>
                </c:pt>
                <c:pt idx="6">
                  <c:v>50歳代</c:v>
                </c:pt>
                <c:pt idx="8">
                  <c:v>60歳
以上</c:v>
                </c:pt>
              </c:strCache>
            </c:strRef>
          </c:cat>
          <c:val>
            <c:numRef>
              <c:f>調査概要!$H$39:$Q$39</c:f>
              <c:numCache>
                <c:formatCode>General</c:formatCode>
                <c:ptCount val="10"/>
                <c:pt idx="0">
                  <c:v>100</c:v>
                </c:pt>
                <c:pt idx="2">
                  <c:v>100</c:v>
                </c:pt>
                <c:pt idx="4">
                  <c:v>100</c:v>
                </c:pt>
                <c:pt idx="6">
                  <c:v>100</c:v>
                </c:pt>
                <c:pt idx="8">
                  <c:v>100</c:v>
                </c:pt>
              </c:numCache>
            </c:numRef>
          </c:val>
          <c:extLst xmlns:c15="http://schemas.microsoft.com/office/drawing/2012/chart">
            <c:ext xmlns:c16="http://schemas.microsoft.com/office/drawing/2014/chart" uri="{C3380CC4-5D6E-409C-BE32-E72D297353CC}">
              <c16:uniqueId val="{00000015-5531-46FC-8760-7F97266BE1B8}"/>
            </c:ext>
          </c:extLst>
        </c:ser>
        <c:dLbls>
          <c:showLegendKey val="0"/>
          <c:showVal val="0"/>
          <c:showCatName val="0"/>
          <c:showSerName val="0"/>
          <c:showPercent val="0"/>
          <c:showBubbleSize val="0"/>
          <c:showLeaderLines val="1"/>
        </c:dLbls>
        <c:firstSliceAng val="0"/>
        <c:extLst/>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200" b="0" i="0" u="none" strike="noStrike" kern="1200" spc="0" baseline="0">
                <a:solidFill>
                  <a:schemeClr val="tx1">
                    <a:lumMod val="65000"/>
                    <a:lumOff val="35000"/>
                  </a:schemeClr>
                </a:solidFill>
                <a:effectLst>
                  <a:glow rad="63500">
                    <a:schemeClr val="bg1"/>
                  </a:glow>
                </a:effectLst>
                <a:latin typeface="+mn-lt"/>
                <a:ea typeface="+mn-ea"/>
                <a:cs typeface="+mn-cs"/>
              </a:defRPr>
            </a:pPr>
            <a:r>
              <a:rPr lang="ja-JP" sz="1200"/>
              <a:t>運動やスポーツしている人の推移（スポーツ実施率）</a:t>
            </a:r>
          </a:p>
        </c:rich>
      </c:tx>
      <c:layout>
        <c:manualLayout>
          <c:xMode val="edge"/>
          <c:yMode val="edge"/>
          <c:x val="0.31570297144067638"/>
          <c:y val="2.8160689672845917E-2"/>
        </c:manualLayout>
      </c:layout>
      <c:overlay val="0"/>
      <c:spPr>
        <a:noFill/>
        <a:ln>
          <a:noFill/>
        </a:ln>
        <a:effectLst/>
      </c:spPr>
      <c:txPr>
        <a:bodyPr rot="0" spcFirstLastPara="1" vertOverflow="ellipsis" vert="horz" wrap="square" anchor="ctr" anchorCtr="1"/>
        <a:lstStyle/>
        <a:p>
          <a:pPr algn="ctr">
            <a:defRPr sz="1200" b="0" i="0" u="none" strike="noStrike" kern="1200" spc="0" baseline="0">
              <a:solidFill>
                <a:schemeClr val="tx1">
                  <a:lumMod val="65000"/>
                  <a:lumOff val="35000"/>
                </a:schemeClr>
              </a:solidFill>
              <a:effectLst>
                <a:glow rad="63500">
                  <a:schemeClr val="bg1"/>
                </a:glow>
              </a:effectLst>
              <a:latin typeface="+mn-lt"/>
              <a:ea typeface="+mn-ea"/>
              <a:cs typeface="+mn-cs"/>
            </a:defRPr>
          </a:pPr>
          <a:endParaRPr lang="ja-JP"/>
        </a:p>
      </c:txPr>
    </c:title>
    <c:autoTitleDeleted val="0"/>
    <c:plotArea>
      <c:layout>
        <c:manualLayout>
          <c:layoutTarget val="inner"/>
          <c:xMode val="edge"/>
          <c:yMode val="edge"/>
          <c:x val="0.1045136178869364"/>
          <c:y val="0.17863553770735549"/>
          <c:w val="0.85493403013705205"/>
          <c:h val="0.6010097409659807"/>
        </c:manualLayout>
      </c:layout>
      <c:barChart>
        <c:barDir val="bar"/>
        <c:grouping val="stacked"/>
        <c:varyColors val="0"/>
        <c:ser>
          <c:idx val="0"/>
          <c:order val="0"/>
          <c:tx>
            <c:strRef>
              <c:f>指標関係調査!$P$265</c:f>
              <c:strCache>
                <c:ptCount val="1"/>
                <c:pt idx="0">
                  <c:v>ほとんど毎日</c:v>
                </c:pt>
              </c:strCache>
            </c:strRef>
          </c:tx>
          <c:spPr>
            <a:solidFill>
              <a:schemeClr val="accent1"/>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指標関係調査!$Q$264:$T$264</c:f>
              <c:strCache>
                <c:ptCount val="4"/>
                <c:pt idx="0">
                  <c:v>30年度</c:v>
                </c:pt>
                <c:pt idx="1">
                  <c:v>元年度</c:v>
                </c:pt>
                <c:pt idx="2">
                  <c:v>2年度</c:v>
                </c:pt>
                <c:pt idx="3">
                  <c:v>3年度</c:v>
                </c:pt>
              </c:strCache>
            </c:strRef>
          </c:cat>
          <c:val>
            <c:numRef>
              <c:f>指標関係調査!$Q$265:$T$265</c:f>
              <c:numCache>
                <c:formatCode>0.0%</c:formatCode>
                <c:ptCount val="4"/>
                <c:pt idx="0">
                  <c:v>8.5999999999999993E-2</c:v>
                </c:pt>
                <c:pt idx="1">
                  <c:v>9.1999999999999998E-2</c:v>
                </c:pt>
                <c:pt idx="2">
                  <c:v>0.112</c:v>
                </c:pt>
                <c:pt idx="3">
                  <c:v>0.14000000000000001</c:v>
                </c:pt>
              </c:numCache>
            </c:numRef>
          </c:val>
          <c:extLst>
            <c:ext xmlns:c16="http://schemas.microsoft.com/office/drawing/2014/chart" uri="{C3380CC4-5D6E-409C-BE32-E72D297353CC}">
              <c16:uniqueId val="{00000000-1781-426F-AA4C-DF29EBD560F4}"/>
            </c:ext>
          </c:extLst>
        </c:ser>
        <c:ser>
          <c:idx val="1"/>
          <c:order val="1"/>
          <c:tx>
            <c:strRef>
              <c:f>指標関係調査!$P$266</c:f>
              <c:strCache>
                <c:ptCount val="1"/>
                <c:pt idx="0">
                  <c:v>週３日以上</c:v>
                </c:pt>
              </c:strCache>
            </c:strRef>
          </c:tx>
          <c:spPr>
            <a:solidFill>
              <a:schemeClr val="tx2">
                <a:lumMod val="40000"/>
                <a:lumOff val="60000"/>
              </a:schemeClr>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指標関係調査!$Q$264:$T$264</c:f>
              <c:strCache>
                <c:ptCount val="4"/>
                <c:pt idx="0">
                  <c:v>30年度</c:v>
                </c:pt>
                <c:pt idx="1">
                  <c:v>元年度</c:v>
                </c:pt>
                <c:pt idx="2">
                  <c:v>2年度</c:v>
                </c:pt>
                <c:pt idx="3">
                  <c:v>3年度</c:v>
                </c:pt>
              </c:strCache>
            </c:strRef>
          </c:cat>
          <c:val>
            <c:numRef>
              <c:f>指標関係調査!$Q$266:$T$266</c:f>
              <c:numCache>
                <c:formatCode>0.0%</c:formatCode>
                <c:ptCount val="4"/>
                <c:pt idx="0">
                  <c:v>0.11799999999999999</c:v>
                </c:pt>
                <c:pt idx="1">
                  <c:v>0.108</c:v>
                </c:pt>
                <c:pt idx="2">
                  <c:v>0.17399999999999999</c:v>
                </c:pt>
                <c:pt idx="3">
                  <c:v>0.17399999999999999</c:v>
                </c:pt>
              </c:numCache>
            </c:numRef>
          </c:val>
          <c:extLst>
            <c:ext xmlns:c16="http://schemas.microsoft.com/office/drawing/2014/chart" uri="{C3380CC4-5D6E-409C-BE32-E72D297353CC}">
              <c16:uniqueId val="{00000001-1781-426F-AA4C-DF29EBD560F4}"/>
            </c:ext>
          </c:extLst>
        </c:ser>
        <c:ser>
          <c:idx val="2"/>
          <c:order val="2"/>
          <c:tx>
            <c:strRef>
              <c:f>指標関係調査!$P$267</c:f>
              <c:strCache>
                <c:ptCount val="1"/>
                <c:pt idx="0">
                  <c:v>週１～２日程度</c:v>
                </c:pt>
              </c:strCache>
            </c:strRef>
          </c:tx>
          <c:spPr>
            <a:solidFill>
              <a:schemeClr val="accent1">
                <a:lumMod val="40000"/>
                <a:lumOff val="60000"/>
              </a:schemeClr>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指標関係調査!$Q$264:$T$264</c:f>
              <c:strCache>
                <c:ptCount val="4"/>
                <c:pt idx="0">
                  <c:v>30年度</c:v>
                </c:pt>
                <c:pt idx="1">
                  <c:v>元年度</c:v>
                </c:pt>
                <c:pt idx="2">
                  <c:v>2年度</c:v>
                </c:pt>
                <c:pt idx="3">
                  <c:v>3年度</c:v>
                </c:pt>
              </c:strCache>
            </c:strRef>
          </c:cat>
          <c:val>
            <c:numRef>
              <c:f>指標関係調査!$Q$267:$T$267</c:f>
              <c:numCache>
                <c:formatCode>0.0%</c:formatCode>
                <c:ptCount val="4"/>
                <c:pt idx="0">
                  <c:v>0.188</c:v>
                </c:pt>
                <c:pt idx="1">
                  <c:v>0.24399999999999999</c:v>
                </c:pt>
                <c:pt idx="2">
                  <c:v>0.24</c:v>
                </c:pt>
                <c:pt idx="3">
                  <c:v>0.23200000000000001</c:v>
                </c:pt>
              </c:numCache>
            </c:numRef>
          </c:val>
          <c:extLst>
            <c:ext xmlns:c16="http://schemas.microsoft.com/office/drawing/2014/chart" uri="{C3380CC4-5D6E-409C-BE32-E72D297353CC}">
              <c16:uniqueId val="{00000002-1781-426F-AA4C-DF29EBD560F4}"/>
            </c:ext>
          </c:extLst>
        </c:ser>
        <c:ser>
          <c:idx val="3"/>
          <c:order val="3"/>
          <c:tx>
            <c:strRef>
              <c:f>指標関係調査!$P$268</c:f>
              <c:strCache>
                <c:ptCount val="1"/>
                <c:pt idx="0">
                  <c:v>月１～３日程度</c:v>
                </c:pt>
              </c:strCache>
            </c:strRef>
          </c:tx>
          <c:spPr>
            <a:solidFill>
              <a:schemeClr val="accent2">
                <a:lumMod val="20000"/>
                <a:lumOff val="80000"/>
              </a:schemeClr>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指標関係調査!$Q$264:$T$264</c:f>
              <c:strCache>
                <c:ptCount val="4"/>
                <c:pt idx="0">
                  <c:v>30年度</c:v>
                </c:pt>
                <c:pt idx="1">
                  <c:v>元年度</c:v>
                </c:pt>
                <c:pt idx="2">
                  <c:v>2年度</c:v>
                </c:pt>
                <c:pt idx="3">
                  <c:v>3年度</c:v>
                </c:pt>
              </c:strCache>
            </c:strRef>
          </c:cat>
          <c:val>
            <c:numRef>
              <c:f>指標関係調査!$Q$268:$T$268</c:f>
              <c:numCache>
                <c:formatCode>0.0%</c:formatCode>
                <c:ptCount val="4"/>
                <c:pt idx="0">
                  <c:v>0.158</c:v>
                </c:pt>
                <c:pt idx="1">
                  <c:v>0.128</c:v>
                </c:pt>
                <c:pt idx="2">
                  <c:v>0.128</c:v>
                </c:pt>
                <c:pt idx="3">
                  <c:v>0.2</c:v>
                </c:pt>
              </c:numCache>
            </c:numRef>
          </c:val>
          <c:extLst>
            <c:ext xmlns:c16="http://schemas.microsoft.com/office/drawing/2014/chart" uri="{C3380CC4-5D6E-409C-BE32-E72D297353CC}">
              <c16:uniqueId val="{00000003-1781-426F-AA4C-DF29EBD560F4}"/>
            </c:ext>
          </c:extLst>
        </c:ser>
        <c:ser>
          <c:idx val="4"/>
          <c:order val="4"/>
          <c:tx>
            <c:strRef>
              <c:f>指標関係調査!$P$269</c:f>
              <c:strCache>
                <c:ptCount val="1"/>
                <c:pt idx="0">
                  <c:v>年に１～２日程度</c:v>
                </c:pt>
              </c:strCache>
            </c:strRef>
          </c:tx>
          <c:spPr>
            <a:solidFill>
              <a:schemeClr val="accent2">
                <a:lumMod val="60000"/>
                <a:lumOff val="40000"/>
              </a:schemeClr>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指標関係調査!$Q$264:$T$264</c:f>
              <c:strCache>
                <c:ptCount val="4"/>
                <c:pt idx="0">
                  <c:v>30年度</c:v>
                </c:pt>
                <c:pt idx="1">
                  <c:v>元年度</c:v>
                </c:pt>
                <c:pt idx="2">
                  <c:v>2年度</c:v>
                </c:pt>
                <c:pt idx="3">
                  <c:v>3年度</c:v>
                </c:pt>
              </c:strCache>
            </c:strRef>
          </c:cat>
          <c:val>
            <c:numRef>
              <c:f>指標関係調査!$Q$269:$T$269</c:f>
              <c:numCache>
                <c:formatCode>0.0%</c:formatCode>
                <c:ptCount val="4"/>
                <c:pt idx="0">
                  <c:v>0.106</c:v>
                </c:pt>
                <c:pt idx="1">
                  <c:v>0.156</c:v>
                </c:pt>
                <c:pt idx="2">
                  <c:v>0.06</c:v>
                </c:pt>
                <c:pt idx="3">
                  <c:v>7.0000000000000007E-2</c:v>
                </c:pt>
              </c:numCache>
            </c:numRef>
          </c:val>
          <c:extLst>
            <c:ext xmlns:c16="http://schemas.microsoft.com/office/drawing/2014/chart" uri="{C3380CC4-5D6E-409C-BE32-E72D297353CC}">
              <c16:uniqueId val="{00000004-1781-426F-AA4C-DF29EBD560F4}"/>
            </c:ext>
          </c:extLst>
        </c:ser>
        <c:ser>
          <c:idx val="5"/>
          <c:order val="5"/>
          <c:tx>
            <c:strRef>
              <c:f>指標関係調査!$P$270</c:f>
              <c:strCache>
                <c:ptCount val="1"/>
                <c:pt idx="0">
                  <c:v>まったくしなかった</c:v>
                </c:pt>
              </c:strCache>
            </c:strRef>
          </c:tx>
          <c:spPr>
            <a:solidFill>
              <a:schemeClr val="accent2"/>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指標関係調査!$Q$264:$T$264</c:f>
              <c:strCache>
                <c:ptCount val="4"/>
                <c:pt idx="0">
                  <c:v>30年度</c:v>
                </c:pt>
                <c:pt idx="1">
                  <c:v>元年度</c:v>
                </c:pt>
                <c:pt idx="2">
                  <c:v>2年度</c:v>
                </c:pt>
                <c:pt idx="3">
                  <c:v>3年度</c:v>
                </c:pt>
              </c:strCache>
            </c:strRef>
          </c:cat>
          <c:val>
            <c:numRef>
              <c:f>指標関係調査!$Q$270:$T$270</c:f>
              <c:numCache>
                <c:formatCode>0.0%</c:formatCode>
                <c:ptCount val="4"/>
                <c:pt idx="0">
                  <c:v>0.34399999999999997</c:v>
                </c:pt>
                <c:pt idx="1">
                  <c:v>0.27200000000000002</c:v>
                </c:pt>
                <c:pt idx="2">
                  <c:v>0.28599999999999998</c:v>
                </c:pt>
                <c:pt idx="3">
                  <c:v>0.184</c:v>
                </c:pt>
              </c:numCache>
            </c:numRef>
          </c:val>
          <c:extLst>
            <c:ext xmlns:c16="http://schemas.microsoft.com/office/drawing/2014/chart" uri="{C3380CC4-5D6E-409C-BE32-E72D297353CC}">
              <c16:uniqueId val="{00000005-1781-426F-AA4C-DF29EBD560F4}"/>
            </c:ext>
          </c:extLst>
        </c:ser>
        <c:dLbls>
          <c:dLblPos val="ctr"/>
          <c:showLegendKey val="0"/>
          <c:showVal val="1"/>
          <c:showCatName val="0"/>
          <c:showSerName val="0"/>
          <c:showPercent val="0"/>
          <c:showBubbleSize val="0"/>
        </c:dLbls>
        <c:gapWidth val="100"/>
        <c:overlap val="100"/>
        <c:axId val="348002008"/>
        <c:axId val="348010592"/>
      </c:barChart>
      <c:catAx>
        <c:axId val="34800200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effectLst>
                  <a:glow rad="63500">
                    <a:schemeClr val="bg1"/>
                  </a:glow>
                </a:effectLst>
                <a:latin typeface="+mn-lt"/>
                <a:ea typeface="+mn-ea"/>
                <a:cs typeface="+mn-cs"/>
              </a:defRPr>
            </a:pPr>
            <a:endParaRPr lang="ja-JP"/>
          </a:p>
        </c:txPr>
        <c:crossAx val="348010592"/>
        <c:crosses val="autoZero"/>
        <c:auto val="1"/>
        <c:lblAlgn val="ctr"/>
        <c:lblOffset val="100"/>
        <c:noMultiLvlLbl val="0"/>
      </c:catAx>
      <c:valAx>
        <c:axId val="348010592"/>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high"/>
        <c:spPr>
          <a:noFill/>
          <a:ln>
            <a:solidFill>
              <a:schemeClr val="bg1">
                <a:lumMod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effectLst>
                  <a:glow rad="63500">
                    <a:schemeClr val="bg1"/>
                  </a:glow>
                </a:effectLst>
                <a:latin typeface="+mn-lt"/>
                <a:ea typeface="+mn-ea"/>
                <a:cs typeface="+mn-cs"/>
              </a:defRPr>
            </a:pPr>
            <a:endParaRPr lang="ja-JP"/>
          </a:p>
        </c:txPr>
        <c:crossAx val="348002008"/>
        <c:crosses val="autoZero"/>
        <c:crossBetween val="between"/>
      </c:valAx>
      <c:spPr>
        <a:noFill/>
        <a:ln>
          <a:noFill/>
        </a:ln>
        <a:effectLst/>
      </c:spPr>
    </c:plotArea>
    <c:legend>
      <c:legendPos val="b"/>
      <c:layout>
        <c:manualLayout>
          <c:xMode val="edge"/>
          <c:yMode val="edge"/>
          <c:x val="0.10756012071887956"/>
          <c:y val="0.89775080784943873"/>
          <c:w val="0.7848797585622409"/>
          <c:h val="0.102249192150561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effectLst>
                <a:glow rad="63500">
                  <a:schemeClr val="bg1"/>
                </a:glow>
              </a:effectLst>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effectLst>
            <a:glow rad="63500">
              <a:schemeClr val="bg1"/>
            </a:glow>
          </a:effectLst>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0" i="0" u="none" strike="noStrike" kern="1200" spc="0" baseline="0">
                <a:solidFill>
                  <a:schemeClr val="tx1">
                    <a:lumMod val="65000"/>
                    <a:lumOff val="35000"/>
                  </a:schemeClr>
                </a:solidFill>
                <a:effectLst>
                  <a:glow rad="63500">
                    <a:schemeClr val="bg1"/>
                  </a:glow>
                </a:effectLst>
                <a:latin typeface="+mn-lt"/>
                <a:ea typeface="+mn-ea"/>
                <a:cs typeface="+mn-cs"/>
              </a:defRPr>
            </a:pPr>
            <a:r>
              <a:rPr lang="ja-JP" sz="1100"/>
              <a:t>運動やスポーツしている人の推移（スポーツ実施率）</a:t>
            </a:r>
          </a:p>
        </c:rich>
      </c:tx>
      <c:layout>
        <c:manualLayout>
          <c:xMode val="edge"/>
          <c:yMode val="edge"/>
          <c:x val="0.32382826135385895"/>
          <c:y val="9.4253456992189578E-4"/>
        </c:manualLayout>
      </c:layout>
      <c:overlay val="0"/>
      <c:spPr>
        <a:noFill/>
        <a:ln>
          <a:noFill/>
        </a:ln>
        <a:effectLst/>
      </c:spPr>
      <c:txPr>
        <a:bodyPr rot="0" spcFirstLastPara="1" vertOverflow="ellipsis" vert="horz" wrap="square" anchor="ctr" anchorCtr="1"/>
        <a:lstStyle/>
        <a:p>
          <a:pPr algn="ctr">
            <a:defRPr sz="1100" b="0" i="0" u="none" strike="noStrike" kern="1200" spc="0" baseline="0">
              <a:solidFill>
                <a:schemeClr val="tx1">
                  <a:lumMod val="65000"/>
                  <a:lumOff val="35000"/>
                </a:schemeClr>
              </a:solidFill>
              <a:effectLst>
                <a:glow rad="63500">
                  <a:schemeClr val="bg1"/>
                </a:glow>
              </a:effectLst>
              <a:latin typeface="+mn-lt"/>
              <a:ea typeface="+mn-ea"/>
              <a:cs typeface="+mn-cs"/>
            </a:defRPr>
          </a:pPr>
          <a:endParaRPr lang="ja-JP"/>
        </a:p>
      </c:txPr>
    </c:title>
    <c:autoTitleDeleted val="0"/>
    <c:plotArea>
      <c:layout>
        <c:manualLayout>
          <c:layoutTarget val="inner"/>
          <c:xMode val="edge"/>
          <c:yMode val="edge"/>
          <c:x val="0.10458606792683167"/>
          <c:y val="6.5819362408404053E-2"/>
          <c:w val="0.85486156428788052"/>
          <c:h val="0.78175733040857898"/>
        </c:manualLayout>
      </c:layout>
      <c:barChart>
        <c:barDir val="bar"/>
        <c:grouping val="percentStacked"/>
        <c:varyColors val="0"/>
        <c:ser>
          <c:idx val="0"/>
          <c:order val="0"/>
          <c:tx>
            <c:strRef>
              <c:f>指標関係調査!$R$230</c:f>
              <c:strCache>
                <c:ptCount val="1"/>
                <c:pt idx="0">
                  <c:v>ほとんど毎日</c:v>
                </c:pt>
              </c:strCache>
            </c:strRef>
          </c:tx>
          <c:spPr>
            <a:solidFill>
              <a:schemeClr val="accent1"/>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指標関係調査!$S$228:$AC$229</c:f>
              <c:multiLvlStrCache>
                <c:ptCount val="11"/>
                <c:lvl>
                  <c:pt idx="1">
                    <c:v>男性</c:v>
                  </c:pt>
                  <c:pt idx="2">
                    <c:v>女性</c:v>
                  </c:pt>
                  <c:pt idx="3">
                    <c:v>男性</c:v>
                  </c:pt>
                  <c:pt idx="4">
                    <c:v>女性</c:v>
                  </c:pt>
                  <c:pt idx="5">
                    <c:v>男性</c:v>
                  </c:pt>
                  <c:pt idx="6">
                    <c:v>女性</c:v>
                  </c:pt>
                  <c:pt idx="7">
                    <c:v>男性</c:v>
                  </c:pt>
                  <c:pt idx="8">
                    <c:v>女性</c:v>
                  </c:pt>
                  <c:pt idx="9">
                    <c:v>男性</c:v>
                  </c:pt>
                  <c:pt idx="10">
                    <c:v>女性</c:v>
                  </c:pt>
                </c:lvl>
                <c:lvl>
                  <c:pt idx="0">
                    <c:v>全体</c:v>
                  </c:pt>
                  <c:pt idx="1">
                    <c:v>18-29歳</c:v>
                  </c:pt>
                  <c:pt idx="3">
                    <c:v>30歳代</c:v>
                  </c:pt>
                  <c:pt idx="5">
                    <c:v>40歳代</c:v>
                  </c:pt>
                  <c:pt idx="7">
                    <c:v>50歳代</c:v>
                  </c:pt>
                  <c:pt idx="9">
                    <c:v>60歳以上</c:v>
                  </c:pt>
                </c:lvl>
              </c:multiLvlStrCache>
            </c:multiLvlStrRef>
          </c:cat>
          <c:val>
            <c:numRef>
              <c:f>指標関係調査!$S$230:$AC$230</c:f>
              <c:numCache>
                <c:formatCode>0.0%</c:formatCode>
                <c:ptCount val="11"/>
                <c:pt idx="0">
                  <c:v>0.14000000000000001</c:v>
                </c:pt>
                <c:pt idx="1">
                  <c:v>0.14000000000000001</c:v>
                </c:pt>
                <c:pt idx="2">
                  <c:v>0.14000000000000001</c:v>
                </c:pt>
                <c:pt idx="3">
                  <c:v>0.14000000000000001</c:v>
                </c:pt>
                <c:pt idx="4">
                  <c:v>0.1</c:v>
                </c:pt>
                <c:pt idx="5">
                  <c:v>0.08</c:v>
                </c:pt>
                <c:pt idx="6">
                  <c:v>0.1</c:v>
                </c:pt>
                <c:pt idx="7">
                  <c:v>0.06</c:v>
                </c:pt>
                <c:pt idx="8">
                  <c:v>0.14000000000000001</c:v>
                </c:pt>
                <c:pt idx="9">
                  <c:v>0.3</c:v>
                </c:pt>
                <c:pt idx="10">
                  <c:v>0.2</c:v>
                </c:pt>
              </c:numCache>
            </c:numRef>
          </c:val>
          <c:extLst>
            <c:ext xmlns:c16="http://schemas.microsoft.com/office/drawing/2014/chart" uri="{C3380CC4-5D6E-409C-BE32-E72D297353CC}">
              <c16:uniqueId val="{00000000-DE19-4310-8C02-4E5AE0B90588}"/>
            </c:ext>
          </c:extLst>
        </c:ser>
        <c:ser>
          <c:idx val="1"/>
          <c:order val="1"/>
          <c:tx>
            <c:strRef>
              <c:f>指標関係調査!$R$231</c:f>
              <c:strCache>
                <c:ptCount val="1"/>
                <c:pt idx="0">
                  <c:v>週3日以上</c:v>
                </c:pt>
              </c:strCache>
            </c:strRef>
          </c:tx>
          <c:spPr>
            <a:solidFill>
              <a:schemeClr val="tx2">
                <a:lumMod val="40000"/>
                <a:lumOff val="60000"/>
              </a:schemeClr>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指標関係調査!$S$228:$AC$229</c:f>
              <c:multiLvlStrCache>
                <c:ptCount val="11"/>
                <c:lvl>
                  <c:pt idx="1">
                    <c:v>男性</c:v>
                  </c:pt>
                  <c:pt idx="2">
                    <c:v>女性</c:v>
                  </c:pt>
                  <c:pt idx="3">
                    <c:v>男性</c:v>
                  </c:pt>
                  <c:pt idx="4">
                    <c:v>女性</c:v>
                  </c:pt>
                  <c:pt idx="5">
                    <c:v>男性</c:v>
                  </c:pt>
                  <c:pt idx="6">
                    <c:v>女性</c:v>
                  </c:pt>
                  <c:pt idx="7">
                    <c:v>男性</c:v>
                  </c:pt>
                  <c:pt idx="8">
                    <c:v>女性</c:v>
                  </c:pt>
                  <c:pt idx="9">
                    <c:v>男性</c:v>
                  </c:pt>
                  <c:pt idx="10">
                    <c:v>女性</c:v>
                  </c:pt>
                </c:lvl>
                <c:lvl>
                  <c:pt idx="0">
                    <c:v>全体</c:v>
                  </c:pt>
                  <c:pt idx="1">
                    <c:v>18-29歳</c:v>
                  </c:pt>
                  <c:pt idx="3">
                    <c:v>30歳代</c:v>
                  </c:pt>
                  <c:pt idx="5">
                    <c:v>40歳代</c:v>
                  </c:pt>
                  <c:pt idx="7">
                    <c:v>50歳代</c:v>
                  </c:pt>
                  <c:pt idx="9">
                    <c:v>60歳以上</c:v>
                  </c:pt>
                </c:lvl>
              </c:multiLvlStrCache>
            </c:multiLvlStrRef>
          </c:cat>
          <c:val>
            <c:numRef>
              <c:f>指標関係調査!$S$231:$AC$231</c:f>
              <c:numCache>
                <c:formatCode>0.0%</c:formatCode>
                <c:ptCount val="11"/>
                <c:pt idx="0">
                  <c:v>0.17399999999999999</c:v>
                </c:pt>
                <c:pt idx="1">
                  <c:v>0.16</c:v>
                </c:pt>
                <c:pt idx="2">
                  <c:v>0.08</c:v>
                </c:pt>
                <c:pt idx="3">
                  <c:v>0.18</c:v>
                </c:pt>
                <c:pt idx="4">
                  <c:v>0.18</c:v>
                </c:pt>
                <c:pt idx="5">
                  <c:v>0.14000000000000001</c:v>
                </c:pt>
                <c:pt idx="6">
                  <c:v>0.12</c:v>
                </c:pt>
                <c:pt idx="7">
                  <c:v>0.24</c:v>
                </c:pt>
                <c:pt idx="8">
                  <c:v>0.14000000000000001</c:v>
                </c:pt>
                <c:pt idx="9">
                  <c:v>0.18</c:v>
                </c:pt>
                <c:pt idx="10">
                  <c:v>0.32</c:v>
                </c:pt>
              </c:numCache>
            </c:numRef>
          </c:val>
          <c:extLst>
            <c:ext xmlns:c16="http://schemas.microsoft.com/office/drawing/2014/chart" uri="{C3380CC4-5D6E-409C-BE32-E72D297353CC}">
              <c16:uniqueId val="{00000001-DE19-4310-8C02-4E5AE0B90588}"/>
            </c:ext>
          </c:extLst>
        </c:ser>
        <c:ser>
          <c:idx val="2"/>
          <c:order val="2"/>
          <c:tx>
            <c:strRef>
              <c:f>指標関係調査!$R$232</c:f>
              <c:strCache>
                <c:ptCount val="1"/>
                <c:pt idx="0">
                  <c:v>週1～2日程度</c:v>
                </c:pt>
              </c:strCache>
            </c:strRef>
          </c:tx>
          <c:spPr>
            <a:solidFill>
              <a:schemeClr val="accent1">
                <a:lumMod val="40000"/>
                <a:lumOff val="60000"/>
              </a:schemeClr>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指標関係調査!$S$228:$AC$229</c:f>
              <c:multiLvlStrCache>
                <c:ptCount val="11"/>
                <c:lvl>
                  <c:pt idx="1">
                    <c:v>男性</c:v>
                  </c:pt>
                  <c:pt idx="2">
                    <c:v>女性</c:v>
                  </c:pt>
                  <c:pt idx="3">
                    <c:v>男性</c:v>
                  </c:pt>
                  <c:pt idx="4">
                    <c:v>女性</c:v>
                  </c:pt>
                  <c:pt idx="5">
                    <c:v>男性</c:v>
                  </c:pt>
                  <c:pt idx="6">
                    <c:v>女性</c:v>
                  </c:pt>
                  <c:pt idx="7">
                    <c:v>男性</c:v>
                  </c:pt>
                  <c:pt idx="8">
                    <c:v>女性</c:v>
                  </c:pt>
                  <c:pt idx="9">
                    <c:v>男性</c:v>
                  </c:pt>
                  <c:pt idx="10">
                    <c:v>女性</c:v>
                  </c:pt>
                </c:lvl>
                <c:lvl>
                  <c:pt idx="0">
                    <c:v>全体</c:v>
                  </c:pt>
                  <c:pt idx="1">
                    <c:v>18-29歳</c:v>
                  </c:pt>
                  <c:pt idx="3">
                    <c:v>30歳代</c:v>
                  </c:pt>
                  <c:pt idx="5">
                    <c:v>40歳代</c:v>
                  </c:pt>
                  <c:pt idx="7">
                    <c:v>50歳代</c:v>
                  </c:pt>
                  <c:pt idx="9">
                    <c:v>60歳以上</c:v>
                  </c:pt>
                </c:lvl>
              </c:multiLvlStrCache>
            </c:multiLvlStrRef>
          </c:cat>
          <c:val>
            <c:numRef>
              <c:f>指標関係調査!$S$232:$AC$232</c:f>
              <c:numCache>
                <c:formatCode>0.0%</c:formatCode>
                <c:ptCount val="11"/>
                <c:pt idx="0">
                  <c:v>0.23200000000000001</c:v>
                </c:pt>
                <c:pt idx="1">
                  <c:v>0.32</c:v>
                </c:pt>
                <c:pt idx="2">
                  <c:v>0.08</c:v>
                </c:pt>
                <c:pt idx="3">
                  <c:v>0.26</c:v>
                </c:pt>
                <c:pt idx="4">
                  <c:v>0.24</c:v>
                </c:pt>
                <c:pt idx="5">
                  <c:v>0.3</c:v>
                </c:pt>
                <c:pt idx="6">
                  <c:v>0.18</c:v>
                </c:pt>
                <c:pt idx="7">
                  <c:v>0.24</c:v>
                </c:pt>
                <c:pt idx="8">
                  <c:v>0.32</c:v>
                </c:pt>
                <c:pt idx="9">
                  <c:v>0.2</c:v>
                </c:pt>
                <c:pt idx="10">
                  <c:v>0.18</c:v>
                </c:pt>
              </c:numCache>
            </c:numRef>
          </c:val>
          <c:extLst>
            <c:ext xmlns:c16="http://schemas.microsoft.com/office/drawing/2014/chart" uri="{C3380CC4-5D6E-409C-BE32-E72D297353CC}">
              <c16:uniqueId val="{00000002-DE19-4310-8C02-4E5AE0B90588}"/>
            </c:ext>
          </c:extLst>
        </c:ser>
        <c:ser>
          <c:idx val="3"/>
          <c:order val="3"/>
          <c:tx>
            <c:strRef>
              <c:f>指標関係調査!$R$233</c:f>
              <c:strCache>
                <c:ptCount val="1"/>
                <c:pt idx="0">
                  <c:v>月1～3日程度</c:v>
                </c:pt>
              </c:strCache>
            </c:strRef>
          </c:tx>
          <c:spPr>
            <a:solidFill>
              <a:schemeClr val="accent2">
                <a:lumMod val="20000"/>
                <a:lumOff val="80000"/>
              </a:schemeClr>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指標関係調査!$S$228:$AC$229</c:f>
              <c:multiLvlStrCache>
                <c:ptCount val="11"/>
                <c:lvl>
                  <c:pt idx="1">
                    <c:v>男性</c:v>
                  </c:pt>
                  <c:pt idx="2">
                    <c:v>女性</c:v>
                  </c:pt>
                  <c:pt idx="3">
                    <c:v>男性</c:v>
                  </c:pt>
                  <c:pt idx="4">
                    <c:v>女性</c:v>
                  </c:pt>
                  <c:pt idx="5">
                    <c:v>男性</c:v>
                  </c:pt>
                  <c:pt idx="6">
                    <c:v>女性</c:v>
                  </c:pt>
                  <c:pt idx="7">
                    <c:v>男性</c:v>
                  </c:pt>
                  <c:pt idx="8">
                    <c:v>女性</c:v>
                  </c:pt>
                  <c:pt idx="9">
                    <c:v>男性</c:v>
                  </c:pt>
                  <c:pt idx="10">
                    <c:v>女性</c:v>
                  </c:pt>
                </c:lvl>
                <c:lvl>
                  <c:pt idx="0">
                    <c:v>全体</c:v>
                  </c:pt>
                  <c:pt idx="1">
                    <c:v>18-29歳</c:v>
                  </c:pt>
                  <c:pt idx="3">
                    <c:v>30歳代</c:v>
                  </c:pt>
                  <c:pt idx="5">
                    <c:v>40歳代</c:v>
                  </c:pt>
                  <c:pt idx="7">
                    <c:v>50歳代</c:v>
                  </c:pt>
                  <c:pt idx="9">
                    <c:v>60歳以上</c:v>
                  </c:pt>
                </c:lvl>
              </c:multiLvlStrCache>
            </c:multiLvlStrRef>
          </c:cat>
          <c:val>
            <c:numRef>
              <c:f>指標関係調査!$S$233:$AC$233</c:f>
              <c:numCache>
                <c:formatCode>0.0%</c:formatCode>
                <c:ptCount val="11"/>
                <c:pt idx="0">
                  <c:v>0.2</c:v>
                </c:pt>
                <c:pt idx="1">
                  <c:v>0.2</c:v>
                </c:pt>
                <c:pt idx="2">
                  <c:v>0.4</c:v>
                </c:pt>
                <c:pt idx="3">
                  <c:v>0.18</c:v>
                </c:pt>
                <c:pt idx="4">
                  <c:v>0.18</c:v>
                </c:pt>
                <c:pt idx="5">
                  <c:v>0.14000000000000001</c:v>
                </c:pt>
                <c:pt idx="6">
                  <c:v>0.34</c:v>
                </c:pt>
                <c:pt idx="7">
                  <c:v>0.22</c:v>
                </c:pt>
                <c:pt idx="8">
                  <c:v>0.14000000000000001</c:v>
                </c:pt>
                <c:pt idx="9">
                  <c:v>0.1</c:v>
                </c:pt>
                <c:pt idx="10">
                  <c:v>0.1</c:v>
                </c:pt>
              </c:numCache>
            </c:numRef>
          </c:val>
          <c:extLst>
            <c:ext xmlns:c16="http://schemas.microsoft.com/office/drawing/2014/chart" uri="{C3380CC4-5D6E-409C-BE32-E72D297353CC}">
              <c16:uniqueId val="{00000003-DE19-4310-8C02-4E5AE0B90588}"/>
            </c:ext>
          </c:extLst>
        </c:ser>
        <c:ser>
          <c:idx val="4"/>
          <c:order val="4"/>
          <c:tx>
            <c:strRef>
              <c:f>指標関係調査!$R$234</c:f>
              <c:strCache>
                <c:ptCount val="1"/>
                <c:pt idx="0">
                  <c:v>年に1～2日程度</c:v>
                </c:pt>
              </c:strCache>
            </c:strRef>
          </c:tx>
          <c:spPr>
            <a:solidFill>
              <a:schemeClr val="accent2">
                <a:lumMod val="60000"/>
                <a:lumOff val="40000"/>
              </a:schemeClr>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指標関係調査!$S$228:$AC$229</c:f>
              <c:multiLvlStrCache>
                <c:ptCount val="11"/>
                <c:lvl>
                  <c:pt idx="1">
                    <c:v>男性</c:v>
                  </c:pt>
                  <c:pt idx="2">
                    <c:v>女性</c:v>
                  </c:pt>
                  <c:pt idx="3">
                    <c:v>男性</c:v>
                  </c:pt>
                  <c:pt idx="4">
                    <c:v>女性</c:v>
                  </c:pt>
                  <c:pt idx="5">
                    <c:v>男性</c:v>
                  </c:pt>
                  <c:pt idx="6">
                    <c:v>女性</c:v>
                  </c:pt>
                  <c:pt idx="7">
                    <c:v>男性</c:v>
                  </c:pt>
                  <c:pt idx="8">
                    <c:v>女性</c:v>
                  </c:pt>
                  <c:pt idx="9">
                    <c:v>男性</c:v>
                  </c:pt>
                  <c:pt idx="10">
                    <c:v>女性</c:v>
                  </c:pt>
                </c:lvl>
                <c:lvl>
                  <c:pt idx="0">
                    <c:v>全体</c:v>
                  </c:pt>
                  <c:pt idx="1">
                    <c:v>18-29歳</c:v>
                  </c:pt>
                  <c:pt idx="3">
                    <c:v>30歳代</c:v>
                  </c:pt>
                  <c:pt idx="5">
                    <c:v>40歳代</c:v>
                  </c:pt>
                  <c:pt idx="7">
                    <c:v>50歳代</c:v>
                  </c:pt>
                  <c:pt idx="9">
                    <c:v>60歳以上</c:v>
                  </c:pt>
                </c:lvl>
              </c:multiLvlStrCache>
            </c:multiLvlStrRef>
          </c:cat>
          <c:val>
            <c:numRef>
              <c:f>指標関係調査!$S$234:$AC$234</c:f>
              <c:numCache>
                <c:formatCode>0.0%</c:formatCode>
                <c:ptCount val="11"/>
                <c:pt idx="0">
                  <c:v>7.0000000000000007E-2</c:v>
                </c:pt>
                <c:pt idx="1">
                  <c:v>0.04</c:v>
                </c:pt>
                <c:pt idx="2">
                  <c:v>0.12</c:v>
                </c:pt>
                <c:pt idx="3">
                  <c:v>0.04</c:v>
                </c:pt>
                <c:pt idx="4">
                  <c:v>0.06</c:v>
                </c:pt>
                <c:pt idx="5">
                  <c:v>0.12</c:v>
                </c:pt>
                <c:pt idx="6">
                  <c:v>0.1</c:v>
                </c:pt>
                <c:pt idx="7">
                  <c:v>0.04</c:v>
                </c:pt>
                <c:pt idx="8">
                  <c:v>0.06</c:v>
                </c:pt>
                <c:pt idx="9">
                  <c:v>0.08</c:v>
                </c:pt>
                <c:pt idx="10">
                  <c:v>0.04</c:v>
                </c:pt>
              </c:numCache>
            </c:numRef>
          </c:val>
          <c:extLst>
            <c:ext xmlns:c16="http://schemas.microsoft.com/office/drawing/2014/chart" uri="{C3380CC4-5D6E-409C-BE32-E72D297353CC}">
              <c16:uniqueId val="{00000004-DE19-4310-8C02-4E5AE0B90588}"/>
            </c:ext>
          </c:extLst>
        </c:ser>
        <c:ser>
          <c:idx val="5"/>
          <c:order val="5"/>
          <c:tx>
            <c:strRef>
              <c:f>指標関係調査!$R$235</c:f>
              <c:strCache>
                <c:ptCount val="1"/>
                <c:pt idx="0">
                  <c:v>まったくしなかった</c:v>
                </c:pt>
              </c:strCache>
            </c:strRef>
          </c:tx>
          <c:spPr>
            <a:solidFill>
              <a:schemeClr val="accent2"/>
            </a:solidFill>
            <a:ln w="6350">
              <a:solidFill>
                <a:schemeClr val="tx1"/>
              </a:solid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effectLst>
                      <a:glow rad="63500">
                        <a:schemeClr val="bg1"/>
                      </a:glow>
                    </a:effectLst>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指標関係調査!$S$228:$AC$229</c:f>
              <c:multiLvlStrCache>
                <c:ptCount val="11"/>
                <c:lvl>
                  <c:pt idx="1">
                    <c:v>男性</c:v>
                  </c:pt>
                  <c:pt idx="2">
                    <c:v>女性</c:v>
                  </c:pt>
                  <c:pt idx="3">
                    <c:v>男性</c:v>
                  </c:pt>
                  <c:pt idx="4">
                    <c:v>女性</c:v>
                  </c:pt>
                  <c:pt idx="5">
                    <c:v>男性</c:v>
                  </c:pt>
                  <c:pt idx="6">
                    <c:v>女性</c:v>
                  </c:pt>
                  <c:pt idx="7">
                    <c:v>男性</c:v>
                  </c:pt>
                  <c:pt idx="8">
                    <c:v>女性</c:v>
                  </c:pt>
                  <c:pt idx="9">
                    <c:v>男性</c:v>
                  </c:pt>
                  <c:pt idx="10">
                    <c:v>女性</c:v>
                  </c:pt>
                </c:lvl>
                <c:lvl>
                  <c:pt idx="0">
                    <c:v>全体</c:v>
                  </c:pt>
                  <c:pt idx="1">
                    <c:v>18-29歳</c:v>
                  </c:pt>
                  <c:pt idx="3">
                    <c:v>30歳代</c:v>
                  </c:pt>
                  <c:pt idx="5">
                    <c:v>40歳代</c:v>
                  </c:pt>
                  <c:pt idx="7">
                    <c:v>50歳代</c:v>
                  </c:pt>
                  <c:pt idx="9">
                    <c:v>60歳以上</c:v>
                  </c:pt>
                </c:lvl>
              </c:multiLvlStrCache>
            </c:multiLvlStrRef>
          </c:cat>
          <c:val>
            <c:numRef>
              <c:f>指標関係調査!$S$235:$AC$235</c:f>
              <c:numCache>
                <c:formatCode>0.0%</c:formatCode>
                <c:ptCount val="11"/>
                <c:pt idx="0">
                  <c:v>0.184</c:v>
                </c:pt>
                <c:pt idx="1">
                  <c:v>0.14000000000000001</c:v>
                </c:pt>
                <c:pt idx="2">
                  <c:v>0.18</c:v>
                </c:pt>
                <c:pt idx="3">
                  <c:v>0.2</c:v>
                </c:pt>
                <c:pt idx="4">
                  <c:v>0.24</c:v>
                </c:pt>
                <c:pt idx="5">
                  <c:v>0.22</c:v>
                </c:pt>
                <c:pt idx="6">
                  <c:v>0.16</c:v>
                </c:pt>
                <c:pt idx="7">
                  <c:v>0.2</c:v>
                </c:pt>
                <c:pt idx="8">
                  <c:v>0.2</c:v>
                </c:pt>
                <c:pt idx="9">
                  <c:v>0.14000000000000001</c:v>
                </c:pt>
                <c:pt idx="10">
                  <c:v>0.16</c:v>
                </c:pt>
              </c:numCache>
            </c:numRef>
          </c:val>
          <c:extLst>
            <c:ext xmlns:c16="http://schemas.microsoft.com/office/drawing/2014/chart" uri="{C3380CC4-5D6E-409C-BE32-E72D297353CC}">
              <c16:uniqueId val="{00000005-DE19-4310-8C02-4E5AE0B90588}"/>
            </c:ext>
          </c:extLst>
        </c:ser>
        <c:dLbls>
          <c:dLblPos val="ctr"/>
          <c:showLegendKey val="0"/>
          <c:showVal val="1"/>
          <c:showCatName val="0"/>
          <c:showSerName val="0"/>
          <c:showPercent val="0"/>
          <c:showBubbleSize val="0"/>
        </c:dLbls>
        <c:gapWidth val="100"/>
        <c:overlap val="100"/>
        <c:axId val="348002008"/>
        <c:axId val="348010592"/>
      </c:barChart>
      <c:catAx>
        <c:axId val="34800200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effectLst>
                  <a:glow rad="63500">
                    <a:schemeClr val="bg1"/>
                  </a:glow>
                </a:effectLst>
                <a:latin typeface="+mn-lt"/>
                <a:ea typeface="+mn-ea"/>
                <a:cs typeface="+mn-cs"/>
              </a:defRPr>
            </a:pPr>
            <a:endParaRPr lang="ja-JP"/>
          </a:p>
        </c:txPr>
        <c:crossAx val="348010592"/>
        <c:crosses val="autoZero"/>
        <c:auto val="1"/>
        <c:lblAlgn val="ctr"/>
        <c:lblOffset val="100"/>
        <c:noMultiLvlLbl val="0"/>
      </c:catAx>
      <c:valAx>
        <c:axId val="348010592"/>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effectLst>
                  <a:glow rad="63500">
                    <a:schemeClr val="bg1"/>
                  </a:glow>
                </a:effectLst>
                <a:latin typeface="+mn-lt"/>
                <a:ea typeface="+mn-ea"/>
                <a:cs typeface="+mn-cs"/>
              </a:defRPr>
            </a:pPr>
            <a:endParaRPr lang="ja-JP"/>
          </a:p>
        </c:txPr>
        <c:crossAx val="348002008"/>
        <c:crosses val="autoZero"/>
        <c:crossBetween val="between"/>
      </c:valAx>
      <c:spPr>
        <a:noFill/>
        <a:ln>
          <a:solidFill>
            <a:schemeClr val="bg1">
              <a:lumMod val="85000"/>
            </a:schemeClr>
          </a:solidFill>
        </a:ln>
        <a:effectLst/>
      </c:spPr>
    </c:plotArea>
    <c:legend>
      <c:legendPos val="b"/>
      <c:layout>
        <c:manualLayout>
          <c:xMode val="edge"/>
          <c:yMode val="edge"/>
          <c:x val="0.11584238299942638"/>
          <c:y val="0.91924559503856129"/>
          <c:w val="0.76502813208810339"/>
          <c:h val="6.685905628983447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effectLst>
                <a:glow rad="63500">
                  <a:schemeClr val="bg1"/>
                </a:glow>
              </a:effectLst>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effectLst>
            <a:glow rad="63500">
              <a:schemeClr val="bg1"/>
            </a:glow>
          </a:effectLst>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51159</xdr:colOff>
      <xdr:row>42</xdr:row>
      <xdr:rowOff>165350</xdr:rowOff>
    </xdr:from>
    <xdr:to>
      <xdr:col>10</xdr:col>
      <xdr:colOff>313317</xdr:colOff>
      <xdr:row>55</xdr:row>
      <xdr:rowOff>140203</xdr:rowOff>
    </xdr:to>
    <xdr:graphicFrame macro="">
      <xdr:nvGraphicFramePr>
        <xdr:cNvPr id="2" name="グラフ 1">
          <a:extLst>
            <a:ext uri="{FF2B5EF4-FFF2-40B4-BE49-F238E27FC236}">
              <a16:creationId xmlns:a16="http://schemas.microsoft.com/office/drawing/2014/main" id="{68ADC655-A74A-417A-BE12-C4B6DA801D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201323</xdr:colOff>
      <xdr:row>42</xdr:row>
      <xdr:rowOff>165653</xdr:rowOff>
    </xdr:from>
    <xdr:to>
      <xdr:col>18</xdr:col>
      <xdr:colOff>419632</xdr:colOff>
      <xdr:row>55</xdr:row>
      <xdr:rowOff>137395</xdr:rowOff>
    </xdr:to>
    <xdr:graphicFrame macro="">
      <xdr:nvGraphicFramePr>
        <xdr:cNvPr id="39" name="グラフ 38">
          <a:extLst>
            <a:ext uri="{FF2B5EF4-FFF2-40B4-BE49-F238E27FC236}">
              <a16:creationId xmlns:a16="http://schemas.microsoft.com/office/drawing/2014/main" id="{B5089105-C0C2-400D-BE4B-EF37F99E0BB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47624</xdr:colOff>
      <xdr:row>3</xdr:row>
      <xdr:rowOff>47625</xdr:rowOff>
    </xdr:from>
    <xdr:to>
      <xdr:col>14</xdr:col>
      <xdr:colOff>357232</xdr:colOff>
      <xdr:row>4</xdr:row>
      <xdr:rowOff>142875</xdr:rowOff>
    </xdr:to>
    <xdr:sp macro="" textlink="">
      <xdr:nvSpPr>
        <xdr:cNvPr id="2" name="角丸四角形 10">
          <a:extLst>
            <a:ext uri="{FF2B5EF4-FFF2-40B4-BE49-F238E27FC236}">
              <a16:creationId xmlns:a16="http://schemas.microsoft.com/office/drawing/2014/main" id="{C61F73B5-315F-42C8-8F25-C5076F2C3ADA}"/>
            </a:ext>
          </a:extLst>
        </xdr:cNvPr>
        <xdr:cNvSpPr/>
      </xdr:nvSpPr>
      <xdr:spPr>
        <a:xfrm>
          <a:off x="47624" y="610410"/>
          <a:ext cx="10116000" cy="28450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100" b="1">
              <a:latin typeface="+mn-ea"/>
              <a:ea typeface="+mn-ea"/>
              <a:cs typeface="メイリオ" panose="020B0604030504040204" pitchFamily="50" charset="-128"/>
            </a:rPr>
            <a:t>問１　この１年間にしたことのある運動やスポーツを教えてください。</a:t>
          </a:r>
          <a:r>
            <a:rPr kumimoji="1" lang="en-US" altLang="ja-JP" sz="1100" b="1">
              <a:latin typeface="+mn-ea"/>
              <a:ea typeface="+mn-ea"/>
              <a:cs typeface="メイリオ" panose="020B0604030504040204" pitchFamily="50" charset="-128"/>
            </a:rPr>
            <a:t>(</a:t>
          </a:r>
          <a:r>
            <a:rPr kumimoji="1" lang="ja-JP" altLang="en-US" sz="1100" b="1">
              <a:latin typeface="+mn-ea"/>
              <a:ea typeface="+mn-ea"/>
              <a:cs typeface="メイリオ" panose="020B0604030504040204" pitchFamily="50" charset="-128"/>
            </a:rPr>
            <a:t>複数回答）</a:t>
          </a:r>
        </a:p>
      </xdr:txBody>
    </xdr:sp>
    <xdr:clientData/>
  </xdr:twoCellAnchor>
  <xdr:twoCellAnchor>
    <xdr:from>
      <xdr:col>0</xdr:col>
      <xdr:colOff>47624</xdr:colOff>
      <xdr:row>142</xdr:row>
      <xdr:rowOff>0</xdr:rowOff>
    </xdr:from>
    <xdr:to>
      <xdr:col>14</xdr:col>
      <xdr:colOff>357232</xdr:colOff>
      <xdr:row>143</xdr:row>
      <xdr:rowOff>104456</xdr:rowOff>
    </xdr:to>
    <xdr:sp macro="" textlink="">
      <xdr:nvSpPr>
        <xdr:cNvPr id="3" name="角丸四角形 11">
          <a:extLst>
            <a:ext uri="{FF2B5EF4-FFF2-40B4-BE49-F238E27FC236}">
              <a16:creationId xmlns:a16="http://schemas.microsoft.com/office/drawing/2014/main" id="{7F8160B8-EC3A-4D01-BCD6-2FEB3EC95AD9}"/>
            </a:ext>
          </a:extLst>
        </xdr:cNvPr>
        <xdr:cNvSpPr/>
      </xdr:nvSpPr>
      <xdr:spPr>
        <a:xfrm>
          <a:off x="47624" y="34536529"/>
          <a:ext cx="10663843" cy="272545"/>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r>
            <a:rPr kumimoji="1" lang="ja-JP" altLang="en-US" sz="1100" b="1">
              <a:latin typeface="+mn-ea"/>
              <a:ea typeface="+mn-ea"/>
              <a:cs typeface="メイリオ" panose="020B0604030504040204" pitchFamily="50" charset="-128"/>
            </a:rPr>
            <a:t>問２　</a:t>
          </a:r>
          <a:r>
            <a:rPr kumimoji="1" lang="ja-JP" altLang="ja-JP" sz="1100" b="1">
              <a:solidFill>
                <a:schemeClr val="dk1"/>
              </a:solidFill>
              <a:effectLst/>
              <a:latin typeface="+mn-lt"/>
              <a:ea typeface="+mn-ea"/>
              <a:cs typeface="+mn-cs"/>
            </a:rPr>
            <a:t>あなたはスポーツや運動をすることで健康になっていると感じますか。（</a:t>
          </a:r>
          <a:r>
            <a:rPr kumimoji="1" lang="ja-JP" altLang="en-US" sz="1100" b="1">
              <a:solidFill>
                <a:schemeClr val="dk1"/>
              </a:solidFill>
              <a:effectLst/>
              <a:latin typeface="+mn-lt"/>
              <a:ea typeface="+mn-ea"/>
              <a:cs typeface="+mn-cs"/>
            </a:rPr>
            <a:t>単一回答</a:t>
          </a:r>
          <a:r>
            <a:rPr kumimoji="1" lang="ja-JP" altLang="ja-JP" sz="1100" b="1">
              <a:solidFill>
                <a:schemeClr val="dk1"/>
              </a:solidFill>
              <a:effectLst/>
              <a:latin typeface="+mn-lt"/>
              <a:ea typeface="+mn-ea"/>
              <a:cs typeface="+mn-cs"/>
            </a:rPr>
            <a:t>）</a:t>
          </a:r>
          <a:endParaRPr lang="ja-JP" altLang="ja-JP">
            <a:effectLst/>
          </a:endParaRPr>
        </a:p>
      </xdr:txBody>
    </xdr:sp>
    <xdr:clientData/>
  </xdr:twoCellAnchor>
  <xdr:twoCellAnchor>
    <xdr:from>
      <xdr:col>0</xdr:col>
      <xdr:colOff>66672</xdr:colOff>
      <xdr:row>158</xdr:row>
      <xdr:rowOff>62864</xdr:rowOff>
    </xdr:from>
    <xdr:to>
      <xdr:col>14</xdr:col>
      <xdr:colOff>376280</xdr:colOff>
      <xdr:row>160</xdr:row>
      <xdr:rowOff>0</xdr:rowOff>
    </xdr:to>
    <xdr:sp macro="" textlink="">
      <xdr:nvSpPr>
        <xdr:cNvPr id="4" name="角丸四角形 11">
          <a:extLst>
            <a:ext uri="{FF2B5EF4-FFF2-40B4-BE49-F238E27FC236}">
              <a16:creationId xmlns:a16="http://schemas.microsoft.com/office/drawing/2014/main" id="{5B818751-E5E6-4EA0-923E-3939E5DBE028}"/>
            </a:ext>
          </a:extLst>
        </xdr:cNvPr>
        <xdr:cNvSpPr/>
      </xdr:nvSpPr>
      <xdr:spPr>
        <a:xfrm>
          <a:off x="66672" y="38899962"/>
          <a:ext cx="10116000" cy="265842"/>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100" b="1">
              <a:latin typeface="+mn-ea"/>
              <a:ea typeface="+mn-ea"/>
              <a:cs typeface="メイリオ" panose="020B0604030504040204" pitchFamily="50" charset="-128"/>
            </a:rPr>
            <a:t>問３　</a:t>
          </a:r>
          <a:r>
            <a:rPr lang="ja-JP" altLang="ja-JP" sz="1100">
              <a:solidFill>
                <a:schemeClr val="dk1"/>
              </a:solidFill>
              <a:effectLst/>
              <a:latin typeface="+mn-lt"/>
              <a:ea typeface="+mn-ea"/>
              <a:cs typeface="+mn-cs"/>
            </a:rPr>
            <a:t>あなたが運動やスポーツをしたのはどのような理由からですか。（複数回答</a:t>
          </a:r>
          <a:r>
            <a:rPr lang="ja-JP" altLang="en-US"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xdr:txBody>
    </xdr:sp>
    <xdr:clientData/>
  </xdr:twoCellAnchor>
  <xdr:twoCellAnchor>
    <xdr:from>
      <xdr:col>0</xdr:col>
      <xdr:colOff>82260</xdr:colOff>
      <xdr:row>201</xdr:row>
      <xdr:rowOff>20170</xdr:rowOff>
    </xdr:from>
    <xdr:to>
      <xdr:col>14</xdr:col>
      <xdr:colOff>391868</xdr:colOff>
      <xdr:row>202</xdr:row>
      <xdr:rowOff>112059</xdr:rowOff>
    </xdr:to>
    <xdr:sp macro="" textlink="">
      <xdr:nvSpPr>
        <xdr:cNvPr id="6" name="角丸四角形 12">
          <a:extLst>
            <a:ext uri="{FF2B5EF4-FFF2-40B4-BE49-F238E27FC236}">
              <a16:creationId xmlns:a16="http://schemas.microsoft.com/office/drawing/2014/main" id="{1AB908A7-C75F-48C0-A143-3C9CDCCD498A}"/>
            </a:ext>
          </a:extLst>
        </xdr:cNvPr>
        <xdr:cNvSpPr/>
      </xdr:nvSpPr>
      <xdr:spPr>
        <a:xfrm>
          <a:off x="82260" y="45784994"/>
          <a:ext cx="10116000" cy="256241"/>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100" b="1">
              <a:latin typeface="+mn-ea"/>
              <a:ea typeface="+mn-ea"/>
              <a:cs typeface="メイリオ" panose="020B0604030504040204" pitchFamily="50" charset="-128"/>
            </a:rPr>
            <a:t>問４　この</a:t>
          </a:r>
          <a:r>
            <a:rPr kumimoji="1" lang="en-US" altLang="ja-JP" sz="1100" b="1">
              <a:latin typeface="+mn-ea"/>
              <a:ea typeface="+mn-ea"/>
              <a:cs typeface="メイリオ" panose="020B0604030504040204" pitchFamily="50" charset="-128"/>
            </a:rPr>
            <a:t>1</a:t>
          </a:r>
          <a:r>
            <a:rPr kumimoji="1" lang="ja-JP" altLang="en-US" sz="1100" b="1">
              <a:latin typeface="+mn-ea"/>
              <a:ea typeface="+mn-ea"/>
              <a:cs typeface="メイリオ" panose="020B0604030504040204" pitchFamily="50" charset="-128"/>
            </a:rPr>
            <a:t>年間に運動やスポーツをどの程度しましたか。（単一回答）</a:t>
          </a:r>
        </a:p>
      </xdr:txBody>
    </xdr:sp>
    <xdr:clientData/>
  </xdr:twoCellAnchor>
  <xdr:twoCellAnchor>
    <xdr:from>
      <xdr:col>0</xdr:col>
      <xdr:colOff>82260</xdr:colOff>
      <xdr:row>286</xdr:row>
      <xdr:rowOff>66675</xdr:rowOff>
    </xdr:from>
    <xdr:to>
      <xdr:col>14</xdr:col>
      <xdr:colOff>391868</xdr:colOff>
      <xdr:row>287</xdr:row>
      <xdr:rowOff>161925</xdr:rowOff>
    </xdr:to>
    <xdr:sp macro="" textlink="">
      <xdr:nvSpPr>
        <xdr:cNvPr id="7" name="角丸四角形 13">
          <a:extLst>
            <a:ext uri="{FF2B5EF4-FFF2-40B4-BE49-F238E27FC236}">
              <a16:creationId xmlns:a16="http://schemas.microsoft.com/office/drawing/2014/main" id="{01761C1F-7773-4215-9F57-A0F2792D1A3E}"/>
            </a:ext>
          </a:extLst>
        </xdr:cNvPr>
        <xdr:cNvSpPr/>
      </xdr:nvSpPr>
      <xdr:spPr>
        <a:xfrm>
          <a:off x="82260" y="53909695"/>
          <a:ext cx="10116000" cy="259603"/>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100" b="1">
              <a:latin typeface="+mn-ea"/>
              <a:ea typeface="+mn-ea"/>
              <a:cs typeface="メイリオ" panose="020B0604030504040204" pitchFamily="50" charset="-128"/>
            </a:rPr>
            <a:t>問５　運動やスポーツを週に１～２日以上しているのはなぜですか。（複数回答）</a:t>
          </a:r>
        </a:p>
      </xdr:txBody>
    </xdr:sp>
    <xdr:clientData/>
  </xdr:twoCellAnchor>
  <xdr:twoCellAnchor>
    <xdr:from>
      <xdr:col>2</xdr:col>
      <xdr:colOff>0</xdr:colOff>
      <xdr:row>270</xdr:row>
      <xdr:rowOff>150845</xdr:rowOff>
    </xdr:from>
    <xdr:to>
      <xdr:col>11</xdr:col>
      <xdr:colOff>20295</xdr:colOff>
      <xdr:row>283</xdr:row>
      <xdr:rowOff>142875</xdr:rowOff>
    </xdr:to>
    <xdr:graphicFrame macro="">
      <xdr:nvGraphicFramePr>
        <xdr:cNvPr id="10" name="グラフ 9" title="１年間に運動やスポーツしている人の推移（スポーツ実施率）">
          <a:extLst>
            <a:ext uri="{FF2B5EF4-FFF2-40B4-BE49-F238E27FC236}">
              <a16:creationId xmlns:a16="http://schemas.microsoft.com/office/drawing/2014/main" id="{63257ED8-88CB-4C3F-A860-6A48C3AAFB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82260</xdr:colOff>
      <xdr:row>323</xdr:row>
      <xdr:rowOff>0</xdr:rowOff>
    </xdr:from>
    <xdr:to>
      <xdr:col>14</xdr:col>
      <xdr:colOff>391868</xdr:colOff>
      <xdr:row>324</xdr:row>
      <xdr:rowOff>94711</xdr:rowOff>
    </xdr:to>
    <xdr:sp macro="" textlink="">
      <xdr:nvSpPr>
        <xdr:cNvPr id="11" name="角丸四角形 14">
          <a:extLst>
            <a:ext uri="{FF2B5EF4-FFF2-40B4-BE49-F238E27FC236}">
              <a16:creationId xmlns:a16="http://schemas.microsoft.com/office/drawing/2014/main" id="{FA0CE99C-1CB5-4134-A256-8FF38B7AAA39}"/>
            </a:ext>
          </a:extLst>
        </xdr:cNvPr>
        <xdr:cNvSpPr/>
      </xdr:nvSpPr>
      <xdr:spPr>
        <a:xfrm>
          <a:off x="82260" y="59948980"/>
          <a:ext cx="10116000" cy="25906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100" b="1">
              <a:latin typeface="+mn-ea"/>
              <a:ea typeface="+mn-ea"/>
              <a:cs typeface="メイリオ" panose="020B0604030504040204" pitchFamily="50" charset="-128"/>
            </a:rPr>
            <a:t>問６　運動やスポーツをする場所は主にどのような施設ですか。（複数回答）</a:t>
          </a:r>
        </a:p>
      </xdr:txBody>
    </xdr:sp>
    <xdr:clientData/>
  </xdr:twoCellAnchor>
  <xdr:twoCellAnchor>
    <xdr:from>
      <xdr:col>0</xdr:col>
      <xdr:colOff>82260</xdr:colOff>
      <xdr:row>348</xdr:row>
      <xdr:rowOff>0</xdr:rowOff>
    </xdr:from>
    <xdr:to>
      <xdr:col>14</xdr:col>
      <xdr:colOff>391868</xdr:colOff>
      <xdr:row>350</xdr:row>
      <xdr:rowOff>2166</xdr:rowOff>
    </xdr:to>
    <xdr:sp macro="" textlink="">
      <xdr:nvSpPr>
        <xdr:cNvPr id="13" name="角丸四角形 14">
          <a:extLst>
            <a:ext uri="{FF2B5EF4-FFF2-40B4-BE49-F238E27FC236}">
              <a16:creationId xmlns:a16="http://schemas.microsoft.com/office/drawing/2014/main" id="{77AB4589-BAA6-4957-B949-44F5A3F1F6A3}"/>
            </a:ext>
          </a:extLst>
        </xdr:cNvPr>
        <xdr:cNvSpPr/>
      </xdr:nvSpPr>
      <xdr:spPr>
        <a:xfrm>
          <a:off x="82260" y="65726235"/>
          <a:ext cx="10116000" cy="330872"/>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100" b="1">
              <a:latin typeface="+mn-ea"/>
              <a:ea typeface="+mn-ea"/>
              <a:cs typeface="メイリオ" panose="020B0604030504040204" pitchFamily="50" charset="-128"/>
            </a:rPr>
            <a:t>問７　</a:t>
          </a:r>
          <a:r>
            <a:rPr kumimoji="1" lang="en-US" altLang="ja-JP" sz="1100" b="1">
              <a:latin typeface="+mn-ea"/>
              <a:ea typeface="+mn-ea"/>
              <a:cs typeface="メイリオ" panose="020B0604030504040204" pitchFamily="50" charset="-128"/>
            </a:rPr>
            <a:t>1 </a:t>
          </a:r>
          <a:r>
            <a:rPr kumimoji="1" lang="ja-JP" altLang="en-US" sz="1100" b="1">
              <a:latin typeface="+mn-ea"/>
              <a:ea typeface="+mn-ea"/>
              <a:cs typeface="メイリオ" panose="020B0604030504040204" pitchFamily="50" charset="-128"/>
            </a:rPr>
            <a:t>日</a:t>
          </a:r>
          <a:r>
            <a:rPr kumimoji="1" lang="en-US" altLang="ja-JP" sz="1100" b="1">
              <a:latin typeface="+mn-ea"/>
              <a:ea typeface="+mn-ea"/>
              <a:cs typeface="メイリオ" panose="020B0604030504040204" pitchFamily="50" charset="-128"/>
            </a:rPr>
            <a:t>30 </a:t>
          </a:r>
          <a:r>
            <a:rPr kumimoji="1" lang="ja-JP" altLang="en-US" sz="1100" b="1">
              <a:latin typeface="+mn-ea"/>
              <a:ea typeface="+mn-ea"/>
              <a:cs typeface="メイリオ" panose="020B0604030504040204" pitchFamily="50" charset="-128"/>
            </a:rPr>
            <a:t>分以上の軽く汗をかく運動（ウォーキング・スポーツ・百歳体操など）を、週２日以上継続して行っていますか。（単一回答）</a:t>
          </a:r>
        </a:p>
      </xdr:txBody>
    </xdr:sp>
    <xdr:clientData/>
  </xdr:twoCellAnchor>
  <xdr:twoCellAnchor>
    <xdr:from>
      <xdr:col>0</xdr:col>
      <xdr:colOff>82260</xdr:colOff>
      <xdr:row>365</xdr:row>
      <xdr:rowOff>89647</xdr:rowOff>
    </xdr:from>
    <xdr:to>
      <xdr:col>14</xdr:col>
      <xdr:colOff>391868</xdr:colOff>
      <xdr:row>367</xdr:row>
      <xdr:rowOff>88271</xdr:rowOff>
    </xdr:to>
    <xdr:sp macro="" textlink="">
      <xdr:nvSpPr>
        <xdr:cNvPr id="15" name="角丸四角形 14">
          <a:extLst>
            <a:ext uri="{FF2B5EF4-FFF2-40B4-BE49-F238E27FC236}">
              <a16:creationId xmlns:a16="http://schemas.microsoft.com/office/drawing/2014/main" id="{7411C7EA-329F-4542-8CB4-06EFA418D074}"/>
            </a:ext>
          </a:extLst>
        </xdr:cNvPr>
        <xdr:cNvSpPr/>
      </xdr:nvSpPr>
      <xdr:spPr>
        <a:xfrm>
          <a:off x="82260" y="69785255"/>
          <a:ext cx="10116000" cy="327330"/>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100" b="1">
              <a:latin typeface="+mn-ea"/>
              <a:ea typeface="+mn-ea"/>
              <a:cs typeface="メイリオ" panose="020B0604030504040204" pitchFamily="50" charset="-128"/>
            </a:rPr>
            <a:t>問８　</a:t>
          </a:r>
          <a:r>
            <a:rPr kumimoji="1" lang="ja-JP" altLang="en-US" sz="1100" b="1">
              <a:solidFill>
                <a:schemeClr val="dk1"/>
              </a:solidFill>
              <a:effectLst/>
              <a:latin typeface="+mn-lt"/>
              <a:ea typeface="+mn-ea"/>
              <a:cs typeface="+mn-cs"/>
            </a:rPr>
            <a:t>運</a:t>
          </a:r>
          <a:r>
            <a:rPr kumimoji="1" lang="ja-JP" altLang="en-US" sz="1100" b="1">
              <a:latin typeface="+mn-ea"/>
              <a:ea typeface="+mn-ea"/>
              <a:cs typeface="メイリオ" panose="020B0604030504040204" pitchFamily="50" charset="-128"/>
            </a:rPr>
            <a:t>動やスポーツをしなかったのはどのような理由からですか。（複数回答）</a:t>
          </a:r>
        </a:p>
      </xdr:txBody>
    </xdr:sp>
    <xdr:clientData/>
  </xdr:twoCellAnchor>
  <xdr:twoCellAnchor>
    <xdr:from>
      <xdr:col>0</xdr:col>
      <xdr:colOff>82260</xdr:colOff>
      <xdr:row>412</xdr:row>
      <xdr:rowOff>77682</xdr:rowOff>
    </xdr:from>
    <xdr:to>
      <xdr:col>14</xdr:col>
      <xdr:colOff>391868</xdr:colOff>
      <xdr:row>414</xdr:row>
      <xdr:rowOff>65406</xdr:rowOff>
    </xdr:to>
    <xdr:sp macro="" textlink="">
      <xdr:nvSpPr>
        <xdr:cNvPr id="17" name="角丸四角形 21">
          <a:extLst>
            <a:ext uri="{FF2B5EF4-FFF2-40B4-BE49-F238E27FC236}">
              <a16:creationId xmlns:a16="http://schemas.microsoft.com/office/drawing/2014/main" id="{011C0946-C540-4686-906B-C6B250FB8DF2}"/>
            </a:ext>
          </a:extLst>
        </xdr:cNvPr>
        <xdr:cNvSpPr/>
      </xdr:nvSpPr>
      <xdr:spPr>
        <a:xfrm>
          <a:off x="82260" y="74406549"/>
          <a:ext cx="10101308" cy="31792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100" b="1">
              <a:latin typeface="+mn-ea"/>
              <a:ea typeface="+mn-ea"/>
              <a:cs typeface="メイリオ" panose="020B0604030504040204" pitchFamily="50" charset="-128"/>
            </a:rPr>
            <a:t>問</a:t>
          </a:r>
          <a:r>
            <a:rPr kumimoji="1" lang="en-US" altLang="ja-JP" sz="1100" b="1">
              <a:latin typeface="+mn-ea"/>
              <a:ea typeface="+mn-ea"/>
              <a:cs typeface="メイリオ" panose="020B0604030504040204" pitchFamily="50" charset="-128"/>
            </a:rPr>
            <a:t>36</a:t>
          </a:r>
          <a:r>
            <a:rPr kumimoji="1" lang="ja-JP" altLang="en-US" sz="1100" b="1">
              <a:latin typeface="+mn-ea"/>
              <a:ea typeface="+mn-ea"/>
              <a:cs typeface="メイリオ" panose="020B0604030504040204" pitchFamily="50" charset="-128"/>
            </a:rPr>
            <a:t>　この１年間にスポーツに関するボランティア活動を行いましたか。（単一回答）</a:t>
          </a:r>
        </a:p>
      </xdr:txBody>
    </xdr:sp>
    <xdr:clientData/>
  </xdr:twoCellAnchor>
  <xdr:twoCellAnchor>
    <xdr:from>
      <xdr:col>0</xdr:col>
      <xdr:colOff>82260</xdr:colOff>
      <xdr:row>431</xdr:row>
      <xdr:rowOff>77682</xdr:rowOff>
    </xdr:from>
    <xdr:to>
      <xdr:col>14</xdr:col>
      <xdr:colOff>391868</xdr:colOff>
      <xdr:row>433</xdr:row>
      <xdr:rowOff>65406</xdr:rowOff>
    </xdr:to>
    <xdr:sp macro="" textlink="">
      <xdr:nvSpPr>
        <xdr:cNvPr id="18" name="角丸四角形 21">
          <a:extLst>
            <a:ext uri="{FF2B5EF4-FFF2-40B4-BE49-F238E27FC236}">
              <a16:creationId xmlns:a16="http://schemas.microsoft.com/office/drawing/2014/main" id="{7A4B2CA3-CC3C-43EE-A1D8-3005FDF7AE6E}"/>
            </a:ext>
          </a:extLst>
        </xdr:cNvPr>
        <xdr:cNvSpPr/>
      </xdr:nvSpPr>
      <xdr:spPr>
        <a:xfrm>
          <a:off x="82260" y="80974191"/>
          <a:ext cx="10116000" cy="316430"/>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100" b="1">
              <a:latin typeface="+mn-ea"/>
              <a:ea typeface="+mn-ea"/>
              <a:cs typeface="メイリオ" panose="020B0604030504040204" pitchFamily="50" charset="-128"/>
            </a:rPr>
            <a:t>問</a:t>
          </a:r>
          <a:r>
            <a:rPr kumimoji="1" lang="en-US" altLang="ja-JP" sz="1100" b="1">
              <a:latin typeface="+mn-ea"/>
              <a:ea typeface="+mn-ea"/>
              <a:cs typeface="メイリオ" panose="020B0604030504040204" pitchFamily="50" charset="-128"/>
            </a:rPr>
            <a:t>37</a:t>
          </a:r>
          <a:r>
            <a:rPr kumimoji="1" lang="ja-JP" altLang="en-US" sz="1100" b="1">
              <a:latin typeface="+mn-ea"/>
              <a:ea typeface="+mn-ea"/>
              <a:cs typeface="メイリオ" panose="020B0604030504040204" pitchFamily="50" charset="-128"/>
            </a:rPr>
            <a:t>　ボランティア活動を行わなかったの</a:t>
          </a:r>
          <a:r>
            <a:rPr kumimoji="1" lang="ja-JP" altLang="ja-JP" sz="1100" b="1">
              <a:solidFill>
                <a:schemeClr val="dk1"/>
              </a:solidFill>
              <a:effectLst/>
              <a:latin typeface="+mn-lt"/>
              <a:ea typeface="+mn-ea"/>
              <a:cs typeface="+mn-cs"/>
            </a:rPr>
            <a:t>はどのような理由からですか。（単一回答）</a:t>
          </a:r>
          <a:endParaRPr kumimoji="1" lang="ja-JP" altLang="en-US" sz="1100" b="1">
            <a:latin typeface="+mn-ea"/>
            <a:ea typeface="+mn-ea"/>
            <a:cs typeface="メイリオ" panose="020B0604030504040204" pitchFamily="50" charset="-128"/>
          </a:endParaRPr>
        </a:p>
      </xdr:txBody>
    </xdr:sp>
    <xdr:clientData/>
  </xdr:twoCellAnchor>
  <xdr:twoCellAnchor>
    <xdr:from>
      <xdr:col>0</xdr:col>
      <xdr:colOff>82260</xdr:colOff>
      <xdr:row>455</xdr:row>
      <xdr:rowOff>77682</xdr:rowOff>
    </xdr:from>
    <xdr:to>
      <xdr:col>14</xdr:col>
      <xdr:colOff>391868</xdr:colOff>
      <xdr:row>457</xdr:row>
      <xdr:rowOff>65406</xdr:rowOff>
    </xdr:to>
    <xdr:sp macro="" textlink="">
      <xdr:nvSpPr>
        <xdr:cNvPr id="19" name="角丸四角形 21">
          <a:extLst>
            <a:ext uri="{FF2B5EF4-FFF2-40B4-BE49-F238E27FC236}">
              <a16:creationId xmlns:a16="http://schemas.microsoft.com/office/drawing/2014/main" id="{B572C921-C831-4FD3-862A-BED31545D3C2}"/>
            </a:ext>
          </a:extLst>
        </xdr:cNvPr>
        <xdr:cNvSpPr/>
      </xdr:nvSpPr>
      <xdr:spPr>
        <a:xfrm>
          <a:off x="82260" y="86587094"/>
          <a:ext cx="10116000" cy="316430"/>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100" b="1">
              <a:latin typeface="+mn-ea"/>
              <a:ea typeface="+mn-ea"/>
              <a:cs typeface="メイリオ" panose="020B0604030504040204" pitchFamily="50" charset="-128"/>
            </a:rPr>
            <a:t>問</a:t>
          </a:r>
          <a:r>
            <a:rPr kumimoji="1" lang="en-US" altLang="ja-JP" sz="1100" b="1">
              <a:latin typeface="+mn-ea"/>
              <a:ea typeface="+mn-ea"/>
              <a:cs typeface="メイリオ" panose="020B0604030504040204" pitchFamily="50" charset="-128"/>
            </a:rPr>
            <a:t>38</a:t>
          </a:r>
          <a:r>
            <a:rPr kumimoji="1" lang="ja-JP" altLang="en-US" sz="1100" b="1">
              <a:latin typeface="+mn-ea"/>
              <a:ea typeface="+mn-ea"/>
              <a:cs typeface="メイリオ" panose="020B0604030504040204" pitchFamily="50" charset="-128"/>
            </a:rPr>
            <a:t>　</a:t>
          </a:r>
          <a:r>
            <a:rPr kumimoji="1" lang="ja-JP" altLang="en-US" sz="1100" b="1">
              <a:solidFill>
                <a:schemeClr val="dk1"/>
              </a:solidFill>
              <a:effectLst/>
              <a:latin typeface="+mn-lt"/>
              <a:ea typeface="+mn-ea"/>
              <a:cs typeface="+mn-cs"/>
            </a:rPr>
            <a:t>１年間にスポーツの試合や大会（プロスポーツを含む）を観戦・観覧したことがありますか。</a:t>
          </a:r>
          <a:r>
            <a:rPr kumimoji="1" lang="ja-JP" altLang="en-US" sz="1050" b="1">
              <a:solidFill>
                <a:schemeClr val="dk1"/>
              </a:solidFill>
              <a:effectLst/>
              <a:latin typeface="+mn-lt"/>
              <a:ea typeface="+mn-ea"/>
              <a:cs typeface="+mn-cs"/>
            </a:rPr>
            <a:t>（会場のほか、</a:t>
          </a:r>
          <a:r>
            <a:rPr kumimoji="1" lang="en-US" altLang="ja-JP" sz="1050" b="1">
              <a:solidFill>
                <a:schemeClr val="dk1"/>
              </a:solidFill>
              <a:effectLst/>
              <a:latin typeface="+mn-lt"/>
              <a:ea typeface="+mn-ea"/>
              <a:cs typeface="+mn-cs"/>
            </a:rPr>
            <a:t>TV</a:t>
          </a:r>
          <a:r>
            <a:rPr kumimoji="1" lang="ja-JP" altLang="en-US" sz="1050" b="1">
              <a:solidFill>
                <a:schemeClr val="dk1"/>
              </a:solidFill>
              <a:effectLst/>
              <a:latin typeface="+mn-lt"/>
              <a:ea typeface="+mn-ea"/>
              <a:cs typeface="+mn-cs"/>
            </a:rPr>
            <a:t>、インターネット中継での観覧を含む）</a:t>
          </a:r>
          <a:r>
            <a:rPr kumimoji="1" lang="ja-JP" altLang="ja-JP" sz="1050" b="1">
              <a:solidFill>
                <a:schemeClr val="dk1"/>
              </a:solidFill>
              <a:effectLst/>
              <a:latin typeface="+mn-lt"/>
              <a:ea typeface="+mn-ea"/>
              <a:cs typeface="+mn-cs"/>
            </a:rPr>
            <a:t>（単一回答）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78027</xdr:colOff>
      <xdr:row>470</xdr:row>
      <xdr:rowOff>77682</xdr:rowOff>
    </xdr:from>
    <xdr:to>
      <xdr:col>14</xdr:col>
      <xdr:colOff>388693</xdr:colOff>
      <xdr:row>472</xdr:row>
      <xdr:rowOff>68581</xdr:rowOff>
    </xdr:to>
    <xdr:sp macro="" textlink="">
      <xdr:nvSpPr>
        <xdr:cNvPr id="21" name="角丸四角形 21">
          <a:extLst>
            <a:ext uri="{FF2B5EF4-FFF2-40B4-BE49-F238E27FC236}">
              <a16:creationId xmlns:a16="http://schemas.microsoft.com/office/drawing/2014/main" id="{824D6611-FF21-4D4E-85DA-A6497D125569}"/>
            </a:ext>
          </a:extLst>
        </xdr:cNvPr>
        <xdr:cNvSpPr/>
      </xdr:nvSpPr>
      <xdr:spPr>
        <a:xfrm>
          <a:off x="78027" y="85728139"/>
          <a:ext cx="10142123" cy="322203"/>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100" b="1">
              <a:latin typeface="+mn-ea"/>
              <a:ea typeface="+mn-ea"/>
              <a:cs typeface="メイリオ" panose="020B0604030504040204" pitchFamily="50" charset="-128"/>
            </a:rPr>
            <a:t>問</a:t>
          </a:r>
          <a:r>
            <a:rPr kumimoji="1" lang="en-US" altLang="ja-JP" sz="1100" b="1">
              <a:latin typeface="+mn-ea"/>
              <a:ea typeface="+mn-ea"/>
              <a:cs typeface="メイリオ" panose="020B0604030504040204" pitchFamily="50" charset="-128"/>
            </a:rPr>
            <a:t>39</a:t>
          </a:r>
          <a:r>
            <a:rPr kumimoji="1" lang="ja-JP" altLang="en-US" sz="1100" b="1">
              <a:latin typeface="+mn-ea"/>
              <a:ea typeface="+mn-ea"/>
              <a:cs typeface="メイリオ" panose="020B0604030504040204" pitchFamily="50" charset="-128"/>
            </a:rPr>
            <a:t>　直接会場まで観戦に行ったことはありますか。</a:t>
          </a:r>
          <a:r>
            <a:rPr kumimoji="1" lang="ja-JP" altLang="ja-JP" sz="1100" b="1">
              <a:solidFill>
                <a:schemeClr val="dk1"/>
              </a:solidFill>
              <a:effectLst/>
              <a:latin typeface="+mn-lt"/>
              <a:ea typeface="+mn-ea"/>
              <a:cs typeface="+mn-cs"/>
            </a:rPr>
            <a:t>（単一回答）</a:t>
          </a:r>
          <a:endParaRPr kumimoji="1" lang="ja-JP" altLang="en-US" sz="1100" b="1">
            <a:latin typeface="+mn-ea"/>
            <a:ea typeface="+mn-ea"/>
            <a:cs typeface="メイリオ" panose="020B0604030504040204" pitchFamily="50" charset="-128"/>
          </a:endParaRPr>
        </a:p>
      </xdr:txBody>
    </xdr:sp>
    <xdr:clientData/>
  </xdr:twoCellAnchor>
  <xdr:twoCellAnchor>
    <xdr:from>
      <xdr:col>0</xdr:col>
      <xdr:colOff>82260</xdr:colOff>
      <xdr:row>491</xdr:row>
      <xdr:rowOff>77682</xdr:rowOff>
    </xdr:from>
    <xdr:to>
      <xdr:col>14</xdr:col>
      <xdr:colOff>391868</xdr:colOff>
      <xdr:row>493</xdr:row>
      <xdr:rowOff>65406</xdr:rowOff>
    </xdr:to>
    <xdr:sp macro="" textlink="">
      <xdr:nvSpPr>
        <xdr:cNvPr id="22" name="角丸四角形 21">
          <a:extLst>
            <a:ext uri="{FF2B5EF4-FFF2-40B4-BE49-F238E27FC236}">
              <a16:creationId xmlns:a16="http://schemas.microsoft.com/office/drawing/2014/main" id="{75574B37-937B-45E9-AC16-5652E853ADEB}"/>
            </a:ext>
          </a:extLst>
        </xdr:cNvPr>
        <xdr:cNvSpPr/>
      </xdr:nvSpPr>
      <xdr:spPr>
        <a:xfrm>
          <a:off x="82260" y="91198937"/>
          <a:ext cx="10116000" cy="316430"/>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100" b="1">
              <a:latin typeface="+mn-ea"/>
              <a:ea typeface="+mn-ea"/>
              <a:cs typeface="メイリオ" panose="020B0604030504040204" pitchFamily="50" charset="-128"/>
            </a:rPr>
            <a:t>問</a:t>
          </a:r>
          <a:r>
            <a:rPr kumimoji="1" lang="en-US" altLang="ja-JP" sz="1100" b="1">
              <a:latin typeface="+mn-ea"/>
              <a:ea typeface="+mn-ea"/>
              <a:cs typeface="メイリオ" panose="020B0604030504040204" pitchFamily="50" charset="-128"/>
            </a:rPr>
            <a:t>40</a:t>
          </a:r>
          <a:r>
            <a:rPr kumimoji="1" lang="ja-JP" altLang="en-US" sz="1100" b="1">
              <a:latin typeface="+mn-ea"/>
              <a:ea typeface="+mn-ea"/>
              <a:cs typeface="メイリオ" panose="020B0604030504040204" pitchFamily="50" charset="-128"/>
            </a:rPr>
            <a:t>　直接観戦に行ったきっかけはどのようなものですか。</a:t>
          </a:r>
          <a:r>
            <a:rPr kumimoji="1" lang="ja-JP" altLang="ja-JP" sz="1100" b="1">
              <a:solidFill>
                <a:schemeClr val="dk1"/>
              </a:solidFill>
              <a:effectLst/>
              <a:latin typeface="+mn-lt"/>
              <a:ea typeface="+mn-ea"/>
              <a:cs typeface="+mn-cs"/>
            </a:rPr>
            <a:t>（複数回答）</a:t>
          </a:r>
          <a:endParaRPr kumimoji="1" lang="en-US" altLang="ja-JP" sz="1100" b="1">
            <a:latin typeface="+mn-ea"/>
            <a:ea typeface="+mn-ea"/>
            <a:cs typeface="メイリオ" panose="020B0604030504040204" pitchFamily="50" charset="-128"/>
          </a:endParaRPr>
        </a:p>
      </xdr:txBody>
    </xdr:sp>
    <xdr:clientData/>
  </xdr:twoCellAnchor>
  <xdr:twoCellAnchor>
    <xdr:from>
      <xdr:col>0</xdr:col>
      <xdr:colOff>82260</xdr:colOff>
      <xdr:row>566</xdr:row>
      <xdr:rowOff>11231</xdr:rowOff>
    </xdr:from>
    <xdr:to>
      <xdr:col>14</xdr:col>
      <xdr:colOff>391868</xdr:colOff>
      <xdr:row>568</xdr:row>
      <xdr:rowOff>0</xdr:rowOff>
    </xdr:to>
    <xdr:sp macro="" textlink="">
      <xdr:nvSpPr>
        <xdr:cNvPr id="23" name="角丸四角形 28">
          <a:extLst>
            <a:ext uri="{FF2B5EF4-FFF2-40B4-BE49-F238E27FC236}">
              <a16:creationId xmlns:a16="http://schemas.microsoft.com/office/drawing/2014/main" id="{E617EC31-D8C6-44B1-A608-DFB70799A8E5}"/>
            </a:ext>
          </a:extLst>
        </xdr:cNvPr>
        <xdr:cNvSpPr/>
      </xdr:nvSpPr>
      <xdr:spPr>
        <a:xfrm>
          <a:off x="82260" y="112094957"/>
          <a:ext cx="10116000" cy="317475"/>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100" b="1">
              <a:latin typeface="+mn-ea"/>
              <a:ea typeface="+mn-ea"/>
              <a:cs typeface="メイリオ" panose="020B0604030504040204" pitchFamily="50" charset="-128"/>
            </a:rPr>
            <a:t>問</a:t>
          </a:r>
          <a:r>
            <a:rPr kumimoji="1" lang="en-US" altLang="ja-JP" sz="1100" b="1">
              <a:latin typeface="+mn-ea"/>
              <a:ea typeface="+mn-ea"/>
              <a:cs typeface="メイリオ" panose="020B0604030504040204" pitchFamily="50" charset="-128"/>
            </a:rPr>
            <a:t>42</a:t>
          </a:r>
          <a:r>
            <a:rPr kumimoji="1" lang="ja-JP" altLang="en-US" sz="1100" b="1">
              <a:latin typeface="+mn-ea"/>
              <a:ea typeface="+mn-ea"/>
              <a:cs typeface="メイリオ" panose="020B0604030504040204" pitchFamily="50" charset="-128"/>
            </a:rPr>
            <a:t>　</a:t>
          </a:r>
          <a:r>
            <a:rPr kumimoji="1" lang="ja-JP" altLang="ja-JP" sz="1100" b="1">
              <a:solidFill>
                <a:schemeClr val="dk1"/>
              </a:solidFill>
              <a:effectLst/>
              <a:latin typeface="+mn-lt"/>
              <a:ea typeface="+mn-ea"/>
              <a:cs typeface="+mn-cs"/>
            </a:rPr>
            <a:t>大阪市はスポーツが盛んであると思いますか。（</a:t>
          </a:r>
          <a:r>
            <a:rPr kumimoji="1" lang="ja-JP" altLang="en-US" sz="1100" b="1">
              <a:solidFill>
                <a:schemeClr val="dk1"/>
              </a:solidFill>
              <a:effectLst/>
              <a:latin typeface="+mn-lt"/>
              <a:ea typeface="+mn-ea"/>
              <a:cs typeface="+mn-cs"/>
            </a:rPr>
            <a:t>単一</a:t>
          </a:r>
          <a:r>
            <a:rPr kumimoji="1" lang="ja-JP" altLang="ja-JP" sz="1100" b="1">
              <a:solidFill>
                <a:schemeClr val="dk1"/>
              </a:solidFill>
              <a:effectLst/>
              <a:latin typeface="+mn-lt"/>
              <a:ea typeface="+mn-ea"/>
              <a:cs typeface="+mn-cs"/>
            </a:rPr>
            <a:t>回答）</a:t>
          </a:r>
          <a:endParaRPr kumimoji="1" lang="ja-JP" altLang="en-US" sz="1100" b="1">
            <a:latin typeface="+mn-ea"/>
            <a:ea typeface="+mn-ea"/>
            <a:cs typeface="メイリオ" panose="020B0604030504040204" pitchFamily="50" charset="-128"/>
          </a:endParaRPr>
        </a:p>
      </xdr:txBody>
    </xdr:sp>
    <xdr:clientData/>
  </xdr:twoCellAnchor>
  <xdr:twoCellAnchor>
    <xdr:from>
      <xdr:col>0</xdr:col>
      <xdr:colOff>82260</xdr:colOff>
      <xdr:row>514</xdr:row>
      <xdr:rowOff>95899</xdr:rowOff>
    </xdr:from>
    <xdr:to>
      <xdr:col>14</xdr:col>
      <xdr:colOff>391868</xdr:colOff>
      <xdr:row>516</xdr:row>
      <xdr:rowOff>84668</xdr:rowOff>
    </xdr:to>
    <xdr:sp macro="" textlink="">
      <xdr:nvSpPr>
        <xdr:cNvPr id="24" name="角丸四角形 28">
          <a:extLst>
            <a:ext uri="{FF2B5EF4-FFF2-40B4-BE49-F238E27FC236}">
              <a16:creationId xmlns:a16="http://schemas.microsoft.com/office/drawing/2014/main" id="{4A69E989-2876-4809-B7D7-2D24AFB85A5F}"/>
            </a:ext>
          </a:extLst>
        </xdr:cNvPr>
        <xdr:cNvSpPr/>
      </xdr:nvSpPr>
      <xdr:spPr>
        <a:xfrm>
          <a:off x="82260" y="95340919"/>
          <a:ext cx="10116000" cy="317475"/>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100" b="1">
              <a:latin typeface="+mn-ea"/>
              <a:ea typeface="+mn-ea"/>
              <a:cs typeface="メイリオ" panose="020B0604030504040204" pitchFamily="50" charset="-128"/>
            </a:rPr>
            <a:t>問</a:t>
          </a:r>
          <a:r>
            <a:rPr kumimoji="1" lang="en-US" altLang="ja-JP" sz="1100" b="1">
              <a:latin typeface="+mn-ea"/>
              <a:ea typeface="+mn-ea"/>
              <a:cs typeface="メイリオ" panose="020B0604030504040204" pitchFamily="50" charset="-128"/>
            </a:rPr>
            <a:t>41</a:t>
          </a:r>
          <a:r>
            <a:rPr kumimoji="1" lang="ja-JP" altLang="en-US" sz="1100" b="1">
              <a:latin typeface="+mn-ea"/>
              <a:ea typeface="+mn-ea"/>
              <a:cs typeface="メイリオ" panose="020B0604030504040204" pitchFamily="50" charset="-128"/>
            </a:rPr>
            <a:t>　直接観戦に行かなかったのはなぜですか。（複数回答）</a:t>
          </a:r>
        </a:p>
      </xdr:txBody>
    </xdr:sp>
    <xdr:clientData/>
  </xdr:twoCellAnchor>
  <xdr:twoCellAnchor>
    <xdr:from>
      <xdr:col>0</xdr:col>
      <xdr:colOff>82260</xdr:colOff>
      <xdr:row>594</xdr:row>
      <xdr:rowOff>11231</xdr:rowOff>
    </xdr:from>
    <xdr:to>
      <xdr:col>14</xdr:col>
      <xdr:colOff>391868</xdr:colOff>
      <xdr:row>596</xdr:row>
      <xdr:rowOff>0</xdr:rowOff>
    </xdr:to>
    <xdr:sp macro="" textlink="">
      <xdr:nvSpPr>
        <xdr:cNvPr id="25" name="角丸四角形 28">
          <a:extLst>
            <a:ext uri="{FF2B5EF4-FFF2-40B4-BE49-F238E27FC236}">
              <a16:creationId xmlns:a16="http://schemas.microsoft.com/office/drawing/2014/main" id="{FD5F1BFB-8172-458F-81B0-47292E679C67}"/>
            </a:ext>
          </a:extLst>
        </xdr:cNvPr>
        <xdr:cNvSpPr/>
      </xdr:nvSpPr>
      <xdr:spPr>
        <a:xfrm>
          <a:off x="82260" y="108429387"/>
          <a:ext cx="10116000" cy="317475"/>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100" b="1">
              <a:latin typeface="+mn-ea"/>
              <a:ea typeface="+mn-ea"/>
              <a:cs typeface="メイリオ" panose="020B0604030504040204" pitchFamily="50" charset="-128"/>
            </a:rPr>
            <a:t>問</a:t>
          </a:r>
          <a:r>
            <a:rPr kumimoji="1" lang="en-US" altLang="ja-JP" sz="1100" b="1">
              <a:latin typeface="+mn-ea"/>
              <a:ea typeface="+mn-ea"/>
              <a:cs typeface="メイリオ" panose="020B0604030504040204" pitchFamily="50" charset="-128"/>
            </a:rPr>
            <a:t>43</a:t>
          </a:r>
          <a:r>
            <a:rPr kumimoji="1" lang="ja-JP" altLang="en-US" sz="1100" b="1">
              <a:latin typeface="+mn-ea"/>
              <a:ea typeface="+mn-ea"/>
              <a:cs typeface="メイリオ" panose="020B0604030504040204" pitchFamily="50" charset="-128"/>
            </a:rPr>
            <a:t>　</a:t>
          </a:r>
          <a:r>
            <a:rPr kumimoji="1" lang="ja-JP" altLang="ja-JP" sz="1100" b="1">
              <a:solidFill>
                <a:schemeClr val="dk1"/>
              </a:solidFill>
              <a:effectLst/>
              <a:latin typeface="+mn-lt"/>
              <a:ea typeface="+mn-ea"/>
              <a:cs typeface="+mn-cs"/>
            </a:rPr>
            <a:t>大阪市はスポーツが盛んであると思わなかったのはなぜですか。（単一回答）</a:t>
          </a:r>
          <a:endParaRPr kumimoji="1" lang="ja-JP" altLang="en-US" sz="1100" b="1">
            <a:latin typeface="+mn-ea"/>
            <a:ea typeface="+mn-ea"/>
            <a:cs typeface="メイリオ" panose="020B0604030504040204" pitchFamily="50" charset="-128"/>
          </a:endParaRPr>
        </a:p>
      </xdr:txBody>
    </xdr:sp>
    <xdr:clientData/>
  </xdr:twoCellAnchor>
  <xdr:twoCellAnchor>
    <xdr:from>
      <xdr:col>0</xdr:col>
      <xdr:colOff>82260</xdr:colOff>
      <xdr:row>620</xdr:row>
      <xdr:rowOff>11231</xdr:rowOff>
    </xdr:from>
    <xdr:to>
      <xdr:col>14</xdr:col>
      <xdr:colOff>391868</xdr:colOff>
      <xdr:row>622</xdr:row>
      <xdr:rowOff>0</xdr:rowOff>
    </xdr:to>
    <xdr:sp macro="" textlink="">
      <xdr:nvSpPr>
        <xdr:cNvPr id="26" name="角丸四角形 28">
          <a:extLst>
            <a:ext uri="{FF2B5EF4-FFF2-40B4-BE49-F238E27FC236}">
              <a16:creationId xmlns:a16="http://schemas.microsoft.com/office/drawing/2014/main" id="{2ED5903F-6EA3-48EA-9E1B-1ADBA661810A}"/>
            </a:ext>
          </a:extLst>
        </xdr:cNvPr>
        <xdr:cNvSpPr/>
      </xdr:nvSpPr>
      <xdr:spPr>
        <a:xfrm>
          <a:off x="82260" y="119869349"/>
          <a:ext cx="10116000" cy="317475"/>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100" b="1">
              <a:latin typeface="+mn-ea"/>
              <a:ea typeface="+mn-ea"/>
              <a:cs typeface="メイリオ" panose="020B0604030504040204" pitchFamily="50" charset="-128"/>
            </a:rPr>
            <a:t>問</a:t>
          </a:r>
          <a:r>
            <a:rPr kumimoji="1" lang="en-US" altLang="ja-JP" sz="1100" b="1">
              <a:latin typeface="+mn-ea"/>
              <a:ea typeface="+mn-ea"/>
              <a:cs typeface="メイリオ" panose="020B0604030504040204" pitchFamily="50" charset="-128"/>
            </a:rPr>
            <a:t>44</a:t>
          </a:r>
          <a:r>
            <a:rPr kumimoji="1" lang="ja-JP" altLang="en-US" sz="1100" b="1">
              <a:latin typeface="+mn-ea"/>
              <a:ea typeface="+mn-ea"/>
              <a:cs typeface="メイリオ" panose="020B0604030504040204" pitchFamily="50" charset="-128"/>
            </a:rPr>
            <a:t>　</a:t>
          </a:r>
          <a:r>
            <a:rPr kumimoji="1" lang="ja-JP" altLang="ja-JP" sz="1100" b="1">
              <a:solidFill>
                <a:schemeClr val="dk1"/>
              </a:solidFill>
              <a:effectLst/>
              <a:latin typeface="+mn-lt"/>
              <a:ea typeface="+mn-ea"/>
              <a:cs typeface="+mn-cs"/>
            </a:rPr>
            <a:t>あなたが住んでいる地域では、スポーツで人との交流やつながりが深まっていると思いますか。（</a:t>
          </a:r>
          <a:r>
            <a:rPr kumimoji="1" lang="ja-JP" altLang="en-US" sz="1100" b="1">
              <a:solidFill>
                <a:schemeClr val="dk1"/>
              </a:solidFill>
              <a:effectLst/>
              <a:latin typeface="+mn-lt"/>
              <a:ea typeface="+mn-ea"/>
              <a:cs typeface="+mn-cs"/>
            </a:rPr>
            <a:t>単一</a:t>
          </a:r>
          <a:r>
            <a:rPr kumimoji="1" lang="ja-JP" altLang="ja-JP" sz="1100" b="1">
              <a:solidFill>
                <a:schemeClr val="dk1"/>
              </a:solidFill>
              <a:effectLst/>
              <a:latin typeface="+mn-lt"/>
              <a:ea typeface="+mn-ea"/>
              <a:cs typeface="+mn-cs"/>
            </a:rPr>
            <a:t>回答）</a:t>
          </a:r>
          <a:endParaRPr kumimoji="1" lang="ja-JP" altLang="en-US" sz="1100" b="1">
            <a:latin typeface="+mn-ea"/>
            <a:ea typeface="+mn-ea"/>
            <a:cs typeface="メイリオ" panose="020B0604030504040204" pitchFamily="50" charset="-128"/>
          </a:endParaRPr>
        </a:p>
      </xdr:txBody>
    </xdr:sp>
    <xdr:clientData/>
  </xdr:twoCellAnchor>
  <xdr:twoCellAnchor>
    <xdr:from>
      <xdr:col>0</xdr:col>
      <xdr:colOff>82260</xdr:colOff>
      <xdr:row>648</xdr:row>
      <xdr:rowOff>11231</xdr:rowOff>
    </xdr:from>
    <xdr:to>
      <xdr:col>14</xdr:col>
      <xdr:colOff>391868</xdr:colOff>
      <xdr:row>650</xdr:row>
      <xdr:rowOff>0</xdr:rowOff>
    </xdr:to>
    <xdr:sp macro="" textlink="">
      <xdr:nvSpPr>
        <xdr:cNvPr id="28" name="角丸四角形 28">
          <a:extLst>
            <a:ext uri="{FF2B5EF4-FFF2-40B4-BE49-F238E27FC236}">
              <a16:creationId xmlns:a16="http://schemas.microsoft.com/office/drawing/2014/main" id="{E29D8EE3-62AD-414A-9291-9B7A344AB2EC}"/>
            </a:ext>
          </a:extLst>
        </xdr:cNvPr>
        <xdr:cNvSpPr/>
      </xdr:nvSpPr>
      <xdr:spPr>
        <a:xfrm>
          <a:off x="82260" y="123838722"/>
          <a:ext cx="10116000" cy="317474"/>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100" b="1">
              <a:latin typeface="+mn-ea"/>
              <a:ea typeface="+mn-ea"/>
              <a:cs typeface="メイリオ" panose="020B0604030504040204" pitchFamily="50" charset="-128"/>
            </a:rPr>
            <a:t>問</a:t>
          </a:r>
          <a:r>
            <a:rPr kumimoji="1" lang="en-US" altLang="ja-JP" sz="1100" b="1">
              <a:latin typeface="+mn-ea"/>
              <a:ea typeface="+mn-ea"/>
              <a:cs typeface="メイリオ" panose="020B0604030504040204" pitchFamily="50" charset="-128"/>
            </a:rPr>
            <a:t>45</a:t>
          </a:r>
          <a:r>
            <a:rPr kumimoji="1" lang="ja-JP" altLang="en-US" sz="1100" b="1">
              <a:latin typeface="+mn-ea"/>
              <a:ea typeface="+mn-ea"/>
              <a:cs typeface="メイリオ" panose="020B0604030504040204" pitchFamily="50" charset="-128"/>
            </a:rPr>
            <a:t>　舞洲プロジェクトはスポーツの振興につながっていると感じますか。</a:t>
          </a:r>
        </a:p>
      </xdr:txBody>
    </xdr:sp>
    <xdr:clientData/>
  </xdr:twoCellAnchor>
  <xdr:twoCellAnchor>
    <xdr:from>
      <xdr:col>0</xdr:col>
      <xdr:colOff>82260</xdr:colOff>
      <xdr:row>668</xdr:row>
      <xdr:rowOff>11231</xdr:rowOff>
    </xdr:from>
    <xdr:to>
      <xdr:col>14</xdr:col>
      <xdr:colOff>391868</xdr:colOff>
      <xdr:row>670</xdr:row>
      <xdr:rowOff>0</xdr:rowOff>
    </xdr:to>
    <xdr:sp macro="" textlink="">
      <xdr:nvSpPr>
        <xdr:cNvPr id="29" name="角丸四角形 28">
          <a:extLst>
            <a:ext uri="{FF2B5EF4-FFF2-40B4-BE49-F238E27FC236}">
              <a16:creationId xmlns:a16="http://schemas.microsoft.com/office/drawing/2014/main" id="{B59DC124-6756-40A8-9964-D076382640ED}"/>
            </a:ext>
          </a:extLst>
        </xdr:cNvPr>
        <xdr:cNvSpPr/>
      </xdr:nvSpPr>
      <xdr:spPr>
        <a:xfrm>
          <a:off x="82260" y="127972446"/>
          <a:ext cx="10116000" cy="317475"/>
        </a:xfrm>
        <a:prstGeom prst="roundRect">
          <a:avLst/>
        </a:prstGeom>
        <a:ln w="38100">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100" b="1">
              <a:latin typeface="+mn-ea"/>
              <a:ea typeface="+mn-ea"/>
              <a:cs typeface="メイリオ" panose="020B0604030504040204" pitchFamily="50" charset="-128"/>
            </a:rPr>
            <a:t>問</a:t>
          </a:r>
          <a:r>
            <a:rPr kumimoji="1" lang="en-US" altLang="ja-JP" sz="1100" b="1">
              <a:latin typeface="+mn-ea"/>
              <a:ea typeface="+mn-ea"/>
              <a:cs typeface="メイリオ" panose="020B0604030504040204" pitchFamily="50" charset="-128"/>
            </a:rPr>
            <a:t>46</a:t>
          </a:r>
          <a:r>
            <a:rPr kumimoji="1" lang="ja-JP" altLang="en-US" sz="1100" b="1">
              <a:latin typeface="+mn-ea"/>
              <a:ea typeface="+mn-ea"/>
              <a:cs typeface="メイリオ" panose="020B0604030504040204" pitchFamily="50" charset="-128"/>
            </a:rPr>
            <a:t>　あなた自身について（職業）</a:t>
          </a:r>
          <a:endParaRPr kumimoji="1" lang="en-US" altLang="ja-JP" sz="1100" b="1">
            <a:latin typeface="+mn-ea"/>
            <a:ea typeface="+mn-ea"/>
            <a:cs typeface="メイリオ" panose="020B0604030504040204" pitchFamily="50" charset="-128"/>
          </a:endParaRPr>
        </a:p>
        <a:p>
          <a:pPr algn="l"/>
          <a:endParaRPr kumimoji="1" lang="ja-JP" altLang="en-US" sz="1100" b="1">
            <a:latin typeface="+mn-ea"/>
            <a:ea typeface="+mn-ea"/>
            <a:cs typeface="メイリオ" panose="020B0604030504040204" pitchFamily="50" charset="-128"/>
          </a:endParaRPr>
        </a:p>
      </xdr:txBody>
    </xdr:sp>
    <xdr:clientData/>
  </xdr:twoCellAnchor>
  <xdr:twoCellAnchor>
    <xdr:from>
      <xdr:col>2</xdr:col>
      <xdr:colOff>0</xdr:colOff>
      <xdr:row>242</xdr:row>
      <xdr:rowOff>0</xdr:rowOff>
    </xdr:from>
    <xdr:to>
      <xdr:col>11</xdr:col>
      <xdr:colOff>486</xdr:colOff>
      <xdr:row>261</xdr:row>
      <xdr:rowOff>19050</xdr:rowOff>
    </xdr:to>
    <xdr:graphicFrame macro="">
      <xdr:nvGraphicFramePr>
        <xdr:cNvPr id="30" name="グラフ 29" title="１年間に運動やスポーツしている人の推移（スポーツ実施率）">
          <a:extLst>
            <a:ext uri="{FF2B5EF4-FFF2-40B4-BE49-F238E27FC236}">
              <a16:creationId xmlns:a16="http://schemas.microsoft.com/office/drawing/2014/main" id="{484655ED-867F-40D6-8AC5-F1187A195E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0.00756</cdr:x>
      <cdr:y>0.07144</cdr:y>
    </cdr:from>
    <cdr:to>
      <cdr:x>0.05716</cdr:x>
      <cdr:y>0.84365</cdr:y>
    </cdr:to>
    <cdr:grpSp>
      <cdr:nvGrpSpPr>
        <cdr:cNvPr id="12" name="グループ化 11">
          <a:extLst xmlns:a="http://schemas.openxmlformats.org/drawingml/2006/main">
            <a:ext uri="{FF2B5EF4-FFF2-40B4-BE49-F238E27FC236}">
              <a16:creationId xmlns:a16="http://schemas.microsoft.com/office/drawing/2014/main" id="{F646639E-D2FC-4593-9896-9E38118DFBE5}"/>
            </a:ext>
          </a:extLst>
        </cdr:cNvPr>
        <cdr:cNvGrpSpPr/>
      </cdr:nvGrpSpPr>
      <cdr:grpSpPr>
        <a:xfrm xmlns:a="http://schemas.openxmlformats.org/drawingml/2006/main">
          <a:off x="57069" y="211101"/>
          <a:ext cx="374419" cy="2281839"/>
          <a:chOff x="0" y="-15482"/>
          <a:chExt cx="297655" cy="2119256"/>
        </a:xfrm>
      </cdr:grpSpPr>
      <cdr:sp macro="" textlink="">
        <cdr:nvSpPr>
          <cdr:cNvPr id="13" name="正方形/長方形 12">
            <a:extLst xmlns:a="http://schemas.openxmlformats.org/drawingml/2006/main">
              <a:ext uri="{FF2B5EF4-FFF2-40B4-BE49-F238E27FC236}">
                <a16:creationId xmlns:a16="http://schemas.microsoft.com/office/drawing/2014/main" id="{3461ED26-8404-45F8-936F-3D0930887BE2}"/>
              </a:ext>
            </a:extLst>
          </cdr:cNvPr>
          <cdr:cNvSpPr/>
        </cdr:nvSpPr>
        <cdr:spPr>
          <a:xfrm xmlns:a="http://schemas.openxmlformats.org/drawingml/2006/main">
            <a:off x="17859" y="184549"/>
            <a:ext cx="279796" cy="339328"/>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sp macro="" textlink="">
        <cdr:nvSpPr>
          <cdr:cNvPr id="14" name="正方形/長方形 13">
            <a:extLst xmlns:a="http://schemas.openxmlformats.org/drawingml/2006/main">
              <a:ext uri="{FF2B5EF4-FFF2-40B4-BE49-F238E27FC236}">
                <a16:creationId xmlns:a16="http://schemas.microsoft.com/office/drawing/2014/main" id="{BF36719C-6287-4F7E-B842-7599CB19C9A6}"/>
              </a:ext>
            </a:extLst>
          </cdr:cNvPr>
          <cdr:cNvSpPr/>
        </cdr:nvSpPr>
        <cdr:spPr>
          <a:xfrm xmlns:a="http://schemas.openxmlformats.org/drawingml/2006/main">
            <a:off x="0" y="589361"/>
            <a:ext cx="279796" cy="339328"/>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sp macro="" textlink="">
        <cdr:nvSpPr>
          <cdr:cNvPr id="15" name="正方形/長方形 14">
            <a:extLst xmlns:a="http://schemas.openxmlformats.org/drawingml/2006/main">
              <a:ext uri="{FF2B5EF4-FFF2-40B4-BE49-F238E27FC236}">
                <a16:creationId xmlns:a16="http://schemas.microsoft.com/office/drawing/2014/main" id="{B1E7E62A-6EDC-477E-BFB3-32CAEDD6E032}"/>
              </a:ext>
            </a:extLst>
          </cdr:cNvPr>
          <cdr:cNvSpPr/>
        </cdr:nvSpPr>
        <cdr:spPr>
          <a:xfrm xmlns:a="http://schemas.openxmlformats.org/drawingml/2006/main">
            <a:off x="0" y="946548"/>
            <a:ext cx="279796" cy="339328"/>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sp macro="" textlink="">
        <cdr:nvSpPr>
          <cdr:cNvPr id="16" name="正方形/長方形 15">
            <a:extLst xmlns:a="http://schemas.openxmlformats.org/drawingml/2006/main">
              <a:ext uri="{FF2B5EF4-FFF2-40B4-BE49-F238E27FC236}">
                <a16:creationId xmlns:a16="http://schemas.microsoft.com/office/drawing/2014/main" id="{32A9F6A8-FD09-4152-B2A6-E429EA651564}"/>
              </a:ext>
            </a:extLst>
          </cdr:cNvPr>
          <cdr:cNvSpPr/>
        </cdr:nvSpPr>
        <cdr:spPr>
          <a:xfrm xmlns:a="http://schemas.openxmlformats.org/drawingml/2006/main">
            <a:off x="5953" y="1357313"/>
            <a:ext cx="267890" cy="339328"/>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sp macro="" textlink="">
        <cdr:nvSpPr>
          <cdr:cNvPr id="17" name="正方形/長方形 16">
            <a:extLst xmlns:a="http://schemas.openxmlformats.org/drawingml/2006/main">
              <a:ext uri="{FF2B5EF4-FFF2-40B4-BE49-F238E27FC236}">
                <a16:creationId xmlns:a16="http://schemas.microsoft.com/office/drawing/2014/main" id="{58BC9D80-0C8E-4601-8492-CB8CB1662961}"/>
              </a:ext>
            </a:extLst>
          </cdr:cNvPr>
          <cdr:cNvSpPr/>
        </cdr:nvSpPr>
        <cdr:spPr>
          <a:xfrm xmlns:a="http://schemas.openxmlformats.org/drawingml/2006/main">
            <a:off x="5953" y="1750220"/>
            <a:ext cx="267891" cy="353554"/>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sp macro="" textlink="">
        <cdr:nvSpPr>
          <cdr:cNvPr id="18" name="正方形/長方形 17">
            <a:extLst xmlns:a="http://schemas.openxmlformats.org/drawingml/2006/main">
              <a:ext uri="{FF2B5EF4-FFF2-40B4-BE49-F238E27FC236}">
                <a16:creationId xmlns:a16="http://schemas.microsoft.com/office/drawing/2014/main" id="{1BCAF6CE-5494-4772-B2CD-4EDE16006D83}"/>
              </a:ext>
            </a:extLst>
          </cdr:cNvPr>
          <cdr:cNvSpPr/>
        </cdr:nvSpPr>
        <cdr:spPr>
          <a:xfrm xmlns:a="http://schemas.openxmlformats.org/drawingml/2006/main">
            <a:off x="5953" y="-15482"/>
            <a:ext cx="267890" cy="174371"/>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grpSp>
  </cdr:relSizeAnchor>
  <cdr:relSizeAnchor xmlns:cdr="http://schemas.openxmlformats.org/drawingml/2006/chartDrawing">
    <cdr:from>
      <cdr:x>0</cdr:x>
      <cdr:y>0.07112</cdr:y>
    </cdr:from>
    <cdr:to>
      <cdr:x>0.07372</cdr:x>
      <cdr:y>0.86071</cdr:y>
    </cdr:to>
    <cdr:grpSp>
      <cdr:nvGrpSpPr>
        <cdr:cNvPr id="19" name="グループ化 18">
          <a:extLst xmlns:a="http://schemas.openxmlformats.org/drawingml/2006/main">
            <a:ext uri="{FF2B5EF4-FFF2-40B4-BE49-F238E27FC236}">
              <a16:creationId xmlns:a16="http://schemas.microsoft.com/office/drawing/2014/main" id="{54A1C6D2-D4C0-4731-A957-D4C46280C82D}"/>
            </a:ext>
          </a:extLst>
        </cdr:cNvPr>
        <cdr:cNvGrpSpPr/>
      </cdr:nvGrpSpPr>
      <cdr:grpSpPr>
        <a:xfrm xmlns:a="http://schemas.openxmlformats.org/drawingml/2006/main">
          <a:off x="0" y="210156"/>
          <a:ext cx="556495" cy="2333196"/>
          <a:chOff x="0" y="0"/>
          <a:chExt cx="482203" cy="2166936"/>
        </a:xfrm>
      </cdr:grpSpPr>
      <cdr:sp macro="" textlink="">
        <cdr:nvSpPr>
          <cdr:cNvPr id="20" name="テキスト ボックス 13">
            <a:extLst xmlns:a="http://schemas.openxmlformats.org/drawingml/2006/main">
              <a:ext uri="{FF2B5EF4-FFF2-40B4-BE49-F238E27FC236}">
                <a16:creationId xmlns:a16="http://schemas.microsoft.com/office/drawing/2014/main" id="{BFDC4CDA-0B8C-4AA6-BB6C-68793355C7A1}"/>
              </a:ext>
            </a:extLst>
          </cdr:cNvPr>
          <cdr:cNvSpPr txBox="1"/>
        </cdr:nvSpPr>
        <cdr:spPr>
          <a:xfrm xmlns:a="http://schemas.openxmlformats.org/drawingml/2006/main">
            <a:off x="0" y="0"/>
            <a:ext cx="482203" cy="23217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solidFill>
                  <a:schemeClr val="tx1">
                    <a:lumMod val="65000"/>
                    <a:lumOff val="35000"/>
                  </a:schemeClr>
                </a:solidFill>
              </a:rPr>
              <a:t>全体</a:t>
            </a:r>
          </a:p>
        </cdr:txBody>
      </cdr:sp>
      <cdr:sp macro="" textlink="">
        <cdr:nvSpPr>
          <cdr:cNvPr id="21" name="テキスト ボックス 14">
            <a:extLst xmlns:a="http://schemas.openxmlformats.org/drawingml/2006/main">
              <a:ext uri="{FF2B5EF4-FFF2-40B4-BE49-F238E27FC236}">
                <a16:creationId xmlns:a16="http://schemas.microsoft.com/office/drawing/2014/main" id="{0A8D62DA-2A1B-430A-9CB9-E9B2EA99900D}"/>
              </a:ext>
            </a:extLst>
          </cdr:cNvPr>
          <cdr:cNvSpPr txBox="1"/>
        </cdr:nvSpPr>
        <cdr:spPr>
          <a:xfrm xmlns:a="http://schemas.openxmlformats.org/drawingml/2006/main">
            <a:off x="0" y="214311"/>
            <a:ext cx="482203" cy="3809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solidFill>
                  <a:schemeClr val="tx1">
                    <a:lumMod val="65000"/>
                    <a:lumOff val="35000"/>
                  </a:schemeClr>
                </a:solidFill>
              </a:rPr>
              <a:t>18-29</a:t>
            </a:r>
          </a:p>
          <a:p xmlns:a="http://schemas.openxmlformats.org/drawingml/2006/main">
            <a:r>
              <a:rPr kumimoji="1" lang="ja-JP" altLang="en-US" sz="800">
                <a:solidFill>
                  <a:schemeClr val="tx1">
                    <a:lumMod val="65000"/>
                    <a:lumOff val="35000"/>
                  </a:schemeClr>
                </a:solidFill>
              </a:rPr>
              <a:t>歳</a:t>
            </a:r>
          </a:p>
        </cdr:txBody>
      </cdr:sp>
      <cdr:sp macro="" textlink="">
        <cdr:nvSpPr>
          <cdr:cNvPr id="22" name="テキスト ボックス 15">
            <a:extLst xmlns:a="http://schemas.openxmlformats.org/drawingml/2006/main">
              <a:ext uri="{FF2B5EF4-FFF2-40B4-BE49-F238E27FC236}">
                <a16:creationId xmlns:a16="http://schemas.microsoft.com/office/drawing/2014/main" id="{AC5CE9A9-19B4-42EF-B80D-6CDEF11EF8A5}"/>
              </a:ext>
            </a:extLst>
          </cdr:cNvPr>
          <cdr:cNvSpPr txBox="1"/>
        </cdr:nvSpPr>
        <cdr:spPr>
          <a:xfrm xmlns:a="http://schemas.openxmlformats.org/drawingml/2006/main">
            <a:off x="0" y="607217"/>
            <a:ext cx="482203" cy="3809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solidFill>
                  <a:schemeClr val="tx1">
                    <a:lumMod val="65000"/>
                    <a:lumOff val="35000"/>
                  </a:schemeClr>
                </a:solidFill>
              </a:rPr>
              <a:t>30</a:t>
            </a:r>
          </a:p>
          <a:p xmlns:a="http://schemas.openxmlformats.org/drawingml/2006/main">
            <a:r>
              <a:rPr kumimoji="1" lang="ja-JP" altLang="en-US" sz="800">
                <a:solidFill>
                  <a:schemeClr val="tx1">
                    <a:lumMod val="65000"/>
                    <a:lumOff val="35000"/>
                  </a:schemeClr>
                </a:solidFill>
              </a:rPr>
              <a:t>歳代</a:t>
            </a:r>
          </a:p>
        </cdr:txBody>
      </cdr:sp>
      <cdr:sp macro="" textlink="">
        <cdr:nvSpPr>
          <cdr:cNvPr id="23" name="テキスト ボックス 16">
            <a:extLst xmlns:a="http://schemas.openxmlformats.org/drawingml/2006/main">
              <a:ext uri="{FF2B5EF4-FFF2-40B4-BE49-F238E27FC236}">
                <a16:creationId xmlns:a16="http://schemas.microsoft.com/office/drawing/2014/main" id="{F295B6EA-26CD-4212-B331-9FCE86BFF1E8}"/>
              </a:ext>
            </a:extLst>
          </cdr:cNvPr>
          <cdr:cNvSpPr txBox="1"/>
        </cdr:nvSpPr>
        <cdr:spPr>
          <a:xfrm xmlns:a="http://schemas.openxmlformats.org/drawingml/2006/main">
            <a:off x="0" y="1000124"/>
            <a:ext cx="482203" cy="3809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solidFill>
                  <a:schemeClr val="tx1">
                    <a:lumMod val="65000"/>
                    <a:lumOff val="35000"/>
                  </a:schemeClr>
                </a:solidFill>
              </a:rPr>
              <a:t>40</a:t>
            </a:r>
          </a:p>
          <a:p xmlns:a="http://schemas.openxmlformats.org/drawingml/2006/main">
            <a:r>
              <a:rPr kumimoji="1" lang="ja-JP" altLang="en-US" sz="800">
                <a:solidFill>
                  <a:schemeClr val="tx1">
                    <a:lumMod val="65000"/>
                    <a:lumOff val="35000"/>
                  </a:schemeClr>
                </a:solidFill>
              </a:rPr>
              <a:t>歳代</a:t>
            </a:r>
          </a:p>
        </cdr:txBody>
      </cdr:sp>
      <cdr:sp macro="" textlink="">
        <cdr:nvSpPr>
          <cdr:cNvPr id="24" name="テキスト ボックス 17">
            <a:extLst xmlns:a="http://schemas.openxmlformats.org/drawingml/2006/main">
              <a:ext uri="{FF2B5EF4-FFF2-40B4-BE49-F238E27FC236}">
                <a16:creationId xmlns:a16="http://schemas.microsoft.com/office/drawing/2014/main" id="{8346125E-0B54-4E11-BBEA-F0C65D0306AB}"/>
              </a:ext>
            </a:extLst>
          </cdr:cNvPr>
          <cdr:cNvSpPr txBox="1"/>
        </cdr:nvSpPr>
        <cdr:spPr>
          <a:xfrm xmlns:a="http://schemas.openxmlformats.org/drawingml/2006/main">
            <a:off x="0" y="1387077"/>
            <a:ext cx="482203" cy="3809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solidFill>
                  <a:schemeClr val="tx1">
                    <a:lumMod val="65000"/>
                    <a:lumOff val="35000"/>
                  </a:schemeClr>
                </a:solidFill>
              </a:rPr>
              <a:t>50</a:t>
            </a:r>
          </a:p>
          <a:p xmlns:a="http://schemas.openxmlformats.org/drawingml/2006/main">
            <a:r>
              <a:rPr kumimoji="1" lang="ja-JP" altLang="en-US" sz="800">
                <a:solidFill>
                  <a:schemeClr val="tx1">
                    <a:lumMod val="65000"/>
                    <a:lumOff val="35000"/>
                  </a:schemeClr>
                </a:solidFill>
              </a:rPr>
              <a:t>歳代</a:t>
            </a:r>
          </a:p>
        </cdr:txBody>
      </cdr:sp>
      <cdr:sp macro="" textlink="">
        <cdr:nvSpPr>
          <cdr:cNvPr id="25" name="テキスト ボックス 18">
            <a:extLst xmlns:a="http://schemas.openxmlformats.org/drawingml/2006/main">
              <a:ext uri="{FF2B5EF4-FFF2-40B4-BE49-F238E27FC236}">
                <a16:creationId xmlns:a16="http://schemas.microsoft.com/office/drawing/2014/main" id="{61AB5171-4276-4FEB-9F27-D20E106C4259}"/>
              </a:ext>
            </a:extLst>
          </cdr:cNvPr>
          <cdr:cNvSpPr txBox="1"/>
        </cdr:nvSpPr>
        <cdr:spPr>
          <a:xfrm xmlns:a="http://schemas.openxmlformats.org/drawingml/2006/main">
            <a:off x="0" y="1785937"/>
            <a:ext cx="482203" cy="3809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solidFill>
                  <a:schemeClr val="tx1">
                    <a:lumMod val="65000"/>
                    <a:lumOff val="35000"/>
                  </a:schemeClr>
                </a:solidFill>
              </a:rPr>
              <a:t>60</a:t>
            </a:r>
            <a:r>
              <a:rPr kumimoji="1" lang="ja-JP" altLang="en-US" sz="800">
                <a:solidFill>
                  <a:schemeClr val="tx1">
                    <a:lumMod val="65000"/>
                    <a:lumOff val="35000"/>
                  </a:schemeClr>
                </a:solidFill>
              </a:rPr>
              <a:t>歳</a:t>
            </a:r>
            <a:endParaRPr kumimoji="1" lang="en-US" altLang="ja-JP" sz="800">
              <a:solidFill>
                <a:schemeClr val="tx1">
                  <a:lumMod val="65000"/>
                  <a:lumOff val="35000"/>
                </a:schemeClr>
              </a:solidFill>
            </a:endParaRPr>
          </a:p>
          <a:p xmlns:a="http://schemas.openxmlformats.org/drawingml/2006/main">
            <a:r>
              <a:rPr kumimoji="1" lang="ja-JP" altLang="en-US" sz="800">
                <a:solidFill>
                  <a:schemeClr val="tx1">
                    <a:lumMod val="65000"/>
                    <a:lumOff val="35000"/>
                  </a:schemeClr>
                </a:solidFill>
              </a:rPr>
              <a:t>以上</a:t>
            </a:r>
          </a:p>
        </cdr:txBody>
      </cdr:sp>
    </cdr:grp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I46"/>
  <sheetViews>
    <sheetView tabSelected="1" view="pageBreakPreview" topLeftCell="A28" zoomScale="115" zoomScaleNormal="90" zoomScaleSheetLayoutView="115" workbookViewId="0">
      <selection activeCell="I61" sqref="I61"/>
    </sheetView>
  </sheetViews>
  <sheetFormatPr defaultColWidth="9" defaultRowHeight="13.5" x14ac:dyDescent="0.15"/>
  <cols>
    <col min="1" max="2" width="3.625" style="3" customWidth="1"/>
    <col min="3" max="6" width="3.125" style="3" customWidth="1"/>
    <col min="7" max="7" width="8.625" style="3" customWidth="1"/>
    <col min="8" max="8" width="3.125" style="3" customWidth="1"/>
    <col min="9" max="9" width="8.125" style="3" customWidth="1"/>
    <col min="10" max="10" width="3.125" style="3" customWidth="1"/>
    <col min="11" max="11" width="6" style="3" customWidth="1"/>
    <col min="12" max="12" width="3.125" style="3" customWidth="1"/>
    <col min="13" max="13" width="7" style="3" customWidth="1"/>
    <col min="14" max="14" width="3.125" style="3" customWidth="1"/>
    <col min="15" max="15" width="7.625" style="3" customWidth="1"/>
    <col min="16" max="16" width="3.125" style="3" customWidth="1"/>
    <col min="17" max="17" width="6.625" style="3" customWidth="1"/>
    <col min="18" max="18" width="3.125" style="3" customWidth="1"/>
    <col min="19" max="19" width="6.5" style="3" customWidth="1"/>
    <col min="20" max="20" width="3.5" style="3" customWidth="1"/>
    <col min="21" max="21" width="3.125" style="3" customWidth="1"/>
    <col min="22" max="22" width="4.125" style="3" customWidth="1"/>
    <col min="23" max="23" width="3.125" style="3" customWidth="1"/>
    <col min="24" max="24" width="3.625" style="3" customWidth="1"/>
    <col min="25" max="25" width="4.375" style="3" customWidth="1"/>
    <col min="26" max="26" width="4.625" style="3" customWidth="1"/>
    <col min="27" max="27" width="3.125" style="3" customWidth="1"/>
    <col min="28" max="28" width="4.375" style="3" customWidth="1"/>
    <col min="29" max="31" width="3.625" style="3" customWidth="1"/>
    <col min="32" max="32" width="3.125" style="3" customWidth="1"/>
    <col min="33" max="33" width="20.125" style="3" bestFit="1" customWidth="1"/>
    <col min="34" max="34" width="7.875" style="3" bestFit="1" customWidth="1"/>
    <col min="35" max="35" width="7.875" style="3" customWidth="1"/>
    <col min="36" max="38" width="7.125" style="3" customWidth="1"/>
    <col min="39" max="65" width="3.125" style="3" customWidth="1"/>
    <col min="66" max="16384" width="9" style="3"/>
  </cols>
  <sheetData>
    <row r="2" spans="1:29" ht="13.5" customHeight="1" x14ac:dyDescent="0.15">
      <c r="A2" s="220" t="s">
        <v>53</v>
      </c>
      <c r="B2" s="220"/>
      <c r="C2" s="220"/>
      <c r="D2" s="220"/>
      <c r="E2" s="220"/>
      <c r="F2" s="220"/>
      <c r="G2" s="220"/>
      <c r="H2" s="220"/>
      <c r="I2" s="220"/>
      <c r="J2" s="220"/>
      <c r="K2" s="220"/>
      <c r="L2" s="220"/>
      <c r="M2" s="220"/>
      <c r="N2" s="220"/>
      <c r="O2" s="220"/>
      <c r="P2" s="220"/>
      <c r="Q2" s="220"/>
      <c r="R2" s="220"/>
      <c r="S2" s="220"/>
      <c r="T2" s="43"/>
      <c r="U2" s="43"/>
      <c r="V2" s="43"/>
      <c r="W2" s="43"/>
      <c r="X2" s="43"/>
      <c r="Y2" s="43"/>
      <c r="Z2" s="43"/>
      <c r="AA2" s="43"/>
      <c r="AB2" s="43"/>
      <c r="AC2" s="43"/>
    </row>
    <row r="3" spans="1:29" ht="13.5" customHeight="1" x14ac:dyDescent="0.15">
      <c r="A3" s="220"/>
      <c r="B3" s="220"/>
      <c r="C3" s="220"/>
      <c r="D3" s="220"/>
      <c r="E3" s="220"/>
      <c r="F3" s="220"/>
      <c r="G3" s="220"/>
      <c r="H3" s="220"/>
      <c r="I3" s="220"/>
      <c r="J3" s="220"/>
      <c r="K3" s="220"/>
      <c r="L3" s="220"/>
      <c r="M3" s="220"/>
      <c r="N3" s="220"/>
      <c r="O3" s="220"/>
      <c r="P3" s="220"/>
      <c r="Q3" s="220"/>
      <c r="R3" s="220"/>
      <c r="S3" s="220"/>
      <c r="T3" s="43"/>
      <c r="U3" s="43"/>
      <c r="V3" s="43"/>
      <c r="W3" s="43"/>
      <c r="X3" s="43"/>
      <c r="Y3" s="43"/>
      <c r="Z3" s="43"/>
      <c r="AA3" s="43"/>
      <c r="AB3" s="43"/>
      <c r="AC3" s="43"/>
    </row>
    <row r="4" spans="1:29" ht="13.5" customHeight="1" x14ac:dyDescent="0.15">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row>
    <row r="5" spans="1:29" ht="13.5" customHeight="1" x14ac:dyDescent="0.15">
      <c r="A5" s="1" t="s">
        <v>9</v>
      </c>
      <c r="B5" s="1"/>
      <c r="C5" s="1"/>
      <c r="D5" s="1"/>
      <c r="E5" s="221" t="s">
        <v>46</v>
      </c>
      <c r="F5" s="221"/>
      <c r="G5" s="221"/>
      <c r="H5" s="221"/>
      <c r="I5" s="221"/>
      <c r="J5" s="221"/>
      <c r="K5" s="221"/>
      <c r="L5" s="221"/>
      <c r="M5" s="221"/>
      <c r="N5" s="221"/>
      <c r="O5" s="221"/>
      <c r="P5" s="221"/>
      <c r="Q5" s="221"/>
      <c r="R5" s="221"/>
      <c r="S5" s="221"/>
      <c r="T5" s="44"/>
      <c r="U5" s="44"/>
      <c r="V5" s="44"/>
      <c r="W5" s="44"/>
      <c r="X5" s="44"/>
      <c r="Y5" s="44"/>
      <c r="Z5" s="44"/>
      <c r="AA5" s="44"/>
      <c r="AB5" s="44"/>
      <c r="AC5" s="44"/>
    </row>
    <row r="6" spans="1:29" ht="13.5" customHeight="1" x14ac:dyDescent="0.15">
      <c r="A6" s="1"/>
      <c r="B6" s="1"/>
      <c r="C6" s="1"/>
      <c r="D6" s="1"/>
      <c r="E6" s="221"/>
      <c r="F6" s="221"/>
      <c r="G6" s="221"/>
      <c r="H6" s="221"/>
      <c r="I6" s="221"/>
      <c r="J6" s="221"/>
      <c r="K6" s="221"/>
      <c r="L6" s="221"/>
      <c r="M6" s="221"/>
      <c r="N6" s="221"/>
      <c r="O6" s="221"/>
      <c r="P6" s="221"/>
      <c r="Q6" s="221"/>
      <c r="R6" s="221"/>
      <c r="S6" s="221"/>
      <c r="T6" s="44"/>
      <c r="U6" s="44"/>
      <c r="V6" s="44"/>
      <c r="W6" s="44"/>
      <c r="X6" s="44"/>
      <c r="Y6" s="44"/>
      <c r="Z6" s="44"/>
      <c r="AA6" s="44"/>
      <c r="AB6" s="44"/>
      <c r="AC6" s="44"/>
    </row>
    <row r="7" spans="1:29" ht="13.5" customHeight="1" x14ac:dyDescent="0.15">
      <c r="A7" s="1"/>
      <c r="B7" s="1"/>
      <c r="C7" s="1"/>
      <c r="D7" s="1"/>
      <c r="E7" s="221"/>
      <c r="F7" s="221"/>
      <c r="G7" s="221"/>
      <c r="H7" s="221"/>
      <c r="I7" s="221"/>
      <c r="J7" s="221"/>
      <c r="K7" s="221"/>
      <c r="L7" s="221"/>
      <c r="M7" s="221"/>
      <c r="N7" s="221"/>
      <c r="O7" s="221"/>
      <c r="P7" s="221"/>
      <c r="Q7" s="221"/>
      <c r="R7" s="221"/>
      <c r="S7" s="221"/>
      <c r="T7" s="44"/>
      <c r="U7" s="44"/>
      <c r="V7" s="44"/>
      <c r="W7" s="44"/>
      <c r="X7" s="44"/>
      <c r="Y7" s="44"/>
      <c r="Z7" s="44"/>
      <c r="AA7" s="44"/>
      <c r="AB7" s="44"/>
      <c r="AC7" s="44"/>
    </row>
    <row r="8" spans="1:29" ht="13.5" customHeight="1" x14ac:dyDescent="0.15">
      <c r="A8" s="1"/>
      <c r="B8" s="1"/>
      <c r="C8" s="1"/>
      <c r="D8" s="1"/>
      <c r="E8" s="221"/>
      <c r="F8" s="221"/>
      <c r="G8" s="221"/>
      <c r="H8" s="221"/>
      <c r="I8" s="221"/>
      <c r="J8" s="221"/>
      <c r="K8" s="221"/>
      <c r="L8" s="221"/>
      <c r="M8" s="221"/>
      <c r="N8" s="221"/>
      <c r="O8" s="221"/>
      <c r="P8" s="221"/>
      <c r="Q8" s="221"/>
      <c r="R8" s="221"/>
      <c r="S8" s="221"/>
      <c r="T8" s="44"/>
      <c r="U8" s="44"/>
      <c r="V8" s="44"/>
      <c r="W8" s="44"/>
      <c r="X8" s="44"/>
      <c r="Y8" s="44"/>
      <c r="Z8" s="44"/>
      <c r="AA8" s="44"/>
      <c r="AB8" s="44"/>
      <c r="AC8" s="44"/>
    </row>
    <row r="9" spans="1:29" ht="13.5" customHeight="1" x14ac:dyDescent="0.15">
      <c r="A9" s="1"/>
      <c r="B9" s="1"/>
      <c r="C9" s="1"/>
      <c r="D9" s="1"/>
      <c r="E9" s="221"/>
      <c r="F9" s="221"/>
      <c r="G9" s="221"/>
      <c r="H9" s="221"/>
      <c r="I9" s="221"/>
      <c r="J9" s="221"/>
      <c r="K9" s="221"/>
      <c r="L9" s="221"/>
      <c r="M9" s="221"/>
      <c r="N9" s="221"/>
      <c r="O9" s="221"/>
      <c r="P9" s="221"/>
      <c r="Q9" s="221"/>
      <c r="R9" s="221"/>
      <c r="S9" s="221"/>
      <c r="T9" s="44"/>
      <c r="U9" s="44"/>
      <c r="V9" s="44"/>
      <c r="W9" s="44"/>
      <c r="X9" s="44"/>
      <c r="Y9" s="44"/>
      <c r="Z9" s="44"/>
      <c r="AA9" s="44"/>
      <c r="AB9" s="44"/>
      <c r="AC9" s="44"/>
    </row>
    <row r="10" spans="1:29" ht="13.5" customHeight="1" x14ac:dyDescent="0.15">
      <c r="A10" s="1"/>
      <c r="B10" s="1"/>
      <c r="C10" s="1"/>
      <c r="D10" s="1"/>
      <c r="E10" s="221"/>
      <c r="F10" s="221"/>
      <c r="G10" s="221"/>
      <c r="H10" s="221"/>
      <c r="I10" s="221"/>
      <c r="J10" s="221"/>
      <c r="K10" s="221"/>
      <c r="L10" s="221"/>
      <c r="M10" s="221"/>
      <c r="N10" s="221"/>
      <c r="O10" s="221"/>
      <c r="P10" s="221"/>
      <c r="Q10" s="221"/>
      <c r="R10" s="221"/>
      <c r="S10" s="221"/>
      <c r="T10" s="44"/>
      <c r="U10" s="44"/>
      <c r="V10" s="44"/>
      <c r="W10" s="44"/>
      <c r="X10" s="44"/>
      <c r="Y10" s="44"/>
      <c r="Z10" s="44"/>
      <c r="AA10" s="44"/>
      <c r="AB10" s="44"/>
      <c r="AC10" s="44"/>
    </row>
    <row r="11" spans="1:29" s="23" customFormat="1" ht="13.5" customHeight="1" x14ac:dyDescent="0.15">
      <c r="A11" s="1"/>
      <c r="B11" s="1"/>
      <c r="C11" s="1"/>
      <c r="D11" s="1"/>
      <c r="E11" s="36"/>
      <c r="F11" s="36"/>
      <c r="G11" s="36"/>
      <c r="H11" s="36"/>
      <c r="I11" s="36"/>
      <c r="J11" s="36"/>
      <c r="K11" s="36"/>
      <c r="L11" s="36"/>
      <c r="M11" s="36"/>
      <c r="N11" s="36"/>
      <c r="O11" s="36"/>
      <c r="P11" s="36"/>
      <c r="Q11" s="36"/>
      <c r="R11" s="36"/>
      <c r="S11" s="36"/>
      <c r="T11" s="44"/>
      <c r="U11" s="44"/>
      <c r="V11" s="44"/>
      <c r="W11" s="44"/>
      <c r="X11" s="44"/>
      <c r="Y11" s="44"/>
      <c r="Z11" s="44"/>
      <c r="AA11" s="44"/>
      <c r="AB11" s="44"/>
      <c r="AC11" s="44"/>
    </row>
    <row r="12" spans="1:29" ht="13.5" customHeight="1" x14ac:dyDescent="0.15">
      <c r="A12" s="3" t="s">
        <v>40</v>
      </c>
      <c r="E12" s="12" t="s">
        <v>41</v>
      </c>
      <c r="F12" s="13"/>
      <c r="G12" s="13"/>
      <c r="H12" s="13"/>
      <c r="I12" s="13"/>
      <c r="J12" s="13"/>
      <c r="K12" s="13"/>
      <c r="L12" s="13"/>
      <c r="M12" s="13"/>
      <c r="N12" s="13"/>
      <c r="O12" s="13"/>
      <c r="P12" s="13"/>
      <c r="Q12" s="13"/>
      <c r="R12" s="13"/>
      <c r="S12" s="13"/>
      <c r="T12" s="13"/>
      <c r="U12" s="13"/>
      <c r="V12" s="13"/>
      <c r="W12" s="13"/>
      <c r="X12" s="13"/>
      <c r="Y12" s="13"/>
    </row>
    <row r="13" spans="1:29" ht="13.5" customHeight="1" x14ac:dyDescent="0.15">
      <c r="E13" s="6"/>
    </row>
    <row r="14" spans="1:29" ht="13.5" customHeight="1" x14ac:dyDescent="0.15">
      <c r="A14" s="3" t="s">
        <v>10</v>
      </c>
      <c r="E14" s="6" t="s">
        <v>54</v>
      </c>
      <c r="F14" s="8"/>
      <c r="G14" s="8"/>
      <c r="H14" s="8"/>
      <c r="I14" s="8"/>
      <c r="J14" s="8"/>
      <c r="K14" s="8"/>
      <c r="L14" s="8"/>
      <c r="M14" s="8"/>
      <c r="N14" s="8"/>
      <c r="O14" s="8"/>
      <c r="P14" s="8"/>
    </row>
    <row r="15" spans="1:29" ht="13.5" customHeight="1" x14ac:dyDescent="0.15">
      <c r="E15" s="6"/>
    </row>
    <row r="16" spans="1:29" ht="13.5" customHeight="1" x14ac:dyDescent="0.15">
      <c r="A16" s="3" t="s">
        <v>42</v>
      </c>
      <c r="E16" s="12" t="s">
        <v>43</v>
      </c>
      <c r="F16" s="13"/>
      <c r="G16" s="13"/>
      <c r="H16" s="13"/>
      <c r="I16" s="13"/>
      <c r="J16" s="13"/>
      <c r="K16" s="13"/>
      <c r="L16" s="13"/>
      <c r="M16" s="13"/>
      <c r="N16" s="13"/>
      <c r="O16" s="13"/>
      <c r="P16" s="13"/>
    </row>
    <row r="17" spans="1:29" ht="13.5" customHeight="1" x14ac:dyDescent="0.15">
      <c r="E17" s="6"/>
    </row>
    <row r="18" spans="1:29" ht="13.5" customHeight="1" x14ac:dyDescent="0.15">
      <c r="A18" s="3" t="s">
        <v>13</v>
      </c>
      <c r="E18" s="13" t="s">
        <v>47</v>
      </c>
      <c r="F18" s="13"/>
      <c r="G18" s="13"/>
      <c r="H18" s="13"/>
      <c r="I18" s="13"/>
      <c r="J18" s="13"/>
    </row>
    <row r="19" spans="1:29" ht="13.5" customHeight="1" x14ac:dyDescent="0.15"/>
    <row r="20" spans="1:29" ht="13.5" customHeight="1" x14ac:dyDescent="0.15">
      <c r="A20" s="4" t="s">
        <v>8</v>
      </c>
      <c r="B20" s="4"/>
      <c r="C20" s="4"/>
      <c r="D20" s="4"/>
      <c r="E20" s="222" t="s">
        <v>191</v>
      </c>
      <c r="F20" s="222"/>
      <c r="G20" s="222"/>
      <c r="H20" s="222"/>
      <c r="I20" s="222"/>
      <c r="J20" s="222"/>
      <c r="K20" s="222"/>
      <c r="L20" s="222"/>
      <c r="M20" s="222"/>
      <c r="N20" s="222"/>
      <c r="O20" s="222"/>
      <c r="P20" s="222"/>
      <c r="Q20" s="222"/>
      <c r="R20" s="222"/>
      <c r="S20" s="222"/>
      <c r="T20" s="15"/>
      <c r="U20" s="15"/>
      <c r="V20" s="15"/>
      <c r="W20" s="15"/>
      <c r="X20" s="15"/>
      <c r="Y20" s="15"/>
      <c r="Z20" s="15"/>
      <c r="AA20" s="10"/>
      <c r="AB20" s="4"/>
      <c r="AC20" s="4"/>
    </row>
    <row r="21" spans="1:29" ht="13.5" customHeight="1" x14ac:dyDescent="0.15">
      <c r="B21" s="5"/>
      <c r="C21" s="5"/>
      <c r="D21" s="5"/>
      <c r="E21" s="222"/>
      <c r="F21" s="222"/>
      <c r="G21" s="222"/>
      <c r="H21" s="222"/>
      <c r="I21" s="222"/>
      <c r="J21" s="222"/>
      <c r="K21" s="222"/>
      <c r="L21" s="222"/>
      <c r="M21" s="222"/>
      <c r="N21" s="222"/>
      <c r="O21" s="222"/>
      <c r="P21" s="222"/>
      <c r="Q21" s="222"/>
      <c r="R21" s="222"/>
      <c r="S21" s="222"/>
      <c r="T21" s="14"/>
      <c r="U21" s="14"/>
      <c r="V21" s="14"/>
      <c r="W21" s="14"/>
      <c r="X21" s="14"/>
      <c r="Y21" s="14"/>
      <c r="Z21" s="14"/>
      <c r="AA21" s="9"/>
      <c r="AB21" s="5"/>
      <c r="AC21" s="5"/>
    </row>
    <row r="22" spans="1:29" ht="13.5" customHeight="1" x14ac:dyDescent="0.15">
      <c r="A22" s="18"/>
      <c r="B22" s="18"/>
      <c r="C22" s="18"/>
      <c r="D22" s="18"/>
      <c r="E22" s="222"/>
      <c r="F22" s="222"/>
      <c r="G22" s="222"/>
      <c r="H22" s="222"/>
      <c r="I22" s="222"/>
      <c r="J22" s="222"/>
      <c r="K22" s="222"/>
      <c r="L22" s="222"/>
      <c r="M22" s="222"/>
      <c r="N22" s="222"/>
      <c r="O22" s="222"/>
      <c r="P22" s="222"/>
      <c r="Q22" s="222"/>
      <c r="R22" s="222"/>
      <c r="S22" s="222"/>
      <c r="T22" s="16"/>
      <c r="U22" s="16"/>
      <c r="V22" s="16"/>
      <c r="W22" s="16"/>
      <c r="X22" s="16"/>
      <c r="Y22" s="16"/>
      <c r="Z22" s="16"/>
      <c r="AA22" s="11"/>
      <c r="AB22" s="18"/>
      <c r="AC22" s="18"/>
    </row>
    <row r="23" spans="1:29" ht="13.5" customHeight="1" x14ac:dyDescent="0.15">
      <c r="A23" s="18"/>
      <c r="B23" s="18"/>
      <c r="C23" s="18"/>
      <c r="D23" s="18"/>
      <c r="E23" s="222"/>
      <c r="F23" s="222"/>
      <c r="G23" s="222"/>
      <c r="H23" s="222"/>
      <c r="I23" s="222"/>
      <c r="J23" s="222"/>
      <c r="K23" s="222"/>
      <c r="L23" s="222"/>
      <c r="M23" s="222"/>
      <c r="N23" s="222"/>
      <c r="O23" s="222"/>
      <c r="P23" s="222"/>
      <c r="Q23" s="222"/>
      <c r="R23" s="222"/>
      <c r="S23" s="222"/>
      <c r="T23" s="16"/>
      <c r="U23" s="16"/>
      <c r="V23" s="16"/>
      <c r="W23" s="16"/>
      <c r="X23" s="16"/>
      <c r="Y23" s="16"/>
      <c r="Z23" s="16"/>
      <c r="AA23" s="11"/>
      <c r="AB23" s="18"/>
      <c r="AC23" s="18"/>
    </row>
    <row r="24" spans="1:29" ht="13.5" customHeight="1" x14ac:dyDescent="0.15">
      <c r="A24" s="18"/>
      <c r="B24" s="18"/>
      <c r="C24" s="18"/>
      <c r="D24" s="18"/>
      <c r="E24" s="222"/>
      <c r="F24" s="222"/>
      <c r="G24" s="222"/>
      <c r="H24" s="222"/>
      <c r="I24" s="222"/>
      <c r="J24" s="222"/>
      <c r="K24" s="222"/>
      <c r="L24" s="222"/>
      <c r="M24" s="222"/>
      <c r="N24" s="222"/>
      <c r="O24" s="222"/>
      <c r="P24" s="222"/>
      <c r="Q24" s="222"/>
      <c r="R24" s="222"/>
      <c r="S24" s="222"/>
      <c r="T24" s="16"/>
      <c r="U24" s="16"/>
      <c r="V24" s="16"/>
      <c r="W24" s="16"/>
      <c r="X24" s="16"/>
      <c r="Y24" s="16"/>
      <c r="Z24" s="16"/>
      <c r="AA24" s="11"/>
      <c r="AB24" s="18"/>
      <c r="AC24" s="18"/>
    </row>
    <row r="25" spans="1:29" ht="13.5" customHeight="1" x14ac:dyDescent="0.15">
      <c r="A25" s="18"/>
      <c r="B25" s="18"/>
      <c r="C25" s="18"/>
      <c r="D25" s="18"/>
      <c r="E25" s="222"/>
      <c r="F25" s="222"/>
      <c r="G25" s="222"/>
      <c r="H25" s="222"/>
      <c r="I25" s="222"/>
      <c r="J25" s="222"/>
      <c r="K25" s="222"/>
      <c r="L25" s="222"/>
      <c r="M25" s="222"/>
      <c r="N25" s="222"/>
      <c r="O25" s="222"/>
      <c r="P25" s="222"/>
      <c r="Q25" s="222"/>
      <c r="R25" s="222"/>
      <c r="S25" s="222"/>
      <c r="T25" s="16"/>
      <c r="U25" s="16"/>
      <c r="V25" s="16"/>
      <c r="W25" s="16"/>
      <c r="X25" s="16"/>
      <c r="Y25" s="16"/>
      <c r="Z25" s="16"/>
      <c r="AA25" s="11"/>
      <c r="AB25" s="18"/>
      <c r="AC25" s="18"/>
    </row>
    <row r="26" spans="1:29" s="23" customFormat="1" ht="13.5" customHeight="1" x14ac:dyDescent="0.15">
      <c r="A26" s="18"/>
      <c r="B26" s="18"/>
      <c r="C26" s="18"/>
      <c r="D26" s="18"/>
      <c r="E26" s="222"/>
      <c r="F26" s="222"/>
      <c r="G26" s="222"/>
      <c r="H26" s="222"/>
      <c r="I26" s="222"/>
      <c r="J26" s="222"/>
      <c r="K26" s="222"/>
      <c r="L26" s="222"/>
      <c r="M26" s="222"/>
      <c r="N26" s="222"/>
      <c r="O26" s="222"/>
      <c r="P26" s="222"/>
      <c r="Q26" s="222"/>
      <c r="R26" s="222"/>
      <c r="S26" s="222"/>
      <c r="T26" s="46"/>
      <c r="U26" s="46"/>
      <c r="V26" s="46"/>
      <c r="W26" s="46"/>
      <c r="X26" s="46"/>
      <c r="Y26" s="46"/>
      <c r="Z26" s="46"/>
      <c r="AA26" s="11"/>
      <c r="AB26" s="18"/>
      <c r="AC26" s="18"/>
    </row>
    <row r="27" spans="1:29" ht="13.5" customHeight="1" x14ac:dyDescent="0.15">
      <c r="A27" s="18"/>
      <c r="B27" s="18"/>
      <c r="C27" s="18"/>
      <c r="D27" s="18"/>
      <c r="E27" s="222"/>
      <c r="F27" s="222"/>
      <c r="G27" s="222"/>
      <c r="H27" s="222"/>
      <c r="I27" s="222"/>
      <c r="J27" s="222"/>
      <c r="K27" s="222"/>
      <c r="L27" s="222"/>
      <c r="M27" s="222"/>
      <c r="N27" s="222"/>
      <c r="O27" s="222"/>
      <c r="P27" s="222"/>
      <c r="Q27" s="222"/>
      <c r="R27" s="222"/>
      <c r="S27" s="222"/>
      <c r="T27" s="16"/>
      <c r="U27" s="16"/>
      <c r="V27" s="16"/>
      <c r="W27" s="16"/>
      <c r="X27" s="16"/>
      <c r="Y27" s="16"/>
      <c r="Z27" s="16"/>
      <c r="AA27" s="11"/>
      <c r="AB27" s="18"/>
      <c r="AC27" s="18"/>
    </row>
    <row r="28" spans="1:29" ht="13.5" customHeight="1" x14ac:dyDescent="0.15">
      <c r="A28" s="18"/>
      <c r="B28" s="18"/>
      <c r="C28" s="18"/>
      <c r="D28" s="18"/>
      <c r="E28" s="222"/>
      <c r="F28" s="222"/>
      <c r="G28" s="222"/>
      <c r="H28" s="222"/>
      <c r="I28" s="222"/>
      <c r="J28" s="222"/>
      <c r="K28" s="222"/>
      <c r="L28" s="222"/>
      <c r="M28" s="222"/>
      <c r="N28" s="222"/>
      <c r="O28" s="222"/>
      <c r="P28" s="222"/>
      <c r="Q28" s="222"/>
      <c r="R28" s="222"/>
      <c r="S28" s="222"/>
      <c r="T28" s="16"/>
      <c r="U28" s="16"/>
      <c r="V28" s="16"/>
      <c r="W28" s="16"/>
      <c r="X28" s="16"/>
      <c r="Y28" s="16"/>
      <c r="Z28" s="16"/>
      <c r="AA28" s="11"/>
      <c r="AB28" s="18"/>
      <c r="AC28" s="18"/>
    </row>
    <row r="29" spans="1:29" ht="13.5" customHeight="1" x14ac:dyDescent="0.15">
      <c r="A29" s="18"/>
      <c r="B29" s="18"/>
      <c r="C29" s="18"/>
      <c r="D29" s="18"/>
      <c r="E29" s="5"/>
      <c r="F29" s="18"/>
      <c r="G29" s="18"/>
      <c r="H29" s="18"/>
      <c r="I29" s="18"/>
      <c r="J29" s="18"/>
      <c r="K29" s="18"/>
      <c r="L29" s="18"/>
      <c r="M29" s="18"/>
      <c r="N29" s="18"/>
      <c r="O29" s="18"/>
      <c r="P29" s="18"/>
      <c r="Q29" s="18"/>
      <c r="R29" s="18"/>
      <c r="S29" s="18"/>
      <c r="T29" s="18"/>
      <c r="U29" s="18"/>
      <c r="V29" s="18"/>
      <c r="W29" s="18"/>
      <c r="X29" s="18"/>
      <c r="Y29" s="18"/>
      <c r="Z29" s="18"/>
      <c r="AA29" s="18"/>
      <c r="AB29" s="18"/>
      <c r="AC29" s="18"/>
    </row>
    <row r="30" spans="1:29" x14ac:dyDescent="0.15">
      <c r="A30" s="3" t="s">
        <v>11</v>
      </c>
    </row>
    <row r="31" spans="1:29" x14ac:dyDescent="0.15">
      <c r="E31" s="3" t="s">
        <v>44</v>
      </c>
    </row>
    <row r="32" spans="1:29" ht="27" customHeight="1" thickBot="1" x14ac:dyDescent="0.2">
      <c r="E32" s="255" t="s">
        <v>7</v>
      </c>
      <c r="F32" s="255"/>
      <c r="G32" s="256"/>
      <c r="H32" s="257" t="s">
        <v>192</v>
      </c>
      <c r="I32" s="258"/>
      <c r="J32" s="258" t="s">
        <v>4</v>
      </c>
      <c r="K32" s="258"/>
      <c r="L32" s="258" t="s">
        <v>5</v>
      </c>
      <c r="M32" s="258"/>
      <c r="N32" s="258" t="s">
        <v>6</v>
      </c>
      <c r="O32" s="258"/>
      <c r="P32" s="258" t="s">
        <v>14</v>
      </c>
      <c r="Q32" s="263"/>
      <c r="R32" s="264" t="s">
        <v>1</v>
      </c>
      <c r="S32" s="253"/>
    </row>
    <row r="33" spans="3:35" ht="14.25" thickTop="1" x14ac:dyDescent="0.15">
      <c r="E33" s="223" t="s">
        <v>0</v>
      </c>
      <c r="F33" s="259" t="s">
        <v>2</v>
      </c>
      <c r="G33" s="260"/>
      <c r="H33" s="262">
        <v>50</v>
      </c>
      <c r="I33" s="244"/>
      <c r="J33" s="244">
        <v>50</v>
      </c>
      <c r="K33" s="244"/>
      <c r="L33" s="244">
        <v>50</v>
      </c>
      <c r="M33" s="244"/>
      <c r="N33" s="244">
        <v>50</v>
      </c>
      <c r="O33" s="244"/>
      <c r="P33" s="244">
        <v>50</v>
      </c>
      <c r="Q33" s="268"/>
      <c r="R33" s="269">
        <f>SUM(H33:Q33)</f>
        <v>250</v>
      </c>
      <c r="S33" s="270"/>
    </row>
    <row r="34" spans="3:35" x14ac:dyDescent="0.15">
      <c r="E34" s="224"/>
      <c r="F34" s="238"/>
      <c r="G34" s="240"/>
      <c r="H34" s="233">
        <f>H33/$R$33</f>
        <v>0.2</v>
      </c>
      <c r="I34" s="234"/>
      <c r="J34" s="234">
        <f>J33/$R$33</f>
        <v>0.2</v>
      </c>
      <c r="K34" s="234"/>
      <c r="L34" s="234">
        <f>L33/$R$33</f>
        <v>0.2</v>
      </c>
      <c r="M34" s="234"/>
      <c r="N34" s="234">
        <f>N33/$R$33</f>
        <v>0.2</v>
      </c>
      <c r="O34" s="234"/>
      <c r="P34" s="234">
        <f>P33/$R$33</f>
        <v>0.2</v>
      </c>
      <c r="Q34" s="235"/>
      <c r="R34" s="233">
        <f>SUM(H34:Q34)</f>
        <v>1</v>
      </c>
      <c r="S34" s="234"/>
      <c r="T34" s="226"/>
      <c r="U34" s="227"/>
    </row>
    <row r="35" spans="3:35" x14ac:dyDescent="0.15">
      <c r="E35" s="224"/>
      <c r="F35" s="238"/>
      <c r="G35" s="240"/>
      <c r="H35" s="265">
        <f>H33/H$39</f>
        <v>0.5</v>
      </c>
      <c r="I35" s="266"/>
      <c r="J35" s="266">
        <f>J33/J$39</f>
        <v>0.5</v>
      </c>
      <c r="K35" s="266"/>
      <c r="L35" s="266">
        <f>L33/L$39</f>
        <v>0.5</v>
      </c>
      <c r="M35" s="266"/>
      <c r="N35" s="266">
        <f>N33/N$39</f>
        <v>0.5</v>
      </c>
      <c r="O35" s="266"/>
      <c r="P35" s="266">
        <f>P33/P$39</f>
        <v>0.5</v>
      </c>
      <c r="Q35" s="267"/>
      <c r="R35" s="231">
        <f>R33/R39</f>
        <v>0.5</v>
      </c>
      <c r="S35" s="232"/>
      <c r="T35" s="247"/>
      <c r="U35" s="247"/>
    </row>
    <row r="36" spans="3:35" x14ac:dyDescent="0.15">
      <c r="E36" s="224"/>
      <c r="F36" s="238" t="s">
        <v>3</v>
      </c>
      <c r="G36" s="240"/>
      <c r="H36" s="250">
        <v>50</v>
      </c>
      <c r="I36" s="248"/>
      <c r="J36" s="248">
        <v>50</v>
      </c>
      <c r="K36" s="248"/>
      <c r="L36" s="248">
        <v>50</v>
      </c>
      <c r="M36" s="248"/>
      <c r="N36" s="248">
        <v>50</v>
      </c>
      <c r="O36" s="248"/>
      <c r="P36" s="248">
        <v>50</v>
      </c>
      <c r="Q36" s="249"/>
      <c r="R36" s="250">
        <f>SUM(H36:Q36)</f>
        <v>250</v>
      </c>
      <c r="S36" s="248"/>
      <c r="T36" s="227"/>
      <c r="U36" s="227"/>
    </row>
    <row r="37" spans="3:35" x14ac:dyDescent="0.15">
      <c r="E37" s="224"/>
      <c r="F37" s="238"/>
      <c r="G37" s="240"/>
      <c r="H37" s="233">
        <f>H36/$R$36</f>
        <v>0.2</v>
      </c>
      <c r="I37" s="234"/>
      <c r="J37" s="234">
        <f>J36/$R$36</f>
        <v>0.2</v>
      </c>
      <c r="K37" s="234"/>
      <c r="L37" s="234">
        <f>L36/$R$36</f>
        <v>0.2</v>
      </c>
      <c r="M37" s="234"/>
      <c r="N37" s="234">
        <f>N36/$R$36</f>
        <v>0.2</v>
      </c>
      <c r="O37" s="234"/>
      <c r="P37" s="234">
        <f>P36/$R$36</f>
        <v>0.2</v>
      </c>
      <c r="Q37" s="235"/>
      <c r="R37" s="233">
        <f>SUM(H37:Q37)</f>
        <v>1</v>
      </c>
      <c r="S37" s="234"/>
      <c r="T37" s="226"/>
      <c r="U37" s="227"/>
    </row>
    <row r="38" spans="3:35" ht="14.25" thickBot="1" x14ac:dyDescent="0.2">
      <c r="E38" s="225"/>
      <c r="F38" s="253"/>
      <c r="G38" s="254"/>
      <c r="H38" s="261">
        <f>H36/H$39</f>
        <v>0.5</v>
      </c>
      <c r="I38" s="251"/>
      <c r="J38" s="251">
        <f>J36/J$39</f>
        <v>0.5</v>
      </c>
      <c r="K38" s="251"/>
      <c r="L38" s="251">
        <f>L36/L$39</f>
        <v>0.5</v>
      </c>
      <c r="M38" s="251"/>
      <c r="N38" s="251">
        <f>N36/N$39</f>
        <v>0.5</v>
      </c>
      <c r="O38" s="251"/>
      <c r="P38" s="251">
        <f>P36/P$39</f>
        <v>0.5</v>
      </c>
      <c r="Q38" s="252"/>
      <c r="R38" s="245">
        <f>R36/R39</f>
        <v>0.5</v>
      </c>
      <c r="S38" s="246"/>
      <c r="T38" s="247"/>
      <c r="U38" s="247"/>
    </row>
    <row r="39" spans="3:35" ht="14.25" thickTop="1" x14ac:dyDescent="0.15">
      <c r="E39" s="236" t="s">
        <v>1</v>
      </c>
      <c r="F39" s="236"/>
      <c r="G39" s="237"/>
      <c r="H39" s="241">
        <f>SUM(H33,H36)</f>
        <v>100</v>
      </c>
      <c r="I39" s="242"/>
      <c r="J39" s="242">
        <f>SUM(J33,J36)</f>
        <v>100</v>
      </c>
      <c r="K39" s="242"/>
      <c r="L39" s="242">
        <f>SUM(L33,L36)</f>
        <v>100</v>
      </c>
      <c r="M39" s="242"/>
      <c r="N39" s="242">
        <f>SUM(N33,N36)</f>
        <v>100</v>
      </c>
      <c r="O39" s="242"/>
      <c r="P39" s="242">
        <f>SUM(P33,P36)</f>
        <v>100</v>
      </c>
      <c r="Q39" s="243"/>
      <c r="R39" s="241">
        <f>SUM(R33,R36)</f>
        <v>500</v>
      </c>
      <c r="S39" s="242"/>
      <c r="T39" s="227"/>
      <c r="U39" s="227"/>
    </row>
    <row r="40" spans="3:35" x14ac:dyDescent="0.15">
      <c r="E40" s="238"/>
      <c r="F40" s="238"/>
      <c r="G40" s="239"/>
      <c r="H40" s="233">
        <f>H39/$R$39</f>
        <v>0.2</v>
      </c>
      <c r="I40" s="234"/>
      <c r="J40" s="234">
        <f>J39/$R$39</f>
        <v>0.2</v>
      </c>
      <c r="K40" s="234"/>
      <c r="L40" s="234">
        <f>L39/$R$39</f>
        <v>0.2</v>
      </c>
      <c r="M40" s="234"/>
      <c r="N40" s="234">
        <f>N39/$R$39</f>
        <v>0.2</v>
      </c>
      <c r="O40" s="234"/>
      <c r="P40" s="234">
        <f>P39/$R$39</f>
        <v>0.2</v>
      </c>
      <c r="Q40" s="235"/>
      <c r="R40" s="233">
        <f>SUM(H40:Q40)</f>
        <v>1</v>
      </c>
      <c r="S40" s="234"/>
      <c r="T40" s="226"/>
      <c r="U40" s="227"/>
    </row>
    <row r="41" spans="3:35" x14ac:dyDescent="0.15">
      <c r="E41" s="238"/>
      <c r="F41" s="238"/>
      <c r="G41" s="240"/>
      <c r="H41" s="228">
        <f>SUM(H35,H38)</f>
        <v>1</v>
      </c>
      <c r="I41" s="229"/>
      <c r="J41" s="229">
        <f>SUM(J35,J38)</f>
        <v>1</v>
      </c>
      <c r="K41" s="229"/>
      <c r="L41" s="229">
        <f>SUM(L35,L38)</f>
        <v>1</v>
      </c>
      <c r="M41" s="229"/>
      <c r="N41" s="229">
        <f>SUM(N35,N38)</f>
        <v>1</v>
      </c>
      <c r="O41" s="229"/>
      <c r="P41" s="229">
        <f>SUM(P35,P38)</f>
        <v>1</v>
      </c>
      <c r="Q41" s="230"/>
      <c r="R41" s="231">
        <v>1</v>
      </c>
      <c r="S41" s="232"/>
      <c r="T41" s="226"/>
      <c r="U41" s="227"/>
    </row>
    <row r="42" spans="3:35" x14ac:dyDescent="0.15">
      <c r="C42" s="17"/>
      <c r="D42" s="17"/>
      <c r="E42" s="17"/>
      <c r="F42" s="7"/>
      <c r="G42" s="7"/>
      <c r="H42" s="7"/>
      <c r="I42" s="7"/>
      <c r="J42" s="7"/>
      <c r="K42" s="7"/>
      <c r="L42" s="7"/>
      <c r="M42" s="7"/>
      <c r="N42" s="7"/>
      <c r="O42" s="7"/>
      <c r="P42" s="7"/>
      <c r="Q42" s="7"/>
      <c r="T42" s="20"/>
      <c r="U42" s="17"/>
      <c r="AC42" s="2"/>
      <c r="AD42" s="2"/>
      <c r="AE42" s="2"/>
      <c r="AF42" s="2"/>
      <c r="AG42" s="2"/>
    </row>
    <row r="45" spans="3:35" x14ac:dyDescent="0.15">
      <c r="AH45" s="21" t="s">
        <v>2</v>
      </c>
      <c r="AI45" s="22">
        <v>0.5</v>
      </c>
    </row>
    <row r="46" spans="3:35" x14ac:dyDescent="0.15">
      <c r="AH46" s="21" t="s">
        <v>3</v>
      </c>
      <c r="AI46" s="22">
        <v>0.5</v>
      </c>
    </row>
  </sheetData>
  <mergeCells count="76">
    <mergeCell ref="N32:O32"/>
    <mergeCell ref="P32:Q32"/>
    <mergeCell ref="R32:S32"/>
    <mergeCell ref="T34:U34"/>
    <mergeCell ref="H35:I35"/>
    <mergeCell ref="J35:K35"/>
    <mergeCell ref="L35:M35"/>
    <mergeCell ref="N35:O35"/>
    <mergeCell ref="P35:Q35"/>
    <mergeCell ref="R35:S35"/>
    <mergeCell ref="T35:U35"/>
    <mergeCell ref="P33:Q33"/>
    <mergeCell ref="R33:S33"/>
    <mergeCell ref="H34:I34"/>
    <mergeCell ref="J34:K34"/>
    <mergeCell ref="L34:M34"/>
    <mergeCell ref="F36:G38"/>
    <mergeCell ref="H36:I36"/>
    <mergeCell ref="J36:K36"/>
    <mergeCell ref="L36:M36"/>
    <mergeCell ref="E32:G32"/>
    <mergeCell ref="H32:I32"/>
    <mergeCell ref="J32:K32"/>
    <mergeCell ref="L32:M32"/>
    <mergeCell ref="F33:G35"/>
    <mergeCell ref="H38:I38"/>
    <mergeCell ref="J38:K38"/>
    <mergeCell ref="L38:M38"/>
    <mergeCell ref="H33:I33"/>
    <mergeCell ref="J33:K33"/>
    <mergeCell ref="L33:M33"/>
    <mergeCell ref="R38:S38"/>
    <mergeCell ref="T38:U38"/>
    <mergeCell ref="N36:O36"/>
    <mergeCell ref="P36:Q36"/>
    <mergeCell ref="R36:S36"/>
    <mergeCell ref="T36:U36"/>
    <mergeCell ref="N37:O37"/>
    <mergeCell ref="P37:Q37"/>
    <mergeCell ref="R37:S37"/>
    <mergeCell ref="N38:O38"/>
    <mergeCell ref="P38:Q38"/>
    <mergeCell ref="N33:O33"/>
    <mergeCell ref="T37:U37"/>
    <mergeCell ref="H37:I37"/>
    <mergeCell ref="J37:K37"/>
    <mergeCell ref="L37:M37"/>
    <mergeCell ref="N34:O34"/>
    <mergeCell ref="P34:Q34"/>
    <mergeCell ref="R34:S34"/>
    <mergeCell ref="P40:Q40"/>
    <mergeCell ref="R40:S40"/>
    <mergeCell ref="T40:U40"/>
    <mergeCell ref="E39:G41"/>
    <mergeCell ref="H39:I39"/>
    <mergeCell ref="J39:K39"/>
    <mergeCell ref="L39:M39"/>
    <mergeCell ref="N39:O39"/>
    <mergeCell ref="P39:Q39"/>
    <mergeCell ref="R39:S39"/>
    <mergeCell ref="A2:S3"/>
    <mergeCell ref="E5:S10"/>
    <mergeCell ref="E20:S28"/>
    <mergeCell ref="E33:E38"/>
    <mergeCell ref="T41:U41"/>
    <mergeCell ref="H41:I41"/>
    <mergeCell ref="J41:K41"/>
    <mergeCell ref="L41:M41"/>
    <mergeCell ref="N41:O41"/>
    <mergeCell ref="P41:Q41"/>
    <mergeCell ref="R41:S41"/>
    <mergeCell ref="T39:U39"/>
    <mergeCell ref="H40:I40"/>
    <mergeCell ref="J40:K40"/>
    <mergeCell ref="L40:M40"/>
    <mergeCell ref="N40:O40"/>
  </mergeCells>
  <phoneticPr fontId="18"/>
  <printOptions horizontalCentered="1"/>
  <pageMargins left="0.25" right="0.25" top="0.75" bottom="0.75" header="0.3" footer="0.3"/>
  <pageSetup paperSize="9" fitToWidth="0" fitToHeight="0"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87"/>
  <sheetViews>
    <sheetView showGridLines="0" tabSelected="1" view="pageBreakPreview" topLeftCell="A449" zoomScale="85" zoomScaleNormal="85" zoomScaleSheetLayoutView="85" workbookViewId="0">
      <selection activeCell="I61" sqref="I61"/>
    </sheetView>
  </sheetViews>
  <sheetFormatPr defaultColWidth="9" defaultRowHeight="13.5" x14ac:dyDescent="0.15"/>
  <cols>
    <col min="1" max="1" width="2.625" style="76" customWidth="1"/>
    <col min="2" max="2" width="3.625" style="76" customWidth="1"/>
    <col min="3" max="3" width="50.625" style="76" customWidth="1"/>
    <col min="4" max="4" width="7.625" style="76" customWidth="1"/>
    <col min="5" max="5" width="6.625" style="76" customWidth="1"/>
    <col min="6" max="6" width="7.625" style="76" customWidth="1"/>
    <col min="7" max="7" width="6.625" style="76" customWidth="1"/>
    <col min="8" max="8" width="7.625" style="76" customWidth="1"/>
    <col min="9" max="9" width="6.625" style="76" customWidth="1"/>
    <col min="10" max="10" width="7.625" style="76" customWidth="1"/>
    <col min="11" max="11" width="6.625" style="76" customWidth="1"/>
    <col min="12" max="12" width="7.625" style="76" customWidth="1"/>
    <col min="13" max="13" width="6.625" style="76" customWidth="1"/>
    <col min="14" max="14" width="7.625" style="76" customWidth="1"/>
    <col min="15" max="17" width="6.625" style="76" customWidth="1"/>
    <col min="18" max="18" width="16.75" style="76" customWidth="1"/>
    <col min="19" max="26" width="6.625" style="76" customWidth="1"/>
    <col min="27" max="27" width="7.875" style="76" bestFit="1" customWidth="1"/>
    <col min="28" max="28" width="7.875" style="76" customWidth="1"/>
    <col min="29" max="31" width="7.125" style="76" customWidth="1"/>
    <col min="32" max="58" width="3.125" style="76" customWidth="1"/>
    <col min="59" max="62" width="9" style="76"/>
    <col min="63" max="63" width="9" style="76" customWidth="1"/>
    <col min="64" max="16384" width="9" style="76"/>
  </cols>
  <sheetData>
    <row r="1" spans="1:32" s="6" customFormat="1" x14ac:dyDescent="0.15"/>
    <row r="2" spans="1:32" s="6" customFormat="1" ht="17.25" x14ac:dyDescent="0.15">
      <c r="A2" s="74" t="s">
        <v>12</v>
      </c>
    </row>
    <row r="3" spans="1:32" ht="15" customHeight="1" x14ac:dyDescent="0.15">
      <c r="A3" s="75"/>
      <c r="B3" s="75"/>
      <c r="C3" s="75"/>
      <c r="N3" s="75"/>
    </row>
    <row r="4" spans="1:32" ht="15" customHeight="1" x14ac:dyDescent="0.15"/>
    <row r="5" spans="1:32" ht="15" customHeight="1" x14ac:dyDescent="0.15"/>
    <row r="6" spans="1:32" ht="15" customHeight="1" x14ac:dyDescent="0.15"/>
    <row r="7" spans="1:32" s="47" customFormat="1" ht="14.25" customHeight="1" x14ac:dyDescent="0.15">
      <c r="A7" s="45" t="s">
        <v>145</v>
      </c>
      <c r="B7" s="289" t="s">
        <v>217</v>
      </c>
      <c r="C7" s="289"/>
      <c r="D7" s="289"/>
      <c r="E7" s="289"/>
      <c r="F7" s="289"/>
      <c r="G7" s="289"/>
    </row>
    <row r="8" spans="1:32" s="47" customFormat="1" ht="14.25" customHeight="1" x14ac:dyDescent="0.15">
      <c r="A8" s="45" t="s">
        <v>145</v>
      </c>
      <c r="B8" s="47" t="s">
        <v>218</v>
      </c>
    </row>
    <row r="9" spans="1:32" s="47" customFormat="1" ht="14.25" customHeight="1" x14ac:dyDescent="0.15">
      <c r="A9" s="45" t="s">
        <v>145</v>
      </c>
      <c r="B9" s="289" t="s">
        <v>146</v>
      </c>
      <c r="C9" s="289"/>
      <c r="D9" s="289"/>
      <c r="E9" s="289"/>
      <c r="F9" s="289"/>
      <c r="G9" s="289"/>
    </row>
    <row r="10" spans="1:32" s="47" customFormat="1" ht="11.25" customHeight="1" x14ac:dyDescent="0.15">
      <c r="A10" s="45"/>
      <c r="B10" s="77"/>
      <c r="C10" s="77"/>
      <c r="D10" s="77"/>
      <c r="E10" s="77"/>
      <c r="F10" s="77"/>
      <c r="G10" s="77"/>
    </row>
    <row r="11" spans="1:32" ht="15" customHeight="1" x14ac:dyDescent="0.15">
      <c r="B11" s="78"/>
      <c r="C11" s="79"/>
      <c r="D11" s="80" t="s">
        <v>15</v>
      </c>
      <c r="E11" s="81">
        <v>500</v>
      </c>
      <c r="F11" s="80" t="s">
        <v>2</v>
      </c>
      <c r="G11" s="81">
        <v>250</v>
      </c>
      <c r="H11" s="80" t="s">
        <v>3</v>
      </c>
      <c r="I11" s="81">
        <v>250</v>
      </c>
      <c r="P11" s="47"/>
      <c r="Q11" s="82"/>
      <c r="AA11" s="82"/>
      <c r="AB11" s="82"/>
      <c r="AC11" s="82"/>
      <c r="AD11" s="82"/>
      <c r="AE11" s="288"/>
      <c r="AF11" s="288"/>
    </row>
    <row r="12" spans="1:32" ht="20.100000000000001" customHeight="1" x14ac:dyDescent="0.15">
      <c r="B12" s="83">
        <v>1</v>
      </c>
      <c r="C12" s="84" t="s">
        <v>55</v>
      </c>
      <c r="D12" s="84">
        <v>326</v>
      </c>
      <c r="E12" s="85">
        <f t="shared" ref="E12:E52" si="0">D12/$E$11</f>
        <v>0.65200000000000002</v>
      </c>
      <c r="F12" s="84">
        <v>162</v>
      </c>
      <c r="G12" s="86">
        <f>F12/$G$11</f>
        <v>0.64800000000000002</v>
      </c>
      <c r="H12" s="84">
        <v>164</v>
      </c>
      <c r="I12" s="86">
        <f>H12/$I$11</f>
        <v>0.65600000000000003</v>
      </c>
      <c r="J12" s="87"/>
      <c r="L12" s="88"/>
      <c r="P12" s="47"/>
      <c r="Q12" s="88"/>
    </row>
    <row r="13" spans="1:32" ht="20.100000000000001" customHeight="1" x14ac:dyDescent="0.15">
      <c r="B13" s="83">
        <v>2</v>
      </c>
      <c r="C13" s="84" t="s">
        <v>56</v>
      </c>
      <c r="D13" s="84">
        <v>161</v>
      </c>
      <c r="E13" s="85">
        <f t="shared" si="0"/>
        <v>0.32200000000000001</v>
      </c>
      <c r="F13" s="89">
        <v>75</v>
      </c>
      <c r="G13" s="86">
        <f t="shared" ref="G13:G52" si="1">F13/$G$11</f>
        <v>0.3</v>
      </c>
      <c r="H13" s="84">
        <v>86</v>
      </c>
      <c r="I13" s="86">
        <f t="shared" ref="I13:I52" si="2">H13/$I$11</f>
        <v>0.34399999999999997</v>
      </c>
      <c r="J13" s="87"/>
      <c r="L13" s="88"/>
      <c r="P13" s="47"/>
      <c r="Q13" s="88"/>
    </row>
    <row r="14" spans="1:32" ht="20.100000000000001" customHeight="1" x14ac:dyDescent="0.15">
      <c r="B14" s="83">
        <v>3</v>
      </c>
      <c r="C14" s="84" t="s">
        <v>57</v>
      </c>
      <c r="D14" s="84">
        <v>92</v>
      </c>
      <c r="E14" s="85">
        <f t="shared" si="0"/>
        <v>0.184</v>
      </c>
      <c r="F14" s="89">
        <v>70</v>
      </c>
      <c r="G14" s="86">
        <f t="shared" si="1"/>
        <v>0.28000000000000003</v>
      </c>
      <c r="H14" s="84">
        <v>22</v>
      </c>
      <c r="I14" s="86">
        <f t="shared" si="2"/>
        <v>8.7999999999999995E-2</v>
      </c>
      <c r="J14" s="87"/>
      <c r="L14" s="88"/>
      <c r="P14" s="47"/>
      <c r="Q14" s="88"/>
    </row>
    <row r="15" spans="1:32" ht="30" customHeight="1" x14ac:dyDescent="0.15">
      <c r="B15" s="83">
        <v>4</v>
      </c>
      <c r="C15" s="90" t="s">
        <v>58</v>
      </c>
      <c r="D15" s="84">
        <v>37</v>
      </c>
      <c r="E15" s="85">
        <f t="shared" si="0"/>
        <v>7.3999999999999996E-2</v>
      </c>
      <c r="F15" s="89">
        <v>24</v>
      </c>
      <c r="G15" s="86">
        <f t="shared" si="1"/>
        <v>9.6000000000000002E-2</v>
      </c>
      <c r="H15" s="84">
        <v>13</v>
      </c>
      <c r="I15" s="86">
        <f t="shared" si="2"/>
        <v>5.1999999999999998E-2</v>
      </c>
      <c r="J15" s="87"/>
      <c r="L15" s="88"/>
      <c r="P15" s="47"/>
      <c r="Q15" s="88"/>
    </row>
    <row r="16" spans="1:32" ht="20.100000000000001" customHeight="1" x14ac:dyDescent="0.15">
      <c r="B16" s="83">
        <v>5</v>
      </c>
      <c r="C16" s="84" t="s">
        <v>59</v>
      </c>
      <c r="D16" s="84">
        <v>84</v>
      </c>
      <c r="E16" s="85">
        <f t="shared" si="0"/>
        <v>0.16800000000000001</v>
      </c>
      <c r="F16" s="89">
        <v>33</v>
      </c>
      <c r="G16" s="86">
        <f t="shared" si="1"/>
        <v>0.13200000000000001</v>
      </c>
      <c r="H16" s="84">
        <v>51</v>
      </c>
      <c r="I16" s="86">
        <f t="shared" si="2"/>
        <v>0.20399999999999999</v>
      </c>
      <c r="J16" s="87"/>
      <c r="L16" s="88"/>
      <c r="P16" s="47"/>
      <c r="Q16" s="88"/>
    </row>
    <row r="17" spans="2:17" ht="20.100000000000001" customHeight="1" x14ac:dyDescent="0.15">
      <c r="B17" s="83">
        <v>6</v>
      </c>
      <c r="C17" s="84" t="s">
        <v>60</v>
      </c>
      <c r="D17" s="84">
        <v>40</v>
      </c>
      <c r="E17" s="85">
        <f t="shared" si="0"/>
        <v>0.08</v>
      </c>
      <c r="F17" s="89">
        <v>9</v>
      </c>
      <c r="G17" s="86">
        <f t="shared" si="1"/>
        <v>3.5999999999999997E-2</v>
      </c>
      <c r="H17" s="84">
        <v>31</v>
      </c>
      <c r="I17" s="86">
        <f t="shared" si="2"/>
        <v>0.124</v>
      </c>
      <c r="J17" s="87"/>
      <c r="L17" s="88"/>
      <c r="P17" s="47"/>
      <c r="Q17" s="88"/>
    </row>
    <row r="18" spans="2:17" ht="20.100000000000001" customHeight="1" x14ac:dyDescent="0.15">
      <c r="B18" s="83">
        <v>7</v>
      </c>
      <c r="C18" s="84" t="s">
        <v>61</v>
      </c>
      <c r="D18" s="84">
        <v>6</v>
      </c>
      <c r="E18" s="85">
        <f t="shared" si="0"/>
        <v>1.2E-2</v>
      </c>
      <c r="F18" s="89">
        <v>4</v>
      </c>
      <c r="G18" s="86">
        <f t="shared" si="1"/>
        <v>1.6E-2</v>
      </c>
      <c r="H18" s="84">
        <v>2</v>
      </c>
      <c r="I18" s="86">
        <f t="shared" si="2"/>
        <v>8.0000000000000002E-3</v>
      </c>
      <c r="J18" s="87"/>
      <c r="L18" s="88"/>
      <c r="P18" s="47"/>
      <c r="Q18" s="88"/>
    </row>
    <row r="19" spans="2:17" ht="20.100000000000001" customHeight="1" x14ac:dyDescent="0.15">
      <c r="B19" s="83">
        <v>8</v>
      </c>
      <c r="C19" s="84" t="s">
        <v>62</v>
      </c>
      <c r="D19" s="84">
        <v>5</v>
      </c>
      <c r="E19" s="85">
        <f t="shared" si="0"/>
        <v>0.01</v>
      </c>
      <c r="F19" s="89">
        <v>4</v>
      </c>
      <c r="G19" s="86">
        <f t="shared" si="1"/>
        <v>1.6E-2</v>
      </c>
      <c r="H19" s="84">
        <v>1</v>
      </c>
      <c r="I19" s="86">
        <f t="shared" si="2"/>
        <v>4.0000000000000001E-3</v>
      </c>
      <c r="J19" s="87"/>
      <c r="L19" s="88"/>
      <c r="P19" s="47"/>
      <c r="Q19" s="88"/>
    </row>
    <row r="20" spans="2:17" ht="20.100000000000001" customHeight="1" x14ac:dyDescent="0.15">
      <c r="B20" s="83">
        <v>9</v>
      </c>
      <c r="C20" s="84" t="s">
        <v>63</v>
      </c>
      <c r="D20" s="84">
        <v>5</v>
      </c>
      <c r="E20" s="85">
        <f t="shared" si="0"/>
        <v>0.01</v>
      </c>
      <c r="F20" s="89">
        <v>3</v>
      </c>
      <c r="G20" s="86">
        <f t="shared" si="1"/>
        <v>1.2E-2</v>
      </c>
      <c r="H20" s="84">
        <v>2</v>
      </c>
      <c r="I20" s="86">
        <f t="shared" si="2"/>
        <v>8.0000000000000002E-3</v>
      </c>
      <c r="J20" s="87"/>
      <c r="L20" s="88"/>
      <c r="P20" s="47"/>
      <c r="Q20" s="88"/>
    </row>
    <row r="21" spans="2:17" ht="30" customHeight="1" x14ac:dyDescent="0.15">
      <c r="B21" s="83">
        <v>10</v>
      </c>
      <c r="C21" s="90" t="s">
        <v>31</v>
      </c>
      <c r="D21" s="84">
        <v>62</v>
      </c>
      <c r="E21" s="85">
        <f t="shared" si="0"/>
        <v>0.124</v>
      </c>
      <c r="F21" s="89">
        <v>39</v>
      </c>
      <c r="G21" s="86">
        <f t="shared" si="1"/>
        <v>0.156</v>
      </c>
      <c r="H21" s="84">
        <v>23</v>
      </c>
      <c r="I21" s="86">
        <f t="shared" si="2"/>
        <v>9.1999999999999998E-2</v>
      </c>
      <c r="J21" s="87"/>
      <c r="L21" s="88"/>
      <c r="P21" s="47"/>
      <c r="Q21" s="88"/>
    </row>
    <row r="22" spans="2:17" ht="20.100000000000001" customHeight="1" x14ac:dyDescent="0.15">
      <c r="B22" s="83">
        <v>11</v>
      </c>
      <c r="C22" s="84" t="s">
        <v>64</v>
      </c>
      <c r="D22" s="84">
        <v>7</v>
      </c>
      <c r="E22" s="85">
        <f t="shared" si="0"/>
        <v>1.4E-2</v>
      </c>
      <c r="F22" s="89">
        <v>6</v>
      </c>
      <c r="G22" s="86">
        <f t="shared" si="1"/>
        <v>2.4E-2</v>
      </c>
      <c r="H22" s="84">
        <v>1</v>
      </c>
      <c r="I22" s="86">
        <f t="shared" si="2"/>
        <v>4.0000000000000001E-3</v>
      </c>
      <c r="J22" s="87"/>
      <c r="L22" s="88"/>
      <c r="P22" s="47"/>
      <c r="Q22" s="88"/>
    </row>
    <row r="23" spans="2:17" ht="20.100000000000001" customHeight="1" x14ac:dyDescent="0.15">
      <c r="B23" s="83">
        <v>12</v>
      </c>
      <c r="C23" s="84" t="s">
        <v>65</v>
      </c>
      <c r="D23" s="84">
        <v>9</v>
      </c>
      <c r="E23" s="85">
        <f t="shared" si="0"/>
        <v>1.7999999999999999E-2</v>
      </c>
      <c r="F23" s="89">
        <v>7</v>
      </c>
      <c r="G23" s="86">
        <f t="shared" si="1"/>
        <v>2.8000000000000001E-2</v>
      </c>
      <c r="H23" s="84">
        <v>2</v>
      </c>
      <c r="I23" s="86">
        <f t="shared" si="2"/>
        <v>8.0000000000000002E-3</v>
      </c>
      <c r="J23" s="87"/>
      <c r="L23" s="88"/>
      <c r="P23" s="47"/>
      <c r="Q23" s="88"/>
    </row>
    <row r="24" spans="2:17" ht="20.100000000000001" customHeight="1" x14ac:dyDescent="0.15">
      <c r="B24" s="83">
        <v>13</v>
      </c>
      <c r="C24" s="84" t="s">
        <v>66</v>
      </c>
      <c r="D24" s="84">
        <v>30</v>
      </c>
      <c r="E24" s="85">
        <f t="shared" si="0"/>
        <v>0.06</v>
      </c>
      <c r="F24" s="89">
        <v>17</v>
      </c>
      <c r="G24" s="86">
        <f t="shared" si="1"/>
        <v>6.8000000000000005E-2</v>
      </c>
      <c r="H24" s="84">
        <v>13</v>
      </c>
      <c r="I24" s="86">
        <f t="shared" si="2"/>
        <v>5.1999999999999998E-2</v>
      </c>
      <c r="J24" s="87"/>
      <c r="L24" s="88"/>
      <c r="P24" s="47"/>
      <c r="Q24" s="88"/>
    </row>
    <row r="25" spans="2:17" ht="20.100000000000001" customHeight="1" x14ac:dyDescent="0.15">
      <c r="B25" s="83">
        <v>14</v>
      </c>
      <c r="C25" s="84" t="s">
        <v>67</v>
      </c>
      <c r="D25" s="84">
        <v>5</v>
      </c>
      <c r="E25" s="85">
        <f t="shared" si="0"/>
        <v>0.01</v>
      </c>
      <c r="F25" s="89">
        <v>5</v>
      </c>
      <c r="G25" s="86">
        <f t="shared" si="1"/>
        <v>0.02</v>
      </c>
      <c r="H25" s="84">
        <v>0</v>
      </c>
      <c r="I25" s="86">
        <f t="shared" si="2"/>
        <v>0</v>
      </c>
      <c r="J25" s="87"/>
      <c r="L25" s="88"/>
      <c r="P25" s="47"/>
      <c r="Q25" s="88"/>
    </row>
    <row r="26" spans="2:17" ht="20.100000000000001" customHeight="1" x14ac:dyDescent="0.15">
      <c r="B26" s="83">
        <v>15</v>
      </c>
      <c r="C26" s="84" t="s">
        <v>68</v>
      </c>
      <c r="D26" s="84">
        <v>1</v>
      </c>
      <c r="E26" s="85">
        <f t="shared" si="0"/>
        <v>2E-3</v>
      </c>
      <c r="F26" s="89">
        <v>1</v>
      </c>
      <c r="G26" s="86">
        <f t="shared" si="1"/>
        <v>4.0000000000000001E-3</v>
      </c>
      <c r="H26" s="84">
        <v>0</v>
      </c>
      <c r="I26" s="86">
        <f t="shared" si="2"/>
        <v>0</v>
      </c>
      <c r="J26" s="87"/>
      <c r="L26" s="88"/>
      <c r="P26" s="47"/>
      <c r="Q26" s="88"/>
    </row>
    <row r="27" spans="2:17" ht="20.100000000000001" customHeight="1" x14ac:dyDescent="0.15">
      <c r="B27" s="83">
        <v>16</v>
      </c>
      <c r="C27" s="84" t="s">
        <v>69</v>
      </c>
      <c r="D27" s="84">
        <v>7</v>
      </c>
      <c r="E27" s="85">
        <f t="shared" si="0"/>
        <v>1.4E-2</v>
      </c>
      <c r="F27" s="89">
        <v>6</v>
      </c>
      <c r="G27" s="86">
        <f t="shared" si="1"/>
        <v>2.4E-2</v>
      </c>
      <c r="H27" s="84">
        <v>1</v>
      </c>
      <c r="I27" s="86">
        <f t="shared" si="2"/>
        <v>4.0000000000000001E-3</v>
      </c>
      <c r="J27" s="87"/>
      <c r="L27" s="88"/>
      <c r="P27" s="47"/>
      <c r="Q27" s="88"/>
    </row>
    <row r="28" spans="2:17" ht="20.100000000000001" customHeight="1" x14ac:dyDescent="0.15">
      <c r="B28" s="83">
        <v>17</v>
      </c>
      <c r="C28" s="84" t="s">
        <v>70</v>
      </c>
      <c r="D28" s="84">
        <v>12</v>
      </c>
      <c r="E28" s="85">
        <f t="shared" si="0"/>
        <v>2.4E-2</v>
      </c>
      <c r="F28" s="89">
        <v>9</v>
      </c>
      <c r="G28" s="86">
        <f t="shared" si="1"/>
        <v>3.5999999999999997E-2</v>
      </c>
      <c r="H28" s="84">
        <v>3</v>
      </c>
      <c r="I28" s="86">
        <f t="shared" si="2"/>
        <v>1.2E-2</v>
      </c>
      <c r="J28" s="87"/>
      <c r="L28" s="88"/>
      <c r="P28" s="47"/>
      <c r="Q28" s="88"/>
    </row>
    <row r="29" spans="2:17" ht="20.100000000000001" customHeight="1" x14ac:dyDescent="0.15">
      <c r="B29" s="83">
        <v>18</v>
      </c>
      <c r="C29" s="84" t="s">
        <v>71</v>
      </c>
      <c r="D29" s="84">
        <v>3</v>
      </c>
      <c r="E29" s="85">
        <f t="shared" si="0"/>
        <v>6.0000000000000001E-3</v>
      </c>
      <c r="F29" s="89">
        <v>2</v>
      </c>
      <c r="G29" s="86">
        <f t="shared" si="1"/>
        <v>8.0000000000000002E-3</v>
      </c>
      <c r="H29" s="84">
        <v>1</v>
      </c>
      <c r="I29" s="86">
        <f t="shared" si="2"/>
        <v>4.0000000000000001E-3</v>
      </c>
      <c r="J29" s="87"/>
      <c r="L29" s="88"/>
      <c r="P29" s="47"/>
      <c r="Q29" s="88"/>
    </row>
    <row r="30" spans="2:17" ht="20.100000000000001" customHeight="1" x14ac:dyDescent="0.15">
      <c r="B30" s="83">
        <v>19</v>
      </c>
      <c r="C30" s="84" t="s">
        <v>72</v>
      </c>
      <c r="D30" s="84">
        <v>19</v>
      </c>
      <c r="E30" s="85">
        <f t="shared" si="0"/>
        <v>3.7999999999999999E-2</v>
      </c>
      <c r="F30" s="89">
        <v>18</v>
      </c>
      <c r="G30" s="86">
        <f t="shared" si="1"/>
        <v>7.1999999999999995E-2</v>
      </c>
      <c r="H30" s="84">
        <v>1</v>
      </c>
      <c r="I30" s="86">
        <f t="shared" si="2"/>
        <v>4.0000000000000001E-3</v>
      </c>
      <c r="J30" s="87"/>
      <c r="L30" s="88"/>
      <c r="P30" s="47"/>
      <c r="Q30" s="88"/>
    </row>
    <row r="31" spans="2:17" ht="20.100000000000001" customHeight="1" x14ac:dyDescent="0.15">
      <c r="B31" s="83">
        <v>20</v>
      </c>
      <c r="C31" s="84" t="s">
        <v>73</v>
      </c>
      <c r="D31" s="84">
        <v>8</v>
      </c>
      <c r="E31" s="85">
        <f t="shared" si="0"/>
        <v>1.6E-2</v>
      </c>
      <c r="F31" s="89">
        <v>6</v>
      </c>
      <c r="G31" s="86">
        <f t="shared" si="1"/>
        <v>2.4E-2</v>
      </c>
      <c r="H31" s="84">
        <v>2</v>
      </c>
      <c r="I31" s="86">
        <f t="shared" si="2"/>
        <v>8.0000000000000002E-3</v>
      </c>
      <c r="J31" s="87"/>
      <c r="L31" s="88"/>
      <c r="P31" s="47"/>
      <c r="Q31" s="88"/>
    </row>
    <row r="32" spans="2:17" ht="20.100000000000001" customHeight="1" x14ac:dyDescent="0.15">
      <c r="B32" s="83">
        <v>21</v>
      </c>
      <c r="C32" s="84" t="s">
        <v>74</v>
      </c>
      <c r="D32" s="84">
        <v>8</v>
      </c>
      <c r="E32" s="85">
        <f t="shared" si="0"/>
        <v>1.6E-2</v>
      </c>
      <c r="F32" s="89">
        <v>4</v>
      </c>
      <c r="G32" s="86">
        <f t="shared" si="1"/>
        <v>1.6E-2</v>
      </c>
      <c r="H32" s="84">
        <v>4</v>
      </c>
      <c r="I32" s="86">
        <f t="shared" si="2"/>
        <v>1.6E-2</v>
      </c>
      <c r="J32" s="87"/>
      <c r="L32" s="88"/>
      <c r="P32" s="47"/>
      <c r="Q32" s="88"/>
    </row>
    <row r="33" spans="2:17" ht="20.100000000000001" customHeight="1" x14ac:dyDescent="0.15">
      <c r="B33" s="83">
        <v>22</v>
      </c>
      <c r="C33" s="84" t="s">
        <v>75</v>
      </c>
      <c r="D33" s="84">
        <v>6</v>
      </c>
      <c r="E33" s="85">
        <f t="shared" si="0"/>
        <v>1.2E-2</v>
      </c>
      <c r="F33" s="89">
        <v>4</v>
      </c>
      <c r="G33" s="86">
        <f t="shared" si="1"/>
        <v>1.6E-2</v>
      </c>
      <c r="H33" s="84">
        <v>2</v>
      </c>
      <c r="I33" s="86">
        <f t="shared" si="2"/>
        <v>8.0000000000000002E-3</v>
      </c>
      <c r="J33" s="87"/>
      <c r="L33" s="88"/>
      <c r="P33" s="47"/>
      <c r="Q33" s="88"/>
    </row>
    <row r="34" spans="2:17" ht="20.100000000000001" customHeight="1" x14ac:dyDescent="0.15">
      <c r="B34" s="83">
        <v>23</v>
      </c>
      <c r="C34" s="84" t="s">
        <v>76</v>
      </c>
      <c r="D34" s="84">
        <v>1</v>
      </c>
      <c r="E34" s="85">
        <f t="shared" si="0"/>
        <v>2E-3</v>
      </c>
      <c r="F34" s="89">
        <v>1</v>
      </c>
      <c r="G34" s="86">
        <f t="shared" si="1"/>
        <v>4.0000000000000001E-3</v>
      </c>
      <c r="H34" s="84">
        <v>0</v>
      </c>
      <c r="I34" s="86">
        <f t="shared" si="2"/>
        <v>0</v>
      </c>
      <c r="J34" s="87"/>
      <c r="L34" s="88"/>
      <c r="P34" s="47"/>
      <c r="Q34" s="88"/>
    </row>
    <row r="35" spans="2:17" ht="20.100000000000001" customHeight="1" x14ac:dyDescent="0.15">
      <c r="B35" s="83">
        <v>24</v>
      </c>
      <c r="C35" s="84" t="s">
        <v>77</v>
      </c>
      <c r="D35" s="84">
        <v>23</v>
      </c>
      <c r="E35" s="85">
        <f t="shared" si="0"/>
        <v>4.5999999999999999E-2</v>
      </c>
      <c r="F35" s="89">
        <v>13</v>
      </c>
      <c r="G35" s="86">
        <f t="shared" si="1"/>
        <v>5.1999999999999998E-2</v>
      </c>
      <c r="H35" s="84">
        <v>10</v>
      </c>
      <c r="I35" s="86">
        <f t="shared" si="2"/>
        <v>0.04</v>
      </c>
      <c r="J35" s="87"/>
      <c r="L35" s="88"/>
      <c r="P35" s="47"/>
      <c r="Q35" s="88"/>
    </row>
    <row r="36" spans="2:17" ht="20.100000000000001" customHeight="1" x14ac:dyDescent="0.15">
      <c r="B36" s="83">
        <v>25</v>
      </c>
      <c r="C36" s="84" t="s">
        <v>78</v>
      </c>
      <c r="D36" s="84">
        <v>17</v>
      </c>
      <c r="E36" s="85">
        <f t="shared" si="0"/>
        <v>3.4000000000000002E-2</v>
      </c>
      <c r="F36" s="89">
        <v>11</v>
      </c>
      <c r="G36" s="86">
        <f t="shared" si="1"/>
        <v>4.3999999999999997E-2</v>
      </c>
      <c r="H36" s="84">
        <v>6</v>
      </c>
      <c r="I36" s="86">
        <f t="shared" si="2"/>
        <v>2.4E-2</v>
      </c>
      <c r="J36" s="87"/>
      <c r="L36" s="88"/>
      <c r="P36" s="47"/>
      <c r="Q36" s="88"/>
    </row>
    <row r="37" spans="2:17" ht="20.100000000000001" customHeight="1" x14ac:dyDescent="0.15">
      <c r="B37" s="83">
        <v>26</v>
      </c>
      <c r="C37" s="84" t="s">
        <v>79</v>
      </c>
      <c r="D37" s="84">
        <v>19</v>
      </c>
      <c r="E37" s="85">
        <f t="shared" si="0"/>
        <v>3.7999999999999999E-2</v>
      </c>
      <c r="F37" s="89">
        <v>11</v>
      </c>
      <c r="G37" s="86">
        <f t="shared" si="1"/>
        <v>4.3999999999999997E-2</v>
      </c>
      <c r="H37" s="84">
        <v>8</v>
      </c>
      <c r="I37" s="86">
        <f t="shared" si="2"/>
        <v>3.2000000000000001E-2</v>
      </c>
      <c r="J37" s="87"/>
      <c r="L37" s="88"/>
      <c r="P37" s="47"/>
      <c r="Q37" s="88"/>
    </row>
    <row r="38" spans="2:17" ht="20.100000000000001" customHeight="1" x14ac:dyDescent="0.15">
      <c r="B38" s="83">
        <v>27</v>
      </c>
      <c r="C38" s="84" t="s">
        <v>30</v>
      </c>
      <c r="D38" s="84">
        <v>18</v>
      </c>
      <c r="E38" s="85">
        <f t="shared" si="0"/>
        <v>3.5999999999999997E-2</v>
      </c>
      <c r="F38" s="89">
        <v>13</v>
      </c>
      <c r="G38" s="86">
        <f t="shared" si="1"/>
        <v>5.1999999999999998E-2</v>
      </c>
      <c r="H38" s="84">
        <v>5</v>
      </c>
      <c r="I38" s="86">
        <f t="shared" si="2"/>
        <v>0.02</v>
      </c>
      <c r="J38" s="87"/>
      <c r="L38" s="88"/>
      <c r="P38" s="47"/>
      <c r="Q38" s="88"/>
    </row>
    <row r="39" spans="2:17" ht="20.100000000000001" customHeight="1" x14ac:dyDescent="0.15">
      <c r="B39" s="83">
        <v>28</v>
      </c>
      <c r="C39" s="84" t="s">
        <v>80</v>
      </c>
      <c r="D39" s="84">
        <v>5</v>
      </c>
      <c r="E39" s="85">
        <f t="shared" si="0"/>
        <v>0.01</v>
      </c>
      <c r="F39" s="89">
        <v>2</v>
      </c>
      <c r="G39" s="86">
        <f t="shared" si="1"/>
        <v>8.0000000000000002E-3</v>
      </c>
      <c r="H39" s="84">
        <v>3</v>
      </c>
      <c r="I39" s="86">
        <f t="shared" si="2"/>
        <v>1.2E-2</v>
      </c>
      <c r="J39" s="87"/>
      <c r="L39" s="88"/>
      <c r="P39" s="47"/>
      <c r="Q39" s="88"/>
    </row>
    <row r="40" spans="2:17" ht="20.100000000000001" customHeight="1" x14ac:dyDescent="0.15">
      <c r="B40" s="83">
        <v>29</v>
      </c>
      <c r="C40" s="84" t="s">
        <v>81</v>
      </c>
      <c r="D40" s="84">
        <v>25</v>
      </c>
      <c r="E40" s="85">
        <f t="shared" si="0"/>
        <v>0.05</v>
      </c>
      <c r="F40" s="84">
        <v>17</v>
      </c>
      <c r="G40" s="86">
        <f t="shared" si="1"/>
        <v>6.8000000000000005E-2</v>
      </c>
      <c r="H40" s="84">
        <v>8</v>
      </c>
      <c r="I40" s="86">
        <f t="shared" si="2"/>
        <v>3.2000000000000001E-2</v>
      </c>
      <c r="J40" s="87"/>
      <c r="L40" s="88"/>
      <c r="P40" s="47"/>
      <c r="Q40" s="88"/>
    </row>
    <row r="41" spans="2:17" ht="20.100000000000001" customHeight="1" x14ac:dyDescent="0.15">
      <c r="B41" s="83">
        <v>30</v>
      </c>
      <c r="C41" s="84" t="s">
        <v>82</v>
      </c>
      <c r="D41" s="84">
        <v>13</v>
      </c>
      <c r="E41" s="85">
        <f t="shared" si="0"/>
        <v>2.5999999999999999E-2</v>
      </c>
      <c r="F41" s="84">
        <v>7</v>
      </c>
      <c r="G41" s="86">
        <f t="shared" si="1"/>
        <v>2.8000000000000001E-2</v>
      </c>
      <c r="H41" s="84">
        <v>6</v>
      </c>
      <c r="I41" s="86">
        <f t="shared" si="2"/>
        <v>2.4E-2</v>
      </c>
      <c r="J41" s="87"/>
      <c r="L41" s="88"/>
      <c r="P41" s="47"/>
      <c r="Q41" s="88"/>
    </row>
    <row r="42" spans="2:17" ht="20.100000000000001" customHeight="1" x14ac:dyDescent="0.15">
      <c r="B42" s="83">
        <v>31</v>
      </c>
      <c r="C42" s="84" t="s">
        <v>83</v>
      </c>
      <c r="D42" s="84">
        <v>18</v>
      </c>
      <c r="E42" s="85">
        <f t="shared" si="0"/>
        <v>3.5999999999999997E-2</v>
      </c>
      <c r="F42" s="84">
        <v>10</v>
      </c>
      <c r="G42" s="86">
        <f t="shared" si="1"/>
        <v>0.04</v>
      </c>
      <c r="H42" s="84">
        <v>8</v>
      </c>
      <c r="I42" s="86">
        <f t="shared" si="2"/>
        <v>3.2000000000000001E-2</v>
      </c>
      <c r="J42" s="87"/>
      <c r="L42" s="88"/>
      <c r="P42" s="47"/>
      <c r="Q42" s="88"/>
    </row>
    <row r="43" spans="2:17" ht="20.100000000000001" customHeight="1" x14ac:dyDescent="0.15">
      <c r="B43" s="83">
        <v>32</v>
      </c>
      <c r="C43" s="84" t="s">
        <v>84</v>
      </c>
      <c r="D43" s="84">
        <v>6</v>
      </c>
      <c r="E43" s="85">
        <f t="shared" si="0"/>
        <v>1.2E-2</v>
      </c>
      <c r="F43" s="84">
        <v>5</v>
      </c>
      <c r="G43" s="86">
        <f t="shared" si="1"/>
        <v>0.02</v>
      </c>
      <c r="H43" s="84">
        <v>1</v>
      </c>
      <c r="I43" s="86">
        <f t="shared" si="2"/>
        <v>4.0000000000000001E-3</v>
      </c>
      <c r="J43" s="87"/>
      <c r="L43" s="88"/>
      <c r="P43" s="47"/>
      <c r="Q43" s="88"/>
    </row>
    <row r="44" spans="2:17" ht="20.100000000000001" customHeight="1" x14ac:dyDescent="0.15">
      <c r="B44" s="83">
        <v>33</v>
      </c>
      <c r="C44" s="84" t="s">
        <v>85</v>
      </c>
      <c r="D44" s="84">
        <v>23</v>
      </c>
      <c r="E44" s="85">
        <f t="shared" si="0"/>
        <v>4.5999999999999999E-2</v>
      </c>
      <c r="F44" s="84">
        <v>14</v>
      </c>
      <c r="G44" s="86">
        <f t="shared" si="1"/>
        <v>5.6000000000000001E-2</v>
      </c>
      <c r="H44" s="84">
        <v>9</v>
      </c>
      <c r="I44" s="86">
        <f t="shared" si="2"/>
        <v>3.5999999999999997E-2</v>
      </c>
      <c r="J44" s="87"/>
      <c r="L44" s="88"/>
      <c r="M44" s="91"/>
      <c r="P44" s="47"/>
      <c r="Q44" s="88"/>
    </row>
    <row r="45" spans="2:17" ht="20.100000000000001" customHeight="1" x14ac:dyDescent="0.15">
      <c r="B45" s="83">
        <v>34</v>
      </c>
      <c r="C45" s="84" t="s">
        <v>86</v>
      </c>
      <c r="D45" s="84">
        <v>4</v>
      </c>
      <c r="E45" s="85">
        <f t="shared" si="0"/>
        <v>8.0000000000000002E-3</v>
      </c>
      <c r="F45" s="84">
        <v>4</v>
      </c>
      <c r="G45" s="86">
        <f t="shared" si="1"/>
        <v>1.6E-2</v>
      </c>
      <c r="H45" s="84">
        <v>0</v>
      </c>
      <c r="I45" s="86">
        <f t="shared" si="2"/>
        <v>0</v>
      </c>
      <c r="J45" s="87"/>
      <c r="L45" s="88"/>
      <c r="P45" s="47"/>
      <c r="Q45" s="88"/>
    </row>
    <row r="46" spans="2:17" ht="20.100000000000001" customHeight="1" x14ac:dyDescent="0.15">
      <c r="B46" s="83">
        <v>35</v>
      </c>
      <c r="C46" s="84" t="s">
        <v>87</v>
      </c>
      <c r="D46" s="84">
        <v>9</v>
      </c>
      <c r="E46" s="85">
        <f t="shared" si="0"/>
        <v>1.7999999999999999E-2</v>
      </c>
      <c r="F46" s="84">
        <v>5</v>
      </c>
      <c r="G46" s="86">
        <f t="shared" si="1"/>
        <v>0.02</v>
      </c>
      <c r="H46" s="84">
        <v>4</v>
      </c>
      <c r="I46" s="86">
        <f t="shared" si="2"/>
        <v>1.6E-2</v>
      </c>
      <c r="J46" s="87"/>
      <c r="L46" s="88"/>
      <c r="M46" s="92"/>
      <c r="P46" s="47"/>
      <c r="Q46" s="88"/>
    </row>
    <row r="47" spans="2:17" ht="20.100000000000001" customHeight="1" x14ac:dyDescent="0.15">
      <c r="B47" s="83">
        <v>36</v>
      </c>
      <c r="C47" s="84" t="s">
        <v>88</v>
      </c>
      <c r="D47" s="84">
        <v>5</v>
      </c>
      <c r="E47" s="85">
        <f t="shared" si="0"/>
        <v>0.01</v>
      </c>
      <c r="F47" s="84">
        <v>5</v>
      </c>
      <c r="G47" s="86">
        <f t="shared" si="1"/>
        <v>0.02</v>
      </c>
      <c r="H47" s="84">
        <v>0</v>
      </c>
      <c r="I47" s="86">
        <f t="shared" si="2"/>
        <v>0</v>
      </c>
      <c r="J47" s="87"/>
      <c r="L47" s="88"/>
      <c r="P47" s="47"/>
      <c r="Q47" s="88"/>
    </row>
    <row r="48" spans="2:17" ht="20.100000000000001" customHeight="1" x14ac:dyDescent="0.15">
      <c r="B48" s="83">
        <v>37</v>
      </c>
      <c r="C48" s="84" t="s">
        <v>89</v>
      </c>
      <c r="D48" s="84">
        <v>36</v>
      </c>
      <c r="E48" s="85">
        <f t="shared" si="0"/>
        <v>7.1999999999999995E-2</v>
      </c>
      <c r="F48" s="84">
        <v>27</v>
      </c>
      <c r="G48" s="86">
        <f t="shared" si="1"/>
        <v>0.108</v>
      </c>
      <c r="H48" s="84">
        <v>9</v>
      </c>
      <c r="I48" s="86">
        <f t="shared" si="2"/>
        <v>3.5999999999999997E-2</v>
      </c>
      <c r="J48" s="87"/>
      <c r="L48" s="88"/>
      <c r="P48" s="47"/>
      <c r="Q48" s="88"/>
    </row>
    <row r="49" spans="2:18" ht="20.100000000000001" customHeight="1" x14ac:dyDescent="0.15">
      <c r="B49" s="83">
        <v>38</v>
      </c>
      <c r="C49" s="84" t="s">
        <v>90</v>
      </c>
      <c r="D49" s="84">
        <v>36</v>
      </c>
      <c r="E49" s="85">
        <f t="shared" si="0"/>
        <v>7.1999999999999995E-2</v>
      </c>
      <c r="F49" s="84">
        <v>25</v>
      </c>
      <c r="G49" s="86">
        <f t="shared" si="1"/>
        <v>0.1</v>
      </c>
      <c r="H49" s="84">
        <v>11</v>
      </c>
      <c r="I49" s="86">
        <f t="shared" si="2"/>
        <v>4.3999999999999997E-2</v>
      </c>
      <c r="J49" s="87"/>
      <c r="L49" s="88"/>
      <c r="P49" s="47"/>
      <c r="Q49" s="88"/>
    </row>
    <row r="50" spans="2:18" ht="20.100000000000001" customHeight="1" x14ac:dyDescent="0.15">
      <c r="B50" s="83">
        <v>39</v>
      </c>
      <c r="C50" s="84" t="s">
        <v>91</v>
      </c>
      <c r="D50" s="84">
        <v>34</v>
      </c>
      <c r="E50" s="85">
        <f t="shared" si="0"/>
        <v>6.8000000000000005E-2</v>
      </c>
      <c r="F50" s="84">
        <v>28</v>
      </c>
      <c r="G50" s="86">
        <f t="shared" si="1"/>
        <v>0.112</v>
      </c>
      <c r="H50" s="84">
        <v>6</v>
      </c>
      <c r="I50" s="86">
        <f t="shared" si="2"/>
        <v>2.4E-2</v>
      </c>
      <c r="J50" s="87"/>
      <c r="L50" s="88"/>
      <c r="P50" s="47"/>
      <c r="Q50" s="88"/>
    </row>
    <row r="51" spans="2:18" ht="20.100000000000001" customHeight="1" x14ac:dyDescent="0.15">
      <c r="B51" s="83">
        <v>40</v>
      </c>
      <c r="C51" s="84" t="s">
        <v>92</v>
      </c>
      <c r="D51" s="84">
        <v>4</v>
      </c>
      <c r="E51" s="85">
        <f t="shared" si="0"/>
        <v>8.0000000000000002E-3</v>
      </c>
      <c r="F51" s="84">
        <v>2</v>
      </c>
      <c r="G51" s="86">
        <f t="shared" si="1"/>
        <v>8.0000000000000002E-3</v>
      </c>
      <c r="H51" s="84">
        <v>2</v>
      </c>
      <c r="I51" s="86">
        <f t="shared" si="2"/>
        <v>8.0000000000000002E-3</v>
      </c>
      <c r="J51" s="87"/>
      <c r="L51" s="88"/>
      <c r="P51" s="47"/>
      <c r="Q51" s="88"/>
    </row>
    <row r="52" spans="2:18" ht="20.100000000000001" customHeight="1" x14ac:dyDescent="0.15">
      <c r="B52" s="83">
        <v>41</v>
      </c>
      <c r="C52" s="84" t="s">
        <v>93</v>
      </c>
      <c r="D52" s="84">
        <v>92</v>
      </c>
      <c r="E52" s="85">
        <f t="shared" si="0"/>
        <v>0.184</v>
      </c>
      <c r="F52" s="84">
        <v>45</v>
      </c>
      <c r="G52" s="86">
        <f t="shared" si="1"/>
        <v>0.18</v>
      </c>
      <c r="H52" s="84">
        <v>47</v>
      </c>
      <c r="I52" s="86">
        <f t="shared" si="2"/>
        <v>0.188</v>
      </c>
      <c r="J52" s="87"/>
      <c r="L52" s="88"/>
      <c r="M52" s="92"/>
      <c r="P52" s="47"/>
      <c r="Q52" s="88"/>
    </row>
    <row r="53" spans="2:18" ht="15" customHeight="1" x14ac:dyDescent="0.15">
      <c r="P53" s="47"/>
    </row>
    <row r="54" spans="2:18" s="93" customFormat="1" ht="15" customHeight="1" x14ac:dyDescent="0.15">
      <c r="B54" s="93" t="s">
        <v>102</v>
      </c>
      <c r="P54" s="47"/>
    </row>
    <row r="55" spans="2:18" s="93" customFormat="1" ht="22.5" x14ac:dyDescent="0.15">
      <c r="B55" s="94"/>
      <c r="C55" s="94"/>
      <c r="D55" s="95" t="s">
        <v>15</v>
      </c>
      <c r="E55" s="96">
        <v>500</v>
      </c>
      <c r="F55" s="97" t="s">
        <v>196</v>
      </c>
      <c r="G55" s="96">
        <v>100</v>
      </c>
      <c r="H55" s="95" t="s">
        <v>26</v>
      </c>
      <c r="I55" s="96">
        <v>100</v>
      </c>
      <c r="J55" s="95" t="s">
        <v>27</v>
      </c>
      <c r="K55" s="96">
        <v>100</v>
      </c>
      <c r="L55" s="95" t="s">
        <v>28</v>
      </c>
      <c r="M55" s="96">
        <v>100</v>
      </c>
      <c r="N55" s="98" t="s">
        <v>29</v>
      </c>
      <c r="O55" s="96">
        <v>100</v>
      </c>
      <c r="P55" s="47"/>
      <c r="Q55" s="14"/>
      <c r="R55" s="99"/>
    </row>
    <row r="56" spans="2:18" ht="20.100000000000001" customHeight="1" x14ac:dyDescent="0.15">
      <c r="B56" s="83">
        <v>1</v>
      </c>
      <c r="C56" s="84" t="s">
        <v>55</v>
      </c>
      <c r="D56" s="84">
        <v>326</v>
      </c>
      <c r="E56" s="85">
        <f t="shared" ref="E56:E96" si="3">D56/$E$55</f>
        <v>0.65200000000000002</v>
      </c>
      <c r="F56" s="84">
        <v>68</v>
      </c>
      <c r="G56" s="85">
        <f>F56/$G$55</f>
        <v>0.68</v>
      </c>
      <c r="H56" s="84">
        <v>60</v>
      </c>
      <c r="I56" s="86">
        <f>H56/$I$55</f>
        <v>0.6</v>
      </c>
      <c r="J56" s="84">
        <v>64</v>
      </c>
      <c r="K56" s="86">
        <f>J56/$K$55</f>
        <v>0.64</v>
      </c>
      <c r="L56" s="84">
        <v>62</v>
      </c>
      <c r="M56" s="86">
        <f>L56/$M$55</f>
        <v>0.62</v>
      </c>
      <c r="N56" s="84">
        <v>72</v>
      </c>
      <c r="O56" s="100">
        <f>N56/$O$55</f>
        <v>0.72</v>
      </c>
      <c r="P56" s="47"/>
      <c r="Q56" s="88"/>
    </row>
    <row r="57" spans="2:18" ht="20.100000000000001" customHeight="1" x14ac:dyDescent="0.15">
      <c r="B57" s="83">
        <v>2</v>
      </c>
      <c r="C57" s="84" t="s">
        <v>56</v>
      </c>
      <c r="D57" s="84">
        <v>161</v>
      </c>
      <c r="E57" s="85">
        <f t="shared" si="3"/>
        <v>0.32200000000000001</v>
      </c>
      <c r="F57" s="84">
        <v>38</v>
      </c>
      <c r="G57" s="85">
        <f t="shared" ref="G57:G96" si="4">F57/$G$55</f>
        <v>0.38</v>
      </c>
      <c r="H57" s="89">
        <v>33</v>
      </c>
      <c r="I57" s="86">
        <f t="shared" ref="I57:I96" si="5">H57/$I$55</f>
        <v>0.33</v>
      </c>
      <c r="J57" s="84">
        <v>28</v>
      </c>
      <c r="K57" s="86">
        <f t="shared" ref="K57:K96" si="6">J57/$K$55</f>
        <v>0.28000000000000003</v>
      </c>
      <c r="L57" s="84">
        <v>26</v>
      </c>
      <c r="M57" s="86">
        <f t="shared" ref="M57:M96" si="7">L57/$M$55</f>
        <v>0.26</v>
      </c>
      <c r="N57" s="84">
        <v>36</v>
      </c>
      <c r="O57" s="100">
        <f t="shared" ref="O57:O96" si="8">N57/$O$55</f>
        <v>0.36</v>
      </c>
      <c r="P57" s="47"/>
      <c r="Q57" s="88"/>
    </row>
    <row r="58" spans="2:18" ht="20.100000000000001" customHeight="1" x14ac:dyDescent="0.15">
      <c r="B58" s="83">
        <v>3</v>
      </c>
      <c r="C58" s="84" t="s">
        <v>57</v>
      </c>
      <c r="D58" s="84">
        <v>92</v>
      </c>
      <c r="E58" s="85">
        <f t="shared" si="3"/>
        <v>0.184</v>
      </c>
      <c r="F58" s="84">
        <v>34</v>
      </c>
      <c r="G58" s="85">
        <f t="shared" si="4"/>
        <v>0.34</v>
      </c>
      <c r="H58" s="89">
        <v>23</v>
      </c>
      <c r="I58" s="86">
        <f t="shared" si="5"/>
        <v>0.23</v>
      </c>
      <c r="J58" s="84">
        <v>17</v>
      </c>
      <c r="K58" s="86">
        <f t="shared" si="6"/>
        <v>0.17</v>
      </c>
      <c r="L58" s="84">
        <v>8</v>
      </c>
      <c r="M58" s="86">
        <f t="shared" si="7"/>
        <v>0.08</v>
      </c>
      <c r="N58" s="84">
        <v>10</v>
      </c>
      <c r="O58" s="100">
        <f t="shared" si="8"/>
        <v>0.1</v>
      </c>
      <c r="P58" s="47"/>
      <c r="Q58" s="88"/>
    </row>
    <row r="59" spans="2:18" ht="30" customHeight="1" x14ac:dyDescent="0.15">
      <c r="B59" s="83">
        <v>4</v>
      </c>
      <c r="C59" s="90" t="s">
        <v>58</v>
      </c>
      <c r="D59" s="84">
        <v>37</v>
      </c>
      <c r="E59" s="85">
        <f t="shared" si="3"/>
        <v>7.3999999999999996E-2</v>
      </c>
      <c r="F59" s="84">
        <v>20</v>
      </c>
      <c r="G59" s="85">
        <f t="shared" si="4"/>
        <v>0.2</v>
      </c>
      <c r="H59" s="89">
        <v>10</v>
      </c>
      <c r="I59" s="86">
        <f t="shared" si="5"/>
        <v>0.1</v>
      </c>
      <c r="J59" s="84">
        <v>2</v>
      </c>
      <c r="K59" s="86">
        <f t="shared" si="6"/>
        <v>0.02</v>
      </c>
      <c r="L59" s="84">
        <v>1</v>
      </c>
      <c r="M59" s="86">
        <f t="shared" si="7"/>
        <v>0.01</v>
      </c>
      <c r="N59" s="84">
        <v>4</v>
      </c>
      <c r="O59" s="100">
        <f t="shared" si="8"/>
        <v>0.04</v>
      </c>
      <c r="P59" s="47"/>
      <c r="Q59" s="88"/>
    </row>
    <row r="60" spans="2:18" ht="20.100000000000001" customHeight="1" x14ac:dyDescent="0.15">
      <c r="B60" s="83">
        <v>5</v>
      </c>
      <c r="C60" s="84" t="s">
        <v>59</v>
      </c>
      <c r="D60" s="84">
        <v>84</v>
      </c>
      <c r="E60" s="85">
        <f t="shared" si="3"/>
        <v>0.16800000000000001</v>
      </c>
      <c r="F60" s="84">
        <v>16</v>
      </c>
      <c r="G60" s="85">
        <f t="shared" si="4"/>
        <v>0.16</v>
      </c>
      <c r="H60" s="89">
        <v>18</v>
      </c>
      <c r="I60" s="86">
        <f t="shared" si="5"/>
        <v>0.18</v>
      </c>
      <c r="J60" s="84">
        <v>11</v>
      </c>
      <c r="K60" s="86">
        <f t="shared" si="6"/>
        <v>0.11</v>
      </c>
      <c r="L60" s="84">
        <v>19</v>
      </c>
      <c r="M60" s="86">
        <f t="shared" si="7"/>
        <v>0.19</v>
      </c>
      <c r="N60" s="84">
        <v>20</v>
      </c>
      <c r="O60" s="100">
        <f t="shared" si="8"/>
        <v>0.2</v>
      </c>
      <c r="P60" s="47"/>
      <c r="Q60" s="88"/>
    </row>
    <row r="61" spans="2:18" ht="20.100000000000001" customHeight="1" x14ac:dyDescent="0.15">
      <c r="B61" s="83">
        <v>6</v>
      </c>
      <c r="C61" s="84" t="s">
        <v>60</v>
      </c>
      <c r="D61" s="84">
        <v>40</v>
      </c>
      <c r="E61" s="85">
        <f t="shared" si="3"/>
        <v>0.08</v>
      </c>
      <c r="F61" s="84">
        <v>11</v>
      </c>
      <c r="G61" s="85">
        <f t="shared" si="4"/>
        <v>0.11</v>
      </c>
      <c r="H61" s="89">
        <v>14</v>
      </c>
      <c r="I61" s="86">
        <f t="shared" si="5"/>
        <v>0.14000000000000001</v>
      </c>
      <c r="J61" s="84">
        <v>7</v>
      </c>
      <c r="K61" s="86">
        <f t="shared" si="6"/>
        <v>7.0000000000000007E-2</v>
      </c>
      <c r="L61" s="84">
        <v>5</v>
      </c>
      <c r="M61" s="86">
        <f t="shared" si="7"/>
        <v>0.05</v>
      </c>
      <c r="N61" s="84">
        <v>3</v>
      </c>
      <c r="O61" s="100">
        <f t="shared" si="8"/>
        <v>0.03</v>
      </c>
      <c r="P61" s="47"/>
      <c r="Q61" s="88"/>
    </row>
    <row r="62" spans="2:18" ht="20.100000000000001" customHeight="1" x14ac:dyDescent="0.15">
      <c r="B62" s="83">
        <v>7</v>
      </c>
      <c r="C62" s="84" t="s">
        <v>61</v>
      </c>
      <c r="D62" s="84">
        <v>6</v>
      </c>
      <c r="E62" s="85">
        <f t="shared" si="3"/>
        <v>1.2E-2</v>
      </c>
      <c r="F62" s="84">
        <v>3</v>
      </c>
      <c r="G62" s="85">
        <f t="shared" si="4"/>
        <v>0.03</v>
      </c>
      <c r="H62" s="89">
        <v>2</v>
      </c>
      <c r="I62" s="86">
        <f t="shared" si="5"/>
        <v>0.02</v>
      </c>
      <c r="J62" s="84">
        <v>0</v>
      </c>
      <c r="K62" s="86">
        <f t="shared" si="6"/>
        <v>0</v>
      </c>
      <c r="L62" s="84">
        <v>0</v>
      </c>
      <c r="M62" s="86">
        <f t="shared" si="7"/>
        <v>0</v>
      </c>
      <c r="N62" s="84">
        <v>1</v>
      </c>
      <c r="O62" s="100">
        <f t="shared" si="8"/>
        <v>0.01</v>
      </c>
      <c r="P62" s="47"/>
      <c r="Q62" s="88"/>
    </row>
    <row r="63" spans="2:18" ht="20.100000000000001" customHeight="1" x14ac:dyDescent="0.15">
      <c r="B63" s="83">
        <v>8</v>
      </c>
      <c r="C63" s="84" t="s">
        <v>62</v>
      </c>
      <c r="D63" s="84">
        <v>5</v>
      </c>
      <c r="E63" s="85">
        <f t="shared" si="3"/>
        <v>0.01</v>
      </c>
      <c r="F63" s="84">
        <v>2</v>
      </c>
      <c r="G63" s="85">
        <f t="shared" si="4"/>
        <v>0.02</v>
      </c>
      <c r="H63" s="89">
        <v>3</v>
      </c>
      <c r="I63" s="86">
        <f t="shared" si="5"/>
        <v>0.03</v>
      </c>
      <c r="J63" s="84">
        <v>0</v>
      </c>
      <c r="K63" s="86">
        <f t="shared" si="6"/>
        <v>0</v>
      </c>
      <c r="L63" s="84">
        <v>0</v>
      </c>
      <c r="M63" s="86">
        <f t="shared" si="7"/>
        <v>0</v>
      </c>
      <c r="N63" s="84">
        <v>0</v>
      </c>
      <c r="O63" s="100">
        <f t="shared" si="8"/>
        <v>0</v>
      </c>
      <c r="P63" s="47"/>
      <c r="Q63" s="88"/>
    </row>
    <row r="64" spans="2:18" ht="20.100000000000001" customHeight="1" x14ac:dyDescent="0.15">
      <c r="B64" s="83">
        <v>9</v>
      </c>
      <c r="C64" s="84" t="s">
        <v>63</v>
      </c>
      <c r="D64" s="84">
        <v>5</v>
      </c>
      <c r="E64" s="85">
        <f t="shared" si="3"/>
        <v>0.01</v>
      </c>
      <c r="F64" s="84">
        <v>3</v>
      </c>
      <c r="G64" s="85">
        <f t="shared" si="4"/>
        <v>0.03</v>
      </c>
      <c r="H64" s="89">
        <v>1</v>
      </c>
      <c r="I64" s="86">
        <f t="shared" si="5"/>
        <v>0.01</v>
      </c>
      <c r="J64" s="84">
        <v>0</v>
      </c>
      <c r="K64" s="86">
        <f t="shared" si="6"/>
        <v>0</v>
      </c>
      <c r="L64" s="84">
        <v>0</v>
      </c>
      <c r="M64" s="86">
        <f t="shared" si="7"/>
        <v>0</v>
      </c>
      <c r="N64" s="84">
        <v>1</v>
      </c>
      <c r="O64" s="100">
        <f t="shared" si="8"/>
        <v>0.01</v>
      </c>
      <c r="P64" s="47"/>
      <c r="Q64" s="88"/>
    </row>
    <row r="65" spans="2:17" ht="30" customHeight="1" x14ac:dyDescent="0.15">
      <c r="B65" s="83">
        <v>10</v>
      </c>
      <c r="C65" s="90" t="s">
        <v>31</v>
      </c>
      <c r="D65" s="84">
        <v>62</v>
      </c>
      <c r="E65" s="85">
        <f t="shared" si="3"/>
        <v>0.124</v>
      </c>
      <c r="F65" s="84">
        <v>17</v>
      </c>
      <c r="G65" s="85">
        <f t="shared" si="4"/>
        <v>0.17</v>
      </c>
      <c r="H65" s="89">
        <v>13</v>
      </c>
      <c r="I65" s="86">
        <f t="shared" si="5"/>
        <v>0.13</v>
      </c>
      <c r="J65" s="84">
        <v>11</v>
      </c>
      <c r="K65" s="86">
        <f t="shared" si="6"/>
        <v>0.11</v>
      </c>
      <c r="L65" s="84">
        <v>10</v>
      </c>
      <c r="M65" s="86">
        <f t="shared" si="7"/>
        <v>0.1</v>
      </c>
      <c r="N65" s="84">
        <v>11</v>
      </c>
      <c r="O65" s="100">
        <f t="shared" si="8"/>
        <v>0.11</v>
      </c>
      <c r="P65" s="47"/>
      <c r="Q65" s="88"/>
    </row>
    <row r="66" spans="2:17" ht="20.100000000000001" customHeight="1" x14ac:dyDescent="0.15">
      <c r="B66" s="83">
        <v>11</v>
      </c>
      <c r="C66" s="84" t="s">
        <v>64</v>
      </c>
      <c r="D66" s="84">
        <v>7</v>
      </c>
      <c r="E66" s="85">
        <f t="shared" si="3"/>
        <v>1.4E-2</v>
      </c>
      <c r="F66" s="84">
        <v>3</v>
      </c>
      <c r="G66" s="85">
        <f t="shared" si="4"/>
        <v>0.03</v>
      </c>
      <c r="H66" s="89">
        <v>3</v>
      </c>
      <c r="I66" s="86">
        <f t="shared" si="5"/>
        <v>0.03</v>
      </c>
      <c r="J66" s="84">
        <v>0</v>
      </c>
      <c r="K66" s="86">
        <f t="shared" si="6"/>
        <v>0</v>
      </c>
      <c r="L66" s="84">
        <v>0</v>
      </c>
      <c r="M66" s="86">
        <f t="shared" si="7"/>
        <v>0</v>
      </c>
      <c r="N66" s="84">
        <v>1</v>
      </c>
      <c r="O66" s="100">
        <f t="shared" si="8"/>
        <v>0.01</v>
      </c>
      <c r="P66" s="47"/>
      <c r="Q66" s="88"/>
    </row>
    <row r="67" spans="2:17" ht="20.100000000000001" customHeight="1" x14ac:dyDescent="0.15">
      <c r="B67" s="83">
        <v>12</v>
      </c>
      <c r="C67" s="84" t="s">
        <v>65</v>
      </c>
      <c r="D67" s="84">
        <v>9</v>
      </c>
      <c r="E67" s="85">
        <f t="shared" si="3"/>
        <v>1.7999999999999999E-2</v>
      </c>
      <c r="F67" s="84">
        <v>3</v>
      </c>
      <c r="G67" s="85">
        <f t="shared" si="4"/>
        <v>0.03</v>
      </c>
      <c r="H67" s="89">
        <v>5</v>
      </c>
      <c r="I67" s="86">
        <f t="shared" si="5"/>
        <v>0.05</v>
      </c>
      <c r="J67" s="84">
        <v>1</v>
      </c>
      <c r="K67" s="86">
        <f t="shared" si="6"/>
        <v>0.01</v>
      </c>
      <c r="L67" s="84">
        <v>0</v>
      </c>
      <c r="M67" s="86">
        <f t="shared" si="7"/>
        <v>0</v>
      </c>
      <c r="N67" s="84">
        <v>0</v>
      </c>
      <c r="O67" s="100">
        <f t="shared" si="8"/>
        <v>0</v>
      </c>
      <c r="P67" s="47"/>
      <c r="Q67" s="88"/>
    </row>
    <row r="68" spans="2:17" ht="20.100000000000001" customHeight="1" x14ac:dyDescent="0.15">
      <c r="B68" s="83">
        <v>13</v>
      </c>
      <c r="C68" s="84" t="s">
        <v>66</v>
      </c>
      <c r="D68" s="84">
        <v>30</v>
      </c>
      <c r="E68" s="85">
        <f t="shared" si="3"/>
        <v>0.06</v>
      </c>
      <c r="F68" s="84">
        <v>9</v>
      </c>
      <c r="G68" s="85">
        <f t="shared" si="4"/>
        <v>0.09</v>
      </c>
      <c r="H68" s="89">
        <v>9</v>
      </c>
      <c r="I68" s="86">
        <f t="shared" si="5"/>
        <v>0.09</v>
      </c>
      <c r="J68" s="84">
        <v>3</v>
      </c>
      <c r="K68" s="86">
        <f t="shared" si="6"/>
        <v>0.03</v>
      </c>
      <c r="L68" s="84">
        <v>6</v>
      </c>
      <c r="M68" s="86">
        <f t="shared" si="7"/>
        <v>0.06</v>
      </c>
      <c r="N68" s="84">
        <v>3</v>
      </c>
      <c r="O68" s="100">
        <f t="shared" si="8"/>
        <v>0.03</v>
      </c>
      <c r="P68" s="47"/>
      <c r="Q68" s="88"/>
    </row>
    <row r="69" spans="2:17" ht="20.100000000000001" customHeight="1" x14ac:dyDescent="0.15">
      <c r="B69" s="83">
        <v>14</v>
      </c>
      <c r="C69" s="84" t="s">
        <v>67</v>
      </c>
      <c r="D69" s="84">
        <v>5</v>
      </c>
      <c r="E69" s="85">
        <f t="shared" si="3"/>
        <v>0.01</v>
      </c>
      <c r="F69" s="84">
        <v>2</v>
      </c>
      <c r="G69" s="85">
        <f t="shared" si="4"/>
        <v>0.02</v>
      </c>
      <c r="H69" s="89">
        <v>3</v>
      </c>
      <c r="I69" s="86">
        <f t="shared" si="5"/>
        <v>0.03</v>
      </c>
      <c r="J69" s="84">
        <v>0</v>
      </c>
      <c r="K69" s="86">
        <f t="shared" si="6"/>
        <v>0</v>
      </c>
      <c r="L69" s="84">
        <v>0</v>
      </c>
      <c r="M69" s="86">
        <f t="shared" si="7"/>
        <v>0</v>
      </c>
      <c r="N69" s="84">
        <v>0</v>
      </c>
      <c r="O69" s="100">
        <f t="shared" si="8"/>
        <v>0</v>
      </c>
      <c r="P69" s="47"/>
      <c r="Q69" s="88"/>
    </row>
    <row r="70" spans="2:17" ht="20.100000000000001" customHeight="1" x14ac:dyDescent="0.15">
      <c r="B70" s="83">
        <v>15</v>
      </c>
      <c r="C70" s="84" t="s">
        <v>68</v>
      </c>
      <c r="D70" s="84">
        <v>1</v>
      </c>
      <c r="E70" s="85">
        <f t="shared" si="3"/>
        <v>2E-3</v>
      </c>
      <c r="F70" s="84">
        <v>1</v>
      </c>
      <c r="G70" s="85">
        <f t="shared" si="4"/>
        <v>0.01</v>
      </c>
      <c r="H70" s="89">
        <v>0</v>
      </c>
      <c r="I70" s="86">
        <f t="shared" si="5"/>
        <v>0</v>
      </c>
      <c r="J70" s="84">
        <v>0</v>
      </c>
      <c r="K70" s="86">
        <f t="shared" si="6"/>
        <v>0</v>
      </c>
      <c r="L70" s="84">
        <v>0</v>
      </c>
      <c r="M70" s="86">
        <f t="shared" si="7"/>
        <v>0</v>
      </c>
      <c r="N70" s="84">
        <v>0</v>
      </c>
      <c r="O70" s="100">
        <f t="shared" si="8"/>
        <v>0</v>
      </c>
      <c r="P70" s="47"/>
      <c r="Q70" s="88"/>
    </row>
    <row r="71" spans="2:17" ht="20.100000000000001" customHeight="1" x14ac:dyDescent="0.15">
      <c r="B71" s="83">
        <v>16</v>
      </c>
      <c r="C71" s="84" t="s">
        <v>69</v>
      </c>
      <c r="D71" s="84">
        <v>7</v>
      </c>
      <c r="E71" s="85">
        <f t="shared" si="3"/>
        <v>1.4E-2</v>
      </c>
      <c r="F71" s="84">
        <v>3</v>
      </c>
      <c r="G71" s="85">
        <f t="shared" si="4"/>
        <v>0.03</v>
      </c>
      <c r="H71" s="89">
        <v>1</v>
      </c>
      <c r="I71" s="86">
        <f t="shared" si="5"/>
        <v>0.01</v>
      </c>
      <c r="J71" s="84">
        <v>0</v>
      </c>
      <c r="K71" s="86">
        <f t="shared" si="6"/>
        <v>0</v>
      </c>
      <c r="L71" s="84">
        <v>2</v>
      </c>
      <c r="M71" s="86">
        <f t="shared" si="7"/>
        <v>0.02</v>
      </c>
      <c r="N71" s="84">
        <v>1</v>
      </c>
      <c r="O71" s="100">
        <f t="shared" si="8"/>
        <v>0.01</v>
      </c>
      <c r="P71" s="47"/>
      <c r="Q71" s="88"/>
    </row>
    <row r="72" spans="2:17" ht="20.100000000000001" customHeight="1" x14ac:dyDescent="0.15">
      <c r="B72" s="83">
        <v>17</v>
      </c>
      <c r="C72" s="84" t="s">
        <v>70</v>
      </c>
      <c r="D72" s="84">
        <v>12</v>
      </c>
      <c r="E72" s="85">
        <f t="shared" si="3"/>
        <v>2.4E-2</v>
      </c>
      <c r="F72" s="84">
        <v>6</v>
      </c>
      <c r="G72" s="85">
        <f t="shared" si="4"/>
        <v>0.06</v>
      </c>
      <c r="H72" s="89">
        <v>6</v>
      </c>
      <c r="I72" s="86">
        <f t="shared" si="5"/>
        <v>0.06</v>
      </c>
      <c r="J72" s="84">
        <v>0</v>
      </c>
      <c r="K72" s="86">
        <f t="shared" si="6"/>
        <v>0</v>
      </c>
      <c r="L72" s="84">
        <v>0</v>
      </c>
      <c r="M72" s="86">
        <f t="shared" si="7"/>
        <v>0</v>
      </c>
      <c r="N72" s="84">
        <v>0</v>
      </c>
      <c r="O72" s="100">
        <f t="shared" si="8"/>
        <v>0</v>
      </c>
      <c r="P72" s="47"/>
      <c r="Q72" s="88"/>
    </row>
    <row r="73" spans="2:17" ht="20.100000000000001" customHeight="1" x14ac:dyDescent="0.15">
      <c r="B73" s="83">
        <v>18</v>
      </c>
      <c r="C73" s="84" t="s">
        <v>71</v>
      </c>
      <c r="D73" s="84">
        <v>3</v>
      </c>
      <c r="E73" s="85">
        <f t="shared" si="3"/>
        <v>6.0000000000000001E-3</v>
      </c>
      <c r="F73" s="84">
        <v>1</v>
      </c>
      <c r="G73" s="85">
        <f t="shared" si="4"/>
        <v>0.01</v>
      </c>
      <c r="H73" s="89">
        <v>2</v>
      </c>
      <c r="I73" s="86">
        <f t="shared" si="5"/>
        <v>0.02</v>
      </c>
      <c r="J73" s="84">
        <v>0</v>
      </c>
      <c r="K73" s="86">
        <f t="shared" si="6"/>
        <v>0</v>
      </c>
      <c r="L73" s="84">
        <v>0</v>
      </c>
      <c r="M73" s="86">
        <f t="shared" si="7"/>
        <v>0</v>
      </c>
      <c r="N73" s="84">
        <v>0</v>
      </c>
      <c r="O73" s="100">
        <f t="shared" si="8"/>
        <v>0</v>
      </c>
      <c r="P73" s="47"/>
      <c r="Q73" s="88"/>
    </row>
    <row r="74" spans="2:17" ht="20.100000000000001" customHeight="1" x14ac:dyDescent="0.15">
      <c r="B74" s="83">
        <v>19</v>
      </c>
      <c r="C74" s="84" t="s">
        <v>72</v>
      </c>
      <c r="D74" s="84">
        <v>19</v>
      </c>
      <c r="E74" s="85">
        <f t="shared" si="3"/>
        <v>3.7999999999999999E-2</v>
      </c>
      <c r="F74" s="84">
        <v>9</v>
      </c>
      <c r="G74" s="85">
        <f t="shared" si="4"/>
        <v>0.09</v>
      </c>
      <c r="H74" s="89">
        <v>6</v>
      </c>
      <c r="I74" s="86">
        <f t="shared" si="5"/>
        <v>0.06</v>
      </c>
      <c r="J74" s="84">
        <v>1</v>
      </c>
      <c r="K74" s="86">
        <f t="shared" si="6"/>
        <v>0.01</v>
      </c>
      <c r="L74" s="84">
        <v>3</v>
      </c>
      <c r="M74" s="86">
        <f t="shared" si="7"/>
        <v>0.03</v>
      </c>
      <c r="N74" s="84">
        <v>0</v>
      </c>
      <c r="O74" s="100">
        <f t="shared" si="8"/>
        <v>0</v>
      </c>
      <c r="P74" s="47"/>
      <c r="Q74" s="88"/>
    </row>
    <row r="75" spans="2:17" ht="20.100000000000001" customHeight="1" x14ac:dyDescent="0.15">
      <c r="B75" s="83">
        <v>20</v>
      </c>
      <c r="C75" s="84" t="s">
        <v>73</v>
      </c>
      <c r="D75" s="84">
        <v>8</v>
      </c>
      <c r="E75" s="85">
        <f t="shared" si="3"/>
        <v>1.6E-2</v>
      </c>
      <c r="F75" s="84">
        <v>2</v>
      </c>
      <c r="G75" s="85">
        <f t="shared" si="4"/>
        <v>0.02</v>
      </c>
      <c r="H75" s="89">
        <v>2</v>
      </c>
      <c r="I75" s="86">
        <f t="shared" si="5"/>
        <v>0.02</v>
      </c>
      <c r="J75" s="84">
        <v>3</v>
      </c>
      <c r="K75" s="86">
        <f t="shared" si="6"/>
        <v>0.03</v>
      </c>
      <c r="L75" s="84">
        <v>0</v>
      </c>
      <c r="M75" s="86">
        <f t="shared" si="7"/>
        <v>0</v>
      </c>
      <c r="N75" s="84">
        <v>1</v>
      </c>
      <c r="O75" s="100">
        <f t="shared" si="8"/>
        <v>0.01</v>
      </c>
      <c r="P75" s="47"/>
      <c r="Q75" s="88"/>
    </row>
    <row r="76" spans="2:17" ht="20.100000000000001" customHeight="1" x14ac:dyDescent="0.15">
      <c r="B76" s="83">
        <v>21</v>
      </c>
      <c r="C76" s="84" t="s">
        <v>74</v>
      </c>
      <c r="D76" s="84">
        <v>8</v>
      </c>
      <c r="E76" s="85">
        <f t="shared" si="3"/>
        <v>1.6E-2</v>
      </c>
      <c r="F76" s="84">
        <v>5</v>
      </c>
      <c r="G76" s="85">
        <f t="shared" si="4"/>
        <v>0.05</v>
      </c>
      <c r="H76" s="89">
        <v>2</v>
      </c>
      <c r="I76" s="86">
        <f t="shared" si="5"/>
        <v>0.02</v>
      </c>
      <c r="J76" s="84">
        <v>1</v>
      </c>
      <c r="K76" s="86">
        <f t="shared" si="6"/>
        <v>0.01</v>
      </c>
      <c r="L76" s="84">
        <v>0</v>
      </c>
      <c r="M76" s="86">
        <f t="shared" si="7"/>
        <v>0</v>
      </c>
      <c r="N76" s="84">
        <v>0</v>
      </c>
      <c r="O76" s="100">
        <f t="shared" si="8"/>
        <v>0</v>
      </c>
      <c r="P76" s="47"/>
      <c r="Q76" s="88"/>
    </row>
    <row r="77" spans="2:17" ht="20.100000000000001" customHeight="1" x14ac:dyDescent="0.15">
      <c r="B77" s="83">
        <v>22</v>
      </c>
      <c r="C77" s="84" t="s">
        <v>75</v>
      </c>
      <c r="D77" s="84">
        <v>6</v>
      </c>
      <c r="E77" s="85">
        <f t="shared" si="3"/>
        <v>1.2E-2</v>
      </c>
      <c r="F77" s="84">
        <v>2</v>
      </c>
      <c r="G77" s="85">
        <f t="shared" si="4"/>
        <v>0.02</v>
      </c>
      <c r="H77" s="89">
        <v>3</v>
      </c>
      <c r="I77" s="86">
        <f t="shared" si="5"/>
        <v>0.03</v>
      </c>
      <c r="J77" s="84">
        <v>1</v>
      </c>
      <c r="K77" s="86">
        <f t="shared" si="6"/>
        <v>0.01</v>
      </c>
      <c r="L77" s="84">
        <v>0</v>
      </c>
      <c r="M77" s="86">
        <f t="shared" si="7"/>
        <v>0</v>
      </c>
      <c r="N77" s="84">
        <v>0</v>
      </c>
      <c r="O77" s="100">
        <f t="shared" si="8"/>
        <v>0</v>
      </c>
      <c r="P77" s="47"/>
      <c r="Q77" s="88"/>
    </row>
    <row r="78" spans="2:17" ht="20.100000000000001" customHeight="1" x14ac:dyDescent="0.15">
      <c r="B78" s="83">
        <v>23</v>
      </c>
      <c r="C78" s="84" t="s">
        <v>76</v>
      </c>
      <c r="D78" s="84">
        <v>1</v>
      </c>
      <c r="E78" s="85">
        <f t="shared" si="3"/>
        <v>2E-3</v>
      </c>
      <c r="F78" s="84">
        <v>1</v>
      </c>
      <c r="G78" s="85">
        <f t="shared" si="4"/>
        <v>0.01</v>
      </c>
      <c r="H78" s="89">
        <v>0</v>
      </c>
      <c r="I78" s="86">
        <f t="shared" si="5"/>
        <v>0</v>
      </c>
      <c r="J78" s="84">
        <v>0</v>
      </c>
      <c r="K78" s="86">
        <f t="shared" si="6"/>
        <v>0</v>
      </c>
      <c r="L78" s="84">
        <v>0</v>
      </c>
      <c r="M78" s="86">
        <f t="shared" si="7"/>
        <v>0</v>
      </c>
      <c r="N78" s="84">
        <v>0</v>
      </c>
      <c r="O78" s="100">
        <f t="shared" si="8"/>
        <v>0</v>
      </c>
      <c r="P78" s="47"/>
      <c r="Q78" s="88"/>
    </row>
    <row r="79" spans="2:17" ht="20.100000000000001" customHeight="1" x14ac:dyDescent="0.15">
      <c r="B79" s="83">
        <v>24</v>
      </c>
      <c r="C79" s="84" t="s">
        <v>77</v>
      </c>
      <c r="D79" s="84">
        <v>23</v>
      </c>
      <c r="E79" s="85">
        <f t="shared" si="3"/>
        <v>4.5999999999999999E-2</v>
      </c>
      <c r="F79" s="84">
        <v>11</v>
      </c>
      <c r="G79" s="85">
        <f t="shared" si="4"/>
        <v>0.11</v>
      </c>
      <c r="H79" s="89">
        <v>6</v>
      </c>
      <c r="I79" s="86">
        <f t="shared" si="5"/>
        <v>0.06</v>
      </c>
      <c r="J79" s="84">
        <v>2</v>
      </c>
      <c r="K79" s="86">
        <f t="shared" si="6"/>
        <v>0.02</v>
      </c>
      <c r="L79" s="84">
        <v>1</v>
      </c>
      <c r="M79" s="86">
        <f t="shared" si="7"/>
        <v>0.01</v>
      </c>
      <c r="N79" s="84">
        <v>3</v>
      </c>
      <c r="O79" s="100">
        <f t="shared" si="8"/>
        <v>0.03</v>
      </c>
      <c r="P79" s="47"/>
      <c r="Q79" s="88"/>
    </row>
    <row r="80" spans="2:17" ht="20.100000000000001" customHeight="1" x14ac:dyDescent="0.15">
      <c r="B80" s="83">
        <v>25</v>
      </c>
      <c r="C80" s="84" t="s">
        <v>78</v>
      </c>
      <c r="D80" s="84">
        <v>17</v>
      </c>
      <c r="E80" s="85">
        <f t="shared" si="3"/>
        <v>3.4000000000000002E-2</v>
      </c>
      <c r="F80" s="84">
        <v>3</v>
      </c>
      <c r="G80" s="85">
        <f t="shared" si="4"/>
        <v>0.03</v>
      </c>
      <c r="H80" s="89">
        <v>5</v>
      </c>
      <c r="I80" s="86">
        <f t="shared" si="5"/>
        <v>0.05</v>
      </c>
      <c r="J80" s="84">
        <v>1</v>
      </c>
      <c r="K80" s="86">
        <f t="shared" si="6"/>
        <v>0.01</v>
      </c>
      <c r="L80" s="84">
        <v>3</v>
      </c>
      <c r="M80" s="86">
        <f t="shared" si="7"/>
        <v>0.03</v>
      </c>
      <c r="N80" s="84">
        <v>5</v>
      </c>
      <c r="O80" s="100">
        <f t="shared" si="8"/>
        <v>0.05</v>
      </c>
      <c r="P80" s="47"/>
      <c r="Q80" s="88"/>
    </row>
    <row r="81" spans="2:17" ht="20.100000000000001" customHeight="1" x14ac:dyDescent="0.15">
      <c r="B81" s="83">
        <v>26</v>
      </c>
      <c r="C81" s="84" t="s">
        <v>79</v>
      </c>
      <c r="D81" s="84">
        <v>19</v>
      </c>
      <c r="E81" s="85">
        <f t="shared" si="3"/>
        <v>3.7999999999999999E-2</v>
      </c>
      <c r="F81" s="84">
        <v>5</v>
      </c>
      <c r="G81" s="85">
        <f t="shared" si="4"/>
        <v>0.05</v>
      </c>
      <c r="H81" s="89">
        <v>3</v>
      </c>
      <c r="I81" s="86">
        <f t="shared" si="5"/>
        <v>0.03</v>
      </c>
      <c r="J81" s="84">
        <v>3</v>
      </c>
      <c r="K81" s="86">
        <f t="shared" si="6"/>
        <v>0.03</v>
      </c>
      <c r="L81" s="84">
        <v>3</v>
      </c>
      <c r="M81" s="86">
        <f t="shared" si="7"/>
        <v>0.03</v>
      </c>
      <c r="N81" s="84">
        <v>5</v>
      </c>
      <c r="O81" s="100">
        <f t="shared" si="8"/>
        <v>0.05</v>
      </c>
      <c r="P81" s="47"/>
      <c r="Q81" s="88"/>
    </row>
    <row r="82" spans="2:17" ht="20.100000000000001" customHeight="1" x14ac:dyDescent="0.15">
      <c r="B82" s="83">
        <v>27</v>
      </c>
      <c r="C82" s="84" t="s">
        <v>30</v>
      </c>
      <c r="D82" s="84">
        <v>18</v>
      </c>
      <c r="E82" s="85">
        <f t="shared" si="3"/>
        <v>3.5999999999999997E-2</v>
      </c>
      <c r="F82" s="84">
        <v>6</v>
      </c>
      <c r="G82" s="85">
        <f t="shared" si="4"/>
        <v>0.06</v>
      </c>
      <c r="H82" s="89">
        <v>5</v>
      </c>
      <c r="I82" s="86">
        <f t="shared" si="5"/>
        <v>0.05</v>
      </c>
      <c r="J82" s="84">
        <v>1</v>
      </c>
      <c r="K82" s="86">
        <f t="shared" si="6"/>
        <v>0.01</v>
      </c>
      <c r="L82" s="84">
        <v>2</v>
      </c>
      <c r="M82" s="86">
        <f t="shared" si="7"/>
        <v>0.02</v>
      </c>
      <c r="N82" s="84">
        <v>4</v>
      </c>
      <c r="O82" s="100">
        <f t="shared" si="8"/>
        <v>0.04</v>
      </c>
      <c r="P82" s="47"/>
      <c r="Q82" s="88"/>
    </row>
    <row r="83" spans="2:17" ht="20.100000000000001" customHeight="1" x14ac:dyDescent="0.15">
      <c r="B83" s="83">
        <v>28</v>
      </c>
      <c r="C83" s="84" t="s">
        <v>80</v>
      </c>
      <c r="D83" s="84">
        <v>5</v>
      </c>
      <c r="E83" s="85">
        <f t="shared" si="3"/>
        <v>0.01</v>
      </c>
      <c r="F83" s="84">
        <v>3</v>
      </c>
      <c r="G83" s="85">
        <f t="shared" si="4"/>
        <v>0.03</v>
      </c>
      <c r="H83" s="89">
        <v>1</v>
      </c>
      <c r="I83" s="86">
        <f t="shared" si="5"/>
        <v>0.01</v>
      </c>
      <c r="J83" s="84">
        <v>1</v>
      </c>
      <c r="K83" s="86">
        <f t="shared" si="6"/>
        <v>0.01</v>
      </c>
      <c r="L83" s="84">
        <v>0</v>
      </c>
      <c r="M83" s="86">
        <f t="shared" si="7"/>
        <v>0</v>
      </c>
      <c r="N83" s="84">
        <v>0</v>
      </c>
      <c r="O83" s="100">
        <f t="shared" si="8"/>
        <v>0</v>
      </c>
      <c r="P83" s="47"/>
      <c r="Q83" s="88"/>
    </row>
    <row r="84" spans="2:17" ht="20.100000000000001" customHeight="1" x14ac:dyDescent="0.15">
      <c r="B84" s="83">
        <v>29</v>
      </c>
      <c r="C84" s="84" t="s">
        <v>81</v>
      </c>
      <c r="D84" s="84">
        <v>25</v>
      </c>
      <c r="E84" s="85">
        <f t="shared" si="3"/>
        <v>0.05</v>
      </c>
      <c r="F84" s="84">
        <v>5</v>
      </c>
      <c r="G84" s="85">
        <f t="shared" si="4"/>
        <v>0.05</v>
      </c>
      <c r="H84" s="84">
        <v>5</v>
      </c>
      <c r="I84" s="86">
        <f t="shared" si="5"/>
        <v>0.05</v>
      </c>
      <c r="J84" s="84">
        <v>2</v>
      </c>
      <c r="K84" s="86">
        <f t="shared" si="6"/>
        <v>0.02</v>
      </c>
      <c r="L84" s="84">
        <v>3</v>
      </c>
      <c r="M84" s="86">
        <f t="shared" si="7"/>
        <v>0.03</v>
      </c>
      <c r="N84" s="84">
        <v>10</v>
      </c>
      <c r="O84" s="100">
        <f t="shared" si="8"/>
        <v>0.1</v>
      </c>
      <c r="P84" s="47"/>
      <c r="Q84" s="88"/>
    </row>
    <row r="85" spans="2:17" ht="20.100000000000001" customHeight="1" x14ac:dyDescent="0.15">
      <c r="B85" s="83">
        <v>30</v>
      </c>
      <c r="C85" s="84" t="s">
        <v>82</v>
      </c>
      <c r="D85" s="84">
        <v>13</v>
      </c>
      <c r="E85" s="85">
        <f t="shared" si="3"/>
        <v>2.5999999999999999E-2</v>
      </c>
      <c r="F85" s="84">
        <v>5</v>
      </c>
      <c r="G85" s="85">
        <f t="shared" si="4"/>
        <v>0.05</v>
      </c>
      <c r="H85" s="84">
        <v>1</v>
      </c>
      <c r="I85" s="86">
        <f t="shared" si="5"/>
        <v>0.01</v>
      </c>
      <c r="J85" s="84">
        <v>4</v>
      </c>
      <c r="K85" s="86">
        <f t="shared" si="6"/>
        <v>0.04</v>
      </c>
      <c r="L85" s="84">
        <v>2</v>
      </c>
      <c r="M85" s="86">
        <f t="shared" si="7"/>
        <v>0.02</v>
      </c>
      <c r="N85" s="84">
        <v>1</v>
      </c>
      <c r="O85" s="100">
        <f t="shared" si="8"/>
        <v>0.01</v>
      </c>
      <c r="P85" s="47"/>
      <c r="Q85" s="88"/>
    </row>
    <row r="86" spans="2:17" ht="20.100000000000001" customHeight="1" x14ac:dyDescent="0.15">
      <c r="B86" s="83">
        <v>31</v>
      </c>
      <c r="C86" s="84" t="s">
        <v>83</v>
      </c>
      <c r="D86" s="84">
        <v>18</v>
      </c>
      <c r="E86" s="85">
        <f t="shared" si="3"/>
        <v>3.5999999999999997E-2</v>
      </c>
      <c r="F86" s="84">
        <v>4</v>
      </c>
      <c r="G86" s="85">
        <f t="shared" si="4"/>
        <v>0.04</v>
      </c>
      <c r="H86" s="84">
        <v>7</v>
      </c>
      <c r="I86" s="86">
        <f t="shared" si="5"/>
        <v>7.0000000000000007E-2</v>
      </c>
      <c r="J86" s="84">
        <v>4</v>
      </c>
      <c r="K86" s="86">
        <f t="shared" si="6"/>
        <v>0.04</v>
      </c>
      <c r="L86" s="84">
        <v>1</v>
      </c>
      <c r="M86" s="86">
        <f t="shared" si="7"/>
        <v>0.01</v>
      </c>
      <c r="N86" s="84">
        <v>2</v>
      </c>
      <c r="O86" s="100">
        <f t="shared" si="8"/>
        <v>0.02</v>
      </c>
      <c r="P86" s="47"/>
      <c r="Q86" s="88"/>
    </row>
    <row r="87" spans="2:17" ht="20.100000000000001" customHeight="1" x14ac:dyDescent="0.15">
      <c r="B87" s="83">
        <v>32</v>
      </c>
      <c r="C87" s="84" t="s">
        <v>84</v>
      </c>
      <c r="D87" s="84">
        <v>6</v>
      </c>
      <c r="E87" s="85">
        <f t="shared" si="3"/>
        <v>1.2E-2</v>
      </c>
      <c r="F87" s="84">
        <v>2</v>
      </c>
      <c r="G87" s="85">
        <f t="shared" si="4"/>
        <v>0.02</v>
      </c>
      <c r="H87" s="84">
        <v>2</v>
      </c>
      <c r="I87" s="86">
        <f t="shared" si="5"/>
        <v>0.02</v>
      </c>
      <c r="J87" s="84">
        <v>0</v>
      </c>
      <c r="K87" s="86">
        <f t="shared" si="6"/>
        <v>0</v>
      </c>
      <c r="L87" s="84">
        <v>0</v>
      </c>
      <c r="M87" s="86">
        <f t="shared" si="7"/>
        <v>0</v>
      </c>
      <c r="N87" s="84">
        <v>2</v>
      </c>
      <c r="O87" s="100">
        <f t="shared" si="8"/>
        <v>0.02</v>
      </c>
      <c r="P87" s="47"/>
      <c r="Q87" s="88"/>
    </row>
    <row r="88" spans="2:17" ht="20.100000000000001" customHeight="1" x14ac:dyDescent="0.15">
      <c r="B88" s="83">
        <v>33</v>
      </c>
      <c r="C88" s="84" t="s">
        <v>85</v>
      </c>
      <c r="D88" s="84">
        <v>23</v>
      </c>
      <c r="E88" s="85">
        <f t="shared" si="3"/>
        <v>4.5999999999999999E-2</v>
      </c>
      <c r="F88" s="84">
        <v>6</v>
      </c>
      <c r="G88" s="85">
        <f t="shared" si="4"/>
        <v>0.06</v>
      </c>
      <c r="H88" s="84">
        <v>7</v>
      </c>
      <c r="I88" s="86">
        <f t="shared" si="5"/>
        <v>7.0000000000000007E-2</v>
      </c>
      <c r="J88" s="84">
        <v>4</v>
      </c>
      <c r="K88" s="86">
        <f t="shared" si="6"/>
        <v>0.04</v>
      </c>
      <c r="L88" s="84">
        <v>4</v>
      </c>
      <c r="M88" s="86">
        <f t="shared" si="7"/>
        <v>0.04</v>
      </c>
      <c r="N88" s="84">
        <v>2</v>
      </c>
      <c r="O88" s="100">
        <f t="shared" si="8"/>
        <v>0.02</v>
      </c>
      <c r="P88" s="47"/>
      <c r="Q88" s="88"/>
    </row>
    <row r="89" spans="2:17" ht="20.100000000000001" customHeight="1" x14ac:dyDescent="0.15">
      <c r="B89" s="83">
        <v>34</v>
      </c>
      <c r="C89" s="84" t="s">
        <v>86</v>
      </c>
      <c r="D89" s="84">
        <v>4</v>
      </c>
      <c r="E89" s="85">
        <f t="shared" si="3"/>
        <v>8.0000000000000002E-3</v>
      </c>
      <c r="F89" s="84">
        <v>2</v>
      </c>
      <c r="G89" s="85">
        <f t="shared" si="4"/>
        <v>0.02</v>
      </c>
      <c r="H89" s="84">
        <v>2</v>
      </c>
      <c r="I89" s="86">
        <f t="shared" si="5"/>
        <v>0.02</v>
      </c>
      <c r="J89" s="84">
        <v>0</v>
      </c>
      <c r="K89" s="86">
        <f t="shared" si="6"/>
        <v>0</v>
      </c>
      <c r="L89" s="84">
        <v>0</v>
      </c>
      <c r="M89" s="86">
        <f t="shared" si="7"/>
        <v>0</v>
      </c>
      <c r="N89" s="84">
        <v>0</v>
      </c>
      <c r="O89" s="100">
        <f t="shared" si="8"/>
        <v>0</v>
      </c>
      <c r="P89" s="47"/>
      <c r="Q89" s="88"/>
    </row>
    <row r="90" spans="2:17" ht="20.100000000000001" customHeight="1" x14ac:dyDescent="0.15">
      <c r="B90" s="83">
        <v>35</v>
      </c>
      <c r="C90" s="84" t="s">
        <v>87</v>
      </c>
      <c r="D90" s="84">
        <v>9</v>
      </c>
      <c r="E90" s="85">
        <f t="shared" si="3"/>
        <v>1.7999999999999999E-2</v>
      </c>
      <c r="F90" s="84">
        <v>3</v>
      </c>
      <c r="G90" s="85">
        <f t="shared" si="4"/>
        <v>0.03</v>
      </c>
      <c r="H90" s="84">
        <v>3</v>
      </c>
      <c r="I90" s="86">
        <f t="shared" si="5"/>
        <v>0.03</v>
      </c>
      <c r="J90" s="84">
        <v>1</v>
      </c>
      <c r="K90" s="86">
        <f t="shared" si="6"/>
        <v>0.01</v>
      </c>
      <c r="L90" s="84">
        <v>1</v>
      </c>
      <c r="M90" s="86">
        <f t="shared" si="7"/>
        <v>0.01</v>
      </c>
      <c r="N90" s="84">
        <v>1</v>
      </c>
      <c r="O90" s="100">
        <f t="shared" si="8"/>
        <v>0.01</v>
      </c>
      <c r="P90" s="47"/>
      <c r="Q90" s="88"/>
    </row>
    <row r="91" spans="2:17" ht="20.100000000000001" customHeight="1" x14ac:dyDescent="0.15">
      <c r="B91" s="83">
        <v>36</v>
      </c>
      <c r="C91" s="84" t="s">
        <v>88</v>
      </c>
      <c r="D91" s="84">
        <v>5</v>
      </c>
      <c r="E91" s="85">
        <f t="shared" si="3"/>
        <v>0.01</v>
      </c>
      <c r="F91" s="84">
        <v>3</v>
      </c>
      <c r="G91" s="85">
        <f t="shared" si="4"/>
        <v>0.03</v>
      </c>
      <c r="H91" s="84">
        <v>2</v>
      </c>
      <c r="I91" s="86">
        <f t="shared" si="5"/>
        <v>0.02</v>
      </c>
      <c r="J91" s="84">
        <v>0</v>
      </c>
      <c r="K91" s="86">
        <f t="shared" si="6"/>
        <v>0</v>
      </c>
      <c r="L91" s="84">
        <v>0</v>
      </c>
      <c r="M91" s="86">
        <f t="shared" si="7"/>
        <v>0</v>
      </c>
      <c r="N91" s="84">
        <v>0</v>
      </c>
      <c r="O91" s="100">
        <f t="shared" si="8"/>
        <v>0</v>
      </c>
      <c r="P91" s="47"/>
      <c r="Q91" s="88"/>
    </row>
    <row r="92" spans="2:17" ht="20.100000000000001" customHeight="1" x14ac:dyDescent="0.15">
      <c r="B92" s="83">
        <v>37</v>
      </c>
      <c r="C92" s="84" t="s">
        <v>89</v>
      </c>
      <c r="D92" s="84">
        <v>36</v>
      </c>
      <c r="E92" s="85">
        <f t="shared" si="3"/>
        <v>7.1999999999999995E-2</v>
      </c>
      <c r="F92" s="84">
        <v>3</v>
      </c>
      <c r="G92" s="85">
        <f t="shared" si="4"/>
        <v>0.03</v>
      </c>
      <c r="H92" s="84">
        <v>13</v>
      </c>
      <c r="I92" s="86">
        <f t="shared" si="5"/>
        <v>0.13</v>
      </c>
      <c r="J92" s="84">
        <v>4</v>
      </c>
      <c r="K92" s="86">
        <f t="shared" si="6"/>
        <v>0.04</v>
      </c>
      <c r="L92" s="84">
        <v>6</v>
      </c>
      <c r="M92" s="86">
        <f t="shared" si="7"/>
        <v>0.06</v>
      </c>
      <c r="N92" s="84">
        <v>10</v>
      </c>
      <c r="O92" s="100">
        <f t="shared" si="8"/>
        <v>0.1</v>
      </c>
      <c r="P92" s="47"/>
      <c r="Q92" s="88"/>
    </row>
    <row r="93" spans="2:17" ht="20.100000000000001" customHeight="1" x14ac:dyDescent="0.15">
      <c r="B93" s="83">
        <v>38</v>
      </c>
      <c r="C93" s="84" t="s">
        <v>90</v>
      </c>
      <c r="D93" s="84">
        <v>36</v>
      </c>
      <c r="E93" s="85">
        <f t="shared" si="3"/>
        <v>7.1999999999999995E-2</v>
      </c>
      <c r="F93" s="84">
        <v>10</v>
      </c>
      <c r="G93" s="85">
        <f t="shared" si="4"/>
        <v>0.1</v>
      </c>
      <c r="H93" s="84">
        <v>10</v>
      </c>
      <c r="I93" s="86">
        <f t="shared" si="5"/>
        <v>0.1</v>
      </c>
      <c r="J93" s="84">
        <v>7</v>
      </c>
      <c r="K93" s="86">
        <f t="shared" si="6"/>
        <v>7.0000000000000007E-2</v>
      </c>
      <c r="L93" s="84">
        <v>7</v>
      </c>
      <c r="M93" s="86">
        <f t="shared" si="7"/>
        <v>7.0000000000000007E-2</v>
      </c>
      <c r="N93" s="84">
        <v>2</v>
      </c>
      <c r="O93" s="100">
        <f t="shared" si="8"/>
        <v>0.02</v>
      </c>
      <c r="P93" s="47"/>
      <c r="Q93" s="88"/>
    </row>
    <row r="94" spans="2:17" ht="20.100000000000001" customHeight="1" x14ac:dyDescent="0.15">
      <c r="B94" s="83">
        <v>39</v>
      </c>
      <c r="C94" s="84" t="s">
        <v>91</v>
      </c>
      <c r="D94" s="84">
        <v>34</v>
      </c>
      <c r="E94" s="85">
        <f t="shared" si="3"/>
        <v>6.8000000000000005E-2</v>
      </c>
      <c r="F94" s="84">
        <v>7</v>
      </c>
      <c r="G94" s="85">
        <f t="shared" si="4"/>
        <v>7.0000000000000007E-2</v>
      </c>
      <c r="H94" s="84">
        <v>9</v>
      </c>
      <c r="I94" s="86">
        <f t="shared" si="5"/>
        <v>0.09</v>
      </c>
      <c r="J94" s="84">
        <v>4</v>
      </c>
      <c r="K94" s="86">
        <f t="shared" si="6"/>
        <v>0.04</v>
      </c>
      <c r="L94" s="84">
        <v>6</v>
      </c>
      <c r="M94" s="86">
        <f t="shared" si="7"/>
        <v>0.06</v>
      </c>
      <c r="N94" s="84">
        <v>8</v>
      </c>
      <c r="O94" s="100">
        <f t="shared" si="8"/>
        <v>0.08</v>
      </c>
      <c r="P94" s="47"/>
      <c r="Q94" s="88"/>
    </row>
    <row r="95" spans="2:17" ht="20.100000000000001" customHeight="1" x14ac:dyDescent="0.15">
      <c r="B95" s="83">
        <v>40</v>
      </c>
      <c r="C95" s="84" t="s">
        <v>92</v>
      </c>
      <c r="D95" s="84">
        <v>4</v>
      </c>
      <c r="E95" s="85">
        <f t="shared" si="3"/>
        <v>8.0000000000000002E-3</v>
      </c>
      <c r="F95" s="84">
        <v>2</v>
      </c>
      <c r="G95" s="85">
        <f t="shared" si="4"/>
        <v>0.02</v>
      </c>
      <c r="H95" s="84">
        <v>0</v>
      </c>
      <c r="I95" s="86">
        <f t="shared" si="5"/>
        <v>0</v>
      </c>
      <c r="J95" s="84">
        <v>2</v>
      </c>
      <c r="K95" s="86">
        <f t="shared" si="6"/>
        <v>0.02</v>
      </c>
      <c r="L95" s="84">
        <v>0</v>
      </c>
      <c r="M95" s="86">
        <f t="shared" si="7"/>
        <v>0</v>
      </c>
      <c r="N95" s="84">
        <v>0</v>
      </c>
      <c r="O95" s="100">
        <f t="shared" si="8"/>
        <v>0</v>
      </c>
      <c r="P95" s="47"/>
      <c r="Q95" s="88"/>
    </row>
    <row r="96" spans="2:17" ht="20.100000000000001" customHeight="1" x14ac:dyDescent="0.15">
      <c r="B96" s="83">
        <v>41</v>
      </c>
      <c r="C96" s="84" t="s">
        <v>93</v>
      </c>
      <c r="D96" s="84">
        <v>92</v>
      </c>
      <c r="E96" s="85">
        <f t="shared" si="3"/>
        <v>0.184</v>
      </c>
      <c r="F96" s="84">
        <v>16</v>
      </c>
      <c r="G96" s="85">
        <f t="shared" si="4"/>
        <v>0.16</v>
      </c>
      <c r="H96" s="84">
        <v>22</v>
      </c>
      <c r="I96" s="86">
        <f t="shared" si="5"/>
        <v>0.22</v>
      </c>
      <c r="J96" s="84">
        <v>19</v>
      </c>
      <c r="K96" s="86">
        <f t="shared" si="6"/>
        <v>0.19</v>
      </c>
      <c r="L96" s="84">
        <v>20</v>
      </c>
      <c r="M96" s="86">
        <f t="shared" si="7"/>
        <v>0.2</v>
      </c>
      <c r="N96" s="84">
        <v>15</v>
      </c>
      <c r="O96" s="100">
        <f t="shared" si="8"/>
        <v>0.15</v>
      </c>
      <c r="P96" s="47"/>
      <c r="Q96" s="88"/>
    </row>
    <row r="97" spans="2:17" s="93" customFormat="1" ht="15" customHeight="1" x14ac:dyDescent="0.15">
      <c r="P97" s="47"/>
    </row>
    <row r="98" spans="2:17" s="93" customFormat="1" ht="15" customHeight="1" x14ac:dyDescent="0.15">
      <c r="B98" s="93" t="s">
        <v>103</v>
      </c>
      <c r="P98" s="47"/>
    </row>
    <row r="99" spans="2:17" s="93" customFormat="1" ht="15" customHeight="1" x14ac:dyDescent="0.15">
      <c r="B99" s="94"/>
      <c r="C99" s="26"/>
      <c r="D99" s="72" t="s">
        <v>39</v>
      </c>
      <c r="E99" s="27">
        <v>500</v>
      </c>
      <c r="F99" s="72" t="s">
        <v>45</v>
      </c>
      <c r="G99" s="27">
        <v>500</v>
      </c>
      <c r="H99" s="101" t="s">
        <v>48</v>
      </c>
      <c r="I99" s="27">
        <v>500</v>
      </c>
      <c r="J99" s="95" t="s">
        <v>94</v>
      </c>
      <c r="K99" s="96">
        <v>500</v>
      </c>
      <c r="L99" s="102"/>
      <c r="M99" s="102"/>
      <c r="O99" s="103"/>
      <c r="P99" s="47"/>
    </row>
    <row r="100" spans="2:17" ht="20.100000000000001" customHeight="1" x14ac:dyDescent="0.15">
      <c r="B100" s="83">
        <v>1</v>
      </c>
      <c r="C100" s="84" t="s">
        <v>55</v>
      </c>
      <c r="D100" s="104">
        <v>235</v>
      </c>
      <c r="E100" s="42">
        <f>D100/$E$99</f>
        <v>0.47</v>
      </c>
      <c r="F100" s="26">
        <v>285</v>
      </c>
      <c r="G100" s="42">
        <f>F100/$G$99</f>
        <v>0.56999999999999995</v>
      </c>
      <c r="H100" s="26">
        <v>298</v>
      </c>
      <c r="I100" s="42">
        <f>H100/$I$99</f>
        <v>0.59599999999999997</v>
      </c>
      <c r="J100" s="26">
        <v>326</v>
      </c>
      <c r="K100" s="38">
        <f>J100/$K$99</f>
        <v>0.65200000000000002</v>
      </c>
      <c r="L100" s="88"/>
      <c r="P100" s="47"/>
      <c r="Q100" s="88"/>
    </row>
    <row r="101" spans="2:17" ht="20.100000000000001" customHeight="1" x14ac:dyDescent="0.15">
      <c r="B101" s="83">
        <v>2</v>
      </c>
      <c r="C101" s="84" t="s">
        <v>56</v>
      </c>
      <c r="D101" s="104">
        <v>70</v>
      </c>
      <c r="E101" s="42">
        <f t="shared" ref="E101:E140" si="9">D101/$E$99</f>
        <v>0.14000000000000001</v>
      </c>
      <c r="F101" s="105">
        <v>65</v>
      </c>
      <c r="G101" s="42">
        <f t="shared" ref="G101:G140" si="10">F101/$G$99</f>
        <v>0.13</v>
      </c>
      <c r="H101" s="26">
        <v>55</v>
      </c>
      <c r="I101" s="42">
        <f t="shared" ref="I101:I140" si="11">H101/$I$99</f>
        <v>0.11</v>
      </c>
      <c r="J101" s="26">
        <v>161</v>
      </c>
      <c r="K101" s="38">
        <f t="shared" ref="K101:K140" si="12">J101/$K$99</f>
        <v>0.32200000000000001</v>
      </c>
      <c r="L101" s="88"/>
      <c r="P101" s="47"/>
      <c r="Q101" s="88"/>
    </row>
    <row r="102" spans="2:17" ht="20.100000000000001" customHeight="1" x14ac:dyDescent="0.15">
      <c r="B102" s="83">
        <v>3</v>
      </c>
      <c r="C102" s="26" t="s">
        <v>57</v>
      </c>
      <c r="D102" s="104">
        <v>47</v>
      </c>
      <c r="E102" s="42">
        <f t="shared" si="9"/>
        <v>9.4E-2</v>
      </c>
      <c r="F102" s="105">
        <v>88</v>
      </c>
      <c r="G102" s="42">
        <f t="shared" si="10"/>
        <v>0.17599999999999999</v>
      </c>
      <c r="H102" s="26">
        <v>86</v>
      </c>
      <c r="I102" s="42">
        <f t="shared" si="11"/>
        <v>0.17199999999999999</v>
      </c>
      <c r="J102" s="26">
        <v>92</v>
      </c>
      <c r="K102" s="38">
        <f t="shared" si="12"/>
        <v>0.184</v>
      </c>
      <c r="L102" s="88"/>
      <c r="P102" s="47"/>
      <c r="Q102" s="88"/>
    </row>
    <row r="103" spans="2:17" ht="30" customHeight="1" x14ac:dyDescent="0.15">
      <c r="B103" s="83">
        <v>4</v>
      </c>
      <c r="C103" s="214" t="s">
        <v>58</v>
      </c>
      <c r="D103" s="104">
        <v>0</v>
      </c>
      <c r="E103" s="42" t="s">
        <v>189</v>
      </c>
      <c r="F103" s="105">
        <v>21</v>
      </c>
      <c r="G103" s="42">
        <f t="shared" si="10"/>
        <v>4.2000000000000003E-2</v>
      </c>
      <c r="H103" s="26">
        <v>17</v>
      </c>
      <c r="I103" s="42">
        <f t="shared" si="11"/>
        <v>3.4000000000000002E-2</v>
      </c>
      <c r="J103" s="26">
        <v>37</v>
      </c>
      <c r="K103" s="38">
        <f t="shared" si="12"/>
        <v>7.3999999999999996E-2</v>
      </c>
      <c r="L103" s="88"/>
      <c r="P103" s="47"/>
      <c r="Q103" s="88"/>
    </row>
    <row r="104" spans="2:17" ht="20.100000000000001" customHeight="1" x14ac:dyDescent="0.15">
      <c r="B104" s="83">
        <v>5</v>
      </c>
      <c r="C104" s="26" t="s">
        <v>59</v>
      </c>
      <c r="D104" s="104">
        <v>28</v>
      </c>
      <c r="E104" s="42">
        <f t="shared" si="9"/>
        <v>5.6000000000000001E-2</v>
      </c>
      <c r="F104" s="105">
        <v>45</v>
      </c>
      <c r="G104" s="42">
        <f>F104/$G$99</f>
        <v>0.09</v>
      </c>
      <c r="H104" s="26">
        <v>45</v>
      </c>
      <c r="I104" s="42">
        <f>H104/$I$99</f>
        <v>0.09</v>
      </c>
      <c r="J104" s="26">
        <v>84</v>
      </c>
      <c r="K104" s="38">
        <f t="shared" si="12"/>
        <v>0.16800000000000001</v>
      </c>
      <c r="L104" s="88"/>
      <c r="P104" s="47"/>
      <c r="Q104" s="88"/>
    </row>
    <row r="105" spans="2:17" ht="20.100000000000001" customHeight="1" x14ac:dyDescent="0.15">
      <c r="B105" s="83">
        <v>6</v>
      </c>
      <c r="C105" s="26" t="s">
        <v>60</v>
      </c>
      <c r="D105" s="104">
        <v>37</v>
      </c>
      <c r="E105" s="42">
        <f t="shared" si="9"/>
        <v>7.3999999999999996E-2</v>
      </c>
      <c r="F105" s="105">
        <v>45</v>
      </c>
      <c r="G105" s="42">
        <f t="shared" si="10"/>
        <v>0.09</v>
      </c>
      <c r="H105" s="26">
        <v>35</v>
      </c>
      <c r="I105" s="42">
        <f t="shared" si="11"/>
        <v>7.0000000000000007E-2</v>
      </c>
      <c r="J105" s="26">
        <v>40</v>
      </c>
      <c r="K105" s="38">
        <f t="shared" si="12"/>
        <v>0.08</v>
      </c>
      <c r="L105" s="88"/>
      <c r="P105" s="47"/>
      <c r="Q105" s="88"/>
    </row>
    <row r="106" spans="2:17" ht="20.100000000000001" customHeight="1" x14ac:dyDescent="0.15">
      <c r="B106" s="83">
        <v>7</v>
      </c>
      <c r="C106" s="26" t="s">
        <v>61</v>
      </c>
      <c r="D106" s="104">
        <v>0</v>
      </c>
      <c r="E106" s="42" t="s">
        <v>189</v>
      </c>
      <c r="F106" s="104">
        <v>0</v>
      </c>
      <c r="G106" s="42" t="s">
        <v>189</v>
      </c>
      <c r="H106" s="104">
        <v>0</v>
      </c>
      <c r="I106" s="42" t="s">
        <v>189</v>
      </c>
      <c r="J106" s="26">
        <v>6</v>
      </c>
      <c r="K106" s="38">
        <f t="shared" si="12"/>
        <v>1.2E-2</v>
      </c>
      <c r="L106" s="88"/>
      <c r="P106" s="47"/>
      <c r="Q106" s="88"/>
    </row>
    <row r="107" spans="2:17" ht="20.100000000000001" customHeight="1" x14ac:dyDescent="0.15">
      <c r="B107" s="83">
        <v>8</v>
      </c>
      <c r="C107" s="26" t="s">
        <v>62</v>
      </c>
      <c r="D107" s="104">
        <v>0</v>
      </c>
      <c r="E107" s="42" t="s">
        <v>189</v>
      </c>
      <c r="F107" s="104">
        <v>0</v>
      </c>
      <c r="G107" s="42" t="s">
        <v>189</v>
      </c>
      <c r="H107" s="104">
        <v>0</v>
      </c>
      <c r="I107" s="42" t="s">
        <v>189</v>
      </c>
      <c r="J107" s="26">
        <v>5</v>
      </c>
      <c r="K107" s="38">
        <f t="shared" si="12"/>
        <v>0.01</v>
      </c>
      <c r="L107" s="88"/>
      <c r="P107" s="47"/>
      <c r="Q107" s="88"/>
    </row>
    <row r="108" spans="2:17" ht="20.100000000000001" customHeight="1" x14ac:dyDescent="0.15">
      <c r="B108" s="83">
        <v>9</v>
      </c>
      <c r="C108" s="26" t="s">
        <v>63</v>
      </c>
      <c r="D108" s="104">
        <v>0</v>
      </c>
      <c r="E108" s="42" t="s">
        <v>189</v>
      </c>
      <c r="F108" s="104">
        <v>0</v>
      </c>
      <c r="G108" s="42" t="s">
        <v>189</v>
      </c>
      <c r="H108" s="104">
        <v>0</v>
      </c>
      <c r="I108" s="42" t="s">
        <v>189</v>
      </c>
      <c r="J108" s="26">
        <v>5</v>
      </c>
      <c r="K108" s="38">
        <f t="shared" si="12"/>
        <v>0.01</v>
      </c>
      <c r="L108" s="88"/>
      <c r="P108" s="47"/>
      <c r="Q108" s="88"/>
    </row>
    <row r="109" spans="2:17" ht="30" customHeight="1" x14ac:dyDescent="0.15">
      <c r="B109" s="83">
        <v>10</v>
      </c>
      <c r="C109" s="214" t="s">
        <v>31</v>
      </c>
      <c r="D109" s="104">
        <v>73</v>
      </c>
      <c r="E109" s="42">
        <f t="shared" si="9"/>
        <v>0.14599999999999999</v>
      </c>
      <c r="F109" s="105">
        <v>87</v>
      </c>
      <c r="G109" s="42">
        <f t="shared" si="10"/>
        <v>0.17399999999999999</v>
      </c>
      <c r="H109" s="26">
        <v>87</v>
      </c>
      <c r="I109" s="42">
        <f t="shared" si="11"/>
        <v>0.17399999999999999</v>
      </c>
      <c r="J109" s="26">
        <v>62</v>
      </c>
      <c r="K109" s="38">
        <f t="shared" si="12"/>
        <v>0.124</v>
      </c>
      <c r="L109" s="88"/>
      <c r="P109" s="47"/>
      <c r="Q109" s="88"/>
    </row>
    <row r="110" spans="2:17" ht="20.100000000000001" customHeight="1" x14ac:dyDescent="0.15">
      <c r="B110" s="83">
        <v>11</v>
      </c>
      <c r="C110" s="26" t="s">
        <v>64</v>
      </c>
      <c r="D110" s="104">
        <v>0</v>
      </c>
      <c r="E110" s="42" t="s">
        <v>189</v>
      </c>
      <c r="F110" s="104">
        <v>0</v>
      </c>
      <c r="G110" s="42" t="s">
        <v>189</v>
      </c>
      <c r="H110" s="104">
        <v>0</v>
      </c>
      <c r="I110" s="42" t="s">
        <v>189</v>
      </c>
      <c r="J110" s="26">
        <v>7</v>
      </c>
      <c r="K110" s="38">
        <f t="shared" si="12"/>
        <v>1.4E-2</v>
      </c>
      <c r="L110" s="88"/>
      <c r="P110" s="47"/>
      <c r="Q110" s="88"/>
    </row>
    <row r="111" spans="2:17" ht="20.100000000000001" customHeight="1" x14ac:dyDescent="0.15">
      <c r="B111" s="83">
        <v>12</v>
      </c>
      <c r="C111" s="26" t="s">
        <v>65</v>
      </c>
      <c r="D111" s="104">
        <v>0</v>
      </c>
      <c r="E111" s="42" t="s">
        <v>189</v>
      </c>
      <c r="F111" s="104">
        <v>0</v>
      </c>
      <c r="G111" s="42" t="s">
        <v>189</v>
      </c>
      <c r="H111" s="104">
        <v>0</v>
      </c>
      <c r="I111" s="42" t="s">
        <v>189</v>
      </c>
      <c r="J111" s="26">
        <v>9</v>
      </c>
      <c r="K111" s="38">
        <f t="shared" si="12"/>
        <v>1.7999999999999999E-2</v>
      </c>
      <c r="L111" s="88"/>
      <c r="P111" s="47"/>
      <c r="Q111" s="88"/>
    </row>
    <row r="112" spans="2:17" ht="20.100000000000001" customHeight="1" x14ac:dyDescent="0.15">
      <c r="B112" s="83">
        <v>13</v>
      </c>
      <c r="C112" s="26" t="s">
        <v>66</v>
      </c>
      <c r="D112" s="104">
        <v>27</v>
      </c>
      <c r="E112" s="42">
        <f t="shared" si="9"/>
        <v>5.3999999999999999E-2</v>
      </c>
      <c r="F112" s="105">
        <v>51</v>
      </c>
      <c r="G112" s="42">
        <f t="shared" si="10"/>
        <v>0.10199999999999999</v>
      </c>
      <c r="H112" s="26">
        <v>27</v>
      </c>
      <c r="I112" s="42">
        <f t="shared" si="11"/>
        <v>5.3999999999999999E-2</v>
      </c>
      <c r="J112" s="26">
        <v>30</v>
      </c>
      <c r="K112" s="38">
        <f t="shared" si="12"/>
        <v>0.06</v>
      </c>
      <c r="L112" s="88"/>
      <c r="P112" s="47"/>
      <c r="Q112" s="88"/>
    </row>
    <row r="113" spans="2:17" ht="20.100000000000001" customHeight="1" x14ac:dyDescent="0.15">
      <c r="B113" s="83">
        <v>14</v>
      </c>
      <c r="C113" s="26" t="s">
        <v>67</v>
      </c>
      <c r="D113" s="104">
        <v>0</v>
      </c>
      <c r="E113" s="42" t="s">
        <v>189</v>
      </c>
      <c r="F113" s="104">
        <v>0</v>
      </c>
      <c r="G113" s="42" t="s">
        <v>189</v>
      </c>
      <c r="H113" s="104">
        <v>0</v>
      </c>
      <c r="I113" s="42" t="s">
        <v>189</v>
      </c>
      <c r="J113" s="26">
        <v>5</v>
      </c>
      <c r="K113" s="38">
        <f t="shared" si="12"/>
        <v>0.01</v>
      </c>
      <c r="L113" s="88"/>
      <c r="P113" s="47"/>
      <c r="Q113" s="88"/>
    </row>
    <row r="114" spans="2:17" ht="20.100000000000001" customHeight="1" x14ac:dyDescent="0.15">
      <c r="B114" s="83">
        <v>15</v>
      </c>
      <c r="C114" s="26" t="s">
        <v>68</v>
      </c>
      <c r="D114" s="104">
        <v>0</v>
      </c>
      <c r="E114" s="42" t="s">
        <v>189</v>
      </c>
      <c r="F114" s="104">
        <v>0</v>
      </c>
      <c r="G114" s="42" t="s">
        <v>189</v>
      </c>
      <c r="H114" s="104">
        <v>0</v>
      </c>
      <c r="I114" s="42" t="s">
        <v>189</v>
      </c>
      <c r="J114" s="26">
        <v>1</v>
      </c>
      <c r="K114" s="38">
        <f t="shared" si="12"/>
        <v>2E-3</v>
      </c>
      <c r="L114" s="88"/>
      <c r="P114" s="47"/>
      <c r="Q114" s="88"/>
    </row>
    <row r="115" spans="2:17" ht="20.100000000000001" customHeight="1" x14ac:dyDescent="0.15">
      <c r="B115" s="83">
        <v>16</v>
      </c>
      <c r="C115" s="26" t="s">
        <v>69</v>
      </c>
      <c r="D115" s="104">
        <v>0</v>
      </c>
      <c r="E115" s="42" t="s">
        <v>189</v>
      </c>
      <c r="F115" s="104">
        <v>0</v>
      </c>
      <c r="G115" s="42" t="s">
        <v>189</v>
      </c>
      <c r="H115" s="104">
        <v>0</v>
      </c>
      <c r="I115" s="42" t="s">
        <v>189</v>
      </c>
      <c r="J115" s="26">
        <v>7</v>
      </c>
      <c r="K115" s="38">
        <f t="shared" si="12"/>
        <v>1.4E-2</v>
      </c>
      <c r="L115" s="88"/>
      <c r="P115" s="47"/>
      <c r="Q115" s="88"/>
    </row>
    <row r="116" spans="2:17" ht="20.100000000000001" customHeight="1" x14ac:dyDescent="0.15">
      <c r="B116" s="83">
        <v>17</v>
      </c>
      <c r="C116" s="26" t="s">
        <v>70</v>
      </c>
      <c r="D116" s="104">
        <v>13</v>
      </c>
      <c r="E116" s="42">
        <f t="shared" si="9"/>
        <v>2.5999999999999999E-2</v>
      </c>
      <c r="F116" s="105">
        <v>18</v>
      </c>
      <c r="G116" s="42">
        <f t="shared" si="10"/>
        <v>3.5999999999999997E-2</v>
      </c>
      <c r="H116" s="26">
        <v>17</v>
      </c>
      <c r="I116" s="42">
        <f t="shared" si="11"/>
        <v>3.4000000000000002E-2</v>
      </c>
      <c r="J116" s="26">
        <v>12</v>
      </c>
      <c r="K116" s="38">
        <f t="shared" si="12"/>
        <v>2.4E-2</v>
      </c>
      <c r="L116" s="88"/>
      <c r="P116" s="47"/>
      <c r="Q116" s="88"/>
    </row>
    <row r="117" spans="2:17" ht="20.100000000000001" customHeight="1" x14ac:dyDescent="0.15">
      <c r="B117" s="83">
        <v>18</v>
      </c>
      <c r="C117" s="26" t="s">
        <v>71</v>
      </c>
      <c r="D117" s="104">
        <v>0</v>
      </c>
      <c r="E117" s="42" t="s">
        <v>189</v>
      </c>
      <c r="F117" s="104">
        <v>0</v>
      </c>
      <c r="G117" s="42" t="s">
        <v>189</v>
      </c>
      <c r="H117" s="104">
        <v>0</v>
      </c>
      <c r="I117" s="42" t="s">
        <v>189</v>
      </c>
      <c r="J117" s="26">
        <v>3</v>
      </c>
      <c r="K117" s="38">
        <f t="shared" si="12"/>
        <v>6.0000000000000001E-3</v>
      </c>
      <c r="L117" s="88"/>
      <c r="P117" s="47"/>
      <c r="Q117" s="88"/>
    </row>
    <row r="118" spans="2:17" ht="20.100000000000001" customHeight="1" x14ac:dyDescent="0.15">
      <c r="B118" s="83">
        <v>19</v>
      </c>
      <c r="C118" s="26" t="s">
        <v>72</v>
      </c>
      <c r="D118" s="275">
        <v>19</v>
      </c>
      <c r="E118" s="277">
        <f t="shared" si="9"/>
        <v>3.7999999999999999E-2</v>
      </c>
      <c r="F118" s="275">
        <v>26</v>
      </c>
      <c r="G118" s="277">
        <f t="shared" si="10"/>
        <v>5.1999999999999998E-2</v>
      </c>
      <c r="H118" s="275">
        <v>18</v>
      </c>
      <c r="I118" s="277">
        <f t="shared" si="11"/>
        <v>3.5999999999999997E-2</v>
      </c>
      <c r="J118" s="26">
        <v>19</v>
      </c>
      <c r="K118" s="38">
        <f t="shared" si="12"/>
        <v>3.7999999999999999E-2</v>
      </c>
      <c r="L118" s="88"/>
      <c r="P118" s="47"/>
      <c r="Q118" s="88"/>
    </row>
    <row r="119" spans="2:17" ht="20.100000000000001" customHeight="1" x14ac:dyDescent="0.15">
      <c r="B119" s="83">
        <v>20</v>
      </c>
      <c r="C119" s="26" t="s">
        <v>73</v>
      </c>
      <c r="D119" s="276">
        <v>0</v>
      </c>
      <c r="E119" s="278" t="s">
        <v>189</v>
      </c>
      <c r="F119" s="276"/>
      <c r="G119" s="278"/>
      <c r="H119" s="276"/>
      <c r="I119" s="278"/>
      <c r="J119" s="26">
        <v>8</v>
      </c>
      <c r="K119" s="38">
        <f t="shared" si="12"/>
        <v>1.6E-2</v>
      </c>
      <c r="L119" s="88"/>
      <c r="P119" s="47"/>
      <c r="Q119" s="88"/>
    </row>
    <row r="120" spans="2:17" ht="20.100000000000001" customHeight="1" x14ac:dyDescent="0.15">
      <c r="B120" s="83">
        <v>21</v>
      </c>
      <c r="C120" s="26" t="s">
        <v>74</v>
      </c>
      <c r="D120" s="104">
        <v>5</v>
      </c>
      <c r="E120" s="42">
        <f t="shared" si="9"/>
        <v>0.01</v>
      </c>
      <c r="F120" s="105">
        <v>10</v>
      </c>
      <c r="G120" s="42">
        <f t="shared" si="10"/>
        <v>0.02</v>
      </c>
      <c r="H120" s="26">
        <v>6</v>
      </c>
      <c r="I120" s="42">
        <f t="shared" si="11"/>
        <v>1.2E-2</v>
      </c>
      <c r="J120" s="26">
        <v>8</v>
      </c>
      <c r="K120" s="38">
        <f t="shared" si="12"/>
        <v>1.6E-2</v>
      </c>
      <c r="L120" s="88"/>
      <c r="P120" s="47"/>
      <c r="Q120" s="88"/>
    </row>
    <row r="121" spans="2:17" ht="20.100000000000001" customHeight="1" x14ac:dyDescent="0.15">
      <c r="B121" s="83">
        <v>22</v>
      </c>
      <c r="C121" s="26" t="s">
        <v>75</v>
      </c>
      <c r="D121" s="104">
        <v>0</v>
      </c>
      <c r="E121" s="42" t="s">
        <v>189</v>
      </c>
      <c r="F121" s="104">
        <v>0</v>
      </c>
      <c r="G121" s="42" t="s">
        <v>189</v>
      </c>
      <c r="H121" s="104">
        <v>0</v>
      </c>
      <c r="I121" s="42" t="s">
        <v>189</v>
      </c>
      <c r="J121" s="26">
        <v>6</v>
      </c>
      <c r="K121" s="38">
        <f t="shared" si="12"/>
        <v>1.2E-2</v>
      </c>
      <c r="L121" s="88"/>
      <c r="P121" s="47"/>
      <c r="Q121" s="88"/>
    </row>
    <row r="122" spans="2:17" ht="20.100000000000001" customHeight="1" x14ac:dyDescent="0.15">
      <c r="B122" s="83">
        <v>23</v>
      </c>
      <c r="C122" s="26" t="s">
        <v>76</v>
      </c>
      <c r="D122" s="104">
        <v>0</v>
      </c>
      <c r="E122" s="42" t="s">
        <v>189</v>
      </c>
      <c r="F122" s="104">
        <v>0</v>
      </c>
      <c r="G122" s="42" t="s">
        <v>189</v>
      </c>
      <c r="H122" s="104">
        <v>0</v>
      </c>
      <c r="I122" s="42" t="s">
        <v>189</v>
      </c>
      <c r="J122" s="26">
        <v>1</v>
      </c>
      <c r="K122" s="38">
        <f t="shared" si="12"/>
        <v>2E-3</v>
      </c>
      <c r="L122" s="88"/>
      <c r="P122" s="47"/>
      <c r="Q122" s="88"/>
    </row>
    <row r="123" spans="2:17" ht="20.100000000000001" customHeight="1" x14ac:dyDescent="0.15">
      <c r="B123" s="83">
        <v>24</v>
      </c>
      <c r="C123" s="26" t="s">
        <v>77</v>
      </c>
      <c r="D123" s="104">
        <v>8</v>
      </c>
      <c r="E123" s="42">
        <f t="shared" si="9"/>
        <v>1.6E-2</v>
      </c>
      <c r="F123" s="105">
        <v>15</v>
      </c>
      <c r="G123" s="42">
        <f t="shared" si="10"/>
        <v>0.03</v>
      </c>
      <c r="H123" s="26">
        <v>14</v>
      </c>
      <c r="I123" s="42">
        <f t="shared" si="11"/>
        <v>2.8000000000000001E-2</v>
      </c>
      <c r="J123" s="26">
        <v>23</v>
      </c>
      <c r="K123" s="38">
        <f t="shared" si="12"/>
        <v>4.5999999999999999E-2</v>
      </c>
      <c r="L123" s="88"/>
      <c r="P123" s="47"/>
      <c r="Q123" s="88"/>
    </row>
    <row r="124" spans="2:17" ht="20.100000000000001" customHeight="1" x14ac:dyDescent="0.15">
      <c r="B124" s="83">
        <v>25</v>
      </c>
      <c r="C124" s="26" t="s">
        <v>78</v>
      </c>
      <c r="D124" s="104">
        <v>7</v>
      </c>
      <c r="E124" s="42">
        <f t="shared" si="9"/>
        <v>1.4E-2</v>
      </c>
      <c r="F124" s="105">
        <v>20</v>
      </c>
      <c r="G124" s="42">
        <f t="shared" si="10"/>
        <v>0.04</v>
      </c>
      <c r="H124" s="26">
        <v>13</v>
      </c>
      <c r="I124" s="42">
        <f t="shared" si="11"/>
        <v>2.5999999999999999E-2</v>
      </c>
      <c r="J124" s="26">
        <v>17</v>
      </c>
      <c r="K124" s="38">
        <f t="shared" si="12"/>
        <v>3.4000000000000002E-2</v>
      </c>
      <c r="L124" s="88"/>
      <c r="P124" s="47"/>
      <c r="Q124" s="88"/>
    </row>
    <row r="125" spans="2:17" ht="20.100000000000001" customHeight="1" x14ac:dyDescent="0.15">
      <c r="B125" s="83">
        <v>26</v>
      </c>
      <c r="C125" s="26" t="s">
        <v>79</v>
      </c>
      <c r="D125" s="104">
        <v>5</v>
      </c>
      <c r="E125" s="42">
        <f t="shared" si="9"/>
        <v>0.01</v>
      </c>
      <c r="F125" s="105">
        <v>11</v>
      </c>
      <c r="G125" s="42">
        <f t="shared" si="10"/>
        <v>2.1999999999999999E-2</v>
      </c>
      <c r="H125" s="26">
        <v>8</v>
      </c>
      <c r="I125" s="42">
        <f t="shared" si="11"/>
        <v>1.6E-2</v>
      </c>
      <c r="J125" s="26">
        <v>19</v>
      </c>
      <c r="K125" s="38">
        <f t="shared" si="12"/>
        <v>3.7999999999999999E-2</v>
      </c>
      <c r="L125" s="88"/>
      <c r="P125" s="47"/>
      <c r="Q125" s="88"/>
    </row>
    <row r="126" spans="2:17" ht="20.100000000000001" customHeight="1" x14ac:dyDescent="0.15">
      <c r="B126" s="83">
        <v>27</v>
      </c>
      <c r="C126" s="26" t="s">
        <v>30</v>
      </c>
      <c r="D126" s="104">
        <v>26</v>
      </c>
      <c r="E126" s="42">
        <f t="shared" si="9"/>
        <v>5.1999999999999998E-2</v>
      </c>
      <c r="F126" s="105">
        <v>25</v>
      </c>
      <c r="G126" s="42">
        <f t="shared" si="10"/>
        <v>0.05</v>
      </c>
      <c r="H126" s="26">
        <v>24</v>
      </c>
      <c r="I126" s="42">
        <f t="shared" si="11"/>
        <v>4.8000000000000001E-2</v>
      </c>
      <c r="J126" s="26">
        <v>18</v>
      </c>
      <c r="K126" s="38">
        <f t="shared" si="12"/>
        <v>3.5999999999999997E-2</v>
      </c>
      <c r="L126" s="88"/>
      <c r="P126" s="47"/>
      <c r="Q126" s="88"/>
    </row>
    <row r="127" spans="2:17" ht="20.100000000000001" customHeight="1" x14ac:dyDescent="0.15">
      <c r="B127" s="83">
        <v>28</v>
      </c>
      <c r="C127" s="26" t="s">
        <v>80</v>
      </c>
      <c r="D127" s="104">
        <v>2</v>
      </c>
      <c r="E127" s="42">
        <f t="shared" si="9"/>
        <v>4.0000000000000001E-3</v>
      </c>
      <c r="F127" s="105">
        <v>6</v>
      </c>
      <c r="G127" s="42">
        <f t="shared" si="10"/>
        <v>1.2E-2</v>
      </c>
      <c r="H127" s="26">
        <v>6</v>
      </c>
      <c r="I127" s="42">
        <f t="shared" si="11"/>
        <v>1.2E-2</v>
      </c>
      <c r="J127" s="26">
        <v>5</v>
      </c>
      <c r="K127" s="38">
        <f t="shared" si="12"/>
        <v>0.01</v>
      </c>
      <c r="L127" s="88"/>
      <c r="P127" s="47"/>
      <c r="Q127" s="88"/>
    </row>
    <row r="128" spans="2:17" ht="20.100000000000001" customHeight="1" x14ac:dyDescent="0.15">
      <c r="B128" s="83">
        <v>29</v>
      </c>
      <c r="C128" s="26" t="s">
        <v>81</v>
      </c>
      <c r="D128" s="104">
        <v>20</v>
      </c>
      <c r="E128" s="42">
        <f t="shared" si="9"/>
        <v>0.04</v>
      </c>
      <c r="F128" s="26">
        <v>27</v>
      </c>
      <c r="G128" s="42">
        <f t="shared" si="10"/>
        <v>5.3999999999999999E-2</v>
      </c>
      <c r="H128" s="26">
        <v>18</v>
      </c>
      <c r="I128" s="42">
        <f t="shared" si="11"/>
        <v>3.5999999999999997E-2</v>
      </c>
      <c r="J128" s="26">
        <v>25</v>
      </c>
      <c r="K128" s="38">
        <f t="shared" si="12"/>
        <v>0.05</v>
      </c>
      <c r="L128" s="88"/>
      <c r="P128" s="47"/>
      <c r="Q128" s="88"/>
    </row>
    <row r="129" spans="1:17" ht="20.100000000000001" customHeight="1" x14ac:dyDescent="0.15">
      <c r="B129" s="83">
        <v>30</v>
      </c>
      <c r="C129" s="26" t="s">
        <v>82</v>
      </c>
      <c r="D129" s="104">
        <v>8</v>
      </c>
      <c r="E129" s="42">
        <f t="shared" si="9"/>
        <v>1.6E-2</v>
      </c>
      <c r="F129" s="26">
        <v>14</v>
      </c>
      <c r="G129" s="42">
        <f t="shared" si="10"/>
        <v>2.8000000000000001E-2</v>
      </c>
      <c r="H129" s="26">
        <v>13</v>
      </c>
      <c r="I129" s="42">
        <f t="shared" si="11"/>
        <v>2.5999999999999999E-2</v>
      </c>
      <c r="J129" s="26">
        <v>13</v>
      </c>
      <c r="K129" s="38">
        <f t="shared" si="12"/>
        <v>2.5999999999999999E-2</v>
      </c>
      <c r="L129" s="88"/>
      <c r="P129" s="47"/>
      <c r="Q129" s="88"/>
    </row>
    <row r="130" spans="1:17" ht="20.100000000000001" customHeight="1" x14ac:dyDescent="0.15">
      <c r="B130" s="83">
        <v>31</v>
      </c>
      <c r="C130" s="26" t="s">
        <v>83</v>
      </c>
      <c r="D130" s="104">
        <v>0</v>
      </c>
      <c r="E130" s="42" t="s">
        <v>189</v>
      </c>
      <c r="F130" s="104">
        <v>0</v>
      </c>
      <c r="G130" s="42" t="s">
        <v>189</v>
      </c>
      <c r="H130" s="104">
        <v>0</v>
      </c>
      <c r="I130" s="42" t="s">
        <v>189</v>
      </c>
      <c r="J130" s="26">
        <v>18</v>
      </c>
      <c r="K130" s="38">
        <f t="shared" si="12"/>
        <v>3.5999999999999997E-2</v>
      </c>
      <c r="L130" s="88"/>
      <c r="P130" s="47"/>
      <c r="Q130" s="88"/>
    </row>
    <row r="131" spans="1:17" ht="20.100000000000001" customHeight="1" x14ac:dyDescent="0.15">
      <c r="B131" s="83">
        <v>32</v>
      </c>
      <c r="C131" s="26" t="s">
        <v>84</v>
      </c>
      <c r="D131" s="104">
        <v>0</v>
      </c>
      <c r="E131" s="42" t="s">
        <v>189</v>
      </c>
      <c r="F131" s="104">
        <v>0</v>
      </c>
      <c r="G131" s="42" t="s">
        <v>189</v>
      </c>
      <c r="H131" s="104">
        <v>0</v>
      </c>
      <c r="I131" s="42" t="s">
        <v>189</v>
      </c>
      <c r="J131" s="26">
        <v>6</v>
      </c>
      <c r="K131" s="38">
        <f t="shared" si="12"/>
        <v>1.2E-2</v>
      </c>
      <c r="L131" s="88"/>
      <c r="P131" s="47"/>
      <c r="Q131" s="88"/>
    </row>
    <row r="132" spans="1:17" ht="20.100000000000001" customHeight="1" x14ac:dyDescent="0.15">
      <c r="B132" s="83">
        <v>33</v>
      </c>
      <c r="C132" s="26" t="s">
        <v>85</v>
      </c>
      <c r="D132" s="104">
        <v>0</v>
      </c>
      <c r="E132" s="42" t="s">
        <v>189</v>
      </c>
      <c r="F132" s="104">
        <v>0</v>
      </c>
      <c r="G132" s="42" t="s">
        <v>189</v>
      </c>
      <c r="H132" s="104">
        <v>0</v>
      </c>
      <c r="I132" s="42" t="s">
        <v>189</v>
      </c>
      <c r="J132" s="26">
        <v>23</v>
      </c>
      <c r="K132" s="38">
        <f t="shared" si="12"/>
        <v>4.5999999999999999E-2</v>
      </c>
      <c r="L132" s="88"/>
      <c r="M132" s="91"/>
      <c r="P132" s="47"/>
      <c r="Q132" s="88"/>
    </row>
    <row r="133" spans="1:17" ht="20.100000000000001" customHeight="1" x14ac:dyDescent="0.15">
      <c r="B133" s="83">
        <v>34</v>
      </c>
      <c r="C133" s="26" t="s">
        <v>86</v>
      </c>
      <c r="D133" s="104">
        <v>0</v>
      </c>
      <c r="E133" s="42" t="s">
        <v>189</v>
      </c>
      <c r="F133" s="104">
        <v>0</v>
      </c>
      <c r="G133" s="42" t="s">
        <v>189</v>
      </c>
      <c r="H133" s="104">
        <v>0</v>
      </c>
      <c r="I133" s="42" t="s">
        <v>189</v>
      </c>
      <c r="J133" s="26">
        <v>4</v>
      </c>
      <c r="K133" s="38">
        <f t="shared" si="12"/>
        <v>8.0000000000000002E-3</v>
      </c>
      <c r="L133" s="88"/>
      <c r="P133" s="47"/>
      <c r="Q133" s="88"/>
    </row>
    <row r="134" spans="1:17" ht="20.100000000000001" customHeight="1" x14ac:dyDescent="0.15">
      <c r="B134" s="83">
        <v>35</v>
      </c>
      <c r="C134" s="26" t="s">
        <v>87</v>
      </c>
      <c r="D134" s="104">
        <v>0</v>
      </c>
      <c r="E134" s="42" t="s">
        <v>189</v>
      </c>
      <c r="F134" s="104">
        <v>0</v>
      </c>
      <c r="G134" s="42" t="s">
        <v>189</v>
      </c>
      <c r="H134" s="104">
        <v>0</v>
      </c>
      <c r="I134" s="42" t="s">
        <v>189</v>
      </c>
      <c r="J134" s="26">
        <v>9</v>
      </c>
      <c r="K134" s="38">
        <f t="shared" si="12"/>
        <v>1.7999999999999999E-2</v>
      </c>
      <c r="L134" s="88"/>
      <c r="M134" s="92"/>
      <c r="P134" s="47"/>
      <c r="Q134" s="88"/>
    </row>
    <row r="135" spans="1:17" ht="20.100000000000001" customHeight="1" x14ac:dyDescent="0.15">
      <c r="B135" s="83">
        <v>36</v>
      </c>
      <c r="C135" s="26" t="s">
        <v>88</v>
      </c>
      <c r="D135" s="104">
        <v>0</v>
      </c>
      <c r="E135" s="42" t="s">
        <v>189</v>
      </c>
      <c r="F135" s="104">
        <v>0</v>
      </c>
      <c r="G135" s="42" t="s">
        <v>189</v>
      </c>
      <c r="H135" s="104">
        <v>0</v>
      </c>
      <c r="I135" s="42" t="s">
        <v>189</v>
      </c>
      <c r="J135" s="26">
        <v>5</v>
      </c>
      <c r="K135" s="38">
        <f t="shared" si="12"/>
        <v>0.01</v>
      </c>
      <c r="L135" s="88"/>
      <c r="P135" s="47"/>
      <c r="Q135" s="88"/>
    </row>
    <row r="136" spans="1:17" ht="20.100000000000001" customHeight="1" x14ac:dyDescent="0.15">
      <c r="B136" s="83">
        <v>37</v>
      </c>
      <c r="C136" s="26" t="s">
        <v>89</v>
      </c>
      <c r="D136" s="104">
        <v>15</v>
      </c>
      <c r="E136" s="42">
        <f t="shared" si="9"/>
        <v>0.03</v>
      </c>
      <c r="F136" s="26">
        <v>34</v>
      </c>
      <c r="G136" s="42">
        <f t="shared" si="10"/>
        <v>6.8000000000000005E-2</v>
      </c>
      <c r="H136" s="26">
        <v>39</v>
      </c>
      <c r="I136" s="42">
        <f t="shared" si="11"/>
        <v>7.8E-2</v>
      </c>
      <c r="J136" s="26">
        <v>36</v>
      </c>
      <c r="K136" s="38">
        <f t="shared" si="12"/>
        <v>7.1999999999999995E-2</v>
      </c>
      <c r="L136" s="88"/>
      <c r="P136" s="47"/>
      <c r="Q136" s="88"/>
    </row>
    <row r="137" spans="1:17" ht="20.100000000000001" customHeight="1" x14ac:dyDescent="0.15">
      <c r="B137" s="83">
        <v>38</v>
      </c>
      <c r="C137" s="84" t="s">
        <v>90</v>
      </c>
      <c r="D137" s="104">
        <v>38</v>
      </c>
      <c r="E137" s="42">
        <f t="shared" si="9"/>
        <v>7.5999999999999998E-2</v>
      </c>
      <c r="F137" s="26">
        <v>40</v>
      </c>
      <c r="G137" s="42">
        <f t="shared" si="10"/>
        <v>0.08</v>
      </c>
      <c r="H137" s="26">
        <v>35</v>
      </c>
      <c r="I137" s="42">
        <f t="shared" si="11"/>
        <v>7.0000000000000007E-2</v>
      </c>
      <c r="J137" s="26">
        <v>36</v>
      </c>
      <c r="K137" s="38">
        <f t="shared" si="12"/>
        <v>7.1999999999999995E-2</v>
      </c>
      <c r="L137" s="88"/>
      <c r="P137" s="47"/>
      <c r="Q137" s="88"/>
    </row>
    <row r="138" spans="1:17" ht="20.100000000000001" customHeight="1" x14ac:dyDescent="0.15">
      <c r="B138" s="83">
        <v>39</v>
      </c>
      <c r="C138" s="84" t="s">
        <v>91</v>
      </c>
      <c r="D138" s="104">
        <v>11</v>
      </c>
      <c r="E138" s="42">
        <f t="shared" si="9"/>
        <v>2.1999999999999999E-2</v>
      </c>
      <c r="F138" s="26">
        <v>21</v>
      </c>
      <c r="G138" s="42">
        <f t="shared" si="10"/>
        <v>4.2000000000000003E-2</v>
      </c>
      <c r="H138" s="26">
        <v>23</v>
      </c>
      <c r="I138" s="42">
        <f t="shared" si="11"/>
        <v>4.5999999999999999E-2</v>
      </c>
      <c r="J138" s="26">
        <v>34</v>
      </c>
      <c r="K138" s="38">
        <f t="shared" si="12"/>
        <v>6.8000000000000005E-2</v>
      </c>
      <c r="L138" s="88"/>
      <c r="P138" s="47"/>
      <c r="Q138" s="88"/>
    </row>
    <row r="139" spans="1:17" ht="20.100000000000001" customHeight="1" x14ac:dyDescent="0.15">
      <c r="B139" s="83">
        <v>40</v>
      </c>
      <c r="C139" s="84" t="s">
        <v>92</v>
      </c>
      <c r="D139" s="104">
        <v>7</v>
      </c>
      <c r="E139" s="42">
        <f t="shared" si="9"/>
        <v>1.4E-2</v>
      </c>
      <c r="F139" s="26">
        <v>4</v>
      </c>
      <c r="G139" s="42">
        <f t="shared" si="10"/>
        <v>8.0000000000000002E-3</v>
      </c>
      <c r="H139" s="26">
        <v>6</v>
      </c>
      <c r="I139" s="42">
        <f t="shared" si="11"/>
        <v>1.2E-2</v>
      </c>
      <c r="J139" s="26">
        <v>4</v>
      </c>
      <c r="K139" s="38">
        <f t="shared" si="12"/>
        <v>8.0000000000000002E-3</v>
      </c>
      <c r="L139" s="88"/>
      <c r="P139" s="47"/>
      <c r="Q139" s="88"/>
    </row>
    <row r="140" spans="1:17" ht="20.100000000000001" customHeight="1" x14ac:dyDescent="0.15">
      <c r="B140" s="83">
        <v>41</v>
      </c>
      <c r="C140" s="84" t="s">
        <v>93</v>
      </c>
      <c r="D140" s="104">
        <v>172</v>
      </c>
      <c r="E140" s="42">
        <f t="shared" si="9"/>
        <v>0.34399999999999997</v>
      </c>
      <c r="F140" s="26">
        <v>136</v>
      </c>
      <c r="G140" s="42">
        <f t="shared" si="10"/>
        <v>0.27200000000000002</v>
      </c>
      <c r="H140" s="26">
        <v>143</v>
      </c>
      <c r="I140" s="42">
        <f t="shared" si="11"/>
        <v>0.28599999999999998</v>
      </c>
      <c r="J140" s="26">
        <v>92</v>
      </c>
      <c r="K140" s="38">
        <f t="shared" si="12"/>
        <v>0.184</v>
      </c>
      <c r="L140" s="88"/>
      <c r="M140" s="92"/>
      <c r="P140" s="47"/>
      <c r="Q140" s="88"/>
    </row>
    <row r="141" spans="1:17" x14ac:dyDescent="0.15">
      <c r="C141" s="76" t="s">
        <v>197</v>
      </c>
      <c r="P141" s="47"/>
    </row>
    <row r="142" spans="1:17" x14ac:dyDescent="0.15">
      <c r="A142" s="6"/>
      <c r="B142" s="6"/>
      <c r="C142" s="6"/>
      <c r="D142" s="6"/>
      <c r="E142" s="6"/>
      <c r="F142" s="6"/>
      <c r="G142" s="6"/>
      <c r="H142" s="6"/>
      <c r="I142" s="6"/>
      <c r="J142" s="6"/>
      <c r="K142" s="6"/>
      <c r="L142" s="6"/>
      <c r="M142" s="6"/>
      <c r="P142" s="47"/>
    </row>
    <row r="143" spans="1:17" x14ac:dyDescent="0.15">
      <c r="A143" s="6"/>
      <c r="B143" s="6"/>
      <c r="C143" s="6"/>
      <c r="D143" s="6"/>
      <c r="E143" s="6"/>
      <c r="F143" s="6"/>
      <c r="G143" s="6"/>
      <c r="H143" s="6"/>
      <c r="I143" s="6"/>
      <c r="J143" s="6"/>
      <c r="K143" s="6"/>
      <c r="L143" s="6"/>
      <c r="M143" s="6"/>
      <c r="P143" s="47"/>
    </row>
    <row r="144" spans="1:17" x14ac:dyDescent="0.15">
      <c r="A144" s="6"/>
      <c r="B144" s="6"/>
      <c r="C144" s="6"/>
      <c r="D144" s="6"/>
      <c r="E144" s="6"/>
      <c r="F144" s="6"/>
      <c r="G144" s="6"/>
      <c r="H144" s="6"/>
      <c r="I144" s="6"/>
      <c r="J144" s="6"/>
      <c r="K144" s="6"/>
      <c r="L144" s="6"/>
      <c r="M144" s="6"/>
      <c r="P144" s="47"/>
    </row>
    <row r="145" spans="1:18" x14ac:dyDescent="0.15">
      <c r="A145" s="45" t="s">
        <v>145</v>
      </c>
      <c r="B145" s="76" t="s">
        <v>219</v>
      </c>
      <c r="C145" s="6"/>
      <c r="D145" s="6"/>
      <c r="E145" s="6"/>
      <c r="F145" s="6"/>
      <c r="G145" s="6"/>
      <c r="H145" s="6"/>
      <c r="I145" s="6"/>
      <c r="J145" s="6"/>
      <c r="K145" s="6"/>
      <c r="L145" s="6"/>
      <c r="M145" s="6"/>
      <c r="P145" s="47"/>
    </row>
    <row r="146" spans="1:18" x14ac:dyDescent="0.15">
      <c r="A146" s="6"/>
      <c r="B146" s="6"/>
      <c r="C146" s="6"/>
      <c r="D146" s="6"/>
      <c r="E146" s="6"/>
      <c r="F146" s="6"/>
      <c r="G146" s="6"/>
      <c r="H146" s="6"/>
      <c r="I146" s="6"/>
      <c r="J146" s="6"/>
      <c r="K146" s="6"/>
      <c r="L146" s="6"/>
      <c r="M146" s="6"/>
      <c r="P146" s="47"/>
    </row>
    <row r="147" spans="1:18" x14ac:dyDescent="0.15">
      <c r="A147" s="6"/>
      <c r="B147" s="6"/>
      <c r="C147" s="106"/>
      <c r="D147" s="107" t="s">
        <v>95</v>
      </c>
      <c r="E147" s="108">
        <v>408</v>
      </c>
      <c r="F147" s="107" t="s">
        <v>96</v>
      </c>
      <c r="G147" s="108">
        <f>250-45</f>
        <v>205</v>
      </c>
      <c r="H147" s="107" t="s">
        <v>38</v>
      </c>
      <c r="I147" s="108">
        <f>250-47</f>
        <v>203</v>
      </c>
      <c r="J147" s="6"/>
      <c r="K147" s="6"/>
      <c r="L147" s="6"/>
      <c r="M147" s="6"/>
      <c r="P147" s="47"/>
    </row>
    <row r="148" spans="1:18" x14ac:dyDescent="0.15">
      <c r="A148" s="6"/>
      <c r="B148" s="6"/>
      <c r="C148" s="109" t="s">
        <v>97</v>
      </c>
      <c r="D148" s="110">
        <v>251</v>
      </c>
      <c r="E148" s="111">
        <f>D148/$E$147</f>
        <v>0.61519607843137258</v>
      </c>
      <c r="F148" s="110">
        <v>135</v>
      </c>
      <c r="G148" s="111">
        <f>F148/$G$147</f>
        <v>0.65853658536585369</v>
      </c>
      <c r="H148" s="110">
        <v>116</v>
      </c>
      <c r="I148" s="111">
        <f>H148/$I$147</f>
        <v>0.5714285714285714</v>
      </c>
      <c r="J148" s="6"/>
      <c r="K148" s="6"/>
      <c r="L148" s="6"/>
      <c r="M148" s="6"/>
      <c r="P148" s="47"/>
    </row>
    <row r="149" spans="1:18" x14ac:dyDescent="0.15">
      <c r="A149" s="6"/>
      <c r="B149" s="6"/>
      <c r="C149" s="109" t="s">
        <v>98</v>
      </c>
      <c r="D149" s="110">
        <v>30</v>
      </c>
      <c r="E149" s="111">
        <f>D149/$E$147</f>
        <v>7.3529411764705885E-2</v>
      </c>
      <c r="F149" s="110">
        <v>16</v>
      </c>
      <c r="G149" s="111">
        <f>F149/$G$147</f>
        <v>7.8048780487804878E-2</v>
      </c>
      <c r="H149" s="110">
        <v>14</v>
      </c>
      <c r="I149" s="111">
        <f>H149/$I$147</f>
        <v>6.8965517241379309E-2</v>
      </c>
      <c r="J149" s="6"/>
      <c r="K149" s="6"/>
      <c r="L149" s="6"/>
      <c r="M149" s="6"/>
      <c r="P149" s="47"/>
    </row>
    <row r="150" spans="1:18" x14ac:dyDescent="0.15">
      <c r="A150" s="6"/>
      <c r="B150" s="6"/>
      <c r="C150" s="109" t="s">
        <v>99</v>
      </c>
      <c r="D150" s="110">
        <v>127</v>
      </c>
      <c r="E150" s="111">
        <f>D150/$E$147</f>
        <v>0.31127450980392157</v>
      </c>
      <c r="F150" s="110">
        <v>54</v>
      </c>
      <c r="G150" s="111">
        <f>F150/$G$147</f>
        <v>0.26341463414634148</v>
      </c>
      <c r="H150" s="110">
        <v>73</v>
      </c>
      <c r="I150" s="111">
        <f>H150/$I$147</f>
        <v>0.35960591133004927</v>
      </c>
      <c r="J150" s="6"/>
      <c r="K150" s="6"/>
      <c r="L150" s="6"/>
      <c r="M150" s="6"/>
      <c r="P150" s="47"/>
    </row>
    <row r="151" spans="1:18" x14ac:dyDescent="0.15">
      <c r="A151" s="6"/>
      <c r="B151" s="6"/>
      <c r="C151" s="6"/>
      <c r="D151" s="6"/>
      <c r="E151" s="6"/>
      <c r="F151" s="6"/>
      <c r="G151" s="6"/>
      <c r="H151" s="6"/>
      <c r="I151" s="6"/>
      <c r="J151" s="6"/>
      <c r="K151" s="6"/>
      <c r="L151" s="6"/>
      <c r="M151" s="6"/>
      <c r="P151" s="47"/>
    </row>
    <row r="152" spans="1:18" x14ac:dyDescent="0.15">
      <c r="A152" s="93"/>
      <c r="B152" s="93"/>
      <c r="C152" s="12" t="s">
        <v>102</v>
      </c>
      <c r="D152" s="12"/>
      <c r="E152" s="12"/>
      <c r="F152" s="12"/>
      <c r="G152" s="12"/>
      <c r="H152" s="12"/>
      <c r="I152" s="12"/>
      <c r="J152" s="12"/>
      <c r="K152" s="12"/>
      <c r="L152" s="12"/>
      <c r="M152" s="12"/>
      <c r="P152" s="47"/>
    </row>
    <row r="153" spans="1:18" s="93" customFormat="1" ht="22.5" x14ac:dyDescent="0.15">
      <c r="B153" s="6"/>
      <c r="C153" s="94"/>
      <c r="D153" s="95" t="s">
        <v>15</v>
      </c>
      <c r="E153" s="96">
        <v>408</v>
      </c>
      <c r="F153" s="97" t="s">
        <v>196</v>
      </c>
      <c r="G153" s="96">
        <v>84</v>
      </c>
      <c r="H153" s="95" t="s">
        <v>26</v>
      </c>
      <c r="I153" s="96">
        <v>78</v>
      </c>
      <c r="J153" s="95" t="s">
        <v>27</v>
      </c>
      <c r="K153" s="96">
        <v>81</v>
      </c>
      <c r="L153" s="95" t="s">
        <v>28</v>
      </c>
      <c r="M153" s="96">
        <v>80</v>
      </c>
      <c r="N153" s="98" t="s">
        <v>29</v>
      </c>
      <c r="O153" s="96">
        <v>85</v>
      </c>
      <c r="P153" s="47"/>
      <c r="Q153" s="14"/>
      <c r="R153" s="99"/>
    </row>
    <row r="154" spans="1:18" x14ac:dyDescent="0.15">
      <c r="A154" s="6"/>
      <c r="B154" s="6"/>
      <c r="C154" s="109" t="s">
        <v>97</v>
      </c>
      <c r="D154" s="110">
        <v>251</v>
      </c>
      <c r="E154" s="111">
        <f>D154/$E$153</f>
        <v>0.61519607843137258</v>
      </c>
      <c r="F154" s="110">
        <v>53</v>
      </c>
      <c r="G154" s="111">
        <f>F154/$G$153</f>
        <v>0.63095238095238093</v>
      </c>
      <c r="H154" s="110">
        <v>56</v>
      </c>
      <c r="I154" s="111">
        <f>H154/$I$153</f>
        <v>0.71794871794871795</v>
      </c>
      <c r="J154" s="110">
        <v>47</v>
      </c>
      <c r="K154" s="111">
        <f>J154/$K$153</f>
        <v>0.58024691358024694</v>
      </c>
      <c r="L154" s="110">
        <v>47</v>
      </c>
      <c r="M154" s="111">
        <f>L154/$M$153</f>
        <v>0.58750000000000002</v>
      </c>
      <c r="N154" s="110">
        <v>48</v>
      </c>
      <c r="O154" s="111">
        <f>N154/$O$153</f>
        <v>0.56470588235294117</v>
      </c>
      <c r="P154" s="47"/>
    </row>
    <row r="155" spans="1:18" x14ac:dyDescent="0.15">
      <c r="A155" s="6"/>
      <c r="B155" s="6"/>
      <c r="C155" s="109" t="s">
        <v>98</v>
      </c>
      <c r="D155" s="110">
        <v>30</v>
      </c>
      <c r="E155" s="111">
        <f>D155/$E$153</f>
        <v>7.3529411764705885E-2</v>
      </c>
      <c r="F155" s="110">
        <v>8</v>
      </c>
      <c r="G155" s="111">
        <f>F155/$G$153</f>
        <v>9.5238095238095233E-2</v>
      </c>
      <c r="H155" s="110">
        <v>6</v>
      </c>
      <c r="I155" s="111">
        <f>H155/$I$153</f>
        <v>7.6923076923076927E-2</v>
      </c>
      <c r="J155" s="110">
        <v>7</v>
      </c>
      <c r="K155" s="111">
        <f>J155/$K$153</f>
        <v>8.6419753086419748E-2</v>
      </c>
      <c r="L155" s="110">
        <v>7</v>
      </c>
      <c r="M155" s="111">
        <f>L155/$M$153</f>
        <v>8.7499999999999994E-2</v>
      </c>
      <c r="N155" s="110">
        <v>2</v>
      </c>
      <c r="O155" s="111">
        <f t="shared" ref="O155" si="13">N155/$O$153</f>
        <v>2.3529411764705882E-2</v>
      </c>
      <c r="P155" s="47"/>
    </row>
    <row r="156" spans="1:18" x14ac:dyDescent="0.15">
      <c r="A156" s="6"/>
      <c r="B156" s="6"/>
      <c r="C156" s="109" t="s">
        <v>99</v>
      </c>
      <c r="D156" s="110">
        <v>127</v>
      </c>
      <c r="E156" s="111">
        <f>D156/$E$153</f>
        <v>0.31127450980392157</v>
      </c>
      <c r="F156" s="110">
        <v>23</v>
      </c>
      <c r="G156" s="111">
        <f>F156/$G$153</f>
        <v>0.27380952380952384</v>
      </c>
      <c r="H156" s="110">
        <v>16</v>
      </c>
      <c r="I156" s="111">
        <f>H156/$I$153</f>
        <v>0.20512820512820512</v>
      </c>
      <c r="J156" s="110">
        <v>27</v>
      </c>
      <c r="K156" s="111">
        <f>J156/$K$153</f>
        <v>0.33333333333333331</v>
      </c>
      <c r="L156" s="110">
        <v>26</v>
      </c>
      <c r="M156" s="111">
        <f>L156/$M$153</f>
        <v>0.32500000000000001</v>
      </c>
      <c r="N156" s="110">
        <v>35</v>
      </c>
      <c r="O156" s="111">
        <f>N156/$O$153</f>
        <v>0.41176470588235292</v>
      </c>
      <c r="P156" s="47"/>
    </row>
    <row r="157" spans="1:18" x14ac:dyDescent="0.15">
      <c r="P157" s="47"/>
    </row>
    <row r="158" spans="1:18" x14ac:dyDescent="0.15">
      <c r="P158" s="47"/>
    </row>
    <row r="159" spans="1:18" x14ac:dyDescent="0.15">
      <c r="A159" s="93"/>
      <c r="B159" s="93"/>
      <c r="C159" s="93"/>
      <c r="D159" s="99"/>
      <c r="E159" s="93"/>
      <c r="F159" s="93"/>
      <c r="G159" s="93"/>
      <c r="H159" s="93"/>
      <c r="I159" s="93"/>
      <c r="J159" s="93"/>
      <c r="K159" s="93"/>
      <c r="L159" s="93"/>
      <c r="M159" s="93"/>
      <c r="P159" s="47"/>
    </row>
    <row r="160" spans="1:18" x14ac:dyDescent="0.15">
      <c r="A160" s="93"/>
      <c r="B160" s="93"/>
      <c r="C160" s="93"/>
      <c r="D160" s="99"/>
      <c r="E160" s="93"/>
      <c r="F160" s="93"/>
      <c r="G160" s="93"/>
      <c r="H160" s="93"/>
      <c r="I160" s="93"/>
      <c r="J160" s="93"/>
      <c r="K160" s="93"/>
      <c r="L160" s="93"/>
      <c r="M160" s="93"/>
      <c r="P160" s="47"/>
    </row>
    <row r="161" spans="1:16" x14ac:dyDescent="0.15">
      <c r="A161" s="93"/>
      <c r="B161" s="93"/>
      <c r="C161" s="93"/>
      <c r="D161" s="93"/>
      <c r="E161" s="93"/>
      <c r="F161" s="93"/>
      <c r="G161" s="93"/>
      <c r="H161" s="93"/>
      <c r="I161" s="93"/>
      <c r="J161" s="93"/>
      <c r="K161" s="93"/>
      <c r="L161" s="93"/>
      <c r="M161" s="93"/>
      <c r="P161" s="47"/>
    </row>
    <row r="162" spans="1:16" x14ac:dyDescent="0.15">
      <c r="A162" s="45" t="s">
        <v>145</v>
      </c>
      <c r="B162" s="76" t="s">
        <v>168</v>
      </c>
      <c r="C162" s="12"/>
      <c r="D162" s="12"/>
      <c r="E162" s="12"/>
      <c r="F162" s="12"/>
      <c r="G162" s="12"/>
      <c r="H162" s="12"/>
      <c r="I162" s="12"/>
      <c r="J162" s="12"/>
      <c r="K162" s="12"/>
      <c r="L162" s="12"/>
      <c r="M162" s="82"/>
      <c r="N162" s="12"/>
      <c r="P162" s="47"/>
    </row>
    <row r="163" spans="1:16" ht="12.75" customHeight="1" x14ac:dyDescent="0.15">
      <c r="A163" s="45" t="s">
        <v>145</v>
      </c>
      <c r="B163" s="76" t="s">
        <v>220</v>
      </c>
      <c r="C163" s="12"/>
      <c r="D163" s="12"/>
      <c r="E163" s="12"/>
      <c r="F163" s="12"/>
      <c r="G163" s="12"/>
      <c r="H163" s="12"/>
      <c r="I163" s="12"/>
      <c r="J163" s="12"/>
      <c r="K163" s="12"/>
      <c r="L163" s="12"/>
      <c r="M163" s="82"/>
      <c r="N163" s="12"/>
      <c r="P163" s="47"/>
    </row>
    <row r="164" spans="1:16" ht="12.75" customHeight="1" x14ac:dyDescent="0.15">
      <c r="A164" s="45" t="s">
        <v>145</v>
      </c>
      <c r="B164" s="76" t="s">
        <v>221</v>
      </c>
      <c r="C164" s="12"/>
      <c r="D164" s="12"/>
      <c r="E164" s="12"/>
      <c r="F164" s="12"/>
      <c r="G164" s="12"/>
      <c r="H164" s="12"/>
      <c r="I164" s="12"/>
      <c r="J164" s="12"/>
      <c r="K164" s="12"/>
      <c r="L164" s="12"/>
      <c r="M164" s="82"/>
      <c r="N164" s="12"/>
      <c r="P164" s="47"/>
    </row>
    <row r="165" spans="1:16" x14ac:dyDescent="0.15">
      <c r="A165" s="93"/>
      <c r="B165" s="12"/>
      <c r="C165" s="12"/>
      <c r="D165" s="12"/>
      <c r="E165" s="12"/>
      <c r="F165" s="12"/>
      <c r="G165" s="12"/>
      <c r="H165" s="12"/>
      <c r="I165" s="12"/>
      <c r="J165" s="12"/>
      <c r="K165" s="12"/>
      <c r="L165" s="12"/>
      <c r="M165" s="82"/>
      <c r="N165" s="12"/>
      <c r="P165" s="47"/>
    </row>
    <row r="166" spans="1:16" x14ac:dyDescent="0.15">
      <c r="A166" s="93"/>
      <c r="B166" s="112"/>
      <c r="C166" s="112"/>
      <c r="D166" s="107" t="s">
        <v>95</v>
      </c>
      <c r="E166" s="108">
        <v>408</v>
      </c>
      <c r="F166" s="107" t="s">
        <v>96</v>
      </c>
      <c r="G166" s="108">
        <f>250-45</f>
        <v>205</v>
      </c>
      <c r="H166" s="107" t="s">
        <v>38</v>
      </c>
      <c r="I166" s="108">
        <f>250-47</f>
        <v>203</v>
      </c>
      <c r="J166" s="12"/>
      <c r="K166" s="12"/>
      <c r="L166" s="12"/>
      <c r="M166" s="12"/>
      <c r="N166" s="12"/>
      <c r="P166" s="47"/>
    </row>
    <row r="167" spans="1:16" x14ac:dyDescent="0.15">
      <c r="A167" s="93"/>
      <c r="B167" s="83">
        <v>1</v>
      </c>
      <c r="C167" s="113" t="s">
        <v>32</v>
      </c>
      <c r="D167" s="113">
        <v>271</v>
      </c>
      <c r="E167" s="114">
        <f t="shared" ref="E167:E175" si="14">D167/$E$166</f>
        <v>0.66421568627450978</v>
      </c>
      <c r="F167" s="113">
        <v>146</v>
      </c>
      <c r="G167" s="115">
        <f>F167/$G$166</f>
        <v>0.71219512195121948</v>
      </c>
      <c r="H167" s="113">
        <v>125</v>
      </c>
      <c r="I167" s="116">
        <f>H167/$I$166</f>
        <v>0.61576354679802958</v>
      </c>
      <c r="J167" s="12"/>
      <c r="K167" s="12"/>
      <c r="L167" s="12"/>
      <c r="M167" s="12"/>
      <c r="N167" s="12"/>
      <c r="P167" s="47"/>
    </row>
    <row r="168" spans="1:16" x14ac:dyDescent="0.15">
      <c r="A168" s="93"/>
      <c r="B168" s="83">
        <v>2</v>
      </c>
      <c r="C168" s="113" t="s">
        <v>33</v>
      </c>
      <c r="D168" s="113">
        <v>187</v>
      </c>
      <c r="E168" s="114">
        <f t="shared" si="14"/>
        <v>0.45833333333333331</v>
      </c>
      <c r="F168" s="113">
        <v>102</v>
      </c>
      <c r="G168" s="115">
        <f t="shared" ref="G168:G175" si="15">F168/$G$166</f>
        <v>0.4975609756097561</v>
      </c>
      <c r="H168" s="113">
        <v>85</v>
      </c>
      <c r="I168" s="116">
        <f t="shared" ref="I168:I175" si="16">H168/$I$166</f>
        <v>0.41871921182266009</v>
      </c>
      <c r="J168" s="12"/>
      <c r="K168" s="12"/>
      <c r="L168" s="12"/>
      <c r="M168" s="12"/>
      <c r="N168" s="12"/>
      <c r="P168" s="47"/>
    </row>
    <row r="169" spans="1:16" x14ac:dyDescent="0.15">
      <c r="A169" s="93"/>
      <c r="B169" s="83">
        <v>3</v>
      </c>
      <c r="C169" s="113" t="s">
        <v>34</v>
      </c>
      <c r="D169" s="113">
        <v>268</v>
      </c>
      <c r="E169" s="114">
        <f t="shared" si="14"/>
        <v>0.65686274509803921</v>
      </c>
      <c r="F169" s="113">
        <v>129</v>
      </c>
      <c r="G169" s="115">
        <f t="shared" si="15"/>
        <v>0.62926829268292683</v>
      </c>
      <c r="H169" s="113">
        <v>139</v>
      </c>
      <c r="I169" s="116">
        <f t="shared" si="16"/>
        <v>0.68472906403940892</v>
      </c>
      <c r="J169" s="12"/>
      <c r="K169" s="12"/>
      <c r="L169" s="12"/>
      <c r="M169" s="12"/>
      <c r="N169" s="12"/>
      <c r="P169" s="47"/>
    </row>
    <row r="170" spans="1:16" x14ac:dyDescent="0.15">
      <c r="A170" s="93"/>
      <c r="B170" s="83">
        <v>4</v>
      </c>
      <c r="C170" s="113" t="s">
        <v>35</v>
      </c>
      <c r="D170" s="113">
        <v>56</v>
      </c>
      <c r="E170" s="114">
        <f t="shared" si="14"/>
        <v>0.13725490196078433</v>
      </c>
      <c r="F170" s="113">
        <v>15</v>
      </c>
      <c r="G170" s="115">
        <f t="shared" si="15"/>
        <v>7.3170731707317069E-2</v>
      </c>
      <c r="H170" s="113">
        <v>41</v>
      </c>
      <c r="I170" s="116">
        <f t="shared" si="16"/>
        <v>0.2019704433497537</v>
      </c>
      <c r="J170" s="12"/>
      <c r="K170" s="12"/>
      <c r="L170" s="12"/>
      <c r="M170" s="12"/>
      <c r="N170" s="12"/>
      <c r="P170" s="47"/>
    </row>
    <row r="171" spans="1:16" x14ac:dyDescent="0.15">
      <c r="A171" s="93"/>
      <c r="B171" s="83">
        <v>5</v>
      </c>
      <c r="C171" s="113" t="s">
        <v>100</v>
      </c>
      <c r="D171" s="113">
        <v>149</v>
      </c>
      <c r="E171" s="114">
        <f t="shared" si="14"/>
        <v>0.36519607843137253</v>
      </c>
      <c r="F171" s="113">
        <v>71</v>
      </c>
      <c r="G171" s="115">
        <f t="shared" si="15"/>
        <v>0.34634146341463412</v>
      </c>
      <c r="H171" s="113">
        <v>78</v>
      </c>
      <c r="I171" s="116">
        <f t="shared" si="16"/>
        <v>0.38423645320197042</v>
      </c>
      <c r="J171" s="12"/>
      <c r="K171" s="12"/>
      <c r="L171" s="12"/>
      <c r="M171" s="12"/>
      <c r="N171" s="12"/>
      <c r="P171" s="47"/>
    </row>
    <row r="172" spans="1:16" x14ac:dyDescent="0.15">
      <c r="A172" s="93"/>
      <c r="B172" s="83">
        <v>6</v>
      </c>
      <c r="C172" s="113" t="s">
        <v>36</v>
      </c>
      <c r="D172" s="113">
        <v>99</v>
      </c>
      <c r="E172" s="114">
        <f t="shared" si="14"/>
        <v>0.24264705882352941</v>
      </c>
      <c r="F172" s="113">
        <v>53</v>
      </c>
      <c r="G172" s="115">
        <f t="shared" si="15"/>
        <v>0.25853658536585367</v>
      </c>
      <c r="H172" s="113">
        <v>46</v>
      </c>
      <c r="I172" s="116">
        <f t="shared" si="16"/>
        <v>0.22660098522167488</v>
      </c>
      <c r="J172" s="12"/>
      <c r="K172" s="12"/>
      <c r="L172" s="12"/>
      <c r="M172" s="12"/>
      <c r="N172" s="12"/>
      <c r="P172" s="47"/>
    </row>
    <row r="173" spans="1:16" x14ac:dyDescent="0.15">
      <c r="A173" s="93"/>
      <c r="B173" s="83">
        <v>7</v>
      </c>
      <c r="C173" s="113" t="s">
        <v>37</v>
      </c>
      <c r="D173" s="113">
        <v>35</v>
      </c>
      <c r="E173" s="114">
        <f t="shared" si="14"/>
        <v>8.5784313725490197E-2</v>
      </c>
      <c r="F173" s="113">
        <v>26</v>
      </c>
      <c r="G173" s="115">
        <f t="shared" si="15"/>
        <v>0.12682926829268293</v>
      </c>
      <c r="H173" s="113">
        <v>9</v>
      </c>
      <c r="I173" s="116">
        <f t="shared" si="16"/>
        <v>4.4334975369458129E-2</v>
      </c>
      <c r="J173" s="12"/>
      <c r="K173" s="12"/>
      <c r="L173" s="12"/>
      <c r="M173" s="12"/>
      <c r="N173" s="12"/>
      <c r="P173" s="47"/>
    </row>
    <row r="174" spans="1:16" x14ac:dyDescent="0.15">
      <c r="A174" s="93"/>
      <c r="B174" s="83">
        <v>8</v>
      </c>
      <c r="C174" s="113" t="s">
        <v>101</v>
      </c>
      <c r="D174" s="113">
        <v>24</v>
      </c>
      <c r="E174" s="114">
        <f t="shared" si="14"/>
        <v>5.8823529411764705E-2</v>
      </c>
      <c r="F174" s="113">
        <v>10</v>
      </c>
      <c r="G174" s="115">
        <f t="shared" si="15"/>
        <v>4.878048780487805E-2</v>
      </c>
      <c r="H174" s="113">
        <v>14</v>
      </c>
      <c r="I174" s="116">
        <f t="shared" si="16"/>
        <v>6.8965517241379309E-2</v>
      </c>
      <c r="J174" s="12"/>
      <c r="K174" s="12"/>
      <c r="L174" s="12"/>
      <c r="M174" s="12"/>
      <c r="N174" s="12"/>
      <c r="P174" s="47"/>
    </row>
    <row r="175" spans="1:16" x14ac:dyDescent="0.15">
      <c r="A175" s="93"/>
      <c r="B175" s="83">
        <v>9</v>
      </c>
      <c r="C175" s="113" t="s">
        <v>148</v>
      </c>
      <c r="D175" s="113">
        <v>8</v>
      </c>
      <c r="E175" s="114">
        <f t="shared" si="14"/>
        <v>1.9607843137254902E-2</v>
      </c>
      <c r="F175" s="113">
        <v>3</v>
      </c>
      <c r="G175" s="115">
        <f t="shared" si="15"/>
        <v>1.4634146341463415E-2</v>
      </c>
      <c r="H175" s="113">
        <v>5</v>
      </c>
      <c r="I175" s="116">
        <f t="shared" si="16"/>
        <v>2.4630541871921183E-2</v>
      </c>
      <c r="J175" s="12"/>
      <c r="K175" s="12"/>
      <c r="L175" s="12"/>
      <c r="M175" s="12"/>
      <c r="N175" s="12"/>
      <c r="P175" s="47"/>
    </row>
    <row r="176" spans="1:16" x14ac:dyDescent="0.15">
      <c r="A176" s="93"/>
      <c r="B176" s="82"/>
      <c r="C176" s="12"/>
      <c r="D176" s="12"/>
      <c r="E176" s="117"/>
      <c r="F176" s="12"/>
      <c r="G176" s="117"/>
      <c r="H176" s="12"/>
      <c r="I176" s="117"/>
      <c r="J176" s="12"/>
      <c r="K176" s="12"/>
      <c r="L176" s="12"/>
      <c r="M176" s="12"/>
      <c r="N176" s="12"/>
      <c r="P176" s="47"/>
    </row>
    <row r="177" spans="1:18" x14ac:dyDescent="0.15">
      <c r="A177" s="93"/>
      <c r="B177" s="12" t="s">
        <v>102</v>
      </c>
      <c r="C177" s="12"/>
      <c r="D177" s="12"/>
      <c r="E177" s="12"/>
      <c r="F177" s="12"/>
      <c r="G177" s="12"/>
      <c r="H177" s="12"/>
      <c r="I177" s="12"/>
      <c r="J177" s="12"/>
      <c r="K177" s="12"/>
      <c r="L177" s="12"/>
      <c r="M177" s="82"/>
      <c r="N177" s="12"/>
      <c r="P177" s="47"/>
    </row>
    <row r="178" spans="1:18" s="93" customFormat="1" ht="22.5" x14ac:dyDescent="0.15">
      <c r="B178" s="94"/>
      <c r="C178" s="94"/>
      <c r="D178" s="95" t="s">
        <v>15</v>
      </c>
      <c r="E178" s="96">
        <v>408</v>
      </c>
      <c r="F178" s="97" t="s">
        <v>196</v>
      </c>
      <c r="G178" s="96">
        <v>84</v>
      </c>
      <c r="H178" s="95" t="s">
        <v>26</v>
      </c>
      <c r="I178" s="96">
        <v>78</v>
      </c>
      <c r="J178" s="95" t="s">
        <v>27</v>
      </c>
      <c r="K178" s="96">
        <v>81</v>
      </c>
      <c r="L178" s="95" t="s">
        <v>28</v>
      </c>
      <c r="M178" s="96">
        <v>80</v>
      </c>
      <c r="N178" s="98" t="s">
        <v>29</v>
      </c>
      <c r="O178" s="96">
        <v>85</v>
      </c>
      <c r="P178" s="47"/>
      <c r="Q178" s="14"/>
      <c r="R178" s="99"/>
    </row>
    <row r="179" spans="1:18" x14ac:dyDescent="0.15">
      <c r="A179" s="14"/>
      <c r="B179" s="83">
        <v>1</v>
      </c>
      <c r="C179" s="112" t="s">
        <v>32</v>
      </c>
      <c r="D179" s="32">
        <v>271</v>
      </c>
      <c r="E179" s="29">
        <f t="shared" ref="E179:E187" si="17">D179/$E$178</f>
        <v>0.66421568627450978</v>
      </c>
      <c r="F179" s="32">
        <v>49</v>
      </c>
      <c r="G179" s="29">
        <f>F179/$G$178</f>
        <v>0.58333333333333337</v>
      </c>
      <c r="H179" s="32">
        <v>55</v>
      </c>
      <c r="I179" s="29">
        <f>H179/$I$178</f>
        <v>0.70512820512820518</v>
      </c>
      <c r="J179" s="32">
        <v>53</v>
      </c>
      <c r="K179" s="29">
        <f>J179/$K$178</f>
        <v>0.65432098765432101</v>
      </c>
      <c r="L179" s="32">
        <v>58</v>
      </c>
      <c r="M179" s="29">
        <f>L179/$M$178</f>
        <v>0.72499999999999998</v>
      </c>
      <c r="N179" s="32">
        <v>56</v>
      </c>
      <c r="O179" s="29">
        <f>N179/$O$178</f>
        <v>0.6588235294117647</v>
      </c>
      <c r="P179" s="47"/>
    </row>
    <row r="180" spans="1:18" x14ac:dyDescent="0.15">
      <c r="A180" s="14"/>
      <c r="B180" s="83">
        <v>2</v>
      </c>
      <c r="C180" s="112" t="s">
        <v>33</v>
      </c>
      <c r="D180" s="32">
        <v>187</v>
      </c>
      <c r="E180" s="29">
        <f t="shared" si="17"/>
        <v>0.45833333333333331</v>
      </c>
      <c r="F180" s="32">
        <v>46</v>
      </c>
      <c r="G180" s="29">
        <f t="shared" ref="G180:G187" si="18">F180/$G$178</f>
        <v>0.54761904761904767</v>
      </c>
      <c r="H180" s="32">
        <v>42</v>
      </c>
      <c r="I180" s="29">
        <f t="shared" ref="I180:I187" si="19">H180/$I$178</f>
        <v>0.53846153846153844</v>
      </c>
      <c r="J180" s="32">
        <v>28</v>
      </c>
      <c r="K180" s="29">
        <f t="shared" ref="K180:K187" si="20">J180/$K$178</f>
        <v>0.34567901234567899</v>
      </c>
      <c r="L180" s="32">
        <v>38</v>
      </c>
      <c r="M180" s="29">
        <f t="shared" ref="M180:M187" si="21">L180/$M$178</f>
        <v>0.47499999999999998</v>
      </c>
      <c r="N180" s="32">
        <v>33</v>
      </c>
      <c r="O180" s="29">
        <f t="shared" ref="O180:O187" si="22">N180/$O$178</f>
        <v>0.38823529411764707</v>
      </c>
      <c r="P180" s="47"/>
    </row>
    <row r="181" spans="1:18" x14ac:dyDescent="0.15">
      <c r="A181" s="14"/>
      <c r="B181" s="83">
        <v>3</v>
      </c>
      <c r="C181" s="112" t="s">
        <v>34</v>
      </c>
      <c r="D181" s="32">
        <v>268</v>
      </c>
      <c r="E181" s="29">
        <f t="shared" si="17"/>
        <v>0.65686274509803921</v>
      </c>
      <c r="F181" s="32">
        <v>42</v>
      </c>
      <c r="G181" s="29">
        <f t="shared" si="18"/>
        <v>0.5</v>
      </c>
      <c r="H181" s="32">
        <v>57</v>
      </c>
      <c r="I181" s="29">
        <f t="shared" si="19"/>
        <v>0.73076923076923073</v>
      </c>
      <c r="J181" s="32">
        <v>54</v>
      </c>
      <c r="K181" s="29">
        <f t="shared" si="20"/>
        <v>0.66666666666666663</v>
      </c>
      <c r="L181" s="32">
        <v>54</v>
      </c>
      <c r="M181" s="29">
        <f t="shared" si="21"/>
        <v>0.67500000000000004</v>
      </c>
      <c r="N181" s="32">
        <v>61</v>
      </c>
      <c r="O181" s="29">
        <f t="shared" si="22"/>
        <v>0.71764705882352942</v>
      </c>
      <c r="P181" s="47"/>
    </row>
    <row r="182" spans="1:18" x14ac:dyDescent="0.15">
      <c r="A182" s="14"/>
      <c r="B182" s="83">
        <v>4</v>
      </c>
      <c r="C182" s="112" t="s">
        <v>35</v>
      </c>
      <c r="D182" s="32">
        <v>56</v>
      </c>
      <c r="E182" s="29">
        <f t="shared" si="17"/>
        <v>0.13725490196078433</v>
      </c>
      <c r="F182" s="32">
        <v>16</v>
      </c>
      <c r="G182" s="29">
        <f t="shared" si="18"/>
        <v>0.19047619047619047</v>
      </c>
      <c r="H182" s="32">
        <v>15</v>
      </c>
      <c r="I182" s="29">
        <f t="shared" si="19"/>
        <v>0.19230769230769232</v>
      </c>
      <c r="J182" s="32">
        <v>11</v>
      </c>
      <c r="K182" s="29">
        <f t="shared" si="20"/>
        <v>0.13580246913580246</v>
      </c>
      <c r="L182" s="32">
        <v>9</v>
      </c>
      <c r="M182" s="29">
        <f t="shared" si="21"/>
        <v>0.1125</v>
      </c>
      <c r="N182" s="32">
        <v>5</v>
      </c>
      <c r="O182" s="29">
        <f t="shared" si="22"/>
        <v>5.8823529411764705E-2</v>
      </c>
      <c r="P182" s="47"/>
    </row>
    <row r="183" spans="1:18" x14ac:dyDescent="0.15">
      <c r="A183" s="14"/>
      <c r="B183" s="83">
        <v>5</v>
      </c>
      <c r="C183" s="112" t="s">
        <v>100</v>
      </c>
      <c r="D183" s="32">
        <v>149</v>
      </c>
      <c r="E183" s="29">
        <f t="shared" si="17"/>
        <v>0.36519607843137253</v>
      </c>
      <c r="F183" s="32">
        <v>37</v>
      </c>
      <c r="G183" s="29">
        <f t="shared" si="18"/>
        <v>0.44047619047619047</v>
      </c>
      <c r="H183" s="32">
        <v>29</v>
      </c>
      <c r="I183" s="29">
        <f t="shared" si="19"/>
        <v>0.37179487179487181</v>
      </c>
      <c r="J183" s="32">
        <v>32</v>
      </c>
      <c r="K183" s="29">
        <f t="shared" si="20"/>
        <v>0.39506172839506171</v>
      </c>
      <c r="L183" s="32">
        <v>29</v>
      </c>
      <c r="M183" s="29">
        <f t="shared" si="21"/>
        <v>0.36249999999999999</v>
      </c>
      <c r="N183" s="32">
        <v>22</v>
      </c>
      <c r="O183" s="29">
        <f t="shared" si="22"/>
        <v>0.25882352941176473</v>
      </c>
      <c r="P183" s="47"/>
    </row>
    <row r="184" spans="1:18" x14ac:dyDescent="0.15">
      <c r="A184" s="14"/>
      <c r="B184" s="83">
        <v>6</v>
      </c>
      <c r="C184" s="112" t="s">
        <v>36</v>
      </c>
      <c r="D184" s="32">
        <v>99</v>
      </c>
      <c r="E184" s="29">
        <f t="shared" si="17"/>
        <v>0.24264705882352941</v>
      </c>
      <c r="F184" s="32">
        <v>27</v>
      </c>
      <c r="G184" s="29">
        <f t="shared" si="18"/>
        <v>0.32142857142857145</v>
      </c>
      <c r="H184" s="32">
        <v>21</v>
      </c>
      <c r="I184" s="29">
        <f t="shared" si="19"/>
        <v>0.26923076923076922</v>
      </c>
      <c r="J184" s="32">
        <v>16</v>
      </c>
      <c r="K184" s="29">
        <f t="shared" si="20"/>
        <v>0.19753086419753085</v>
      </c>
      <c r="L184" s="32">
        <v>18</v>
      </c>
      <c r="M184" s="29">
        <f t="shared" si="21"/>
        <v>0.22500000000000001</v>
      </c>
      <c r="N184" s="32">
        <v>17</v>
      </c>
      <c r="O184" s="29">
        <f t="shared" si="22"/>
        <v>0.2</v>
      </c>
      <c r="P184" s="47"/>
    </row>
    <row r="185" spans="1:18" x14ac:dyDescent="0.15">
      <c r="A185" s="14"/>
      <c r="B185" s="83">
        <v>7</v>
      </c>
      <c r="C185" s="112" t="s">
        <v>37</v>
      </c>
      <c r="D185" s="32">
        <v>35</v>
      </c>
      <c r="E185" s="29">
        <f t="shared" si="17"/>
        <v>8.5784313725490197E-2</v>
      </c>
      <c r="F185" s="32">
        <v>7</v>
      </c>
      <c r="G185" s="29">
        <f t="shared" si="18"/>
        <v>8.3333333333333329E-2</v>
      </c>
      <c r="H185" s="32">
        <v>10</v>
      </c>
      <c r="I185" s="29">
        <f t="shared" si="19"/>
        <v>0.12820512820512819</v>
      </c>
      <c r="J185" s="32">
        <v>4</v>
      </c>
      <c r="K185" s="29">
        <f t="shared" si="20"/>
        <v>4.9382716049382713E-2</v>
      </c>
      <c r="L185" s="32">
        <v>6</v>
      </c>
      <c r="M185" s="29">
        <f t="shared" si="21"/>
        <v>7.4999999999999997E-2</v>
      </c>
      <c r="N185" s="32">
        <v>8</v>
      </c>
      <c r="O185" s="29">
        <f t="shared" si="22"/>
        <v>9.4117647058823528E-2</v>
      </c>
      <c r="P185" s="47"/>
    </row>
    <row r="186" spans="1:18" x14ac:dyDescent="0.15">
      <c r="A186" s="93"/>
      <c r="B186" s="83">
        <v>8</v>
      </c>
      <c r="C186" s="112" t="s">
        <v>101</v>
      </c>
      <c r="D186" s="32">
        <v>24</v>
      </c>
      <c r="E186" s="29">
        <f t="shared" si="17"/>
        <v>5.8823529411764705E-2</v>
      </c>
      <c r="F186" s="118">
        <v>1</v>
      </c>
      <c r="G186" s="29">
        <f t="shared" si="18"/>
        <v>1.1904761904761904E-2</v>
      </c>
      <c r="H186" s="118">
        <v>9</v>
      </c>
      <c r="I186" s="29">
        <f t="shared" si="19"/>
        <v>0.11538461538461539</v>
      </c>
      <c r="J186" s="118">
        <v>4</v>
      </c>
      <c r="K186" s="29">
        <f t="shared" si="20"/>
        <v>4.9382716049382713E-2</v>
      </c>
      <c r="L186" s="118">
        <v>3</v>
      </c>
      <c r="M186" s="29">
        <f t="shared" si="21"/>
        <v>3.7499999999999999E-2</v>
      </c>
      <c r="N186" s="118">
        <v>7</v>
      </c>
      <c r="O186" s="29">
        <f t="shared" si="22"/>
        <v>8.2352941176470587E-2</v>
      </c>
      <c r="P186" s="47"/>
    </row>
    <row r="187" spans="1:18" x14ac:dyDescent="0.15">
      <c r="A187" s="93"/>
      <c r="B187" s="83">
        <v>9</v>
      </c>
      <c r="C187" s="112" t="s">
        <v>148</v>
      </c>
      <c r="D187" s="32">
        <v>8</v>
      </c>
      <c r="E187" s="29">
        <f t="shared" si="17"/>
        <v>1.9607843137254902E-2</v>
      </c>
      <c r="F187" s="118">
        <v>3</v>
      </c>
      <c r="G187" s="29">
        <f t="shared" si="18"/>
        <v>3.5714285714285712E-2</v>
      </c>
      <c r="H187" s="118">
        <v>1</v>
      </c>
      <c r="I187" s="29">
        <f t="shared" si="19"/>
        <v>1.282051282051282E-2</v>
      </c>
      <c r="J187" s="118">
        <v>1</v>
      </c>
      <c r="K187" s="29">
        <f t="shared" si="20"/>
        <v>1.2345679012345678E-2</v>
      </c>
      <c r="L187" s="118">
        <v>2</v>
      </c>
      <c r="M187" s="29">
        <f t="shared" si="21"/>
        <v>2.5000000000000001E-2</v>
      </c>
      <c r="N187" s="118">
        <v>1</v>
      </c>
      <c r="O187" s="29">
        <f t="shared" si="22"/>
        <v>1.1764705882352941E-2</v>
      </c>
      <c r="P187" s="47"/>
    </row>
    <row r="188" spans="1:18" x14ac:dyDescent="0.15">
      <c r="A188" s="93"/>
      <c r="B188" s="12"/>
      <c r="C188" s="12"/>
      <c r="D188" s="12"/>
      <c r="E188" s="12"/>
      <c r="F188" s="12"/>
      <c r="G188" s="12"/>
      <c r="H188" s="12"/>
      <c r="I188" s="12"/>
      <c r="J188" s="12"/>
      <c r="K188" s="12"/>
      <c r="L188" s="12"/>
      <c r="M188" s="12"/>
      <c r="N188" s="12"/>
      <c r="P188" s="47"/>
    </row>
    <row r="189" spans="1:18" x14ac:dyDescent="0.15">
      <c r="A189" s="93"/>
      <c r="B189" s="12" t="s">
        <v>103</v>
      </c>
      <c r="C189" s="13"/>
      <c r="D189" s="13"/>
      <c r="E189" s="13"/>
      <c r="F189" s="13"/>
      <c r="G189" s="13"/>
      <c r="H189" s="13"/>
      <c r="I189" s="13"/>
      <c r="J189" s="13"/>
      <c r="K189" s="13"/>
      <c r="L189" s="12"/>
      <c r="M189" s="82"/>
      <c r="N189" s="12"/>
      <c r="P189" s="47"/>
    </row>
    <row r="190" spans="1:18" x14ac:dyDescent="0.15">
      <c r="A190" s="14"/>
      <c r="B190" s="83"/>
      <c r="C190" s="215"/>
      <c r="D190" s="73" t="s">
        <v>39</v>
      </c>
      <c r="E190" s="216"/>
      <c r="F190" s="73" t="s">
        <v>45</v>
      </c>
      <c r="G190" s="217">
        <v>364</v>
      </c>
      <c r="H190" s="101" t="s">
        <v>48</v>
      </c>
      <c r="I190" s="217">
        <v>357</v>
      </c>
      <c r="J190" s="101" t="s">
        <v>94</v>
      </c>
      <c r="K190" s="217">
        <v>408</v>
      </c>
      <c r="L190" s="12"/>
      <c r="M190" s="12"/>
      <c r="N190" s="12"/>
      <c r="P190" s="47"/>
    </row>
    <row r="191" spans="1:18" x14ac:dyDescent="0.15">
      <c r="A191" s="14"/>
      <c r="B191" s="83">
        <v>1</v>
      </c>
      <c r="C191" s="215" t="s">
        <v>32</v>
      </c>
      <c r="D191" s="104">
        <v>0</v>
      </c>
      <c r="E191" s="42" t="s">
        <v>171</v>
      </c>
      <c r="F191" s="24">
        <v>238</v>
      </c>
      <c r="G191" s="218">
        <f t="shared" ref="G191:G197" si="23">F191/$G$190</f>
        <v>0.65384615384615385</v>
      </c>
      <c r="H191" s="219">
        <v>265</v>
      </c>
      <c r="I191" s="218">
        <f t="shared" ref="I191:I197" si="24">H191/$I$190</f>
        <v>0.74229691876750703</v>
      </c>
      <c r="J191" s="219">
        <v>271</v>
      </c>
      <c r="K191" s="218">
        <f>J191/$K$190</f>
        <v>0.66421568627450978</v>
      </c>
      <c r="L191" s="12"/>
      <c r="M191" s="12"/>
      <c r="N191" s="12"/>
      <c r="P191" s="47"/>
    </row>
    <row r="192" spans="1:18" x14ac:dyDescent="0.15">
      <c r="A192" s="14"/>
      <c r="B192" s="83">
        <v>2</v>
      </c>
      <c r="C192" s="215" t="s">
        <v>33</v>
      </c>
      <c r="D192" s="104">
        <v>0</v>
      </c>
      <c r="E192" s="42" t="s">
        <v>171</v>
      </c>
      <c r="F192" s="24">
        <v>201</v>
      </c>
      <c r="G192" s="218">
        <f t="shared" si="23"/>
        <v>0.55219780219780223</v>
      </c>
      <c r="H192" s="219">
        <v>218</v>
      </c>
      <c r="I192" s="218">
        <f t="shared" si="24"/>
        <v>0.61064425770308128</v>
      </c>
      <c r="J192" s="219">
        <v>187</v>
      </c>
      <c r="K192" s="218">
        <f t="shared" ref="K192:K199" si="25">J192/$K$190</f>
        <v>0.45833333333333331</v>
      </c>
      <c r="L192" s="12"/>
      <c r="M192" s="12"/>
      <c r="N192" s="12"/>
      <c r="P192" s="47"/>
    </row>
    <row r="193" spans="1:16" x14ac:dyDescent="0.15">
      <c r="A193" s="14"/>
      <c r="B193" s="83">
        <v>3</v>
      </c>
      <c r="C193" s="215" t="s">
        <v>34</v>
      </c>
      <c r="D193" s="104">
        <v>0</v>
      </c>
      <c r="E193" s="42" t="s">
        <v>171</v>
      </c>
      <c r="F193" s="24">
        <v>135</v>
      </c>
      <c r="G193" s="218">
        <f t="shared" si="23"/>
        <v>0.37087912087912089</v>
      </c>
      <c r="H193" s="219">
        <v>145</v>
      </c>
      <c r="I193" s="218">
        <f t="shared" si="24"/>
        <v>0.4061624649859944</v>
      </c>
      <c r="J193" s="219">
        <v>268</v>
      </c>
      <c r="K193" s="218">
        <f t="shared" si="25"/>
        <v>0.65686274509803921</v>
      </c>
      <c r="L193" s="12"/>
      <c r="M193" s="12"/>
      <c r="N193" s="12"/>
      <c r="P193" s="47"/>
    </row>
    <row r="194" spans="1:16" x14ac:dyDescent="0.15">
      <c r="A194" s="14"/>
      <c r="B194" s="83">
        <v>4</v>
      </c>
      <c r="C194" s="215" t="s">
        <v>35</v>
      </c>
      <c r="D194" s="104">
        <v>0</v>
      </c>
      <c r="E194" s="42" t="s">
        <v>171</v>
      </c>
      <c r="F194" s="24">
        <v>57</v>
      </c>
      <c r="G194" s="218">
        <f t="shared" si="23"/>
        <v>0.15659340659340659</v>
      </c>
      <c r="H194" s="219">
        <v>46</v>
      </c>
      <c r="I194" s="218">
        <f t="shared" si="24"/>
        <v>0.12885154061624648</v>
      </c>
      <c r="J194" s="219">
        <v>56</v>
      </c>
      <c r="K194" s="218">
        <f t="shared" si="25"/>
        <v>0.13725490196078433</v>
      </c>
      <c r="L194" s="12"/>
      <c r="M194" s="12"/>
      <c r="N194" s="12"/>
      <c r="P194" s="47"/>
    </row>
    <row r="195" spans="1:16" x14ac:dyDescent="0.15">
      <c r="A195" s="14"/>
      <c r="B195" s="83">
        <v>5</v>
      </c>
      <c r="C195" s="215" t="s">
        <v>100</v>
      </c>
      <c r="D195" s="104">
        <v>0</v>
      </c>
      <c r="E195" s="42" t="s">
        <v>171</v>
      </c>
      <c r="F195" s="24">
        <v>41</v>
      </c>
      <c r="G195" s="218">
        <f t="shared" si="23"/>
        <v>0.11263736263736264</v>
      </c>
      <c r="H195" s="219">
        <v>39</v>
      </c>
      <c r="I195" s="218">
        <f t="shared" si="24"/>
        <v>0.1092436974789916</v>
      </c>
      <c r="J195" s="219">
        <v>149</v>
      </c>
      <c r="K195" s="218">
        <f t="shared" si="25"/>
        <v>0.36519607843137253</v>
      </c>
      <c r="L195" s="12"/>
      <c r="M195" s="12"/>
      <c r="N195" s="12"/>
      <c r="P195" s="47"/>
    </row>
    <row r="196" spans="1:16" x14ac:dyDescent="0.15">
      <c r="A196" s="14"/>
      <c r="B196" s="83">
        <v>6</v>
      </c>
      <c r="C196" s="215" t="s">
        <v>36</v>
      </c>
      <c r="D196" s="104">
        <v>0</v>
      </c>
      <c r="E196" s="42" t="s">
        <v>171</v>
      </c>
      <c r="F196" s="24">
        <v>79</v>
      </c>
      <c r="G196" s="218">
        <f t="shared" si="23"/>
        <v>0.21703296703296704</v>
      </c>
      <c r="H196" s="219">
        <v>96</v>
      </c>
      <c r="I196" s="218">
        <f t="shared" si="24"/>
        <v>0.26890756302521007</v>
      </c>
      <c r="J196" s="219">
        <v>99</v>
      </c>
      <c r="K196" s="218">
        <f t="shared" si="25"/>
        <v>0.24264705882352941</v>
      </c>
      <c r="L196" s="12"/>
      <c r="M196" s="12"/>
      <c r="N196" s="12"/>
      <c r="P196" s="47"/>
    </row>
    <row r="197" spans="1:16" x14ac:dyDescent="0.15">
      <c r="A197" s="14"/>
      <c r="B197" s="83">
        <v>7</v>
      </c>
      <c r="C197" s="215" t="s">
        <v>37</v>
      </c>
      <c r="D197" s="104">
        <v>0</v>
      </c>
      <c r="E197" s="42" t="s">
        <v>171</v>
      </c>
      <c r="F197" s="24">
        <v>9</v>
      </c>
      <c r="G197" s="218">
        <f t="shared" si="23"/>
        <v>2.4725274725274724E-2</v>
      </c>
      <c r="H197" s="219">
        <v>11</v>
      </c>
      <c r="I197" s="218">
        <f t="shared" si="24"/>
        <v>3.081232492997199E-2</v>
      </c>
      <c r="J197" s="219">
        <v>35</v>
      </c>
      <c r="K197" s="218">
        <f t="shared" si="25"/>
        <v>8.5784313725490197E-2</v>
      </c>
      <c r="L197" s="12"/>
      <c r="M197" s="12"/>
      <c r="N197" s="12"/>
      <c r="P197" s="47"/>
    </row>
    <row r="198" spans="1:16" x14ac:dyDescent="0.15">
      <c r="A198" s="93"/>
      <c r="B198" s="83">
        <v>8</v>
      </c>
      <c r="C198" s="215" t="s">
        <v>101</v>
      </c>
      <c r="D198" s="104">
        <v>0</v>
      </c>
      <c r="E198" s="42" t="s">
        <v>171</v>
      </c>
      <c r="F198" s="104">
        <v>0</v>
      </c>
      <c r="G198" s="42" t="s">
        <v>171</v>
      </c>
      <c r="H198" s="104">
        <v>0</v>
      </c>
      <c r="I198" s="42" t="s">
        <v>171</v>
      </c>
      <c r="J198" s="219">
        <v>24</v>
      </c>
      <c r="K198" s="218">
        <f t="shared" si="25"/>
        <v>5.8823529411764705E-2</v>
      </c>
      <c r="L198" s="12"/>
      <c r="M198" s="12"/>
      <c r="N198" s="12"/>
      <c r="P198" s="47"/>
    </row>
    <row r="199" spans="1:16" x14ac:dyDescent="0.15">
      <c r="A199" s="93"/>
      <c r="B199" s="83">
        <v>9</v>
      </c>
      <c r="C199" s="215" t="s">
        <v>148</v>
      </c>
      <c r="D199" s="104">
        <v>0</v>
      </c>
      <c r="E199" s="42" t="s">
        <v>171</v>
      </c>
      <c r="F199" s="24">
        <v>7</v>
      </c>
      <c r="G199" s="218">
        <f>F199/$G$190</f>
        <v>1.9230769230769232E-2</v>
      </c>
      <c r="H199" s="219">
        <v>1</v>
      </c>
      <c r="I199" s="218">
        <f>H199/$I$190</f>
        <v>2.8011204481792717E-3</v>
      </c>
      <c r="J199" s="219">
        <v>8</v>
      </c>
      <c r="K199" s="218">
        <f t="shared" si="25"/>
        <v>1.9607843137254902E-2</v>
      </c>
      <c r="L199" s="12"/>
      <c r="M199" s="12"/>
      <c r="N199" s="12"/>
      <c r="P199" s="47"/>
    </row>
    <row r="200" spans="1:16" x14ac:dyDescent="0.15">
      <c r="A200" s="93"/>
      <c r="B200" s="119"/>
      <c r="C200" s="120"/>
      <c r="D200" s="121"/>
      <c r="E200" s="122"/>
      <c r="F200" s="120"/>
      <c r="G200" s="122"/>
      <c r="H200" s="120"/>
      <c r="I200" s="122"/>
      <c r="J200" s="120"/>
      <c r="K200" s="122"/>
      <c r="L200" s="120"/>
      <c r="M200" s="122"/>
      <c r="N200" s="120"/>
      <c r="O200" s="122"/>
      <c r="P200" s="47"/>
    </row>
    <row r="201" spans="1:16" x14ac:dyDescent="0.15">
      <c r="A201" s="93"/>
      <c r="B201" s="93"/>
      <c r="C201" s="93"/>
      <c r="D201" s="93"/>
      <c r="E201" s="93"/>
      <c r="F201" s="93"/>
      <c r="G201" s="93"/>
      <c r="H201" s="93"/>
      <c r="I201" s="93"/>
      <c r="J201" s="93"/>
      <c r="K201" s="93"/>
      <c r="L201" s="93"/>
      <c r="M201" s="93"/>
      <c r="P201" s="47"/>
    </row>
    <row r="202" spans="1:16" x14ac:dyDescent="0.15">
      <c r="A202" s="123"/>
      <c r="B202" s="124"/>
      <c r="C202" s="14"/>
      <c r="D202" s="124"/>
      <c r="E202" s="125"/>
      <c r="F202" s="125"/>
      <c r="G202" s="125"/>
      <c r="H202" s="125"/>
      <c r="I202" s="125"/>
      <c r="J202" s="126"/>
      <c r="K202" s="127"/>
      <c r="L202" s="128"/>
      <c r="M202" s="128"/>
      <c r="P202" s="47"/>
    </row>
    <row r="203" spans="1:16" x14ac:dyDescent="0.15">
      <c r="A203" s="123"/>
      <c r="B203" s="129"/>
      <c r="C203" s="124"/>
      <c r="D203" s="124"/>
      <c r="E203" s="124"/>
      <c r="F203" s="124"/>
      <c r="G203" s="124"/>
      <c r="H203" s="124"/>
      <c r="I203" s="124"/>
      <c r="J203" s="14"/>
      <c r="K203" s="14"/>
      <c r="L203" s="128"/>
      <c r="M203" s="128"/>
      <c r="P203" s="47"/>
    </row>
    <row r="204" spans="1:16" x14ac:dyDescent="0.15">
      <c r="A204" s="45" t="s">
        <v>145</v>
      </c>
      <c r="B204" s="279" t="s">
        <v>216</v>
      </c>
      <c r="C204" s="279"/>
      <c r="D204" s="279"/>
      <c r="E204" s="279"/>
      <c r="F204" s="279"/>
      <c r="G204" s="279"/>
      <c r="H204" s="279"/>
      <c r="I204" s="279"/>
      <c r="J204" s="279"/>
      <c r="K204" s="279"/>
      <c r="L204" s="279"/>
      <c r="M204" s="279"/>
      <c r="N204" s="279"/>
      <c r="O204" s="279"/>
      <c r="P204" s="47"/>
    </row>
    <row r="205" spans="1:16" x14ac:dyDescent="0.15">
      <c r="A205" s="45"/>
      <c r="B205" s="279"/>
      <c r="C205" s="279"/>
      <c r="D205" s="279"/>
      <c r="E205" s="279"/>
      <c r="F205" s="279"/>
      <c r="G205" s="279"/>
      <c r="H205" s="279"/>
      <c r="I205" s="279"/>
      <c r="J205" s="279"/>
      <c r="K205" s="279"/>
      <c r="L205" s="279"/>
      <c r="M205" s="279"/>
      <c r="N205" s="279"/>
      <c r="O205" s="279"/>
      <c r="P205" s="47"/>
    </row>
    <row r="206" spans="1:16" x14ac:dyDescent="0.15">
      <c r="A206" s="45" t="s">
        <v>145</v>
      </c>
      <c r="B206" s="76" t="s">
        <v>222</v>
      </c>
      <c r="C206" s="130"/>
      <c r="D206" s="130"/>
      <c r="E206" s="130"/>
      <c r="F206" s="130"/>
      <c r="G206" s="130"/>
      <c r="H206" s="130"/>
      <c r="I206" s="131"/>
      <c r="J206" s="131"/>
      <c r="K206" s="131"/>
      <c r="L206" s="131"/>
      <c r="M206" s="131"/>
      <c r="P206" s="47"/>
    </row>
    <row r="207" spans="1:16" x14ac:dyDescent="0.15">
      <c r="A207" s="45" t="s">
        <v>145</v>
      </c>
      <c r="B207" s="76" t="s">
        <v>223</v>
      </c>
      <c r="C207" s="130"/>
      <c r="D207" s="130"/>
      <c r="E207" s="130"/>
      <c r="F207" s="130"/>
      <c r="G207" s="130"/>
      <c r="H207" s="130"/>
      <c r="I207" s="131"/>
      <c r="J207" s="131"/>
      <c r="K207" s="131"/>
      <c r="L207" s="131"/>
      <c r="M207" s="131"/>
      <c r="P207" s="47"/>
    </row>
    <row r="208" spans="1:16" x14ac:dyDescent="0.15">
      <c r="A208" s="45" t="s">
        <v>145</v>
      </c>
      <c r="B208" s="76" t="s">
        <v>169</v>
      </c>
      <c r="C208" s="130"/>
      <c r="D208" s="130"/>
      <c r="E208" s="130"/>
      <c r="F208" s="130"/>
      <c r="G208" s="130"/>
      <c r="H208" s="130"/>
      <c r="I208" s="131"/>
      <c r="J208" s="131"/>
      <c r="K208" s="131"/>
      <c r="L208" s="131"/>
      <c r="M208" s="131"/>
      <c r="P208" s="47"/>
    </row>
    <row r="209" spans="1:18" x14ac:dyDescent="0.15">
      <c r="A209" s="123"/>
      <c r="C209" s="130"/>
      <c r="D209" s="130"/>
      <c r="E209" s="130"/>
      <c r="F209" s="130"/>
      <c r="G209" s="130"/>
      <c r="H209" s="130"/>
      <c r="I209" s="131"/>
      <c r="J209" s="131"/>
      <c r="K209" s="131"/>
      <c r="L209" s="131"/>
      <c r="M209" s="131"/>
      <c r="P209" s="47"/>
    </row>
    <row r="210" spans="1:18" x14ac:dyDescent="0.15">
      <c r="A210" s="124"/>
      <c r="C210" s="34"/>
      <c r="D210" s="132" t="s">
        <v>15</v>
      </c>
      <c r="E210" s="133">
        <f>SUM(D211:D216)</f>
        <v>500</v>
      </c>
      <c r="F210" s="132" t="s">
        <v>2</v>
      </c>
      <c r="G210" s="133">
        <f>SUM(F211:F216)</f>
        <v>250</v>
      </c>
      <c r="H210" s="132" t="s">
        <v>3</v>
      </c>
      <c r="I210" s="134">
        <f>SUM(H211:H216)</f>
        <v>250</v>
      </c>
      <c r="J210" s="135"/>
      <c r="K210" s="135"/>
      <c r="L210" s="6"/>
      <c r="M210" s="6"/>
      <c r="N210" s="135"/>
      <c r="P210" s="47"/>
    </row>
    <row r="211" spans="1:18" x14ac:dyDescent="0.15">
      <c r="A211" s="124"/>
      <c r="C211" s="34" t="s">
        <v>16</v>
      </c>
      <c r="D211" s="136">
        <v>70</v>
      </c>
      <c r="E211" s="137">
        <f>D211/E$210</f>
        <v>0.14000000000000001</v>
      </c>
      <c r="F211" s="136">
        <v>36</v>
      </c>
      <c r="G211" s="40">
        <f t="shared" ref="G211:G216" si="26">F211/G$210</f>
        <v>0.14399999999999999</v>
      </c>
      <c r="H211" s="136">
        <v>34</v>
      </c>
      <c r="I211" s="41">
        <f t="shared" ref="I211:I216" si="27">H211/I$210</f>
        <v>0.13600000000000001</v>
      </c>
      <c r="J211" s="6"/>
      <c r="K211" s="6"/>
      <c r="L211" s="6"/>
      <c r="M211" s="6"/>
      <c r="N211" s="6"/>
      <c r="P211" s="47"/>
    </row>
    <row r="212" spans="1:18" x14ac:dyDescent="0.15">
      <c r="A212" s="124"/>
      <c r="C212" s="33" t="s">
        <v>17</v>
      </c>
      <c r="D212" s="136">
        <v>87</v>
      </c>
      <c r="E212" s="137">
        <f t="shared" ref="E212:E216" si="28">D212/E$210</f>
        <v>0.17399999999999999</v>
      </c>
      <c r="F212" s="136">
        <v>45</v>
      </c>
      <c r="G212" s="40">
        <f t="shared" si="26"/>
        <v>0.18</v>
      </c>
      <c r="H212" s="136">
        <v>42</v>
      </c>
      <c r="I212" s="41">
        <f t="shared" si="27"/>
        <v>0.16800000000000001</v>
      </c>
      <c r="J212" s="6"/>
      <c r="K212" s="6"/>
      <c r="L212" s="6"/>
      <c r="M212" s="6"/>
      <c r="N212" s="6"/>
      <c r="P212" s="47"/>
    </row>
    <row r="213" spans="1:18" x14ac:dyDescent="0.15">
      <c r="A213" s="124"/>
      <c r="C213" s="33" t="s">
        <v>18</v>
      </c>
      <c r="D213" s="136">
        <v>116</v>
      </c>
      <c r="E213" s="137">
        <f t="shared" si="28"/>
        <v>0.23200000000000001</v>
      </c>
      <c r="F213" s="136">
        <v>66</v>
      </c>
      <c r="G213" s="40">
        <f t="shared" si="26"/>
        <v>0.26400000000000001</v>
      </c>
      <c r="H213" s="136">
        <v>50</v>
      </c>
      <c r="I213" s="41">
        <f t="shared" si="27"/>
        <v>0.2</v>
      </c>
      <c r="J213" s="6"/>
      <c r="K213" s="6"/>
      <c r="L213" s="6"/>
      <c r="M213" s="6"/>
      <c r="N213" s="6"/>
      <c r="P213" s="47"/>
    </row>
    <row r="214" spans="1:18" x14ac:dyDescent="0.15">
      <c r="A214" s="124"/>
      <c r="C214" s="33" t="s">
        <v>19</v>
      </c>
      <c r="D214" s="136">
        <v>100</v>
      </c>
      <c r="E214" s="137">
        <f t="shared" si="28"/>
        <v>0.2</v>
      </c>
      <c r="F214" s="136">
        <v>42</v>
      </c>
      <c r="G214" s="40">
        <f t="shared" si="26"/>
        <v>0.16800000000000001</v>
      </c>
      <c r="H214" s="136">
        <v>58</v>
      </c>
      <c r="I214" s="41">
        <f t="shared" si="27"/>
        <v>0.23200000000000001</v>
      </c>
      <c r="J214" s="6"/>
      <c r="K214" s="6"/>
      <c r="L214" s="6"/>
      <c r="M214" s="6"/>
      <c r="N214" s="6"/>
      <c r="P214" s="47"/>
    </row>
    <row r="215" spans="1:18" x14ac:dyDescent="0.15">
      <c r="A215" s="124"/>
      <c r="C215" s="33" t="s">
        <v>20</v>
      </c>
      <c r="D215" s="136">
        <v>35</v>
      </c>
      <c r="E215" s="137">
        <f t="shared" si="28"/>
        <v>7.0000000000000007E-2</v>
      </c>
      <c r="F215" s="136">
        <v>16</v>
      </c>
      <c r="G215" s="40">
        <f t="shared" si="26"/>
        <v>6.4000000000000001E-2</v>
      </c>
      <c r="H215" s="136">
        <v>19</v>
      </c>
      <c r="I215" s="41">
        <f t="shared" si="27"/>
        <v>7.5999999999999998E-2</v>
      </c>
      <c r="J215" s="6"/>
      <c r="K215" s="6"/>
      <c r="L215" s="6"/>
      <c r="M215" s="6"/>
      <c r="N215" s="6"/>
    </row>
    <row r="216" spans="1:18" x14ac:dyDescent="0.15">
      <c r="A216" s="124"/>
      <c r="C216" s="33" t="s">
        <v>147</v>
      </c>
      <c r="D216" s="136">
        <f>D52</f>
        <v>92</v>
      </c>
      <c r="E216" s="30">
        <f t="shared" si="28"/>
        <v>0.184</v>
      </c>
      <c r="F216" s="136">
        <f>F52</f>
        <v>45</v>
      </c>
      <c r="G216" s="30">
        <f t="shared" si="26"/>
        <v>0.18</v>
      </c>
      <c r="H216" s="136">
        <f>H52</f>
        <v>47</v>
      </c>
      <c r="I216" s="29">
        <f t="shared" si="27"/>
        <v>0.188</v>
      </c>
      <c r="J216" s="6"/>
      <c r="K216" s="6"/>
      <c r="L216" s="6"/>
      <c r="M216" s="6"/>
      <c r="N216" s="138"/>
    </row>
    <row r="217" spans="1:18" x14ac:dyDescent="0.15">
      <c r="A217" s="124"/>
      <c r="C217" s="31"/>
      <c r="D217" s="139"/>
      <c r="E217" s="139"/>
      <c r="F217" s="140"/>
      <c r="G217" s="140"/>
      <c r="H217" s="139"/>
      <c r="I217" s="139"/>
      <c r="J217" s="6"/>
      <c r="K217" s="6"/>
      <c r="L217" s="6"/>
      <c r="M217" s="139"/>
      <c r="N217" s="140"/>
    </row>
    <row r="218" spans="1:18" x14ac:dyDescent="0.15">
      <c r="A218" s="124"/>
      <c r="C218" s="12" t="s">
        <v>198</v>
      </c>
      <c r="D218" s="141"/>
      <c r="E218" s="141"/>
      <c r="F218" s="142"/>
      <c r="G218" s="142"/>
      <c r="H218" s="141"/>
      <c r="I218" s="141"/>
      <c r="J218" s="142"/>
      <c r="K218" s="142"/>
      <c r="L218" s="141"/>
      <c r="M218" s="141"/>
      <c r="N218" s="142"/>
      <c r="P218" s="47"/>
    </row>
    <row r="219" spans="1:18" s="93" customFormat="1" ht="22.5" x14ac:dyDescent="0.15">
      <c r="B219" s="76"/>
      <c r="C219" s="94"/>
      <c r="D219" s="95" t="s">
        <v>15</v>
      </c>
      <c r="E219" s="96">
        <v>500</v>
      </c>
      <c r="F219" s="97" t="s">
        <v>196</v>
      </c>
      <c r="G219" s="96">
        <v>100</v>
      </c>
      <c r="H219" s="95" t="s">
        <v>26</v>
      </c>
      <c r="I219" s="96">
        <v>100</v>
      </c>
      <c r="J219" s="95" t="s">
        <v>27</v>
      </c>
      <c r="K219" s="96">
        <v>100</v>
      </c>
      <c r="L219" s="95" t="s">
        <v>28</v>
      </c>
      <c r="M219" s="96">
        <v>100</v>
      </c>
      <c r="N219" s="98" t="s">
        <v>29</v>
      </c>
      <c r="O219" s="96">
        <v>100</v>
      </c>
      <c r="P219" s="47"/>
      <c r="Q219" s="14"/>
      <c r="R219" s="99"/>
    </row>
    <row r="220" spans="1:18" x14ac:dyDescent="0.15">
      <c r="A220" s="124"/>
      <c r="C220" s="34" t="s">
        <v>16</v>
      </c>
      <c r="D220" s="32">
        <v>70</v>
      </c>
      <c r="E220" s="30">
        <f>D220/E$219</f>
        <v>0.14000000000000001</v>
      </c>
      <c r="F220" s="35">
        <v>14</v>
      </c>
      <c r="G220" s="30">
        <f t="shared" ref="G220:G225" si="29">F220/G$219</f>
        <v>0.14000000000000001</v>
      </c>
      <c r="H220" s="32">
        <v>12</v>
      </c>
      <c r="I220" s="30">
        <f t="shared" ref="I220:I225" si="30">H220/I$219</f>
        <v>0.12</v>
      </c>
      <c r="J220" s="32">
        <v>9</v>
      </c>
      <c r="K220" s="30">
        <f t="shared" ref="K220:K225" si="31">J220/K$219</f>
        <v>0.09</v>
      </c>
      <c r="L220" s="32">
        <v>10</v>
      </c>
      <c r="M220" s="30">
        <f t="shared" ref="M220:M225" si="32">L220/M$219</f>
        <v>0.1</v>
      </c>
      <c r="N220" s="32">
        <v>25</v>
      </c>
      <c r="O220" s="30">
        <f t="shared" ref="O220:O225" si="33">N220/O$219</f>
        <v>0.25</v>
      </c>
      <c r="P220" s="47"/>
    </row>
    <row r="221" spans="1:18" x14ac:dyDescent="0.15">
      <c r="A221" s="124"/>
      <c r="C221" s="33" t="s">
        <v>17</v>
      </c>
      <c r="D221" s="32">
        <v>87</v>
      </c>
      <c r="E221" s="30">
        <f t="shared" ref="E221:E225" si="34">D221/E$219</f>
        <v>0.17399999999999999</v>
      </c>
      <c r="F221" s="35">
        <v>12</v>
      </c>
      <c r="G221" s="30">
        <f t="shared" si="29"/>
        <v>0.12</v>
      </c>
      <c r="H221" s="32">
        <v>18</v>
      </c>
      <c r="I221" s="30">
        <f t="shared" si="30"/>
        <v>0.18</v>
      </c>
      <c r="J221" s="32">
        <v>13</v>
      </c>
      <c r="K221" s="30">
        <f t="shared" si="31"/>
        <v>0.13</v>
      </c>
      <c r="L221" s="32">
        <v>19</v>
      </c>
      <c r="M221" s="30">
        <f t="shared" si="32"/>
        <v>0.19</v>
      </c>
      <c r="N221" s="32">
        <v>25</v>
      </c>
      <c r="O221" s="30">
        <f t="shared" si="33"/>
        <v>0.25</v>
      </c>
      <c r="P221" s="47"/>
    </row>
    <row r="222" spans="1:18" x14ac:dyDescent="0.15">
      <c r="A222" s="124"/>
      <c r="C222" s="33" t="s">
        <v>18</v>
      </c>
      <c r="D222" s="32">
        <v>116</v>
      </c>
      <c r="E222" s="30">
        <f t="shared" si="34"/>
        <v>0.23200000000000001</v>
      </c>
      <c r="F222" s="35">
        <v>20</v>
      </c>
      <c r="G222" s="30">
        <f t="shared" si="29"/>
        <v>0.2</v>
      </c>
      <c r="H222" s="32">
        <v>25</v>
      </c>
      <c r="I222" s="30">
        <f t="shared" si="30"/>
        <v>0.25</v>
      </c>
      <c r="J222" s="32">
        <v>24</v>
      </c>
      <c r="K222" s="30">
        <f t="shared" si="31"/>
        <v>0.24</v>
      </c>
      <c r="L222" s="32">
        <v>28</v>
      </c>
      <c r="M222" s="30">
        <f t="shared" si="32"/>
        <v>0.28000000000000003</v>
      </c>
      <c r="N222" s="32">
        <v>19</v>
      </c>
      <c r="O222" s="30">
        <f t="shared" si="33"/>
        <v>0.19</v>
      </c>
      <c r="P222" s="47"/>
    </row>
    <row r="223" spans="1:18" x14ac:dyDescent="0.15">
      <c r="A223" s="124"/>
      <c r="C223" s="33" t="s">
        <v>19</v>
      </c>
      <c r="D223" s="32">
        <v>100</v>
      </c>
      <c r="E223" s="30">
        <f t="shared" si="34"/>
        <v>0.2</v>
      </c>
      <c r="F223" s="35">
        <v>30</v>
      </c>
      <c r="G223" s="30">
        <f t="shared" si="29"/>
        <v>0.3</v>
      </c>
      <c r="H223" s="32">
        <v>18</v>
      </c>
      <c r="I223" s="30">
        <f t="shared" si="30"/>
        <v>0.18</v>
      </c>
      <c r="J223" s="32">
        <v>24</v>
      </c>
      <c r="K223" s="30">
        <f t="shared" si="31"/>
        <v>0.24</v>
      </c>
      <c r="L223" s="32">
        <v>18</v>
      </c>
      <c r="M223" s="30">
        <f t="shared" si="32"/>
        <v>0.18</v>
      </c>
      <c r="N223" s="32">
        <v>10</v>
      </c>
      <c r="O223" s="30">
        <f t="shared" si="33"/>
        <v>0.1</v>
      </c>
      <c r="P223" s="47"/>
    </row>
    <row r="224" spans="1:18" x14ac:dyDescent="0.15">
      <c r="A224" s="124"/>
      <c r="C224" s="33" t="s">
        <v>20</v>
      </c>
      <c r="D224" s="32">
        <v>35</v>
      </c>
      <c r="E224" s="30">
        <f t="shared" si="34"/>
        <v>7.0000000000000007E-2</v>
      </c>
      <c r="F224" s="35">
        <v>8</v>
      </c>
      <c r="G224" s="30">
        <f t="shared" si="29"/>
        <v>0.08</v>
      </c>
      <c r="H224" s="32">
        <v>5</v>
      </c>
      <c r="I224" s="30">
        <f t="shared" si="30"/>
        <v>0.05</v>
      </c>
      <c r="J224" s="32">
        <v>11</v>
      </c>
      <c r="K224" s="30">
        <f t="shared" si="31"/>
        <v>0.11</v>
      </c>
      <c r="L224" s="32">
        <v>5</v>
      </c>
      <c r="M224" s="30">
        <f t="shared" si="32"/>
        <v>0.05</v>
      </c>
      <c r="N224" s="32">
        <v>6</v>
      </c>
      <c r="O224" s="30">
        <f t="shared" si="33"/>
        <v>0.06</v>
      </c>
    </row>
    <row r="225" spans="1:29" x14ac:dyDescent="0.15">
      <c r="A225" s="124"/>
      <c r="C225" s="33" t="s">
        <v>147</v>
      </c>
      <c r="D225" s="32">
        <v>92</v>
      </c>
      <c r="E225" s="30">
        <f t="shared" si="34"/>
        <v>0.184</v>
      </c>
      <c r="F225" s="35">
        <v>16</v>
      </c>
      <c r="G225" s="30">
        <f t="shared" si="29"/>
        <v>0.16</v>
      </c>
      <c r="H225" s="32">
        <v>22</v>
      </c>
      <c r="I225" s="30">
        <f t="shared" si="30"/>
        <v>0.22</v>
      </c>
      <c r="J225" s="32">
        <v>19</v>
      </c>
      <c r="K225" s="30">
        <f t="shared" si="31"/>
        <v>0.19</v>
      </c>
      <c r="L225" s="32">
        <v>20</v>
      </c>
      <c r="M225" s="30">
        <f t="shared" si="32"/>
        <v>0.2</v>
      </c>
      <c r="N225" s="32">
        <v>15</v>
      </c>
      <c r="O225" s="30">
        <f t="shared" si="33"/>
        <v>0.15</v>
      </c>
    </row>
    <row r="226" spans="1:29" x14ac:dyDescent="0.15">
      <c r="A226" s="124"/>
      <c r="C226" s="31"/>
      <c r="D226" s="143"/>
      <c r="E226" s="143"/>
      <c r="F226" s="144"/>
      <c r="G226" s="144"/>
      <c r="H226" s="143"/>
      <c r="I226" s="143"/>
      <c r="J226" s="145"/>
      <c r="K226" s="145"/>
      <c r="L226" s="143"/>
      <c r="M226" s="143"/>
      <c r="N226" s="144"/>
    </row>
    <row r="227" spans="1:29" x14ac:dyDescent="0.15">
      <c r="A227" s="124"/>
      <c r="C227" s="12" t="s">
        <v>199</v>
      </c>
      <c r="D227" s="143"/>
      <c r="E227" s="143"/>
      <c r="F227" s="144"/>
      <c r="G227" s="144"/>
      <c r="H227" s="143"/>
      <c r="I227" s="143"/>
      <c r="J227" s="145"/>
      <c r="K227" s="145"/>
      <c r="L227" s="143"/>
      <c r="M227" s="143"/>
      <c r="N227" s="144"/>
    </row>
    <row r="228" spans="1:29" x14ac:dyDescent="0.15">
      <c r="A228" s="124"/>
      <c r="C228" s="280" t="s">
        <v>200</v>
      </c>
      <c r="D228" s="282" t="s">
        <v>95</v>
      </c>
      <c r="E228" s="283"/>
      <c r="F228" s="286" t="s">
        <v>201</v>
      </c>
      <c r="G228" s="287"/>
      <c r="H228" s="286" t="s">
        <v>202</v>
      </c>
      <c r="I228" s="287"/>
      <c r="J228" s="286" t="s">
        <v>203</v>
      </c>
      <c r="K228" s="287"/>
      <c r="L228" s="286" t="s">
        <v>204</v>
      </c>
      <c r="M228" s="287"/>
      <c r="N228" s="286" t="s">
        <v>205</v>
      </c>
      <c r="O228" s="287"/>
      <c r="R228" s="48"/>
      <c r="S228" s="48" t="s">
        <v>95</v>
      </c>
      <c r="T228" s="294" t="s">
        <v>201</v>
      </c>
      <c r="U228" s="295"/>
      <c r="V228" s="294" t="s">
        <v>202</v>
      </c>
      <c r="W228" s="295"/>
      <c r="X228" s="294" t="s">
        <v>203</v>
      </c>
      <c r="Y228" s="295"/>
      <c r="Z228" s="294" t="s">
        <v>204</v>
      </c>
      <c r="AA228" s="295"/>
      <c r="AB228" s="294" t="s">
        <v>205</v>
      </c>
      <c r="AC228" s="295"/>
    </row>
    <row r="229" spans="1:29" x14ac:dyDescent="0.15">
      <c r="A229" s="124"/>
      <c r="C229" s="280"/>
      <c r="D229" s="284"/>
      <c r="E229" s="285"/>
      <c r="F229" s="146" t="s">
        <v>96</v>
      </c>
      <c r="G229" s="147" t="s">
        <v>38</v>
      </c>
      <c r="H229" s="146" t="s">
        <v>96</v>
      </c>
      <c r="I229" s="147" t="s">
        <v>38</v>
      </c>
      <c r="J229" s="146" t="s">
        <v>96</v>
      </c>
      <c r="K229" s="147" t="s">
        <v>38</v>
      </c>
      <c r="L229" s="146" t="s">
        <v>96</v>
      </c>
      <c r="M229" s="147" t="s">
        <v>38</v>
      </c>
      <c r="N229" s="146" t="s">
        <v>96</v>
      </c>
      <c r="O229" s="147" t="s">
        <v>38</v>
      </c>
      <c r="R229" s="48"/>
      <c r="S229" s="54"/>
      <c r="T229" s="49" t="s">
        <v>96</v>
      </c>
      <c r="U229" s="50" t="s">
        <v>38</v>
      </c>
      <c r="V229" s="49" t="s">
        <v>96</v>
      </c>
      <c r="W229" s="50" t="s">
        <v>38</v>
      </c>
      <c r="X229" s="49" t="s">
        <v>96</v>
      </c>
      <c r="Y229" s="50" t="s">
        <v>38</v>
      </c>
      <c r="Z229" s="49" t="s">
        <v>96</v>
      </c>
      <c r="AA229" s="50" t="s">
        <v>38</v>
      </c>
      <c r="AB229" s="49" t="s">
        <v>96</v>
      </c>
      <c r="AC229" s="50" t="s">
        <v>38</v>
      </c>
    </row>
    <row r="230" spans="1:29" x14ac:dyDescent="0.15">
      <c r="A230" s="124"/>
      <c r="C230" s="281" t="s">
        <v>206</v>
      </c>
      <c r="D230" s="292">
        <v>70</v>
      </c>
      <c r="E230" s="293"/>
      <c r="F230" s="148">
        <v>7</v>
      </c>
      <c r="G230" s="149">
        <v>7</v>
      </c>
      <c r="H230" s="148">
        <v>7</v>
      </c>
      <c r="I230" s="149">
        <v>5</v>
      </c>
      <c r="J230" s="148">
        <v>4</v>
      </c>
      <c r="K230" s="149">
        <v>5</v>
      </c>
      <c r="L230" s="148">
        <v>3</v>
      </c>
      <c r="M230" s="149">
        <v>7</v>
      </c>
      <c r="N230" s="148">
        <v>15</v>
      </c>
      <c r="O230" s="149">
        <v>10</v>
      </c>
      <c r="R230" s="51" t="s">
        <v>215</v>
      </c>
      <c r="S230" s="56">
        <v>0.14000000000000001</v>
      </c>
      <c r="T230" s="57">
        <v>0.14000000000000001</v>
      </c>
      <c r="U230" s="58">
        <v>0.14000000000000001</v>
      </c>
      <c r="V230" s="58">
        <v>0.14000000000000001</v>
      </c>
      <c r="W230" s="58">
        <v>0.1</v>
      </c>
      <c r="X230" s="58">
        <v>0.08</v>
      </c>
      <c r="Y230" s="58">
        <v>0.1</v>
      </c>
      <c r="Z230" s="58">
        <v>0.06</v>
      </c>
      <c r="AA230" s="58">
        <v>0.14000000000000001</v>
      </c>
      <c r="AB230" s="58">
        <v>0.3</v>
      </c>
      <c r="AC230" s="59">
        <v>0.2</v>
      </c>
    </row>
    <row r="231" spans="1:29" x14ac:dyDescent="0.15">
      <c r="A231" s="124"/>
      <c r="C231" s="281"/>
      <c r="D231" s="290">
        <v>0.14000000000000001</v>
      </c>
      <c r="E231" s="291"/>
      <c r="F231" s="150">
        <v>0.14000000000000001</v>
      </c>
      <c r="G231" s="151">
        <v>0.14000000000000001</v>
      </c>
      <c r="H231" s="150">
        <v>0.14000000000000001</v>
      </c>
      <c r="I231" s="151">
        <v>0.1</v>
      </c>
      <c r="J231" s="150">
        <v>0.08</v>
      </c>
      <c r="K231" s="151">
        <v>0.1</v>
      </c>
      <c r="L231" s="150">
        <v>0.06</v>
      </c>
      <c r="M231" s="151">
        <v>0.14000000000000001</v>
      </c>
      <c r="N231" s="150">
        <v>0.3</v>
      </c>
      <c r="O231" s="151">
        <v>0.2</v>
      </c>
      <c r="R231" s="52" t="s">
        <v>214</v>
      </c>
      <c r="S231" s="60">
        <v>0.17399999999999999</v>
      </c>
      <c r="T231" s="61">
        <v>0.16</v>
      </c>
      <c r="U231" s="62">
        <v>0.08</v>
      </c>
      <c r="V231" s="62">
        <v>0.18</v>
      </c>
      <c r="W231" s="62">
        <v>0.18</v>
      </c>
      <c r="X231" s="62">
        <v>0.14000000000000001</v>
      </c>
      <c r="Y231" s="62">
        <v>0.12</v>
      </c>
      <c r="Z231" s="62">
        <v>0.24</v>
      </c>
      <c r="AA231" s="62">
        <v>0.14000000000000001</v>
      </c>
      <c r="AB231" s="62">
        <v>0.18</v>
      </c>
      <c r="AC231" s="63">
        <v>0.32</v>
      </c>
    </row>
    <row r="232" spans="1:29" x14ac:dyDescent="0.15">
      <c r="A232" s="124"/>
      <c r="C232" s="281" t="s">
        <v>207</v>
      </c>
      <c r="D232" s="292">
        <v>87</v>
      </c>
      <c r="E232" s="293"/>
      <c r="F232" s="152">
        <v>8</v>
      </c>
      <c r="G232" s="153">
        <v>4</v>
      </c>
      <c r="H232" s="152">
        <v>9</v>
      </c>
      <c r="I232" s="153">
        <v>9</v>
      </c>
      <c r="J232" s="152">
        <v>7</v>
      </c>
      <c r="K232" s="153">
        <v>6</v>
      </c>
      <c r="L232" s="152">
        <v>12</v>
      </c>
      <c r="M232" s="153">
        <v>7</v>
      </c>
      <c r="N232" s="152">
        <v>9</v>
      </c>
      <c r="O232" s="153">
        <v>16</v>
      </c>
      <c r="R232" s="52" t="s">
        <v>213</v>
      </c>
      <c r="S232" s="60">
        <v>0.23200000000000001</v>
      </c>
      <c r="T232" s="61">
        <v>0.32</v>
      </c>
      <c r="U232" s="62">
        <v>0.08</v>
      </c>
      <c r="V232" s="62">
        <v>0.26</v>
      </c>
      <c r="W232" s="62">
        <v>0.24</v>
      </c>
      <c r="X232" s="62">
        <v>0.3</v>
      </c>
      <c r="Y232" s="62">
        <v>0.18</v>
      </c>
      <c r="Z232" s="62">
        <v>0.24</v>
      </c>
      <c r="AA232" s="62">
        <v>0.32</v>
      </c>
      <c r="AB232" s="62">
        <v>0.2</v>
      </c>
      <c r="AC232" s="63">
        <v>0.18</v>
      </c>
    </row>
    <row r="233" spans="1:29" x14ac:dyDescent="0.15">
      <c r="A233" s="124"/>
      <c r="C233" s="281"/>
      <c r="D233" s="290">
        <v>0.17399999999999999</v>
      </c>
      <c r="E233" s="291"/>
      <c r="F233" s="150">
        <v>0.16</v>
      </c>
      <c r="G233" s="151">
        <v>0.08</v>
      </c>
      <c r="H233" s="150">
        <v>0.18</v>
      </c>
      <c r="I233" s="151">
        <v>0.18</v>
      </c>
      <c r="J233" s="150">
        <v>0.14000000000000001</v>
      </c>
      <c r="K233" s="151">
        <v>0.12</v>
      </c>
      <c r="L233" s="150">
        <v>0.24</v>
      </c>
      <c r="M233" s="151">
        <v>0.14000000000000001</v>
      </c>
      <c r="N233" s="150">
        <v>0.18</v>
      </c>
      <c r="O233" s="151">
        <v>0.32</v>
      </c>
      <c r="R233" s="52" t="s">
        <v>212</v>
      </c>
      <c r="S233" s="60">
        <v>0.2</v>
      </c>
      <c r="T233" s="61">
        <v>0.2</v>
      </c>
      <c r="U233" s="62">
        <v>0.4</v>
      </c>
      <c r="V233" s="62">
        <v>0.18</v>
      </c>
      <c r="W233" s="62">
        <v>0.18</v>
      </c>
      <c r="X233" s="62">
        <v>0.14000000000000001</v>
      </c>
      <c r="Y233" s="62">
        <v>0.34</v>
      </c>
      <c r="Z233" s="62">
        <v>0.22</v>
      </c>
      <c r="AA233" s="62">
        <v>0.14000000000000001</v>
      </c>
      <c r="AB233" s="62">
        <v>0.1</v>
      </c>
      <c r="AC233" s="63">
        <v>0.1</v>
      </c>
    </row>
    <row r="234" spans="1:29" x14ac:dyDescent="0.15">
      <c r="A234" s="124"/>
      <c r="C234" s="281" t="s">
        <v>208</v>
      </c>
      <c r="D234" s="292">
        <v>116</v>
      </c>
      <c r="E234" s="293"/>
      <c r="F234" s="152">
        <v>16</v>
      </c>
      <c r="G234" s="153">
        <v>4</v>
      </c>
      <c r="H234" s="152">
        <v>13</v>
      </c>
      <c r="I234" s="153">
        <v>12</v>
      </c>
      <c r="J234" s="152">
        <v>15</v>
      </c>
      <c r="K234" s="153">
        <v>9</v>
      </c>
      <c r="L234" s="152">
        <v>12</v>
      </c>
      <c r="M234" s="153">
        <v>16</v>
      </c>
      <c r="N234" s="152">
        <v>10</v>
      </c>
      <c r="O234" s="153">
        <v>9</v>
      </c>
      <c r="R234" s="53" t="s">
        <v>211</v>
      </c>
      <c r="S234" s="64">
        <v>7.0000000000000007E-2</v>
      </c>
      <c r="T234" s="65">
        <v>0.04</v>
      </c>
      <c r="U234" s="66">
        <v>0.12</v>
      </c>
      <c r="V234" s="66">
        <v>0.04</v>
      </c>
      <c r="W234" s="66">
        <v>0.06</v>
      </c>
      <c r="X234" s="66">
        <v>0.12</v>
      </c>
      <c r="Y234" s="66">
        <v>0.1</v>
      </c>
      <c r="Z234" s="66">
        <v>0.04</v>
      </c>
      <c r="AA234" s="66">
        <v>0.06</v>
      </c>
      <c r="AB234" s="66">
        <v>0.08</v>
      </c>
      <c r="AC234" s="67">
        <v>0.04</v>
      </c>
    </row>
    <row r="235" spans="1:29" x14ac:dyDescent="0.15">
      <c r="A235" s="124"/>
      <c r="C235" s="281"/>
      <c r="D235" s="290">
        <v>0.23200000000000001</v>
      </c>
      <c r="E235" s="291"/>
      <c r="F235" s="150">
        <v>0.32</v>
      </c>
      <c r="G235" s="151">
        <v>0.08</v>
      </c>
      <c r="H235" s="150">
        <v>0.26</v>
      </c>
      <c r="I235" s="151">
        <v>0.24</v>
      </c>
      <c r="J235" s="150">
        <v>0.3</v>
      </c>
      <c r="K235" s="151">
        <v>0.18</v>
      </c>
      <c r="L235" s="150">
        <v>0.24</v>
      </c>
      <c r="M235" s="151">
        <v>0.32</v>
      </c>
      <c r="N235" s="150">
        <v>0.2</v>
      </c>
      <c r="O235" s="151">
        <v>0.18</v>
      </c>
      <c r="R235" s="55" t="s">
        <v>147</v>
      </c>
      <c r="S235" s="68">
        <v>0.184</v>
      </c>
      <c r="T235" s="69">
        <v>0.14000000000000001</v>
      </c>
      <c r="U235" s="70">
        <v>0.18</v>
      </c>
      <c r="V235" s="70">
        <v>0.2</v>
      </c>
      <c r="W235" s="70">
        <v>0.24</v>
      </c>
      <c r="X235" s="70">
        <v>0.22</v>
      </c>
      <c r="Y235" s="70">
        <v>0.16</v>
      </c>
      <c r="Z235" s="70">
        <v>0.2</v>
      </c>
      <c r="AA235" s="70">
        <v>0.2</v>
      </c>
      <c r="AB235" s="70">
        <v>0.14000000000000001</v>
      </c>
      <c r="AC235" s="71">
        <v>0.16</v>
      </c>
    </row>
    <row r="236" spans="1:29" x14ac:dyDescent="0.15">
      <c r="A236" s="124"/>
      <c r="C236" s="281" t="s">
        <v>209</v>
      </c>
      <c r="D236" s="292">
        <v>100</v>
      </c>
      <c r="E236" s="293"/>
      <c r="F236" s="152">
        <v>10</v>
      </c>
      <c r="G236" s="153">
        <v>20</v>
      </c>
      <c r="H236" s="152">
        <v>9</v>
      </c>
      <c r="I236" s="153">
        <v>9</v>
      </c>
      <c r="J236" s="152">
        <v>7</v>
      </c>
      <c r="K236" s="153">
        <v>17</v>
      </c>
      <c r="L236" s="152">
        <v>11</v>
      </c>
      <c r="M236" s="153">
        <v>7</v>
      </c>
      <c r="N236" s="152">
        <v>5</v>
      </c>
      <c r="O236" s="153">
        <v>5</v>
      </c>
    </row>
    <row r="237" spans="1:29" x14ac:dyDescent="0.15">
      <c r="A237" s="124"/>
      <c r="C237" s="281"/>
      <c r="D237" s="290">
        <v>0.2</v>
      </c>
      <c r="E237" s="291"/>
      <c r="F237" s="150">
        <v>0.2</v>
      </c>
      <c r="G237" s="151">
        <v>0.4</v>
      </c>
      <c r="H237" s="150">
        <v>0.18</v>
      </c>
      <c r="I237" s="151">
        <v>0.18</v>
      </c>
      <c r="J237" s="150">
        <v>0.14000000000000001</v>
      </c>
      <c r="K237" s="151">
        <v>0.34</v>
      </c>
      <c r="L237" s="150">
        <v>0.22</v>
      </c>
      <c r="M237" s="151">
        <v>0.14000000000000001</v>
      </c>
      <c r="N237" s="150">
        <v>0.1</v>
      </c>
      <c r="O237" s="151">
        <v>0.1</v>
      </c>
    </row>
    <row r="238" spans="1:29" x14ac:dyDescent="0.15">
      <c r="A238" s="124"/>
      <c r="C238" s="281" t="s">
        <v>210</v>
      </c>
      <c r="D238" s="292">
        <v>35</v>
      </c>
      <c r="E238" s="293"/>
      <c r="F238" s="152">
        <v>2</v>
      </c>
      <c r="G238" s="153">
        <v>6</v>
      </c>
      <c r="H238" s="152">
        <v>2</v>
      </c>
      <c r="I238" s="153">
        <v>3</v>
      </c>
      <c r="J238" s="152">
        <v>6</v>
      </c>
      <c r="K238" s="153">
        <v>5</v>
      </c>
      <c r="L238" s="152">
        <v>2</v>
      </c>
      <c r="M238" s="153">
        <v>3</v>
      </c>
      <c r="N238" s="152">
        <v>4</v>
      </c>
      <c r="O238" s="153">
        <v>2</v>
      </c>
    </row>
    <row r="239" spans="1:29" x14ac:dyDescent="0.15">
      <c r="A239" s="124"/>
      <c r="C239" s="281"/>
      <c r="D239" s="290">
        <v>7.0000000000000007E-2</v>
      </c>
      <c r="E239" s="291"/>
      <c r="F239" s="150">
        <v>0.04</v>
      </c>
      <c r="G239" s="151">
        <v>0.12</v>
      </c>
      <c r="H239" s="150">
        <v>0.04</v>
      </c>
      <c r="I239" s="151">
        <v>0.06</v>
      </c>
      <c r="J239" s="150">
        <v>0.12</v>
      </c>
      <c r="K239" s="151">
        <v>0.1</v>
      </c>
      <c r="L239" s="150">
        <v>0.04</v>
      </c>
      <c r="M239" s="151">
        <v>0.06</v>
      </c>
      <c r="N239" s="150">
        <v>0.08</v>
      </c>
      <c r="O239" s="151">
        <v>0.04</v>
      </c>
    </row>
    <row r="240" spans="1:29" x14ac:dyDescent="0.15">
      <c r="A240" s="124"/>
      <c r="C240" s="281" t="s">
        <v>21</v>
      </c>
      <c r="D240" s="292">
        <v>92</v>
      </c>
      <c r="E240" s="293"/>
      <c r="F240" s="152">
        <v>7</v>
      </c>
      <c r="G240" s="153">
        <v>9</v>
      </c>
      <c r="H240" s="152">
        <v>10</v>
      </c>
      <c r="I240" s="153">
        <v>12</v>
      </c>
      <c r="J240" s="152">
        <v>11</v>
      </c>
      <c r="K240" s="153">
        <v>8</v>
      </c>
      <c r="L240" s="152">
        <v>10</v>
      </c>
      <c r="M240" s="153">
        <v>10</v>
      </c>
      <c r="N240" s="152">
        <v>7</v>
      </c>
      <c r="O240" s="153">
        <v>8</v>
      </c>
    </row>
    <row r="241" spans="1:15" x14ac:dyDescent="0.15">
      <c r="A241" s="124"/>
      <c r="C241" s="281"/>
      <c r="D241" s="290">
        <v>0.184</v>
      </c>
      <c r="E241" s="291"/>
      <c r="F241" s="154">
        <v>0.14000000000000001</v>
      </c>
      <c r="G241" s="155">
        <v>0.18</v>
      </c>
      <c r="H241" s="154">
        <v>0.2</v>
      </c>
      <c r="I241" s="155">
        <v>0.24</v>
      </c>
      <c r="J241" s="154">
        <v>0.22</v>
      </c>
      <c r="K241" s="155">
        <v>0.16</v>
      </c>
      <c r="L241" s="154">
        <v>0.2</v>
      </c>
      <c r="M241" s="155">
        <v>0.2</v>
      </c>
      <c r="N241" s="154">
        <v>0.14000000000000001</v>
      </c>
      <c r="O241" s="155">
        <v>0.16</v>
      </c>
    </row>
    <row r="242" spans="1:15" x14ac:dyDescent="0.15">
      <c r="A242" s="124"/>
      <c r="C242" s="31"/>
      <c r="D242" s="143"/>
      <c r="E242" s="143"/>
      <c r="F242" s="144"/>
      <c r="G242" s="144"/>
      <c r="H242" s="143"/>
      <c r="I242" s="143"/>
      <c r="J242" s="145"/>
      <c r="K242" s="145"/>
      <c r="L242" s="143"/>
      <c r="M242" s="143"/>
      <c r="N242" s="144"/>
    </row>
    <row r="243" spans="1:15" x14ac:dyDescent="0.15">
      <c r="A243" s="124"/>
      <c r="C243" s="31"/>
      <c r="D243" s="143"/>
      <c r="E243" s="143"/>
      <c r="F243" s="144"/>
      <c r="G243" s="144"/>
      <c r="H243" s="143"/>
      <c r="I243" s="143"/>
      <c r="J243" s="145"/>
      <c r="K243" s="145"/>
      <c r="L243" s="143"/>
      <c r="M243" s="143"/>
      <c r="N243" s="144"/>
    </row>
    <row r="244" spans="1:15" x14ac:dyDescent="0.15">
      <c r="A244" s="124"/>
      <c r="C244" s="31"/>
      <c r="D244" s="143"/>
      <c r="E244" s="143"/>
      <c r="F244" s="144"/>
      <c r="G244" s="144"/>
      <c r="H244" s="143"/>
      <c r="I244" s="143"/>
      <c r="J244" s="145"/>
      <c r="K244" s="145"/>
      <c r="L244" s="143"/>
      <c r="M244" s="143"/>
      <c r="N244" s="144"/>
    </row>
    <row r="245" spans="1:15" x14ac:dyDescent="0.15">
      <c r="A245" s="124"/>
      <c r="C245" s="31"/>
      <c r="D245" s="143"/>
      <c r="E245" s="143"/>
      <c r="F245" s="144"/>
      <c r="G245" s="144"/>
      <c r="H245" s="143"/>
      <c r="I245" s="143"/>
      <c r="J245" s="145"/>
      <c r="K245" s="145"/>
      <c r="L245" s="143"/>
      <c r="M245" s="143"/>
      <c r="N245" s="144"/>
    </row>
    <row r="246" spans="1:15" x14ac:dyDescent="0.15">
      <c r="A246" s="124"/>
      <c r="C246" s="31"/>
      <c r="D246" s="143"/>
      <c r="E246" s="143"/>
      <c r="F246" s="144"/>
      <c r="G246" s="144"/>
      <c r="H246" s="143"/>
      <c r="I246" s="143"/>
      <c r="J246" s="145"/>
      <c r="K246" s="145"/>
      <c r="L246" s="143"/>
      <c r="M246" s="143"/>
      <c r="N246" s="144"/>
    </row>
    <row r="247" spans="1:15" x14ac:dyDescent="0.15">
      <c r="A247" s="124"/>
      <c r="C247" s="31"/>
      <c r="D247" s="143"/>
      <c r="E247" s="143"/>
      <c r="F247" s="144"/>
      <c r="G247" s="144"/>
      <c r="H247" s="143"/>
      <c r="I247" s="143"/>
      <c r="J247" s="145"/>
      <c r="K247" s="145"/>
      <c r="L247" s="143"/>
      <c r="M247" s="143"/>
      <c r="N247" s="144"/>
    </row>
    <row r="248" spans="1:15" x14ac:dyDescent="0.15">
      <c r="A248" s="124"/>
      <c r="C248" s="31"/>
      <c r="D248" s="143"/>
      <c r="E248" s="143"/>
      <c r="F248" s="144"/>
      <c r="G248" s="144"/>
      <c r="H248" s="143"/>
      <c r="I248" s="143"/>
      <c r="J248" s="145"/>
      <c r="K248" s="145"/>
      <c r="L248" s="143"/>
      <c r="M248" s="143"/>
      <c r="N248" s="144"/>
    </row>
    <row r="249" spans="1:15" x14ac:dyDescent="0.15">
      <c r="A249" s="124"/>
      <c r="C249" s="31"/>
      <c r="D249" s="143"/>
      <c r="E249" s="143"/>
      <c r="F249" s="144"/>
      <c r="G249" s="144"/>
      <c r="H249" s="143"/>
      <c r="I249" s="143"/>
      <c r="J249" s="145"/>
      <c r="K249" s="145"/>
      <c r="L249" s="143"/>
      <c r="M249" s="143"/>
      <c r="N249" s="144"/>
    </row>
    <row r="250" spans="1:15" x14ac:dyDescent="0.15">
      <c r="A250" s="124"/>
      <c r="C250" s="31"/>
      <c r="D250" s="143"/>
      <c r="E250" s="143"/>
      <c r="F250" s="144"/>
      <c r="G250" s="144"/>
      <c r="H250" s="143"/>
      <c r="I250" s="143"/>
      <c r="J250" s="145"/>
      <c r="K250" s="145"/>
      <c r="L250" s="143"/>
      <c r="M250" s="143"/>
      <c r="N250" s="144"/>
    </row>
    <row r="251" spans="1:15" x14ac:dyDescent="0.15">
      <c r="A251" s="124"/>
      <c r="C251" s="31"/>
      <c r="D251" s="143"/>
      <c r="E251" s="143"/>
      <c r="F251" s="144"/>
      <c r="G251" s="144"/>
      <c r="H251" s="143"/>
      <c r="I251" s="143"/>
      <c r="J251" s="145"/>
      <c r="K251" s="145"/>
      <c r="L251" s="143"/>
      <c r="M251" s="143"/>
      <c r="N251" s="144"/>
    </row>
    <row r="252" spans="1:15" x14ac:dyDescent="0.15">
      <c r="A252" s="124"/>
      <c r="C252" s="31"/>
      <c r="D252" s="143"/>
      <c r="E252" s="143"/>
      <c r="F252" s="144"/>
      <c r="G252" s="144"/>
      <c r="H252" s="143"/>
      <c r="I252" s="143"/>
      <c r="J252" s="145"/>
      <c r="K252" s="145"/>
      <c r="L252" s="143"/>
      <c r="M252" s="143"/>
      <c r="N252" s="144"/>
    </row>
    <row r="253" spans="1:15" x14ac:dyDescent="0.15">
      <c r="A253" s="124"/>
      <c r="C253" s="31"/>
      <c r="D253" s="143"/>
      <c r="E253" s="143"/>
      <c r="F253" s="144"/>
      <c r="G253" s="144"/>
      <c r="H253" s="143"/>
      <c r="I253" s="143"/>
      <c r="J253" s="145"/>
      <c r="K253" s="145"/>
      <c r="L253" s="143"/>
      <c r="M253" s="143"/>
      <c r="N253" s="144"/>
    </row>
    <row r="254" spans="1:15" x14ac:dyDescent="0.15">
      <c r="A254" s="124"/>
      <c r="C254" s="31"/>
      <c r="D254" s="143"/>
      <c r="E254" s="143"/>
      <c r="F254" s="144"/>
      <c r="G254" s="144"/>
      <c r="H254" s="143"/>
      <c r="I254" s="143"/>
      <c r="J254" s="145"/>
      <c r="K254" s="145"/>
      <c r="L254" s="143"/>
      <c r="M254" s="143"/>
      <c r="N254" s="144"/>
    </row>
    <row r="255" spans="1:15" x14ac:dyDescent="0.15">
      <c r="A255" s="124"/>
      <c r="C255" s="31"/>
      <c r="D255" s="143"/>
      <c r="E255" s="143"/>
      <c r="F255" s="144"/>
      <c r="G255" s="144"/>
      <c r="H255" s="143"/>
      <c r="I255" s="143"/>
      <c r="J255" s="145"/>
      <c r="K255" s="145"/>
      <c r="L255" s="143"/>
      <c r="M255" s="143"/>
      <c r="N255" s="144"/>
    </row>
    <row r="256" spans="1:15" x14ac:dyDescent="0.15">
      <c r="A256" s="124"/>
      <c r="C256" s="31"/>
      <c r="D256" s="143"/>
      <c r="E256" s="143"/>
      <c r="F256" s="144"/>
      <c r="G256" s="144"/>
      <c r="H256" s="143"/>
      <c r="I256" s="143"/>
      <c r="J256" s="145"/>
      <c r="K256" s="145"/>
      <c r="L256" s="143"/>
      <c r="M256" s="143"/>
      <c r="N256" s="144"/>
    </row>
    <row r="257" spans="1:20" x14ac:dyDescent="0.15">
      <c r="A257" s="124"/>
      <c r="C257" s="31"/>
      <c r="D257" s="143"/>
      <c r="E257" s="143"/>
      <c r="F257" s="144"/>
      <c r="G257" s="144"/>
      <c r="H257" s="143"/>
      <c r="I257" s="143"/>
      <c r="J257" s="145"/>
      <c r="K257" s="145"/>
      <c r="L257" s="143"/>
      <c r="M257" s="143"/>
      <c r="N257" s="144"/>
    </row>
    <row r="258" spans="1:20" x14ac:dyDescent="0.15">
      <c r="A258" s="124"/>
      <c r="C258" s="31"/>
      <c r="D258" s="143"/>
      <c r="E258" s="143"/>
      <c r="F258" s="144"/>
      <c r="G258" s="144"/>
      <c r="H258" s="143"/>
      <c r="I258" s="143"/>
      <c r="J258" s="145"/>
      <c r="K258" s="145"/>
      <c r="L258" s="143"/>
      <c r="M258" s="143"/>
      <c r="N258" s="144"/>
    </row>
    <row r="259" spans="1:20" x14ac:dyDescent="0.15">
      <c r="A259" s="124"/>
      <c r="C259" s="31"/>
      <c r="D259" s="143"/>
      <c r="E259" s="143"/>
      <c r="F259" s="144"/>
      <c r="G259" s="144"/>
      <c r="H259" s="143"/>
      <c r="I259" s="143"/>
      <c r="J259" s="145"/>
      <c r="K259" s="145"/>
      <c r="L259" s="143"/>
      <c r="M259" s="143"/>
      <c r="N259" s="144"/>
    </row>
    <row r="260" spans="1:20" x14ac:dyDescent="0.15">
      <c r="A260" s="124"/>
      <c r="C260" s="31"/>
      <c r="D260" s="143"/>
      <c r="E260" s="143"/>
      <c r="F260" s="144"/>
      <c r="G260" s="144"/>
      <c r="H260" s="143"/>
      <c r="I260" s="143"/>
      <c r="J260" s="145"/>
      <c r="K260" s="145"/>
      <c r="L260" s="143"/>
      <c r="M260" s="143"/>
      <c r="N260" s="144"/>
    </row>
    <row r="261" spans="1:20" x14ac:dyDescent="0.15">
      <c r="A261" s="124"/>
      <c r="C261" s="31"/>
      <c r="D261" s="143"/>
      <c r="E261" s="143"/>
      <c r="F261" s="144"/>
      <c r="G261" s="144"/>
      <c r="H261" s="143"/>
      <c r="I261" s="143"/>
      <c r="J261" s="145"/>
      <c r="K261" s="145"/>
      <c r="L261" s="143"/>
      <c r="M261" s="143"/>
      <c r="N261" s="144"/>
    </row>
    <row r="262" spans="1:20" x14ac:dyDescent="0.15">
      <c r="A262" s="124"/>
      <c r="C262" s="31"/>
      <c r="D262" s="143"/>
      <c r="E262" s="143"/>
      <c r="F262" s="144"/>
      <c r="G262" s="144"/>
      <c r="H262" s="143"/>
      <c r="I262" s="143"/>
      <c r="J262" s="145"/>
      <c r="K262" s="145"/>
      <c r="L262" s="143"/>
      <c r="M262" s="143"/>
      <c r="N262" s="144"/>
    </row>
    <row r="263" spans="1:20" x14ac:dyDescent="0.15">
      <c r="A263" s="124"/>
      <c r="C263" s="6" t="s">
        <v>103</v>
      </c>
      <c r="D263" s="6"/>
      <c r="E263" s="6"/>
      <c r="F263" s="156"/>
      <c r="G263" s="156"/>
      <c r="H263" s="6"/>
      <c r="I263" s="6"/>
      <c r="J263" s="156"/>
      <c r="K263" s="156"/>
      <c r="L263" s="6"/>
      <c r="M263" s="6"/>
      <c r="N263" s="156"/>
    </row>
    <row r="264" spans="1:20" x14ac:dyDescent="0.15">
      <c r="A264" s="124"/>
      <c r="C264" s="34"/>
      <c r="D264" s="34" t="s">
        <v>39</v>
      </c>
      <c r="E264" s="133">
        <v>500</v>
      </c>
      <c r="F264" s="34" t="s">
        <v>45</v>
      </c>
      <c r="G264" s="133">
        <v>500</v>
      </c>
      <c r="H264" s="34" t="s">
        <v>48</v>
      </c>
      <c r="I264" s="134">
        <v>500</v>
      </c>
      <c r="J264" s="34" t="s">
        <v>94</v>
      </c>
      <c r="K264" s="134">
        <v>500</v>
      </c>
      <c r="L264" s="6"/>
      <c r="M264" s="6"/>
      <c r="N264" s="135"/>
      <c r="P264" s="157"/>
      <c r="Q264" s="158" t="s">
        <v>39</v>
      </c>
      <c r="R264" s="158" t="s">
        <v>45</v>
      </c>
      <c r="S264" s="158" t="s">
        <v>48</v>
      </c>
      <c r="T264" s="158" t="s">
        <v>94</v>
      </c>
    </row>
    <row r="265" spans="1:20" x14ac:dyDescent="0.15">
      <c r="A265" s="124"/>
      <c r="C265" s="34" t="s">
        <v>16</v>
      </c>
      <c r="D265" s="136">
        <v>43</v>
      </c>
      <c r="E265" s="30">
        <f t="shared" ref="E265:E270" si="35">D265/$E$264</f>
        <v>8.5999999999999993E-2</v>
      </c>
      <c r="F265" s="34">
        <v>46</v>
      </c>
      <c r="G265" s="30">
        <f t="shared" ref="G265:G270" si="36">F265/$G$264</f>
        <v>9.1999999999999998E-2</v>
      </c>
      <c r="H265" s="136">
        <v>56</v>
      </c>
      <c r="I265" s="29">
        <f t="shared" ref="I265:I270" si="37">H265/$I$264</f>
        <v>0.112</v>
      </c>
      <c r="J265" s="136">
        <v>70</v>
      </c>
      <c r="K265" s="29">
        <f>J265/$K$264</f>
        <v>0.14000000000000001</v>
      </c>
      <c r="L265" s="6"/>
      <c r="M265" s="6"/>
      <c r="N265" s="138"/>
      <c r="P265" s="157" t="s">
        <v>16</v>
      </c>
      <c r="Q265" s="159">
        <f>指標関係調査!E265</f>
        <v>8.5999999999999993E-2</v>
      </c>
      <c r="R265" s="159">
        <f>指標関係調査!G265</f>
        <v>9.1999999999999998E-2</v>
      </c>
      <c r="S265" s="159">
        <f>指標関係調査!I265</f>
        <v>0.112</v>
      </c>
      <c r="T265" s="160">
        <f t="shared" ref="T265:T270" si="38">K265</f>
        <v>0.14000000000000001</v>
      </c>
    </row>
    <row r="266" spans="1:20" x14ac:dyDescent="0.15">
      <c r="A266" s="124"/>
      <c r="C266" s="33" t="s">
        <v>17</v>
      </c>
      <c r="D266" s="136">
        <v>59</v>
      </c>
      <c r="E266" s="30">
        <f t="shared" si="35"/>
        <v>0.11799999999999999</v>
      </c>
      <c r="F266" s="34">
        <v>54</v>
      </c>
      <c r="G266" s="30">
        <f t="shared" si="36"/>
        <v>0.108</v>
      </c>
      <c r="H266" s="136">
        <v>87</v>
      </c>
      <c r="I266" s="29">
        <f t="shared" si="37"/>
        <v>0.17399999999999999</v>
      </c>
      <c r="J266" s="136">
        <v>87</v>
      </c>
      <c r="K266" s="29">
        <f t="shared" ref="K266:K268" si="39">J266/$K$264</f>
        <v>0.17399999999999999</v>
      </c>
      <c r="L266" s="6"/>
      <c r="M266" s="6"/>
      <c r="N266" s="138"/>
      <c r="P266" s="161" t="s">
        <v>17</v>
      </c>
      <c r="Q266" s="159">
        <f>指標関係調査!E266</f>
        <v>0.11799999999999999</v>
      </c>
      <c r="R266" s="159">
        <f>指標関係調査!G266</f>
        <v>0.108</v>
      </c>
      <c r="S266" s="159">
        <f>指標関係調査!I266</f>
        <v>0.17399999999999999</v>
      </c>
      <c r="T266" s="160">
        <f t="shared" si="38"/>
        <v>0.17399999999999999</v>
      </c>
    </row>
    <row r="267" spans="1:20" x14ac:dyDescent="0.15">
      <c r="A267" s="124"/>
      <c r="C267" s="33" t="s">
        <v>18</v>
      </c>
      <c r="D267" s="136">
        <v>94</v>
      </c>
      <c r="E267" s="30">
        <f t="shared" si="35"/>
        <v>0.188</v>
      </c>
      <c r="F267" s="136">
        <v>122</v>
      </c>
      <c r="G267" s="30">
        <f t="shared" si="36"/>
        <v>0.24399999999999999</v>
      </c>
      <c r="H267" s="136">
        <v>120</v>
      </c>
      <c r="I267" s="29">
        <f t="shared" si="37"/>
        <v>0.24</v>
      </c>
      <c r="J267" s="136">
        <v>116</v>
      </c>
      <c r="K267" s="29">
        <f t="shared" si="39"/>
        <v>0.23200000000000001</v>
      </c>
      <c r="L267" s="6"/>
      <c r="M267" s="6"/>
      <c r="N267" s="138"/>
      <c r="P267" s="161" t="s">
        <v>18</v>
      </c>
      <c r="Q267" s="159">
        <f>指標関係調査!E267</f>
        <v>0.188</v>
      </c>
      <c r="R267" s="159">
        <f>指標関係調査!G267</f>
        <v>0.24399999999999999</v>
      </c>
      <c r="S267" s="159">
        <f>指標関係調査!I267</f>
        <v>0.24</v>
      </c>
      <c r="T267" s="160">
        <f t="shared" si="38"/>
        <v>0.23200000000000001</v>
      </c>
    </row>
    <row r="268" spans="1:20" x14ac:dyDescent="0.15">
      <c r="A268" s="124"/>
      <c r="C268" s="33" t="s">
        <v>19</v>
      </c>
      <c r="D268" s="136">
        <v>79</v>
      </c>
      <c r="E268" s="30">
        <f t="shared" si="35"/>
        <v>0.158</v>
      </c>
      <c r="F268" s="136">
        <v>64</v>
      </c>
      <c r="G268" s="30">
        <f t="shared" si="36"/>
        <v>0.128</v>
      </c>
      <c r="H268" s="136">
        <v>64</v>
      </c>
      <c r="I268" s="29">
        <f t="shared" si="37"/>
        <v>0.128</v>
      </c>
      <c r="J268" s="136">
        <v>100</v>
      </c>
      <c r="K268" s="29">
        <f t="shared" si="39"/>
        <v>0.2</v>
      </c>
      <c r="L268" s="6"/>
      <c r="M268" s="6"/>
      <c r="N268" s="138"/>
      <c r="P268" s="161" t="s">
        <v>19</v>
      </c>
      <c r="Q268" s="159">
        <f>指標関係調査!E268</f>
        <v>0.158</v>
      </c>
      <c r="R268" s="159">
        <f>指標関係調査!G268</f>
        <v>0.128</v>
      </c>
      <c r="S268" s="159">
        <f>指標関係調査!I268</f>
        <v>0.128</v>
      </c>
      <c r="T268" s="160">
        <f t="shared" si="38"/>
        <v>0.2</v>
      </c>
    </row>
    <row r="269" spans="1:20" x14ac:dyDescent="0.15">
      <c r="A269" s="124"/>
      <c r="C269" s="33" t="s">
        <v>20</v>
      </c>
      <c r="D269" s="136">
        <v>53</v>
      </c>
      <c r="E269" s="30">
        <f t="shared" si="35"/>
        <v>0.106</v>
      </c>
      <c r="F269" s="136">
        <v>78</v>
      </c>
      <c r="G269" s="30">
        <f t="shared" si="36"/>
        <v>0.156</v>
      </c>
      <c r="H269" s="136">
        <v>30</v>
      </c>
      <c r="I269" s="29">
        <f t="shared" si="37"/>
        <v>0.06</v>
      </c>
      <c r="J269" s="136">
        <v>35</v>
      </c>
      <c r="K269" s="29">
        <f>J269/$K$264</f>
        <v>7.0000000000000007E-2</v>
      </c>
      <c r="L269" s="6"/>
      <c r="M269" s="6"/>
      <c r="N269" s="138"/>
      <c r="P269" s="161" t="s">
        <v>20</v>
      </c>
      <c r="Q269" s="159">
        <f>指標関係調査!E269</f>
        <v>0.106</v>
      </c>
      <c r="R269" s="159">
        <f>指標関係調査!G269</f>
        <v>0.156</v>
      </c>
      <c r="S269" s="159">
        <f>指標関係調査!I269</f>
        <v>0.06</v>
      </c>
      <c r="T269" s="160">
        <f t="shared" si="38"/>
        <v>7.0000000000000007E-2</v>
      </c>
    </row>
    <row r="270" spans="1:20" x14ac:dyDescent="0.15">
      <c r="A270" s="124"/>
      <c r="C270" s="33" t="s">
        <v>147</v>
      </c>
      <c r="D270" s="136">
        <v>172</v>
      </c>
      <c r="E270" s="30">
        <f t="shared" si="35"/>
        <v>0.34399999999999997</v>
      </c>
      <c r="F270" s="136">
        <v>136</v>
      </c>
      <c r="G270" s="30">
        <f t="shared" si="36"/>
        <v>0.27200000000000002</v>
      </c>
      <c r="H270" s="136">
        <v>143</v>
      </c>
      <c r="I270" s="29">
        <f t="shared" si="37"/>
        <v>0.28599999999999998</v>
      </c>
      <c r="J270" s="136">
        <f>K264-SUM(J265:J269)</f>
        <v>92</v>
      </c>
      <c r="K270" s="29">
        <f>J270/$K$264</f>
        <v>0.184</v>
      </c>
      <c r="L270" s="6"/>
      <c r="M270" s="6"/>
      <c r="N270" s="138"/>
      <c r="P270" s="161" t="s">
        <v>21</v>
      </c>
      <c r="Q270" s="159">
        <f>指標関係調査!E270</f>
        <v>0.34399999999999997</v>
      </c>
      <c r="R270" s="159">
        <f>指標関係調査!G270</f>
        <v>0.27200000000000002</v>
      </c>
      <c r="S270" s="159">
        <f>指標関係調査!I270</f>
        <v>0.28599999999999998</v>
      </c>
      <c r="T270" s="160">
        <f t="shared" si="38"/>
        <v>0.184</v>
      </c>
    </row>
    <row r="271" spans="1:20" x14ac:dyDescent="0.15">
      <c r="A271" s="124"/>
      <c r="B271" s="162"/>
      <c r="C271" s="31"/>
      <c r="D271" s="6"/>
      <c r="E271" s="6"/>
      <c r="F271" s="6"/>
      <c r="G271" s="6"/>
      <c r="H271" s="6"/>
      <c r="I271" s="139"/>
      <c r="J271" s="139"/>
      <c r="K271" s="140"/>
      <c r="L271" s="140"/>
      <c r="M271" s="139"/>
      <c r="N271" s="139"/>
    </row>
    <row r="272" spans="1:20" x14ac:dyDescent="0.15">
      <c r="A272" s="123"/>
      <c r="B272" s="123"/>
      <c r="C272" s="6"/>
      <c r="D272" s="6"/>
      <c r="E272" s="6"/>
      <c r="F272" s="6"/>
      <c r="G272" s="6"/>
      <c r="H272" s="6"/>
      <c r="I272" s="6"/>
      <c r="J272" s="6"/>
      <c r="K272" s="6"/>
      <c r="L272" s="6"/>
      <c r="M272" s="6"/>
      <c r="N272" s="6"/>
    </row>
    <row r="273" spans="1:14" x14ac:dyDescent="0.15">
      <c r="A273" s="123"/>
      <c r="B273" s="123"/>
      <c r="C273" s="6"/>
      <c r="D273" s="6"/>
      <c r="E273" s="6"/>
      <c r="F273" s="6"/>
      <c r="G273" s="6"/>
      <c r="H273" s="6"/>
      <c r="I273" s="6"/>
      <c r="J273" s="6"/>
      <c r="K273" s="6"/>
      <c r="L273" s="6"/>
      <c r="M273" s="6"/>
      <c r="N273" s="6"/>
    </row>
    <row r="274" spans="1:14" x14ac:dyDescent="0.15">
      <c r="A274" s="123"/>
      <c r="B274" s="123"/>
      <c r="C274" s="6"/>
      <c r="D274" s="6"/>
      <c r="E274" s="6"/>
      <c r="F274" s="6"/>
      <c r="G274" s="6"/>
      <c r="H274" s="6"/>
      <c r="I274" s="6"/>
      <c r="J274" s="6"/>
      <c r="K274" s="6"/>
      <c r="L274" s="6"/>
      <c r="M274" s="6"/>
      <c r="N274" s="6"/>
    </row>
    <row r="275" spans="1:14" x14ac:dyDescent="0.15">
      <c r="A275" s="123"/>
      <c r="B275" s="123"/>
      <c r="C275" s="6"/>
      <c r="D275" s="6"/>
      <c r="E275" s="6"/>
      <c r="F275" s="6"/>
      <c r="G275" s="6"/>
      <c r="H275" s="6"/>
      <c r="I275" s="6"/>
      <c r="J275" s="6"/>
      <c r="K275" s="6"/>
      <c r="L275" s="6"/>
      <c r="M275" s="6"/>
      <c r="N275" s="6"/>
    </row>
    <row r="276" spans="1:14" x14ac:dyDescent="0.15">
      <c r="A276" s="123"/>
      <c r="B276" s="123"/>
      <c r="C276" s="6"/>
      <c r="D276" s="6"/>
      <c r="E276" s="6"/>
      <c r="F276" s="6"/>
      <c r="G276" s="6"/>
      <c r="H276" s="6"/>
      <c r="I276" s="6"/>
      <c r="J276" s="6"/>
      <c r="K276" s="6"/>
      <c r="L276" s="6"/>
      <c r="M276" s="6"/>
      <c r="N276" s="6"/>
    </row>
    <row r="277" spans="1:14" x14ac:dyDescent="0.15">
      <c r="A277" s="123"/>
      <c r="B277" s="123"/>
      <c r="C277" s="6"/>
      <c r="D277" s="6"/>
      <c r="E277" s="6"/>
      <c r="F277" s="6"/>
      <c r="G277" s="6"/>
      <c r="H277" s="6"/>
      <c r="I277" s="6"/>
      <c r="J277" s="6"/>
      <c r="K277" s="6"/>
      <c r="L277" s="6"/>
      <c r="M277" s="6"/>
      <c r="N277" s="6"/>
    </row>
    <row r="278" spans="1:14" x14ac:dyDescent="0.15">
      <c r="A278" s="123"/>
      <c r="B278" s="123"/>
      <c r="C278" s="6"/>
      <c r="D278" s="6"/>
      <c r="E278" s="6"/>
      <c r="F278" s="6"/>
      <c r="G278" s="6"/>
      <c r="H278" s="6"/>
      <c r="I278" s="6"/>
      <c r="J278" s="6"/>
      <c r="K278" s="6"/>
      <c r="L278" s="6"/>
      <c r="M278" s="6"/>
      <c r="N278" s="6"/>
    </row>
    <row r="279" spans="1:14" x14ac:dyDescent="0.15">
      <c r="A279" s="123"/>
      <c r="B279" s="123"/>
      <c r="C279" s="6"/>
      <c r="D279" s="6"/>
      <c r="E279" s="6"/>
      <c r="F279" s="6"/>
      <c r="G279" s="6"/>
      <c r="H279" s="6"/>
      <c r="I279" s="6"/>
      <c r="J279" s="6"/>
      <c r="K279" s="6"/>
      <c r="L279" s="6"/>
      <c r="M279" s="6"/>
      <c r="N279" s="6"/>
    </row>
    <row r="280" spans="1:14" x14ac:dyDescent="0.15">
      <c r="A280" s="123"/>
      <c r="B280" s="123"/>
      <c r="C280" s="6"/>
      <c r="D280" s="6"/>
      <c r="E280" s="6"/>
      <c r="F280" s="6"/>
      <c r="G280" s="6"/>
      <c r="H280" s="6"/>
      <c r="I280" s="6"/>
      <c r="J280" s="6"/>
      <c r="K280" s="6"/>
      <c r="L280" s="6"/>
      <c r="M280" s="6"/>
      <c r="N280" s="6"/>
    </row>
    <row r="281" spans="1:14" x14ac:dyDescent="0.15">
      <c r="A281" s="123"/>
      <c r="B281" s="123"/>
      <c r="C281" s="6"/>
      <c r="D281" s="6"/>
      <c r="E281" s="6"/>
      <c r="F281" s="6"/>
      <c r="G281" s="6"/>
      <c r="H281" s="6"/>
      <c r="I281" s="6"/>
      <c r="J281" s="6"/>
      <c r="K281" s="6"/>
      <c r="L281" s="6"/>
      <c r="M281" s="6"/>
      <c r="N281" s="6"/>
    </row>
    <row r="282" spans="1:14" x14ac:dyDescent="0.15">
      <c r="A282" s="123"/>
      <c r="B282" s="123"/>
      <c r="C282" s="6"/>
      <c r="D282" s="6"/>
      <c r="E282" s="6"/>
      <c r="F282" s="6"/>
      <c r="G282" s="6"/>
      <c r="H282" s="6"/>
      <c r="I282" s="6"/>
      <c r="J282" s="6"/>
      <c r="K282" s="6"/>
      <c r="L282" s="6"/>
      <c r="M282" s="6"/>
      <c r="N282" s="6"/>
    </row>
    <row r="283" spans="1:14" x14ac:dyDescent="0.15">
      <c r="A283" s="123"/>
      <c r="B283" s="123"/>
      <c r="C283" s="6"/>
      <c r="D283" s="6"/>
      <c r="E283" s="6"/>
      <c r="F283" s="6"/>
      <c r="G283" s="6"/>
      <c r="H283" s="6"/>
      <c r="I283" s="6"/>
      <c r="J283" s="6"/>
      <c r="K283" s="6"/>
      <c r="L283" s="6"/>
      <c r="M283" s="6"/>
      <c r="N283" s="6"/>
    </row>
    <row r="284" spans="1:14" x14ac:dyDescent="0.15">
      <c r="A284" s="123"/>
      <c r="B284" s="123"/>
      <c r="C284" s="6"/>
      <c r="D284" s="6"/>
      <c r="E284" s="6"/>
      <c r="F284" s="6"/>
      <c r="G284" s="6"/>
      <c r="H284" s="6"/>
      <c r="I284" s="6"/>
      <c r="J284" s="6"/>
      <c r="K284" s="6"/>
      <c r="L284" s="6"/>
      <c r="M284" s="6"/>
      <c r="N284" s="6"/>
    </row>
    <row r="285" spans="1:14" x14ac:dyDescent="0.15">
      <c r="A285" s="123"/>
      <c r="B285" s="123"/>
      <c r="C285" s="6"/>
      <c r="D285" s="6"/>
      <c r="E285" s="6"/>
      <c r="F285" s="6"/>
      <c r="G285" s="6"/>
      <c r="H285" s="6"/>
      <c r="I285" s="6"/>
      <c r="J285" s="6"/>
      <c r="K285" s="6"/>
      <c r="L285" s="6"/>
      <c r="M285" s="6"/>
      <c r="N285" s="6"/>
    </row>
    <row r="286" spans="1:14" x14ac:dyDescent="0.15">
      <c r="A286" s="124"/>
      <c r="B286" s="124"/>
      <c r="C286" s="6"/>
      <c r="D286" s="6"/>
      <c r="E286" s="6"/>
      <c r="F286" s="6"/>
      <c r="G286" s="6"/>
      <c r="H286" s="6"/>
      <c r="I286" s="6"/>
      <c r="J286" s="6"/>
      <c r="K286" s="156"/>
      <c r="L286" s="156"/>
      <c r="M286" s="6"/>
      <c r="N286" s="6"/>
    </row>
    <row r="287" spans="1:14" x14ac:dyDescent="0.15">
      <c r="A287" s="14"/>
      <c r="B287" s="14"/>
      <c r="C287" s="14"/>
      <c r="D287" s="14"/>
      <c r="E287" s="14"/>
      <c r="F287" s="14"/>
      <c r="G287" s="14"/>
      <c r="H287" s="14"/>
      <c r="I287" s="14"/>
      <c r="J287" s="163"/>
      <c r="K287" s="163"/>
      <c r="L287" s="14"/>
      <c r="M287" s="14"/>
    </row>
    <row r="288" spans="1:14" x14ac:dyDescent="0.15">
      <c r="A288" s="93"/>
      <c r="B288" s="93"/>
      <c r="C288" s="93"/>
      <c r="D288" s="93"/>
      <c r="E288" s="93"/>
      <c r="F288" s="93"/>
      <c r="G288" s="93"/>
      <c r="H288" s="93"/>
      <c r="I288" s="93"/>
      <c r="J288" s="93"/>
      <c r="K288" s="93"/>
      <c r="L288" s="93"/>
      <c r="M288" s="93"/>
    </row>
    <row r="289" spans="1:18" x14ac:dyDescent="0.15">
      <c r="A289" s="93"/>
      <c r="B289" s="93"/>
      <c r="C289" s="93"/>
      <c r="D289" s="93"/>
      <c r="E289" s="93"/>
      <c r="F289" s="93"/>
      <c r="G289" s="93"/>
      <c r="H289" s="93"/>
      <c r="I289" s="93"/>
      <c r="J289" s="93"/>
      <c r="K289" s="93"/>
      <c r="L289" s="93"/>
      <c r="M289" s="93"/>
    </row>
    <row r="290" spans="1:18" x14ac:dyDescent="0.15">
      <c r="A290" s="45" t="s">
        <v>145</v>
      </c>
      <c r="B290" s="76" t="s">
        <v>224</v>
      </c>
      <c r="C290" s="93"/>
      <c r="D290" s="93"/>
      <c r="E290" s="93"/>
      <c r="F290" s="93"/>
      <c r="G290" s="93"/>
      <c r="H290" s="93"/>
      <c r="I290" s="93"/>
      <c r="J290" s="93"/>
      <c r="K290" s="93"/>
      <c r="L290" s="93"/>
      <c r="M290" s="93"/>
    </row>
    <row r="291" spans="1:18" x14ac:dyDescent="0.15">
      <c r="A291" s="45" t="s">
        <v>145</v>
      </c>
      <c r="B291" s="76" t="s">
        <v>173</v>
      </c>
      <c r="C291" s="93"/>
      <c r="D291" s="93"/>
      <c r="E291" s="93"/>
      <c r="F291" s="93"/>
      <c r="G291" s="93"/>
      <c r="H291" s="93"/>
      <c r="I291" s="93"/>
      <c r="J291" s="93"/>
      <c r="K291" s="93"/>
      <c r="L291" s="93"/>
      <c r="M291" s="93"/>
    </row>
    <row r="292" spans="1:18" x14ac:dyDescent="0.15">
      <c r="A292" s="45" t="s">
        <v>145</v>
      </c>
      <c r="B292" s="76" t="s">
        <v>172</v>
      </c>
      <c r="C292" s="93"/>
      <c r="D292" s="93"/>
      <c r="E292" s="93"/>
      <c r="F292" s="93"/>
      <c r="G292" s="93"/>
      <c r="H292" s="93"/>
      <c r="I292" s="93"/>
      <c r="J292" s="93"/>
      <c r="K292" s="93"/>
      <c r="L292" s="93"/>
      <c r="M292" s="93"/>
    </row>
    <row r="293" spans="1:18" x14ac:dyDescent="0.15">
      <c r="A293" s="93"/>
      <c r="B293" s="93"/>
      <c r="C293" s="93"/>
      <c r="D293" s="93"/>
      <c r="E293" s="93"/>
      <c r="F293" s="93"/>
      <c r="G293" s="93"/>
      <c r="H293" s="93"/>
      <c r="I293" s="93"/>
      <c r="J293" s="93"/>
      <c r="K293" s="93"/>
      <c r="L293" s="93"/>
      <c r="M293" s="93"/>
    </row>
    <row r="294" spans="1:18" x14ac:dyDescent="0.15">
      <c r="A294" s="93"/>
      <c r="C294" s="26"/>
      <c r="D294" s="72" t="s">
        <v>15</v>
      </c>
      <c r="E294" s="164">
        <f>SUM(D211:D213)</f>
        <v>273</v>
      </c>
      <c r="F294" s="72" t="s">
        <v>2</v>
      </c>
      <c r="G294" s="164">
        <f>SUM(F211:F213)</f>
        <v>147</v>
      </c>
      <c r="H294" s="72" t="s">
        <v>3</v>
      </c>
      <c r="I294" s="164">
        <f>SUM(H211:H213)</f>
        <v>126</v>
      </c>
      <c r="J294" s="165"/>
      <c r="K294" s="14"/>
      <c r="L294" s="166"/>
      <c r="M294" s="14"/>
      <c r="N294" s="14"/>
    </row>
    <row r="295" spans="1:18" x14ac:dyDescent="0.15">
      <c r="A295" s="93"/>
      <c r="C295" s="26" t="s">
        <v>149</v>
      </c>
      <c r="D295" s="26">
        <v>220</v>
      </c>
      <c r="E295" s="42">
        <f t="shared" ref="E295:E301" si="40">D295/$E$294</f>
        <v>0.80586080586080588</v>
      </c>
      <c r="F295" s="26">
        <v>119</v>
      </c>
      <c r="G295" s="42">
        <f>F295/$G$294</f>
        <v>0.80952380952380953</v>
      </c>
      <c r="H295" s="26">
        <v>101</v>
      </c>
      <c r="I295" s="42">
        <f>H295/$I$294</f>
        <v>0.80158730158730163</v>
      </c>
      <c r="J295" s="165"/>
      <c r="K295" s="14"/>
      <c r="L295" s="167"/>
      <c r="M295" s="14"/>
      <c r="N295" s="14"/>
    </row>
    <row r="296" spans="1:18" x14ac:dyDescent="0.15">
      <c r="A296" s="93"/>
      <c r="C296" s="26" t="s">
        <v>150</v>
      </c>
      <c r="D296" s="26">
        <v>103</v>
      </c>
      <c r="E296" s="42">
        <f t="shared" si="40"/>
        <v>0.37728937728937728</v>
      </c>
      <c r="F296" s="26">
        <v>67</v>
      </c>
      <c r="G296" s="42">
        <f t="shared" ref="G296:G301" si="41">F296/$G$294</f>
        <v>0.45578231292517007</v>
      </c>
      <c r="H296" s="26">
        <v>36</v>
      </c>
      <c r="I296" s="42">
        <f t="shared" ref="I296:I301" si="42">H296/$I$294</f>
        <v>0.2857142857142857</v>
      </c>
      <c r="J296" s="165"/>
      <c r="K296" s="14"/>
      <c r="L296" s="167"/>
      <c r="M296" s="14"/>
      <c r="N296" s="14"/>
    </row>
    <row r="297" spans="1:18" x14ac:dyDescent="0.15">
      <c r="A297" s="93"/>
      <c r="C297" s="26" t="s">
        <v>151</v>
      </c>
      <c r="D297" s="26">
        <v>47</v>
      </c>
      <c r="E297" s="42">
        <f t="shared" si="40"/>
        <v>0.17216117216117216</v>
      </c>
      <c r="F297" s="26">
        <v>34</v>
      </c>
      <c r="G297" s="42">
        <f t="shared" si="41"/>
        <v>0.23129251700680273</v>
      </c>
      <c r="H297" s="26">
        <v>13</v>
      </c>
      <c r="I297" s="42">
        <f t="shared" si="42"/>
        <v>0.10317460317460317</v>
      </c>
      <c r="J297" s="165"/>
      <c r="K297" s="14"/>
      <c r="L297" s="167"/>
      <c r="M297" s="14"/>
      <c r="N297" s="14"/>
    </row>
    <row r="298" spans="1:18" x14ac:dyDescent="0.15">
      <c r="A298" s="93"/>
      <c r="C298" s="26" t="s">
        <v>152</v>
      </c>
      <c r="D298" s="26">
        <v>20</v>
      </c>
      <c r="E298" s="42">
        <f t="shared" si="40"/>
        <v>7.3260073260073263E-2</v>
      </c>
      <c r="F298" s="26">
        <v>14</v>
      </c>
      <c r="G298" s="42">
        <f t="shared" si="41"/>
        <v>9.5238095238095233E-2</v>
      </c>
      <c r="H298" s="26">
        <v>6</v>
      </c>
      <c r="I298" s="42">
        <f t="shared" si="42"/>
        <v>4.7619047619047616E-2</v>
      </c>
      <c r="J298" s="165"/>
      <c r="K298" s="14"/>
      <c r="L298" s="167"/>
      <c r="M298" s="14"/>
      <c r="N298" s="14"/>
    </row>
    <row r="299" spans="1:18" x14ac:dyDescent="0.15">
      <c r="A299" s="93"/>
      <c r="C299" s="26" t="s">
        <v>153</v>
      </c>
      <c r="D299" s="26">
        <v>12</v>
      </c>
      <c r="E299" s="42">
        <f t="shared" si="40"/>
        <v>4.3956043956043959E-2</v>
      </c>
      <c r="F299" s="26">
        <v>8</v>
      </c>
      <c r="G299" s="42">
        <f t="shared" si="41"/>
        <v>5.4421768707482991E-2</v>
      </c>
      <c r="H299" s="26">
        <v>4</v>
      </c>
      <c r="I299" s="42">
        <f t="shared" si="42"/>
        <v>3.1746031746031744E-2</v>
      </c>
      <c r="J299" s="165"/>
      <c r="K299" s="14"/>
      <c r="L299" s="167"/>
      <c r="M299" s="14"/>
      <c r="N299" s="14"/>
    </row>
    <row r="300" spans="1:18" x14ac:dyDescent="0.15">
      <c r="A300" s="93"/>
      <c r="C300" s="26" t="s">
        <v>154</v>
      </c>
      <c r="D300" s="26">
        <v>20</v>
      </c>
      <c r="E300" s="42">
        <f t="shared" si="40"/>
        <v>7.3260073260073263E-2</v>
      </c>
      <c r="F300" s="26">
        <v>11</v>
      </c>
      <c r="G300" s="42">
        <f t="shared" si="41"/>
        <v>7.4829931972789115E-2</v>
      </c>
      <c r="H300" s="26">
        <v>9</v>
      </c>
      <c r="I300" s="42">
        <f t="shared" si="42"/>
        <v>7.1428571428571425E-2</v>
      </c>
      <c r="J300" s="165"/>
      <c r="K300" s="14"/>
      <c r="L300" s="167"/>
      <c r="M300" s="14"/>
      <c r="N300" s="14"/>
    </row>
    <row r="301" spans="1:18" x14ac:dyDescent="0.15">
      <c r="A301" s="93"/>
      <c r="C301" s="26" t="s">
        <v>148</v>
      </c>
      <c r="D301" s="26">
        <v>18</v>
      </c>
      <c r="E301" s="42">
        <f t="shared" si="40"/>
        <v>6.5934065934065936E-2</v>
      </c>
      <c r="F301" s="26">
        <v>7</v>
      </c>
      <c r="G301" s="42">
        <f t="shared" si="41"/>
        <v>4.7619047619047616E-2</v>
      </c>
      <c r="H301" s="26">
        <v>11</v>
      </c>
      <c r="I301" s="42">
        <f t="shared" si="42"/>
        <v>8.7301587301587297E-2</v>
      </c>
      <c r="J301" s="165"/>
      <c r="K301" s="14"/>
      <c r="L301" s="167"/>
      <c r="M301" s="14"/>
      <c r="N301" s="14"/>
    </row>
    <row r="302" spans="1:18" x14ac:dyDescent="0.15">
      <c r="A302" s="93"/>
      <c r="C302" s="14"/>
      <c r="D302" s="14"/>
      <c r="E302" s="14"/>
      <c r="F302" s="14"/>
      <c r="G302" s="14"/>
      <c r="H302" s="14"/>
      <c r="I302" s="14"/>
      <c r="J302" s="14"/>
      <c r="K302" s="167"/>
      <c r="L302" s="167"/>
      <c r="M302" s="14"/>
      <c r="N302" s="14"/>
    </row>
    <row r="303" spans="1:18" x14ac:dyDescent="0.15">
      <c r="A303" s="93"/>
      <c r="B303" s="93"/>
      <c r="C303" s="123" t="s">
        <v>102</v>
      </c>
      <c r="D303" s="93"/>
      <c r="E303" s="93"/>
      <c r="F303" s="93"/>
      <c r="G303" s="93"/>
      <c r="H303" s="93"/>
      <c r="I303" s="93"/>
      <c r="J303" s="93"/>
      <c r="K303" s="93"/>
      <c r="L303" s="93"/>
      <c r="M303" s="93"/>
      <c r="N303" s="93"/>
    </row>
    <row r="304" spans="1:18" s="93" customFormat="1" ht="22.5" x14ac:dyDescent="0.15">
      <c r="C304" s="94" t="s">
        <v>2</v>
      </c>
      <c r="D304" s="95" t="s">
        <v>15</v>
      </c>
      <c r="E304" s="96">
        <v>273</v>
      </c>
      <c r="F304" s="97" t="s">
        <v>196</v>
      </c>
      <c r="G304" s="96">
        <v>46</v>
      </c>
      <c r="H304" s="95" t="s">
        <v>26</v>
      </c>
      <c r="I304" s="96">
        <v>55</v>
      </c>
      <c r="J304" s="95" t="s">
        <v>27</v>
      </c>
      <c r="K304" s="96">
        <v>46</v>
      </c>
      <c r="L304" s="95" t="s">
        <v>28</v>
      </c>
      <c r="M304" s="96">
        <v>57</v>
      </c>
      <c r="N304" s="98" t="s">
        <v>29</v>
      </c>
      <c r="O304" s="96">
        <v>69</v>
      </c>
      <c r="P304" s="76"/>
      <c r="Q304" s="76"/>
      <c r="R304" s="99"/>
    </row>
    <row r="305" spans="1:15" x14ac:dyDescent="0.15">
      <c r="A305" s="93"/>
      <c r="B305" s="93"/>
      <c r="C305" s="26" t="s">
        <v>149</v>
      </c>
      <c r="D305" s="25">
        <v>220</v>
      </c>
      <c r="E305" s="42">
        <f t="shared" ref="E305:E311" si="43">D305/$E$304</f>
        <v>0.80586080586080588</v>
      </c>
      <c r="F305" s="25">
        <v>27</v>
      </c>
      <c r="G305" s="42">
        <f>F305/$G$304</f>
        <v>0.58695652173913049</v>
      </c>
      <c r="H305" s="25">
        <v>45</v>
      </c>
      <c r="I305" s="42">
        <f>H305/$I$304</f>
        <v>0.81818181818181823</v>
      </c>
      <c r="J305" s="25">
        <v>38</v>
      </c>
      <c r="K305" s="42">
        <f>J305/$K$304</f>
        <v>0.82608695652173914</v>
      </c>
      <c r="L305" s="25">
        <v>46</v>
      </c>
      <c r="M305" s="38">
        <f>L305/$M$304</f>
        <v>0.80701754385964908</v>
      </c>
      <c r="N305" s="25">
        <v>64</v>
      </c>
      <c r="O305" s="38">
        <f>N305/$O$304</f>
        <v>0.92753623188405798</v>
      </c>
    </row>
    <row r="306" spans="1:15" x14ac:dyDescent="0.15">
      <c r="A306" s="93"/>
      <c r="B306" s="93"/>
      <c r="C306" s="26" t="s">
        <v>150</v>
      </c>
      <c r="D306" s="25">
        <v>103</v>
      </c>
      <c r="E306" s="42">
        <f t="shared" si="43"/>
        <v>0.37728937728937728</v>
      </c>
      <c r="F306" s="25">
        <v>19</v>
      </c>
      <c r="G306" s="42">
        <f t="shared" ref="G306:G311" si="44">F306/$G$304</f>
        <v>0.41304347826086957</v>
      </c>
      <c r="H306" s="25">
        <v>23</v>
      </c>
      <c r="I306" s="42">
        <f t="shared" ref="I306:I311" si="45">H306/$I$304</f>
        <v>0.41818181818181815</v>
      </c>
      <c r="J306" s="25">
        <v>14</v>
      </c>
      <c r="K306" s="42">
        <f t="shared" ref="K306:K311" si="46">J306/$K$304</f>
        <v>0.30434782608695654</v>
      </c>
      <c r="L306" s="25">
        <v>21</v>
      </c>
      <c r="M306" s="38">
        <f t="shared" ref="M306:M311" si="47">L306/$M$304</f>
        <v>0.36842105263157893</v>
      </c>
      <c r="N306" s="25">
        <v>26</v>
      </c>
      <c r="O306" s="38">
        <f t="shared" ref="O306:O311" si="48">N306/$O$304</f>
        <v>0.37681159420289856</v>
      </c>
    </row>
    <row r="307" spans="1:15" x14ac:dyDescent="0.15">
      <c r="A307" s="93"/>
      <c r="B307" s="93"/>
      <c r="C307" s="26" t="s">
        <v>151</v>
      </c>
      <c r="D307" s="25">
        <v>47</v>
      </c>
      <c r="E307" s="42">
        <f t="shared" si="43"/>
        <v>0.17216117216117216</v>
      </c>
      <c r="F307" s="25">
        <v>11</v>
      </c>
      <c r="G307" s="42">
        <f t="shared" si="44"/>
        <v>0.2391304347826087</v>
      </c>
      <c r="H307" s="25">
        <v>12</v>
      </c>
      <c r="I307" s="42">
        <f t="shared" si="45"/>
        <v>0.21818181818181817</v>
      </c>
      <c r="J307" s="25">
        <v>7</v>
      </c>
      <c r="K307" s="42">
        <f t="shared" si="46"/>
        <v>0.15217391304347827</v>
      </c>
      <c r="L307" s="25">
        <v>8</v>
      </c>
      <c r="M307" s="38">
        <f t="shared" si="47"/>
        <v>0.14035087719298245</v>
      </c>
      <c r="N307" s="25">
        <v>9</v>
      </c>
      <c r="O307" s="38">
        <f t="shared" si="48"/>
        <v>0.13043478260869565</v>
      </c>
    </row>
    <row r="308" spans="1:15" x14ac:dyDescent="0.15">
      <c r="A308" s="93"/>
      <c r="B308" s="93"/>
      <c r="C308" s="26" t="s">
        <v>152</v>
      </c>
      <c r="D308" s="25">
        <v>20</v>
      </c>
      <c r="E308" s="42">
        <f t="shared" si="43"/>
        <v>7.3260073260073263E-2</v>
      </c>
      <c r="F308" s="25">
        <v>2</v>
      </c>
      <c r="G308" s="42">
        <f t="shared" si="44"/>
        <v>4.3478260869565216E-2</v>
      </c>
      <c r="H308" s="25">
        <v>4</v>
      </c>
      <c r="I308" s="42">
        <f t="shared" si="45"/>
        <v>7.2727272727272724E-2</v>
      </c>
      <c r="J308" s="25">
        <v>6</v>
      </c>
      <c r="K308" s="42">
        <f t="shared" si="46"/>
        <v>0.13043478260869565</v>
      </c>
      <c r="L308" s="25">
        <v>5</v>
      </c>
      <c r="M308" s="38">
        <f t="shared" si="47"/>
        <v>8.771929824561403E-2</v>
      </c>
      <c r="N308" s="25">
        <v>3</v>
      </c>
      <c r="O308" s="38">
        <f t="shared" si="48"/>
        <v>4.3478260869565216E-2</v>
      </c>
    </row>
    <row r="309" spans="1:15" x14ac:dyDescent="0.15">
      <c r="A309" s="93"/>
      <c r="C309" s="26" t="s">
        <v>153</v>
      </c>
      <c r="D309" s="25">
        <v>12</v>
      </c>
      <c r="E309" s="42">
        <f t="shared" si="43"/>
        <v>4.3956043956043959E-2</v>
      </c>
      <c r="F309" s="25">
        <v>3</v>
      </c>
      <c r="G309" s="42">
        <f t="shared" si="44"/>
        <v>6.5217391304347824E-2</v>
      </c>
      <c r="H309" s="25">
        <v>5</v>
      </c>
      <c r="I309" s="42">
        <f t="shared" si="45"/>
        <v>9.0909090909090912E-2</v>
      </c>
      <c r="J309" s="25">
        <v>1</v>
      </c>
      <c r="K309" s="42">
        <f t="shared" si="46"/>
        <v>2.1739130434782608E-2</v>
      </c>
      <c r="L309" s="25">
        <v>0</v>
      </c>
      <c r="M309" s="38">
        <f t="shared" si="47"/>
        <v>0</v>
      </c>
      <c r="N309" s="25">
        <v>3</v>
      </c>
      <c r="O309" s="38">
        <f t="shared" si="48"/>
        <v>4.3478260869565216E-2</v>
      </c>
    </row>
    <row r="310" spans="1:15" x14ac:dyDescent="0.15">
      <c r="A310" s="93"/>
      <c r="C310" s="26" t="s">
        <v>154</v>
      </c>
      <c r="D310" s="25">
        <v>20</v>
      </c>
      <c r="E310" s="42">
        <f t="shared" si="43"/>
        <v>7.3260073260073263E-2</v>
      </c>
      <c r="F310" s="25">
        <v>5</v>
      </c>
      <c r="G310" s="42">
        <f t="shared" si="44"/>
        <v>0.10869565217391304</v>
      </c>
      <c r="H310" s="25">
        <v>3</v>
      </c>
      <c r="I310" s="42">
        <f t="shared" si="45"/>
        <v>5.4545454545454543E-2</v>
      </c>
      <c r="J310" s="25">
        <v>2</v>
      </c>
      <c r="K310" s="42">
        <f t="shared" si="46"/>
        <v>4.3478260869565216E-2</v>
      </c>
      <c r="L310" s="25">
        <v>4</v>
      </c>
      <c r="M310" s="38">
        <f t="shared" si="47"/>
        <v>7.0175438596491224E-2</v>
      </c>
      <c r="N310" s="25">
        <v>6</v>
      </c>
      <c r="O310" s="38">
        <f t="shared" si="48"/>
        <v>8.6956521739130432E-2</v>
      </c>
    </row>
    <row r="311" spans="1:15" x14ac:dyDescent="0.15">
      <c r="A311" s="93"/>
      <c r="C311" s="26" t="s">
        <v>148</v>
      </c>
      <c r="D311" s="25">
        <v>18</v>
      </c>
      <c r="E311" s="42">
        <f t="shared" si="43"/>
        <v>6.5934065934065936E-2</v>
      </c>
      <c r="F311" s="25">
        <v>6</v>
      </c>
      <c r="G311" s="42">
        <f t="shared" si="44"/>
        <v>0.13043478260869565</v>
      </c>
      <c r="H311" s="25">
        <v>3</v>
      </c>
      <c r="I311" s="42">
        <f t="shared" si="45"/>
        <v>5.4545454545454543E-2</v>
      </c>
      <c r="J311" s="25">
        <v>3</v>
      </c>
      <c r="K311" s="42">
        <f t="shared" si="46"/>
        <v>6.5217391304347824E-2</v>
      </c>
      <c r="L311" s="25">
        <v>3</v>
      </c>
      <c r="M311" s="38">
        <f t="shared" si="47"/>
        <v>5.2631578947368418E-2</v>
      </c>
      <c r="N311" s="25">
        <v>3</v>
      </c>
      <c r="O311" s="38">
        <f t="shared" si="48"/>
        <v>4.3478260869565216E-2</v>
      </c>
    </row>
    <row r="312" spans="1:15" x14ac:dyDescent="0.15">
      <c r="A312" s="93"/>
      <c r="C312" s="28"/>
      <c r="D312" s="28"/>
      <c r="E312" s="28"/>
      <c r="F312" s="28"/>
      <c r="G312" s="28"/>
      <c r="H312" s="28"/>
      <c r="I312" s="103"/>
      <c r="J312" s="103"/>
      <c r="K312" s="167"/>
      <c r="L312" s="167"/>
      <c r="M312" s="103"/>
      <c r="N312" s="103"/>
    </row>
    <row r="313" spans="1:15" x14ac:dyDescent="0.15">
      <c r="A313" s="93"/>
      <c r="C313" s="168" t="s">
        <v>103</v>
      </c>
      <c r="D313" s="93"/>
      <c r="E313" s="93"/>
      <c r="F313" s="93"/>
      <c r="G313" s="93"/>
      <c r="H313" s="93"/>
      <c r="I313" s="93"/>
      <c r="J313" s="93"/>
      <c r="K313" s="93"/>
      <c r="L313" s="93"/>
      <c r="M313" s="93"/>
      <c r="N313" s="93"/>
    </row>
    <row r="314" spans="1:15" x14ac:dyDescent="0.15">
      <c r="A314" s="93"/>
      <c r="C314" s="26" t="s">
        <v>15</v>
      </c>
      <c r="D314" s="26" t="s">
        <v>50</v>
      </c>
      <c r="E314" s="169"/>
      <c r="F314" s="73" t="s">
        <v>51</v>
      </c>
      <c r="G314" s="27">
        <v>222</v>
      </c>
      <c r="H314" s="26" t="s">
        <v>48</v>
      </c>
      <c r="I314" s="27">
        <v>263</v>
      </c>
      <c r="J314" s="26" t="s">
        <v>94</v>
      </c>
      <c r="K314" s="27">
        <v>273</v>
      </c>
      <c r="L314" s="14"/>
      <c r="M314" s="14"/>
      <c r="N314" s="99"/>
    </row>
    <row r="315" spans="1:15" x14ac:dyDescent="0.15">
      <c r="A315" s="93"/>
      <c r="C315" s="26" t="s">
        <v>149</v>
      </c>
      <c r="D315" s="104">
        <v>0</v>
      </c>
      <c r="E315" s="42" t="s">
        <v>171</v>
      </c>
      <c r="F315" s="24">
        <v>178</v>
      </c>
      <c r="G315" s="42">
        <f>F315/$G$314</f>
        <v>0.80180180180180183</v>
      </c>
      <c r="H315" s="104">
        <v>215</v>
      </c>
      <c r="I315" s="42">
        <f>H315/$I$314</f>
        <v>0.81749049429657794</v>
      </c>
      <c r="J315" s="104">
        <v>220</v>
      </c>
      <c r="K315" s="38">
        <f>J315/$K$314</f>
        <v>0.80586080586080588</v>
      </c>
      <c r="L315" s="170"/>
      <c r="M315" s="14"/>
      <c r="N315" s="170"/>
    </row>
    <row r="316" spans="1:15" x14ac:dyDescent="0.15">
      <c r="A316" s="93"/>
      <c r="C316" s="26" t="s">
        <v>150</v>
      </c>
      <c r="D316" s="104">
        <v>0</v>
      </c>
      <c r="E316" s="42" t="s">
        <v>170</v>
      </c>
      <c r="F316" s="24">
        <v>77</v>
      </c>
      <c r="G316" s="42">
        <f t="shared" ref="G316:G321" si="49">F316/$G$314</f>
        <v>0.34684684684684686</v>
      </c>
      <c r="H316" s="104">
        <v>86</v>
      </c>
      <c r="I316" s="42">
        <f t="shared" ref="I316:I321" si="50">H316/$I$314</f>
        <v>0.3269961977186312</v>
      </c>
      <c r="J316" s="104">
        <v>103</v>
      </c>
      <c r="K316" s="38">
        <f t="shared" ref="K316:K321" si="51">J316/$K$314</f>
        <v>0.37728937728937728</v>
      </c>
      <c r="L316" s="170"/>
      <c r="M316" s="14"/>
      <c r="N316" s="170"/>
    </row>
    <row r="317" spans="1:15" x14ac:dyDescent="0.15">
      <c r="A317" s="93"/>
      <c r="C317" s="26" t="s">
        <v>151</v>
      </c>
      <c r="D317" s="104">
        <v>0</v>
      </c>
      <c r="E317" s="42" t="s">
        <v>170</v>
      </c>
      <c r="F317" s="24">
        <v>36</v>
      </c>
      <c r="G317" s="42">
        <f t="shared" si="49"/>
        <v>0.16216216216216217</v>
      </c>
      <c r="H317" s="104">
        <v>34</v>
      </c>
      <c r="I317" s="42">
        <f t="shared" si="50"/>
        <v>0.12927756653992395</v>
      </c>
      <c r="J317" s="104">
        <v>47</v>
      </c>
      <c r="K317" s="38">
        <f t="shared" si="51"/>
        <v>0.17216117216117216</v>
      </c>
      <c r="L317" s="170"/>
      <c r="M317" s="14"/>
      <c r="N317" s="170"/>
    </row>
    <row r="318" spans="1:15" x14ac:dyDescent="0.15">
      <c r="A318" s="93"/>
      <c r="C318" s="26" t="s">
        <v>152</v>
      </c>
      <c r="D318" s="104">
        <v>0</v>
      </c>
      <c r="E318" s="42" t="s">
        <v>170</v>
      </c>
      <c r="F318" s="24">
        <v>13</v>
      </c>
      <c r="G318" s="42">
        <f t="shared" si="49"/>
        <v>5.8558558558558557E-2</v>
      </c>
      <c r="H318" s="104">
        <v>17</v>
      </c>
      <c r="I318" s="42">
        <f t="shared" si="50"/>
        <v>6.4638783269961975E-2</v>
      </c>
      <c r="J318" s="104">
        <v>20</v>
      </c>
      <c r="K318" s="38">
        <f t="shared" si="51"/>
        <v>7.3260073260073263E-2</v>
      </c>
      <c r="L318" s="170"/>
      <c r="M318" s="14"/>
      <c r="N318" s="170"/>
    </row>
    <row r="319" spans="1:15" x14ac:dyDescent="0.15">
      <c r="A319" s="93"/>
      <c r="C319" s="26" t="s">
        <v>153</v>
      </c>
      <c r="D319" s="104">
        <v>0</v>
      </c>
      <c r="E319" s="42" t="s">
        <v>170</v>
      </c>
      <c r="F319" s="24">
        <v>9</v>
      </c>
      <c r="G319" s="42">
        <f t="shared" si="49"/>
        <v>4.0540540540540543E-2</v>
      </c>
      <c r="H319" s="104">
        <v>8</v>
      </c>
      <c r="I319" s="42">
        <f t="shared" si="50"/>
        <v>3.0418250950570342E-2</v>
      </c>
      <c r="J319" s="104">
        <v>12</v>
      </c>
      <c r="K319" s="38">
        <f t="shared" si="51"/>
        <v>4.3956043956043959E-2</v>
      </c>
      <c r="L319" s="170"/>
      <c r="M319" s="14"/>
      <c r="N319" s="170"/>
    </row>
    <row r="320" spans="1:15" x14ac:dyDescent="0.15">
      <c r="A320" s="93"/>
      <c r="C320" s="26" t="s">
        <v>154</v>
      </c>
      <c r="D320" s="104">
        <v>0</v>
      </c>
      <c r="E320" s="42" t="s">
        <v>170</v>
      </c>
      <c r="F320" s="24">
        <v>22</v>
      </c>
      <c r="G320" s="42">
        <f t="shared" si="49"/>
        <v>9.90990990990991E-2</v>
      </c>
      <c r="H320" s="104">
        <v>17</v>
      </c>
      <c r="I320" s="42">
        <f t="shared" si="50"/>
        <v>6.4638783269961975E-2</v>
      </c>
      <c r="J320" s="104">
        <v>20</v>
      </c>
      <c r="K320" s="38">
        <f t="shared" si="51"/>
        <v>7.3260073260073263E-2</v>
      </c>
      <c r="L320" s="170"/>
      <c r="M320" s="14"/>
      <c r="N320" s="170"/>
    </row>
    <row r="321" spans="1:15" x14ac:dyDescent="0.15">
      <c r="A321" s="93"/>
      <c r="C321" s="26" t="s">
        <v>142</v>
      </c>
      <c r="D321" s="104">
        <v>0</v>
      </c>
      <c r="E321" s="42" t="s">
        <v>170</v>
      </c>
      <c r="F321" s="24">
        <v>10</v>
      </c>
      <c r="G321" s="42">
        <f t="shared" si="49"/>
        <v>4.5045045045045043E-2</v>
      </c>
      <c r="H321" s="104">
        <v>8</v>
      </c>
      <c r="I321" s="42">
        <f t="shared" si="50"/>
        <v>3.0418250950570342E-2</v>
      </c>
      <c r="J321" s="104">
        <v>18</v>
      </c>
      <c r="K321" s="38">
        <f t="shared" si="51"/>
        <v>6.5934065934065936E-2</v>
      </c>
      <c r="L321" s="170"/>
      <c r="M321" s="14"/>
      <c r="N321" s="170"/>
    </row>
    <row r="322" spans="1:15" x14ac:dyDescent="0.15">
      <c r="C322" s="93"/>
      <c r="D322" s="93"/>
      <c r="E322" s="93"/>
      <c r="F322" s="93"/>
      <c r="G322" s="93"/>
    </row>
    <row r="323" spans="1:15" x14ac:dyDescent="0.15">
      <c r="B323" s="6"/>
      <c r="C323" s="6"/>
      <c r="D323" s="6"/>
      <c r="E323" s="6"/>
      <c r="F323" s="6"/>
      <c r="G323" s="6"/>
      <c r="H323" s="6"/>
      <c r="I323" s="6"/>
      <c r="J323" s="6"/>
      <c r="K323" s="6"/>
      <c r="L323" s="6"/>
      <c r="M323" s="6"/>
    </row>
    <row r="324" spans="1:15" x14ac:dyDescent="0.15">
      <c r="B324" s="6"/>
      <c r="C324" s="6"/>
      <c r="D324" s="6"/>
      <c r="E324" s="6"/>
      <c r="F324" s="6"/>
      <c r="G324" s="6"/>
      <c r="H324" s="6"/>
      <c r="I324" s="6"/>
      <c r="J324" s="6"/>
      <c r="K324" s="6"/>
      <c r="L324" s="6"/>
      <c r="M324" s="6"/>
    </row>
    <row r="325" spans="1:15" x14ac:dyDescent="0.15">
      <c r="B325" s="6"/>
      <c r="C325" s="6"/>
      <c r="D325" s="6"/>
      <c r="E325" s="6"/>
      <c r="F325" s="6"/>
      <c r="G325" s="6"/>
      <c r="H325" s="6"/>
      <c r="I325" s="6"/>
      <c r="J325" s="6"/>
      <c r="K325" s="6"/>
      <c r="L325" s="6"/>
      <c r="M325" s="6"/>
    </row>
    <row r="326" spans="1:15" x14ac:dyDescent="0.15">
      <c r="A326" s="45" t="s">
        <v>145</v>
      </c>
      <c r="B326" s="76" t="s">
        <v>225</v>
      </c>
      <c r="C326" s="6"/>
      <c r="D326" s="6"/>
      <c r="E326" s="6"/>
      <c r="F326" s="6"/>
      <c r="G326" s="6"/>
      <c r="H326" s="6"/>
      <c r="I326" s="6"/>
      <c r="J326" s="6"/>
      <c r="K326" s="6"/>
      <c r="L326" s="6"/>
      <c r="M326" s="6"/>
    </row>
    <row r="327" spans="1:15" x14ac:dyDescent="0.15">
      <c r="A327" s="45" t="s">
        <v>145</v>
      </c>
      <c r="B327" s="279" t="s">
        <v>226</v>
      </c>
      <c r="C327" s="279"/>
      <c r="D327" s="279"/>
      <c r="E327" s="279"/>
      <c r="F327" s="279"/>
      <c r="G327" s="279"/>
      <c r="H327" s="279"/>
      <c r="I327" s="279"/>
      <c r="J327" s="279"/>
      <c r="K327" s="279"/>
      <c r="L327" s="279"/>
      <c r="M327" s="279"/>
      <c r="N327" s="279"/>
      <c r="O327" s="279"/>
    </row>
    <row r="328" spans="1:15" x14ac:dyDescent="0.15">
      <c r="A328" s="45"/>
      <c r="B328" s="279"/>
      <c r="C328" s="279"/>
      <c r="D328" s="279"/>
      <c r="E328" s="279"/>
      <c r="F328" s="279"/>
      <c r="G328" s="279"/>
      <c r="H328" s="279"/>
      <c r="I328" s="279"/>
      <c r="J328" s="279"/>
      <c r="K328" s="279"/>
      <c r="L328" s="279"/>
      <c r="M328" s="279"/>
      <c r="N328" s="279"/>
      <c r="O328" s="279"/>
    </row>
    <row r="329" spans="1:15" x14ac:dyDescent="0.15">
      <c r="B329" s="6"/>
      <c r="C329" s="6"/>
      <c r="D329" s="6"/>
      <c r="E329" s="6"/>
      <c r="F329" s="6"/>
      <c r="G329" s="6"/>
      <c r="H329" s="6"/>
      <c r="I329" s="6"/>
      <c r="J329" s="6"/>
      <c r="K329" s="6"/>
      <c r="L329" s="6"/>
      <c r="M329" s="6"/>
    </row>
    <row r="330" spans="1:15" x14ac:dyDescent="0.15">
      <c r="B330" s="6"/>
      <c r="C330" s="26"/>
      <c r="D330" s="72" t="s">
        <v>15</v>
      </c>
      <c r="E330" s="164">
        <f>E294</f>
        <v>273</v>
      </c>
      <c r="F330" s="72" t="s">
        <v>2</v>
      </c>
      <c r="G330" s="164">
        <f>G294</f>
        <v>147</v>
      </c>
      <c r="H330" s="72" t="s">
        <v>3</v>
      </c>
      <c r="I330" s="27">
        <f>I294</f>
        <v>126</v>
      </c>
      <c r="J330" s="6"/>
      <c r="K330" s="6"/>
      <c r="L330" s="6"/>
      <c r="M330" s="6"/>
    </row>
    <row r="331" spans="1:15" x14ac:dyDescent="0.15">
      <c r="B331" s="6"/>
      <c r="C331" s="26" t="s">
        <v>104</v>
      </c>
      <c r="D331" s="26">
        <v>55</v>
      </c>
      <c r="E331" s="42">
        <f t="shared" ref="E331:E337" si="52">D331/$E$330</f>
        <v>0.20146520146520147</v>
      </c>
      <c r="F331" s="26">
        <v>39</v>
      </c>
      <c r="G331" s="42">
        <f>F331/$G$330</f>
        <v>0.26530612244897961</v>
      </c>
      <c r="H331" s="26">
        <v>16</v>
      </c>
      <c r="I331" s="38">
        <f>H331/$I$330</f>
        <v>0.12698412698412698</v>
      </c>
      <c r="J331" s="6"/>
      <c r="K331" s="6"/>
      <c r="L331" s="6"/>
      <c r="M331" s="6"/>
    </row>
    <row r="332" spans="1:15" x14ac:dyDescent="0.15">
      <c r="B332" s="6"/>
      <c r="C332" s="26" t="s">
        <v>105</v>
      </c>
      <c r="D332" s="26">
        <v>17</v>
      </c>
      <c r="E332" s="42">
        <f t="shared" si="52"/>
        <v>6.2271062271062272E-2</v>
      </c>
      <c r="F332" s="26">
        <v>12</v>
      </c>
      <c r="G332" s="42">
        <f t="shared" ref="G332:G337" si="53">F332/$G$330</f>
        <v>8.1632653061224483E-2</v>
      </c>
      <c r="H332" s="26">
        <v>5</v>
      </c>
      <c r="I332" s="38">
        <f t="shared" ref="I332:I337" si="54">H332/$I$330</f>
        <v>3.968253968253968E-2</v>
      </c>
      <c r="J332" s="6"/>
      <c r="K332" s="6"/>
      <c r="L332" s="6"/>
      <c r="M332" s="6"/>
    </row>
    <row r="333" spans="1:15" x14ac:dyDescent="0.15">
      <c r="B333" s="6"/>
      <c r="C333" s="26" t="s">
        <v>106</v>
      </c>
      <c r="D333" s="26">
        <v>45</v>
      </c>
      <c r="E333" s="42">
        <f t="shared" si="52"/>
        <v>0.16483516483516483</v>
      </c>
      <c r="F333" s="26">
        <v>30</v>
      </c>
      <c r="G333" s="42">
        <f t="shared" si="53"/>
        <v>0.20408163265306123</v>
      </c>
      <c r="H333" s="26">
        <v>15</v>
      </c>
      <c r="I333" s="38">
        <f t="shared" si="54"/>
        <v>0.11904761904761904</v>
      </c>
      <c r="J333" s="6"/>
      <c r="K333" s="6"/>
      <c r="L333" s="6"/>
      <c r="M333" s="6"/>
    </row>
    <row r="334" spans="1:15" x14ac:dyDescent="0.15">
      <c r="B334" s="6"/>
      <c r="C334" s="26" t="s">
        <v>174</v>
      </c>
      <c r="D334" s="26">
        <v>157</v>
      </c>
      <c r="E334" s="42">
        <f t="shared" si="52"/>
        <v>0.57509157509157505</v>
      </c>
      <c r="F334" s="26">
        <v>87</v>
      </c>
      <c r="G334" s="42">
        <f t="shared" si="53"/>
        <v>0.59183673469387754</v>
      </c>
      <c r="H334" s="26">
        <v>70</v>
      </c>
      <c r="I334" s="38">
        <f t="shared" si="54"/>
        <v>0.55555555555555558</v>
      </c>
      <c r="J334" s="6"/>
      <c r="K334" s="6"/>
      <c r="L334" s="6"/>
      <c r="M334" s="6"/>
    </row>
    <row r="335" spans="1:15" x14ac:dyDescent="0.15">
      <c r="B335" s="6"/>
      <c r="C335" s="26" t="s">
        <v>175</v>
      </c>
      <c r="D335" s="26">
        <v>115</v>
      </c>
      <c r="E335" s="42">
        <f t="shared" si="52"/>
        <v>0.42124542124542125</v>
      </c>
      <c r="F335" s="26">
        <v>61</v>
      </c>
      <c r="G335" s="42">
        <f t="shared" si="53"/>
        <v>0.41496598639455784</v>
      </c>
      <c r="H335" s="26">
        <v>54</v>
      </c>
      <c r="I335" s="38">
        <f t="shared" si="54"/>
        <v>0.42857142857142855</v>
      </c>
      <c r="J335" s="6"/>
      <c r="K335" s="6"/>
      <c r="L335" s="6"/>
      <c r="M335" s="6"/>
    </row>
    <row r="336" spans="1:15" x14ac:dyDescent="0.15">
      <c r="B336" s="6"/>
      <c r="C336" s="26" t="s">
        <v>109</v>
      </c>
      <c r="D336" s="26">
        <v>17</v>
      </c>
      <c r="E336" s="42">
        <f t="shared" si="52"/>
        <v>6.2271062271062272E-2</v>
      </c>
      <c r="F336" s="26">
        <v>7</v>
      </c>
      <c r="G336" s="42">
        <f t="shared" si="53"/>
        <v>4.7619047619047616E-2</v>
      </c>
      <c r="H336" s="26">
        <v>10</v>
      </c>
      <c r="I336" s="38">
        <f t="shared" si="54"/>
        <v>7.9365079365079361E-2</v>
      </c>
      <c r="J336" s="6"/>
      <c r="K336" s="6"/>
      <c r="L336" s="6"/>
      <c r="M336" s="6"/>
    </row>
    <row r="337" spans="1:18" x14ac:dyDescent="0.15">
      <c r="B337" s="93"/>
      <c r="C337" s="26" t="s">
        <v>148</v>
      </c>
      <c r="D337" s="26">
        <v>11</v>
      </c>
      <c r="E337" s="42">
        <f t="shared" si="52"/>
        <v>4.0293040293040296E-2</v>
      </c>
      <c r="F337" s="26">
        <v>6</v>
      </c>
      <c r="G337" s="42">
        <f t="shared" si="53"/>
        <v>4.0816326530612242E-2</v>
      </c>
      <c r="H337" s="26">
        <v>5</v>
      </c>
      <c r="I337" s="38">
        <f t="shared" si="54"/>
        <v>3.968253968253968E-2</v>
      </c>
      <c r="J337" s="6"/>
      <c r="K337" s="6"/>
      <c r="L337" s="6"/>
      <c r="M337" s="6"/>
    </row>
    <row r="338" spans="1:18" x14ac:dyDescent="0.15">
      <c r="B338" s="93"/>
      <c r="C338" s="6"/>
      <c r="D338" s="6"/>
      <c r="E338" s="6"/>
      <c r="F338" s="6"/>
      <c r="G338" s="6"/>
      <c r="H338" s="6"/>
      <c r="I338" s="6"/>
      <c r="J338" s="6"/>
      <c r="K338" s="6"/>
      <c r="L338" s="6"/>
      <c r="M338" s="6"/>
    </row>
    <row r="339" spans="1:18" x14ac:dyDescent="0.15">
      <c r="B339" s="93"/>
      <c r="C339" s="123" t="s">
        <v>102</v>
      </c>
      <c r="D339" s="93"/>
      <c r="E339" s="93"/>
      <c r="F339" s="93"/>
      <c r="G339" s="93"/>
      <c r="H339" s="93"/>
      <c r="I339" s="93"/>
      <c r="J339" s="93"/>
      <c r="K339" s="93"/>
      <c r="L339" s="93"/>
      <c r="M339" s="93"/>
    </row>
    <row r="340" spans="1:18" s="93" customFormat="1" ht="22.5" x14ac:dyDescent="0.15">
      <c r="C340" s="94"/>
      <c r="D340" s="95" t="s">
        <v>15</v>
      </c>
      <c r="E340" s="96">
        <v>273</v>
      </c>
      <c r="F340" s="97" t="s">
        <v>196</v>
      </c>
      <c r="G340" s="96">
        <v>46</v>
      </c>
      <c r="H340" s="95" t="s">
        <v>26</v>
      </c>
      <c r="I340" s="96">
        <v>55</v>
      </c>
      <c r="J340" s="95" t="s">
        <v>27</v>
      </c>
      <c r="K340" s="96">
        <v>46</v>
      </c>
      <c r="L340" s="95" t="s">
        <v>28</v>
      </c>
      <c r="M340" s="96">
        <v>57</v>
      </c>
      <c r="N340" s="98" t="s">
        <v>29</v>
      </c>
      <c r="O340" s="96">
        <v>69</v>
      </c>
      <c r="P340" s="76"/>
      <c r="Q340" s="76"/>
      <c r="R340" s="99"/>
    </row>
    <row r="341" spans="1:18" x14ac:dyDescent="0.15">
      <c r="B341" s="93"/>
      <c r="C341" s="26" t="s">
        <v>104</v>
      </c>
      <c r="D341" s="25">
        <v>55</v>
      </c>
      <c r="E341" s="42">
        <f t="shared" ref="E341:E347" si="55">D341/$E$340</f>
        <v>0.20146520146520147</v>
      </c>
      <c r="F341" s="25">
        <v>13</v>
      </c>
      <c r="G341" s="42">
        <f>F341/$G$340</f>
        <v>0.28260869565217389</v>
      </c>
      <c r="H341" s="25">
        <v>11</v>
      </c>
      <c r="I341" s="42">
        <f>H341/$I$340</f>
        <v>0.2</v>
      </c>
      <c r="J341" s="25">
        <v>8</v>
      </c>
      <c r="K341" s="42">
        <f>J341/$K$340</f>
        <v>0.17391304347826086</v>
      </c>
      <c r="L341" s="25">
        <v>11</v>
      </c>
      <c r="M341" s="38">
        <f>L341/$M$340</f>
        <v>0.19298245614035087</v>
      </c>
      <c r="N341" s="25">
        <v>12</v>
      </c>
      <c r="O341" s="38">
        <f>N341/$O$340</f>
        <v>0.17391304347826086</v>
      </c>
    </row>
    <row r="342" spans="1:18" x14ac:dyDescent="0.15">
      <c r="B342" s="93"/>
      <c r="C342" s="26" t="s">
        <v>105</v>
      </c>
      <c r="D342" s="25">
        <v>17</v>
      </c>
      <c r="E342" s="42">
        <f t="shared" si="55"/>
        <v>6.2271062271062272E-2</v>
      </c>
      <c r="F342" s="25">
        <v>8</v>
      </c>
      <c r="G342" s="42">
        <f t="shared" ref="G342:G347" si="56">F342/$G$340</f>
        <v>0.17391304347826086</v>
      </c>
      <c r="H342" s="25">
        <v>3</v>
      </c>
      <c r="I342" s="42">
        <f t="shared" ref="I342:I347" si="57">H342/$I$340</f>
        <v>5.4545454545454543E-2</v>
      </c>
      <c r="J342" s="25">
        <v>2</v>
      </c>
      <c r="K342" s="42">
        <f t="shared" ref="K342:K347" si="58">J342/$K$340</f>
        <v>4.3478260869565216E-2</v>
      </c>
      <c r="L342" s="25">
        <v>2</v>
      </c>
      <c r="M342" s="38">
        <f t="shared" ref="M342:M347" si="59">L342/$M$340</f>
        <v>3.5087719298245612E-2</v>
      </c>
      <c r="N342" s="25">
        <v>2</v>
      </c>
      <c r="O342" s="38">
        <f t="shared" ref="O342:O347" si="60">N342/$O$340</f>
        <v>2.8985507246376812E-2</v>
      </c>
    </row>
    <row r="343" spans="1:18" x14ac:dyDescent="0.15">
      <c r="B343" s="6"/>
      <c r="C343" s="26" t="s">
        <v>106</v>
      </c>
      <c r="D343" s="25">
        <v>45</v>
      </c>
      <c r="E343" s="42">
        <f t="shared" si="55"/>
        <v>0.16483516483516483</v>
      </c>
      <c r="F343" s="25">
        <v>10</v>
      </c>
      <c r="G343" s="42">
        <f t="shared" si="56"/>
        <v>0.21739130434782608</v>
      </c>
      <c r="H343" s="25">
        <v>9</v>
      </c>
      <c r="I343" s="42">
        <f t="shared" si="57"/>
        <v>0.16363636363636364</v>
      </c>
      <c r="J343" s="25">
        <v>5</v>
      </c>
      <c r="K343" s="42">
        <f t="shared" si="58"/>
        <v>0.10869565217391304</v>
      </c>
      <c r="L343" s="25">
        <v>10</v>
      </c>
      <c r="M343" s="38">
        <f t="shared" si="59"/>
        <v>0.17543859649122806</v>
      </c>
      <c r="N343" s="25">
        <v>11</v>
      </c>
      <c r="O343" s="38">
        <f t="shared" si="60"/>
        <v>0.15942028985507245</v>
      </c>
    </row>
    <row r="344" spans="1:18" x14ac:dyDescent="0.15">
      <c r="B344" s="6"/>
      <c r="C344" s="26" t="s">
        <v>107</v>
      </c>
      <c r="D344" s="25">
        <v>157</v>
      </c>
      <c r="E344" s="42">
        <f t="shared" si="55"/>
        <v>0.57509157509157505</v>
      </c>
      <c r="F344" s="25">
        <v>19</v>
      </c>
      <c r="G344" s="42">
        <f t="shared" si="56"/>
        <v>0.41304347826086957</v>
      </c>
      <c r="H344" s="25">
        <v>33</v>
      </c>
      <c r="I344" s="42">
        <f t="shared" si="57"/>
        <v>0.6</v>
      </c>
      <c r="J344" s="25">
        <v>27</v>
      </c>
      <c r="K344" s="42">
        <f t="shared" si="58"/>
        <v>0.58695652173913049</v>
      </c>
      <c r="L344" s="25">
        <v>30</v>
      </c>
      <c r="M344" s="38">
        <f t="shared" si="59"/>
        <v>0.52631578947368418</v>
      </c>
      <c r="N344" s="25">
        <v>48</v>
      </c>
      <c r="O344" s="38">
        <f t="shared" si="60"/>
        <v>0.69565217391304346</v>
      </c>
    </row>
    <row r="345" spans="1:18" x14ac:dyDescent="0.15">
      <c r="B345" s="6"/>
      <c r="C345" s="26" t="s">
        <v>108</v>
      </c>
      <c r="D345" s="25">
        <v>115</v>
      </c>
      <c r="E345" s="42">
        <f t="shared" si="55"/>
        <v>0.42124542124542125</v>
      </c>
      <c r="F345" s="25">
        <v>18</v>
      </c>
      <c r="G345" s="42">
        <f t="shared" si="56"/>
        <v>0.39130434782608697</v>
      </c>
      <c r="H345" s="25">
        <v>31</v>
      </c>
      <c r="I345" s="42">
        <f t="shared" si="57"/>
        <v>0.5636363636363636</v>
      </c>
      <c r="J345" s="25">
        <v>18</v>
      </c>
      <c r="K345" s="42">
        <f t="shared" si="58"/>
        <v>0.39130434782608697</v>
      </c>
      <c r="L345" s="25">
        <v>22</v>
      </c>
      <c r="M345" s="38">
        <f t="shared" si="59"/>
        <v>0.38596491228070173</v>
      </c>
      <c r="N345" s="25">
        <v>26</v>
      </c>
      <c r="O345" s="38">
        <f t="shared" si="60"/>
        <v>0.37681159420289856</v>
      </c>
    </row>
    <row r="346" spans="1:18" x14ac:dyDescent="0.15">
      <c r="B346" s="6"/>
      <c r="C346" s="26" t="s">
        <v>109</v>
      </c>
      <c r="D346" s="25">
        <v>17</v>
      </c>
      <c r="E346" s="42">
        <f t="shared" si="55"/>
        <v>6.2271062271062272E-2</v>
      </c>
      <c r="F346" s="25">
        <v>4</v>
      </c>
      <c r="G346" s="42">
        <f t="shared" si="56"/>
        <v>8.6956521739130432E-2</v>
      </c>
      <c r="H346" s="25">
        <v>7</v>
      </c>
      <c r="I346" s="42">
        <f t="shared" si="57"/>
        <v>0.12727272727272726</v>
      </c>
      <c r="J346" s="25">
        <v>2</v>
      </c>
      <c r="K346" s="42">
        <f t="shared" si="58"/>
        <v>4.3478260869565216E-2</v>
      </c>
      <c r="L346" s="25">
        <v>2</v>
      </c>
      <c r="M346" s="38">
        <f t="shared" si="59"/>
        <v>3.5087719298245612E-2</v>
      </c>
      <c r="N346" s="25">
        <v>2</v>
      </c>
      <c r="O346" s="38">
        <f t="shared" si="60"/>
        <v>2.8985507246376812E-2</v>
      </c>
    </row>
    <row r="347" spans="1:18" x14ac:dyDescent="0.15">
      <c r="B347" s="6"/>
      <c r="C347" s="26" t="s">
        <v>148</v>
      </c>
      <c r="D347" s="25">
        <v>11</v>
      </c>
      <c r="E347" s="42">
        <f t="shared" si="55"/>
        <v>4.0293040293040296E-2</v>
      </c>
      <c r="F347" s="25">
        <v>2</v>
      </c>
      <c r="G347" s="42">
        <f t="shared" si="56"/>
        <v>4.3478260869565216E-2</v>
      </c>
      <c r="H347" s="25">
        <v>1</v>
      </c>
      <c r="I347" s="42">
        <f t="shared" si="57"/>
        <v>1.8181818181818181E-2</v>
      </c>
      <c r="J347" s="25">
        <v>3</v>
      </c>
      <c r="K347" s="42">
        <f t="shared" si="58"/>
        <v>6.5217391304347824E-2</v>
      </c>
      <c r="L347" s="25">
        <v>2</v>
      </c>
      <c r="M347" s="38">
        <f t="shared" si="59"/>
        <v>3.5087719298245612E-2</v>
      </c>
      <c r="N347" s="25">
        <v>3</v>
      </c>
      <c r="O347" s="38">
        <f t="shared" si="60"/>
        <v>4.3478260869565216E-2</v>
      </c>
    </row>
    <row r="348" spans="1:18" x14ac:dyDescent="0.15">
      <c r="A348" s="6"/>
      <c r="B348" s="6"/>
      <c r="C348" s="6"/>
      <c r="D348" s="6"/>
      <c r="E348" s="6"/>
      <c r="F348" s="6"/>
      <c r="G348" s="6"/>
      <c r="H348" s="6"/>
      <c r="I348" s="6"/>
      <c r="J348" s="6"/>
      <c r="K348" s="6"/>
      <c r="L348" s="6"/>
    </row>
    <row r="349" spans="1:18" x14ac:dyDescent="0.15">
      <c r="A349" s="6"/>
      <c r="B349" s="6"/>
      <c r="C349" s="6"/>
      <c r="D349" s="6"/>
      <c r="E349" s="6"/>
      <c r="F349" s="6"/>
      <c r="G349" s="6"/>
      <c r="H349" s="6"/>
      <c r="I349" s="6"/>
      <c r="J349" s="6"/>
      <c r="K349" s="6"/>
      <c r="L349" s="6"/>
    </row>
    <row r="350" spans="1:18" x14ac:dyDescent="0.15">
      <c r="A350" s="6"/>
      <c r="B350" s="6"/>
      <c r="C350" s="6"/>
      <c r="D350" s="6"/>
      <c r="E350" s="6"/>
      <c r="F350" s="6"/>
      <c r="G350" s="6"/>
      <c r="H350" s="6"/>
      <c r="I350" s="6"/>
      <c r="J350" s="6"/>
      <c r="K350" s="6"/>
      <c r="L350" s="6"/>
    </row>
    <row r="351" spans="1:18" x14ac:dyDescent="0.15">
      <c r="A351" s="6"/>
      <c r="B351" s="6"/>
      <c r="C351" s="6"/>
      <c r="D351" s="6"/>
      <c r="E351" s="6"/>
      <c r="F351" s="6"/>
      <c r="G351" s="6"/>
      <c r="H351" s="6"/>
      <c r="I351" s="6"/>
      <c r="J351" s="6"/>
      <c r="K351" s="6"/>
      <c r="L351" s="6"/>
    </row>
    <row r="352" spans="1:18" x14ac:dyDescent="0.15">
      <c r="A352" s="45" t="s">
        <v>145</v>
      </c>
      <c r="B352" s="76" t="s">
        <v>227</v>
      </c>
      <c r="C352" s="6"/>
      <c r="D352" s="6"/>
      <c r="E352" s="6"/>
      <c r="F352" s="6"/>
      <c r="G352" s="6"/>
      <c r="H352" s="6"/>
      <c r="I352" s="6"/>
      <c r="J352" s="6"/>
      <c r="K352" s="6"/>
      <c r="L352" s="6"/>
    </row>
    <row r="353" spans="1:18" x14ac:dyDescent="0.15">
      <c r="A353" s="45" t="s">
        <v>145</v>
      </c>
      <c r="B353" s="76" t="s">
        <v>228</v>
      </c>
      <c r="C353" s="6"/>
      <c r="D353" s="6"/>
      <c r="E353" s="6"/>
      <c r="F353" s="6"/>
      <c r="G353" s="6"/>
      <c r="H353" s="6"/>
      <c r="I353" s="6"/>
      <c r="J353" s="6"/>
      <c r="K353" s="6"/>
      <c r="L353" s="6"/>
    </row>
    <row r="354" spans="1:18" x14ac:dyDescent="0.15">
      <c r="A354" s="6"/>
      <c r="C354" s="6"/>
      <c r="D354" s="6"/>
      <c r="E354" s="6"/>
      <c r="F354" s="6"/>
      <c r="G354" s="6"/>
      <c r="H354" s="6"/>
      <c r="I354" s="6"/>
      <c r="J354" s="6"/>
      <c r="K354" s="6"/>
      <c r="L354" s="6"/>
    </row>
    <row r="355" spans="1:18" x14ac:dyDescent="0.15">
      <c r="A355" s="6"/>
      <c r="C355" s="26"/>
      <c r="D355" s="72" t="s">
        <v>15</v>
      </c>
      <c r="E355" s="164">
        <f>E330</f>
        <v>273</v>
      </c>
      <c r="F355" s="72" t="s">
        <v>2</v>
      </c>
      <c r="G355" s="164">
        <f>G330</f>
        <v>147</v>
      </c>
      <c r="H355" s="72" t="s">
        <v>3</v>
      </c>
      <c r="I355" s="27">
        <f>I330</f>
        <v>126</v>
      </c>
      <c r="J355" s="6"/>
      <c r="K355" s="6"/>
      <c r="L355" s="6"/>
      <c r="M355" s="6"/>
    </row>
    <row r="356" spans="1:18" x14ac:dyDescent="0.15">
      <c r="A356" s="6"/>
      <c r="C356" s="26" t="s">
        <v>110</v>
      </c>
      <c r="D356" s="26">
        <v>108</v>
      </c>
      <c r="E356" s="42">
        <f>D356/$E$355</f>
        <v>0.39560439560439559</v>
      </c>
      <c r="F356" s="26">
        <v>43</v>
      </c>
      <c r="G356" s="42">
        <f>F356/$G$355</f>
        <v>0.29251700680272108</v>
      </c>
      <c r="H356" s="26">
        <v>65</v>
      </c>
      <c r="I356" s="38">
        <f>H356/$I$355</f>
        <v>0.51587301587301593</v>
      </c>
      <c r="J356" s="6"/>
      <c r="K356" s="6"/>
      <c r="L356" s="6"/>
      <c r="M356" s="6"/>
    </row>
    <row r="357" spans="1:18" x14ac:dyDescent="0.15">
      <c r="A357" s="6"/>
      <c r="C357" s="26" t="s">
        <v>111</v>
      </c>
      <c r="D357" s="26">
        <v>54</v>
      </c>
      <c r="E357" s="42">
        <f>D357/$E$355</f>
        <v>0.19780219780219779</v>
      </c>
      <c r="F357" s="26">
        <v>30</v>
      </c>
      <c r="G357" s="42">
        <f>F357/$G$355</f>
        <v>0.20408163265306123</v>
      </c>
      <c r="H357" s="26">
        <v>24</v>
      </c>
      <c r="I357" s="38">
        <f>H357/$I$355</f>
        <v>0.19047619047619047</v>
      </c>
      <c r="J357" s="6"/>
      <c r="K357" s="6"/>
      <c r="L357" s="6"/>
      <c r="M357" s="6"/>
    </row>
    <row r="358" spans="1:18" x14ac:dyDescent="0.15">
      <c r="A358" s="6"/>
      <c r="C358" s="26" t="s">
        <v>112</v>
      </c>
      <c r="D358" s="26">
        <v>111</v>
      </c>
      <c r="E358" s="42">
        <f>D358/$E$355</f>
        <v>0.40659340659340659</v>
      </c>
      <c r="F358" s="26">
        <v>74</v>
      </c>
      <c r="G358" s="42">
        <f>F358/$G$355</f>
        <v>0.50340136054421769</v>
      </c>
      <c r="H358" s="26">
        <v>37</v>
      </c>
      <c r="I358" s="38">
        <f>H358/$I$355</f>
        <v>0.29365079365079366</v>
      </c>
      <c r="J358" s="6"/>
      <c r="K358" s="6"/>
      <c r="L358" s="6"/>
      <c r="M358" s="6"/>
    </row>
    <row r="359" spans="1:18" x14ac:dyDescent="0.15">
      <c r="A359" s="6"/>
      <c r="B359" s="93"/>
      <c r="C359" s="6"/>
      <c r="D359" s="6"/>
      <c r="E359" s="6"/>
      <c r="F359" s="6"/>
      <c r="G359" s="6"/>
      <c r="H359" s="6"/>
      <c r="I359" s="6"/>
      <c r="J359" s="6"/>
      <c r="K359" s="6"/>
      <c r="L359" s="6"/>
      <c r="M359" s="6"/>
    </row>
    <row r="360" spans="1:18" x14ac:dyDescent="0.15">
      <c r="A360" s="6"/>
      <c r="B360" s="93"/>
      <c r="C360" s="123" t="s">
        <v>102</v>
      </c>
      <c r="D360" s="93"/>
      <c r="E360" s="93"/>
      <c r="F360" s="93"/>
      <c r="G360" s="93"/>
      <c r="H360" s="93"/>
      <c r="I360" s="93"/>
      <c r="J360" s="93"/>
      <c r="K360" s="93"/>
      <c r="L360" s="93"/>
      <c r="M360" s="93"/>
    </row>
    <row r="361" spans="1:18" s="93" customFormat="1" ht="22.5" x14ac:dyDescent="0.15">
      <c r="C361" s="94"/>
      <c r="D361" s="95" t="s">
        <v>15</v>
      </c>
      <c r="E361" s="96">
        <v>273</v>
      </c>
      <c r="F361" s="97" t="s">
        <v>196</v>
      </c>
      <c r="G361" s="96">
        <v>46</v>
      </c>
      <c r="H361" s="95" t="s">
        <v>26</v>
      </c>
      <c r="I361" s="96">
        <v>55</v>
      </c>
      <c r="J361" s="95" t="s">
        <v>27</v>
      </c>
      <c r="K361" s="96">
        <v>46</v>
      </c>
      <c r="L361" s="95" t="s">
        <v>28</v>
      </c>
      <c r="M361" s="96">
        <v>57</v>
      </c>
      <c r="N361" s="98" t="s">
        <v>29</v>
      </c>
      <c r="O361" s="96">
        <v>69</v>
      </c>
      <c r="P361" s="76"/>
      <c r="Q361" s="76"/>
      <c r="R361" s="99"/>
    </row>
    <row r="362" spans="1:18" x14ac:dyDescent="0.15">
      <c r="A362" s="6"/>
      <c r="B362" s="93"/>
      <c r="C362" s="26" t="s">
        <v>110</v>
      </c>
      <c r="D362" s="25">
        <v>108</v>
      </c>
      <c r="E362" s="42">
        <f>D362/$E$361</f>
        <v>0.39560439560439559</v>
      </c>
      <c r="F362" s="25">
        <v>17</v>
      </c>
      <c r="G362" s="42">
        <f>F362/$G$361</f>
        <v>0.36956521739130432</v>
      </c>
      <c r="H362" s="25">
        <v>25</v>
      </c>
      <c r="I362" s="42">
        <f>H362/$I$361</f>
        <v>0.45454545454545453</v>
      </c>
      <c r="J362" s="25">
        <v>19</v>
      </c>
      <c r="K362" s="42">
        <f>J362/$K$361</f>
        <v>0.41304347826086957</v>
      </c>
      <c r="L362" s="25">
        <v>23</v>
      </c>
      <c r="M362" s="38">
        <f>L362/$M$361</f>
        <v>0.40350877192982454</v>
      </c>
      <c r="N362" s="25">
        <v>24</v>
      </c>
      <c r="O362" s="38">
        <f>N362/$O$361</f>
        <v>0.34782608695652173</v>
      </c>
    </row>
    <row r="363" spans="1:18" x14ac:dyDescent="0.15">
      <c r="A363" s="6"/>
      <c r="B363" s="93"/>
      <c r="C363" s="26" t="s">
        <v>111</v>
      </c>
      <c r="D363" s="25">
        <v>54</v>
      </c>
      <c r="E363" s="42">
        <f>D363/$E$361</f>
        <v>0.19780219780219779</v>
      </c>
      <c r="F363" s="25">
        <v>16</v>
      </c>
      <c r="G363" s="42">
        <f>F363/$G$361</f>
        <v>0.34782608695652173</v>
      </c>
      <c r="H363" s="25">
        <v>13</v>
      </c>
      <c r="I363" s="42">
        <f>H363/$I$361</f>
        <v>0.23636363636363636</v>
      </c>
      <c r="J363" s="25">
        <v>6</v>
      </c>
      <c r="K363" s="42">
        <f>J363/$K$361</f>
        <v>0.13043478260869565</v>
      </c>
      <c r="L363" s="25">
        <v>13</v>
      </c>
      <c r="M363" s="38">
        <f>L363/$M$361</f>
        <v>0.22807017543859648</v>
      </c>
      <c r="N363" s="25">
        <v>6</v>
      </c>
      <c r="O363" s="38">
        <f t="shared" ref="O363:O364" si="61">N363/$O$361</f>
        <v>8.6956521739130432E-2</v>
      </c>
    </row>
    <row r="364" spans="1:18" x14ac:dyDescent="0.15">
      <c r="A364" s="6"/>
      <c r="B364" s="93"/>
      <c r="C364" s="26" t="s">
        <v>112</v>
      </c>
      <c r="D364" s="25">
        <v>111</v>
      </c>
      <c r="E364" s="42">
        <f>D364/$E$361</f>
        <v>0.40659340659340659</v>
      </c>
      <c r="F364" s="25">
        <v>13</v>
      </c>
      <c r="G364" s="42">
        <f>F364/$G$361</f>
        <v>0.28260869565217389</v>
      </c>
      <c r="H364" s="25">
        <v>17</v>
      </c>
      <c r="I364" s="42">
        <f>H364/$I$361</f>
        <v>0.30909090909090908</v>
      </c>
      <c r="J364" s="25">
        <v>21</v>
      </c>
      <c r="K364" s="42">
        <f>J364/$K$361</f>
        <v>0.45652173913043476</v>
      </c>
      <c r="L364" s="25">
        <v>21</v>
      </c>
      <c r="M364" s="38">
        <f>L364/$M$361</f>
        <v>0.36842105263157893</v>
      </c>
      <c r="N364" s="25">
        <v>39</v>
      </c>
      <c r="O364" s="38">
        <f t="shared" si="61"/>
        <v>0.56521739130434778</v>
      </c>
    </row>
    <row r="365" spans="1:18" x14ac:dyDescent="0.15">
      <c r="A365" s="6"/>
      <c r="B365" s="6"/>
      <c r="C365" s="6"/>
      <c r="D365" s="6"/>
      <c r="E365" s="6"/>
      <c r="F365" s="6"/>
      <c r="G365" s="6"/>
      <c r="H365" s="6"/>
      <c r="I365" s="6"/>
      <c r="J365" s="6"/>
      <c r="K365" s="6"/>
      <c r="L365" s="6"/>
    </row>
    <row r="366" spans="1:18" x14ac:dyDescent="0.15">
      <c r="A366" s="123"/>
      <c r="B366" s="123"/>
      <c r="C366" s="123"/>
      <c r="D366" s="123"/>
      <c r="E366" s="123"/>
      <c r="F366" s="123"/>
      <c r="G366" s="123"/>
      <c r="H366" s="123"/>
      <c r="I366" s="123"/>
      <c r="J366" s="123"/>
      <c r="K366" s="123"/>
      <c r="L366" s="123"/>
    </row>
    <row r="367" spans="1:18" x14ac:dyDescent="0.15">
      <c r="A367" s="123"/>
      <c r="B367" s="123"/>
      <c r="C367" s="123"/>
      <c r="D367" s="123"/>
      <c r="E367" s="123"/>
      <c r="F367" s="123"/>
      <c r="G367" s="123"/>
      <c r="H367" s="123"/>
      <c r="I367" s="123"/>
      <c r="J367" s="123"/>
      <c r="K367" s="123"/>
      <c r="L367" s="123"/>
    </row>
    <row r="368" spans="1:18" x14ac:dyDescent="0.15">
      <c r="A368" s="123"/>
      <c r="B368" s="123"/>
      <c r="C368" s="123"/>
      <c r="D368" s="123"/>
      <c r="E368" s="123"/>
      <c r="F368" s="123"/>
      <c r="G368" s="123"/>
      <c r="H368" s="123"/>
      <c r="I368" s="123"/>
      <c r="J368" s="123"/>
      <c r="K368" s="123"/>
      <c r="L368" s="123"/>
    </row>
    <row r="369" spans="1:13" x14ac:dyDescent="0.15">
      <c r="A369" s="45" t="s">
        <v>145</v>
      </c>
      <c r="B369" s="76" t="s">
        <v>229</v>
      </c>
      <c r="C369" s="123"/>
      <c r="D369" s="123"/>
      <c r="E369" s="123"/>
      <c r="F369" s="123"/>
      <c r="G369" s="123"/>
      <c r="H369" s="123"/>
      <c r="I369" s="123"/>
      <c r="J369" s="123"/>
      <c r="K369" s="123"/>
      <c r="L369" s="123"/>
    </row>
    <row r="370" spans="1:13" x14ac:dyDescent="0.15">
      <c r="A370" s="45" t="s">
        <v>145</v>
      </c>
      <c r="B370" s="76" t="s">
        <v>230</v>
      </c>
      <c r="C370" s="123"/>
      <c r="D370" s="123"/>
      <c r="E370" s="123"/>
      <c r="F370" s="123"/>
      <c r="G370" s="123"/>
      <c r="H370" s="123"/>
      <c r="I370" s="123"/>
      <c r="J370" s="123"/>
      <c r="K370" s="123"/>
      <c r="L370" s="123"/>
    </row>
    <row r="371" spans="1:13" x14ac:dyDescent="0.15">
      <c r="A371" s="171"/>
      <c r="C371" s="171"/>
      <c r="D371" s="171"/>
      <c r="E371" s="171"/>
      <c r="F371" s="171"/>
      <c r="G371" s="171"/>
      <c r="H371" s="171"/>
      <c r="I371" s="171"/>
      <c r="J371" s="171"/>
      <c r="K371" s="171"/>
      <c r="L371" s="171"/>
      <c r="M371" s="171"/>
    </row>
    <row r="372" spans="1:13" x14ac:dyDescent="0.15">
      <c r="A372" s="123"/>
      <c r="C372" s="172"/>
      <c r="D372" s="72" t="s">
        <v>15</v>
      </c>
      <c r="E372" s="164">
        <f>D52</f>
        <v>92</v>
      </c>
      <c r="F372" s="72" t="s">
        <v>2</v>
      </c>
      <c r="G372" s="164">
        <f>F52</f>
        <v>45</v>
      </c>
      <c r="H372" s="72" t="s">
        <v>3</v>
      </c>
      <c r="I372" s="27">
        <f>H52</f>
        <v>47</v>
      </c>
      <c r="J372" s="173"/>
      <c r="K372" s="173"/>
      <c r="L372" s="124"/>
      <c r="M372" s="124"/>
    </row>
    <row r="373" spans="1:13" x14ac:dyDescent="0.15">
      <c r="A373" s="123"/>
      <c r="C373" s="172" t="s">
        <v>113</v>
      </c>
      <c r="D373" s="174">
        <v>18</v>
      </c>
      <c r="E373" s="37">
        <f t="shared" ref="E373:E383" si="62">D373/$E$372</f>
        <v>0.19565217391304349</v>
      </c>
      <c r="F373" s="174">
        <v>10</v>
      </c>
      <c r="G373" s="37">
        <f>F373/$G$372</f>
        <v>0.22222222222222221</v>
      </c>
      <c r="H373" s="174">
        <v>8</v>
      </c>
      <c r="I373" s="37">
        <f>H373/$I$372</f>
        <v>0.1702127659574468</v>
      </c>
      <c r="J373" s="175"/>
      <c r="K373" s="175"/>
      <c r="L373" s="124"/>
      <c r="M373" s="124"/>
    </row>
    <row r="374" spans="1:13" x14ac:dyDescent="0.15">
      <c r="A374" s="123"/>
      <c r="C374" s="172" t="s">
        <v>176</v>
      </c>
      <c r="D374" s="174">
        <v>15</v>
      </c>
      <c r="E374" s="37">
        <f t="shared" si="62"/>
        <v>0.16304347826086957</v>
      </c>
      <c r="F374" s="174">
        <v>4</v>
      </c>
      <c r="G374" s="37">
        <f t="shared" ref="G374:G383" si="63">F374/$G$372</f>
        <v>8.8888888888888892E-2</v>
      </c>
      <c r="H374" s="174">
        <v>11</v>
      </c>
      <c r="I374" s="37">
        <f t="shared" ref="I374:I383" si="64">H374/$I$372</f>
        <v>0.23404255319148937</v>
      </c>
      <c r="J374" s="175"/>
      <c r="K374" s="175"/>
      <c r="L374" s="124"/>
      <c r="M374" s="124"/>
    </row>
    <row r="375" spans="1:13" x14ac:dyDescent="0.15">
      <c r="A375" s="123"/>
      <c r="C375" s="172" t="s">
        <v>177</v>
      </c>
      <c r="D375" s="174">
        <v>19</v>
      </c>
      <c r="E375" s="37">
        <f t="shared" si="62"/>
        <v>0.20652173913043478</v>
      </c>
      <c r="F375" s="174">
        <v>7</v>
      </c>
      <c r="G375" s="37">
        <f t="shared" si="63"/>
        <v>0.15555555555555556</v>
      </c>
      <c r="H375" s="174">
        <v>12</v>
      </c>
      <c r="I375" s="37">
        <f t="shared" si="64"/>
        <v>0.25531914893617019</v>
      </c>
      <c r="J375" s="175"/>
      <c r="K375" s="175"/>
      <c r="L375" s="124"/>
      <c r="M375" s="124"/>
    </row>
    <row r="376" spans="1:13" x14ac:dyDescent="0.15">
      <c r="A376" s="123"/>
      <c r="C376" s="172" t="s">
        <v>116</v>
      </c>
      <c r="D376" s="174">
        <v>4</v>
      </c>
      <c r="E376" s="37">
        <f t="shared" si="62"/>
        <v>4.3478260869565216E-2</v>
      </c>
      <c r="F376" s="174">
        <v>1</v>
      </c>
      <c r="G376" s="37">
        <f t="shared" si="63"/>
        <v>2.2222222222222223E-2</v>
      </c>
      <c r="H376" s="174">
        <v>3</v>
      </c>
      <c r="I376" s="37">
        <f t="shared" si="64"/>
        <v>6.3829787234042548E-2</v>
      </c>
      <c r="J376" s="175"/>
      <c r="K376" s="175"/>
      <c r="L376" s="124"/>
      <c r="M376" s="124"/>
    </row>
    <row r="377" spans="1:13" x14ac:dyDescent="0.15">
      <c r="A377" s="123"/>
      <c r="C377" s="172" t="s">
        <v>117</v>
      </c>
      <c r="D377" s="174">
        <v>13</v>
      </c>
      <c r="E377" s="37">
        <f t="shared" si="62"/>
        <v>0.14130434782608695</v>
      </c>
      <c r="F377" s="174">
        <v>5</v>
      </c>
      <c r="G377" s="37">
        <f t="shared" si="63"/>
        <v>0.1111111111111111</v>
      </c>
      <c r="H377" s="174">
        <v>8</v>
      </c>
      <c r="I377" s="37">
        <f t="shared" si="64"/>
        <v>0.1702127659574468</v>
      </c>
      <c r="J377" s="175"/>
      <c r="K377" s="175"/>
      <c r="L377" s="124"/>
      <c r="M377" s="124"/>
    </row>
    <row r="378" spans="1:13" x14ac:dyDescent="0.15">
      <c r="A378" s="123"/>
      <c r="C378" s="172" t="s">
        <v>118</v>
      </c>
      <c r="D378" s="174">
        <v>24</v>
      </c>
      <c r="E378" s="37">
        <f t="shared" si="62"/>
        <v>0.2608695652173913</v>
      </c>
      <c r="F378" s="174">
        <v>10</v>
      </c>
      <c r="G378" s="37">
        <f t="shared" si="63"/>
        <v>0.22222222222222221</v>
      </c>
      <c r="H378" s="174">
        <v>14</v>
      </c>
      <c r="I378" s="37">
        <f t="shared" si="64"/>
        <v>0.2978723404255319</v>
      </c>
      <c r="J378" s="175"/>
      <c r="K378" s="175"/>
      <c r="L378" s="124"/>
      <c r="M378" s="124"/>
    </row>
    <row r="379" spans="1:13" x14ac:dyDescent="0.15">
      <c r="A379" s="123"/>
      <c r="C379" s="172" t="s">
        <v>119</v>
      </c>
      <c r="D379" s="174">
        <v>20</v>
      </c>
      <c r="E379" s="37">
        <f t="shared" si="62"/>
        <v>0.21739130434782608</v>
      </c>
      <c r="F379" s="174">
        <v>9</v>
      </c>
      <c r="G379" s="37">
        <f t="shared" si="63"/>
        <v>0.2</v>
      </c>
      <c r="H379" s="174">
        <v>11</v>
      </c>
      <c r="I379" s="37">
        <f t="shared" si="64"/>
        <v>0.23404255319148937</v>
      </c>
      <c r="J379" s="175"/>
      <c r="K379" s="175"/>
      <c r="L379" s="124"/>
      <c r="M379" s="124"/>
    </row>
    <row r="380" spans="1:13" x14ac:dyDescent="0.15">
      <c r="A380" s="123"/>
      <c r="C380" s="172" t="s">
        <v>120</v>
      </c>
      <c r="D380" s="174">
        <v>8</v>
      </c>
      <c r="E380" s="37">
        <f t="shared" si="62"/>
        <v>8.6956521739130432E-2</v>
      </c>
      <c r="F380" s="174">
        <v>5</v>
      </c>
      <c r="G380" s="37">
        <f t="shared" si="63"/>
        <v>0.1111111111111111</v>
      </c>
      <c r="H380" s="174">
        <v>3</v>
      </c>
      <c r="I380" s="37">
        <f t="shared" si="64"/>
        <v>6.3829787234042548E-2</v>
      </c>
      <c r="J380" s="175"/>
      <c r="K380" s="175"/>
      <c r="L380" s="124"/>
      <c r="M380" s="124"/>
    </row>
    <row r="381" spans="1:13" x14ac:dyDescent="0.15">
      <c r="A381" s="123"/>
      <c r="C381" s="172" t="s">
        <v>101</v>
      </c>
      <c r="D381" s="174">
        <v>3</v>
      </c>
      <c r="E381" s="37">
        <f t="shared" si="62"/>
        <v>3.2608695652173912E-2</v>
      </c>
      <c r="F381" s="174">
        <v>2</v>
      </c>
      <c r="G381" s="37">
        <f t="shared" si="63"/>
        <v>4.4444444444444446E-2</v>
      </c>
      <c r="H381" s="174">
        <v>1</v>
      </c>
      <c r="I381" s="37">
        <f t="shared" si="64"/>
        <v>2.1276595744680851E-2</v>
      </c>
      <c r="J381" s="175"/>
      <c r="K381" s="175"/>
      <c r="L381" s="124"/>
      <c r="M381" s="124"/>
    </row>
    <row r="382" spans="1:13" x14ac:dyDescent="0.15">
      <c r="A382" s="123"/>
      <c r="C382" s="26" t="s">
        <v>148</v>
      </c>
      <c r="D382" s="176">
        <v>3</v>
      </c>
      <c r="E382" s="37">
        <f t="shared" si="62"/>
        <v>3.2608695652173912E-2</v>
      </c>
      <c r="F382" s="176">
        <v>2</v>
      </c>
      <c r="G382" s="37">
        <f t="shared" si="63"/>
        <v>4.4444444444444446E-2</v>
      </c>
      <c r="H382" s="176">
        <v>1</v>
      </c>
      <c r="I382" s="37">
        <f t="shared" si="64"/>
        <v>2.1276595744680851E-2</v>
      </c>
      <c r="J382" s="177"/>
      <c r="K382" s="177"/>
      <c r="L382" s="124"/>
      <c r="M382" s="127"/>
    </row>
    <row r="383" spans="1:13" x14ac:dyDescent="0.15">
      <c r="A383" s="123"/>
      <c r="C383" s="26" t="s">
        <v>155</v>
      </c>
      <c r="D383" s="174">
        <v>28</v>
      </c>
      <c r="E383" s="37">
        <f t="shared" si="62"/>
        <v>0.30434782608695654</v>
      </c>
      <c r="F383" s="174">
        <v>15</v>
      </c>
      <c r="G383" s="37">
        <f t="shared" si="63"/>
        <v>0.33333333333333331</v>
      </c>
      <c r="H383" s="174">
        <v>13</v>
      </c>
      <c r="I383" s="37">
        <f t="shared" si="64"/>
        <v>0.27659574468085107</v>
      </c>
      <c r="J383" s="175"/>
      <c r="K383" s="175"/>
      <c r="L383" s="124"/>
      <c r="M383" s="124"/>
    </row>
    <row r="384" spans="1:13" x14ac:dyDescent="0.15">
      <c r="A384" s="123"/>
      <c r="C384" s="178"/>
      <c r="D384" s="178"/>
      <c r="E384" s="178"/>
      <c r="F384" s="178"/>
      <c r="G384" s="178"/>
      <c r="H384" s="178"/>
      <c r="I384" s="127"/>
      <c r="J384" s="127"/>
      <c r="K384" s="177"/>
      <c r="L384" s="177"/>
      <c r="M384" s="127"/>
    </row>
    <row r="385" spans="1:18" x14ac:dyDescent="0.15">
      <c r="A385" s="123"/>
      <c r="B385" s="93"/>
      <c r="C385" s="123" t="s">
        <v>102</v>
      </c>
      <c r="D385" s="123"/>
      <c r="E385" s="123"/>
      <c r="F385" s="123"/>
      <c r="G385" s="123"/>
      <c r="H385" s="123"/>
      <c r="I385" s="123"/>
      <c r="J385" s="123"/>
      <c r="K385" s="123"/>
      <c r="L385" s="123"/>
      <c r="M385" s="123"/>
    </row>
    <row r="386" spans="1:18" s="93" customFormat="1" ht="22.5" x14ac:dyDescent="0.15">
      <c r="C386" s="94"/>
      <c r="D386" s="95" t="s">
        <v>15</v>
      </c>
      <c r="E386" s="96">
        <v>92</v>
      </c>
      <c r="F386" s="97" t="s">
        <v>196</v>
      </c>
      <c r="G386" s="96">
        <v>16</v>
      </c>
      <c r="H386" s="95" t="s">
        <v>26</v>
      </c>
      <c r="I386" s="96">
        <v>22</v>
      </c>
      <c r="J386" s="95" t="s">
        <v>27</v>
      </c>
      <c r="K386" s="96">
        <v>19</v>
      </c>
      <c r="L386" s="95" t="s">
        <v>28</v>
      </c>
      <c r="M386" s="96">
        <v>20</v>
      </c>
      <c r="N386" s="98" t="s">
        <v>29</v>
      </c>
      <c r="O386" s="96">
        <v>15</v>
      </c>
      <c r="P386" s="76"/>
      <c r="Q386" s="76"/>
      <c r="R386" s="99"/>
    </row>
    <row r="387" spans="1:18" x14ac:dyDescent="0.15">
      <c r="A387" s="123"/>
      <c r="B387" s="93"/>
      <c r="C387" s="172" t="s">
        <v>113</v>
      </c>
      <c r="D387" s="174">
        <v>18</v>
      </c>
      <c r="E387" s="179">
        <f t="shared" ref="E387:E397" si="65">D387/$E$386</f>
        <v>0.19565217391304349</v>
      </c>
      <c r="F387" s="180">
        <v>5</v>
      </c>
      <c r="G387" s="37">
        <f>F387/$G$386</f>
        <v>0.3125</v>
      </c>
      <c r="H387" s="174">
        <v>5</v>
      </c>
      <c r="I387" s="179">
        <f>H387/$I$386</f>
        <v>0.22727272727272727</v>
      </c>
      <c r="J387" s="174">
        <v>2</v>
      </c>
      <c r="K387" s="179">
        <f>J387/$K$386</f>
        <v>0.10526315789473684</v>
      </c>
      <c r="L387" s="174">
        <v>5</v>
      </c>
      <c r="M387" s="179">
        <f>L387/$M$386</f>
        <v>0.25</v>
      </c>
      <c r="N387" s="174">
        <v>1</v>
      </c>
      <c r="O387" s="179">
        <f>N387/$O$386</f>
        <v>6.6666666666666666E-2</v>
      </c>
    </row>
    <row r="388" spans="1:18" x14ac:dyDescent="0.15">
      <c r="A388" s="123"/>
      <c r="C388" s="172" t="s">
        <v>114</v>
      </c>
      <c r="D388" s="174">
        <v>15</v>
      </c>
      <c r="E388" s="179">
        <f t="shared" si="65"/>
        <v>0.16304347826086957</v>
      </c>
      <c r="F388" s="180">
        <v>3</v>
      </c>
      <c r="G388" s="37">
        <f t="shared" ref="G388:G397" si="66">F388/$G$386</f>
        <v>0.1875</v>
      </c>
      <c r="H388" s="174">
        <v>6</v>
      </c>
      <c r="I388" s="179">
        <f t="shared" ref="I388:I397" si="67">H388/$I$386</f>
        <v>0.27272727272727271</v>
      </c>
      <c r="J388" s="174">
        <v>3</v>
      </c>
      <c r="K388" s="179">
        <f t="shared" ref="K388:K397" si="68">J388/$K$386</f>
        <v>0.15789473684210525</v>
      </c>
      <c r="L388" s="174">
        <v>2</v>
      </c>
      <c r="M388" s="179">
        <f t="shared" ref="M388:M397" si="69">L388/$M$386</f>
        <v>0.1</v>
      </c>
      <c r="N388" s="174">
        <v>1</v>
      </c>
      <c r="O388" s="179">
        <f t="shared" ref="O388:O397" si="70">N388/$O$386</f>
        <v>6.6666666666666666E-2</v>
      </c>
    </row>
    <row r="389" spans="1:18" x14ac:dyDescent="0.15">
      <c r="A389" s="123"/>
      <c r="C389" s="172" t="s">
        <v>115</v>
      </c>
      <c r="D389" s="174">
        <v>19</v>
      </c>
      <c r="E389" s="179">
        <f t="shared" si="65"/>
        <v>0.20652173913043478</v>
      </c>
      <c r="F389" s="180">
        <v>1</v>
      </c>
      <c r="G389" s="37">
        <f t="shared" si="66"/>
        <v>6.25E-2</v>
      </c>
      <c r="H389" s="174">
        <v>3</v>
      </c>
      <c r="I389" s="179">
        <f t="shared" si="67"/>
        <v>0.13636363636363635</v>
      </c>
      <c r="J389" s="174">
        <v>6</v>
      </c>
      <c r="K389" s="179">
        <f t="shared" si="68"/>
        <v>0.31578947368421051</v>
      </c>
      <c r="L389" s="174">
        <v>3</v>
      </c>
      <c r="M389" s="179">
        <f t="shared" si="69"/>
        <v>0.15</v>
      </c>
      <c r="N389" s="174">
        <v>6</v>
      </c>
      <c r="O389" s="179">
        <f t="shared" si="70"/>
        <v>0.4</v>
      </c>
    </row>
    <row r="390" spans="1:18" x14ac:dyDescent="0.15">
      <c r="A390" s="123"/>
      <c r="C390" s="172" t="s">
        <v>116</v>
      </c>
      <c r="D390" s="174">
        <v>4</v>
      </c>
      <c r="E390" s="179">
        <f t="shared" si="65"/>
        <v>4.3478260869565216E-2</v>
      </c>
      <c r="F390" s="180">
        <v>1</v>
      </c>
      <c r="G390" s="37">
        <f t="shared" si="66"/>
        <v>6.25E-2</v>
      </c>
      <c r="H390" s="174">
        <v>1</v>
      </c>
      <c r="I390" s="179">
        <f t="shared" si="67"/>
        <v>4.5454545454545456E-2</v>
      </c>
      <c r="J390" s="174">
        <v>2</v>
      </c>
      <c r="K390" s="179">
        <f t="shared" si="68"/>
        <v>0.10526315789473684</v>
      </c>
      <c r="L390" s="174">
        <v>0</v>
      </c>
      <c r="M390" s="179">
        <f t="shared" si="69"/>
        <v>0</v>
      </c>
      <c r="N390" s="174">
        <v>0</v>
      </c>
      <c r="O390" s="179">
        <f t="shared" si="70"/>
        <v>0</v>
      </c>
    </row>
    <row r="391" spans="1:18" x14ac:dyDescent="0.15">
      <c r="A391" s="123"/>
      <c r="C391" s="172" t="s">
        <v>117</v>
      </c>
      <c r="D391" s="174">
        <v>13</v>
      </c>
      <c r="E391" s="179">
        <f t="shared" si="65"/>
        <v>0.14130434782608695</v>
      </c>
      <c r="F391" s="180">
        <v>1</v>
      </c>
      <c r="G391" s="37">
        <f t="shared" si="66"/>
        <v>6.25E-2</v>
      </c>
      <c r="H391" s="174">
        <v>1</v>
      </c>
      <c r="I391" s="179">
        <f t="shared" si="67"/>
        <v>4.5454545454545456E-2</v>
      </c>
      <c r="J391" s="174">
        <v>4</v>
      </c>
      <c r="K391" s="179">
        <f t="shared" si="68"/>
        <v>0.21052631578947367</v>
      </c>
      <c r="L391" s="174">
        <v>3</v>
      </c>
      <c r="M391" s="179">
        <f t="shared" si="69"/>
        <v>0.15</v>
      </c>
      <c r="N391" s="174">
        <v>4</v>
      </c>
      <c r="O391" s="179">
        <f t="shared" si="70"/>
        <v>0.26666666666666666</v>
      </c>
    </row>
    <row r="392" spans="1:18" x14ac:dyDescent="0.15">
      <c r="A392" s="123"/>
      <c r="C392" s="172" t="s">
        <v>118</v>
      </c>
      <c r="D392" s="174">
        <v>24</v>
      </c>
      <c r="E392" s="179">
        <f t="shared" si="65"/>
        <v>0.2608695652173913</v>
      </c>
      <c r="F392" s="180">
        <v>4</v>
      </c>
      <c r="G392" s="37">
        <f t="shared" si="66"/>
        <v>0.25</v>
      </c>
      <c r="H392" s="174">
        <v>5</v>
      </c>
      <c r="I392" s="179">
        <f t="shared" si="67"/>
        <v>0.22727272727272727</v>
      </c>
      <c r="J392" s="174">
        <v>6</v>
      </c>
      <c r="K392" s="179">
        <f t="shared" si="68"/>
        <v>0.31578947368421051</v>
      </c>
      <c r="L392" s="174">
        <v>7</v>
      </c>
      <c r="M392" s="179">
        <f t="shared" si="69"/>
        <v>0.35</v>
      </c>
      <c r="N392" s="174">
        <v>2</v>
      </c>
      <c r="O392" s="179">
        <f t="shared" si="70"/>
        <v>0.13333333333333333</v>
      </c>
    </row>
    <row r="393" spans="1:18" x14ac:dyDescent="0.15">
      <c r="A393" s="123"/>
      <c r="C393" s="172" t="s">
        <v>119</v>
      </c>
      <c r="D393" s="174">
        <v>20</v>
      </c>
      <c r="E393" s="179">
        <f t="shared" si="65"/>
        <v>0.21739130434782608</v>
      </c>
      <c r="F393" s="180">
        <v>2</v>
      </c>
      <c r="G393" s="37">
        <f t="shared" si="66"/>
        <v>0.125</v>
      </c>
      <c r="H393" s="174">
        <v>3</v>
      </c>
      <c r="I393" s="179">
        <f t="shared" si="67"/>
        <v>0.13636363636363635</v>
      </c>
      <c r="J393" s="174">
        <v>5</v>
      </c>
      <c r="K393" s="179">
        <f t="shared" si="68"/>
        <v>0.26315789473684209</v>
      </c>
      <c r="L393" s="174">
        <v>7</v>
      </c>
      <c r="M393" s="179">
        <f t="shared" si="69"/>
        <v>0.35</v>
      </c>
      <c r="N393" s="174">
        <v>3</v>
      </c>
      <c r="O393" s="179">
        <f t="shared" si="70"/>
        <v>0.2</v>
      </c>
    </row>
    <row r="394" spans="1:18" x14ac:dyDescent="0.15">
      <c r="A394" s="123"/>
      <c r="C394" s="172" t="s">
        <v>120</v>
      </c>
      <c r="D394" s="174">
        <v>8</v>
      </c>
      <c r="E394" s="179">
        <f t="shared" si="65"/>
        <v>8.6956521739130432E-2</v>
      </c>
      <c r="F394" s="180">
        <v>1</v>
      </c>
      <c r="G394" s="37">
        <f t="shared" si="66"/>
        <v>6.25E-2</v>
      </c>
      <c r="H394" s="174">
        <v>3</v>
      </c>
      <c r="I394" s="179">
        <f t="shared" si="67"/>
        <v>0.13636363636363635</v>
      </c>
      <c r="J394" s="174">
        <v>2</v>
      </c>
      <c r="K394" s="179">
        <f t="shared" si="68"/>
        <v>0.10526315789473684</v>
      </c>
      <c r="L394" s="174">
        <v>0</v>
      </c>
      <c r="M394" s="179">
        <f t="shared" si="69"/>
        <v>0</v>
      </c>
      <c r="N394" s="174">
        <v>2</v>
      </c>
      <c r="O394" s="179">
        <f t="shared" si="70"/>
        <v>0.13333333333333333</v>
      </c>
    </row>
    <row r="395" spans="1:18" x14ac:dyDescent="0.15">
      <c r="A395" s="123"/>
      <c r="C395" s="172" t="s">
        <v>101</v>
      </c>
      <c r="D395" s="174">
        <v>3</v>
      </c>
      <c r="E395" s="179">
        <f t="shared" si="65"/>
        <v>3.2608695652173912E-2</v>
      </c>
      <c r="F395" s="180">
        <v>2</v>
      </c>
      <c r="G395" s="37">
        <f t="shared" si="66"/>
        <v>0.125</v>
      </c>
      <c r="H395" s="174">
        <v>0</v>
      </c>
      <c r="I395" s="179">
        <f t="shared" si="67"/>
        <v>0</v>
      </c>
      <c r="J395" s="174">
        <v>1</v>
      </c>
      <c r="K395" s="179">
        <f t="shared" si="68"/>
        <v>5.2631578947368418E-2</v>
      </c>
      <c r="L395" s="174">
        <v>0</v>
      </c>
      <c r="M395" s="179">
        <f t="shared" si="69"/>
        <v>0</v>
      </c>
      <c r="N395" s="174">
        <v>0</v>
      </c>
      <c r="O395" s="179">
        <f t="shared" si="70"/>
        <v>0</v>
      </c>
    </row>
    <row r="396" spans="1:18" x14ac:dyDescent="0.15">
      <c r="A396" s="123"/>
      <c r="C396" s="26" t="s">
        <v>148</v>
      </c>
      <c r="D396" s="174">
        <v>3</v>
      </c>
      <c r="E396" s="179">
        <f t="shared" si="65"/>
        <v>3.2608695652173912E-2</v>
      </c>
      <c r="F396" s="180">
        <v>2</v>
      </c>
      <c r="G396" s="37">
        <f t="shared" si="66"/>
        <v>0.125</v>
      </c>
      <c r="H396" s="174">
        <v>0</v>
      </c>
      <c r="I396" s="179">
        <f t="shared" si="67"/>
        <v>0</v>
      </c>
      <c r="J396" s="174">
        <v>0</v>
      </c>
      <c r="K396" s="179">
        <f t="shared" si="68"/>
        <v>0</v>
      </c>
      <c r="L396" s="174">
        <v>1</v>
      </c>
      <c r="M396" s="179">
        <f t="shared" si="69"/>
        <v>0.05</v>
      </c>
      <c r="N396" s="174">
        <v>0</v>
      </c>
      <c r="O396" s="179">
        <f t="shared" si="70"/>
        <v>0</v>
      </c>
    </row>
    <row r="397" spans="1:18" x14ac:dyDescent="0.15">
      <c r="A397" s="123"/>
      <c r="C397" s="26" t="s">
        <v>155</v>
      </c>
      <c r="D397" s="174">
        <v>28</v>
      </c>
      <c r="E397" s="179">
        <f t="shared" si="65"/>
        <v>0.30434782608695654</v>
      </c>
      <c r="F397" s="180">
        <v>4</v>
      </c>
      <c r="G397" s="37">
        <f t="shared" si="66"/>
        <v>0.25</v>
      </c>
      <c r="H397" s="174">
        <v>8</v>
      </c>
      <c r="I397" s="179">
        <f t="shared" si="67"/>
        <v>0.36363636363636365</v>
      </c>
      <c r="J397" s="174">
        <v>6</v>
      </c>
      <c r="K397" s="179">
        <f t="shared" si="68"/>
        <v>0.31578947368421051</v>
      </c>
      <c r="L397" s="174">
        <v>4</v>
      </c>
      <c r="M397" s="179">
        <f t="shared" si="69"/>
        <v>0.2</v>
      </c>
      <c r="N397" s="174">
        <v>6</v>
      </c>
      <c r="O397" s="179">
        <f t="shared" si="70"/>
        <v>0.4</v>
      </c>
    </row>
    <row r="398" spans="1:18" x14ac:dyDescent="0.15">
      <c r="A398" s="123"/>
      <c r="C398" s="14"/>
      <c r="D398" s="124"/>
      <c r="E398" s="128"/>
      <c r="F398" s="181"/>
      <c r="G398" s="175"/>
      <c r="H398" s="124"/>
      <c r="I398" s="128"/>
      <c r="J398" s="124"/>
      <c r="K398" s="128"/>
      <c r="L398" s="124"/>
      <c r="M398" s="128"/>
    </row>
    <row r="399" spans="1:18" x14ac:dyDescent="0.15">
      <c r="A399" s="123"/>
      <c r="C399" s="123" t="s">
        <v>103</v>
      </c>
      <c r="D399" s="123"/>
      <c r="E399" s="123"/>
      <c r="F399" s="123"/>
      <c r="G399" s="123"/>
      <c r="H399" s="123"/>
      <c r="I399" s="123"/>
      <c r="J399" s="123"/>
      <c r="K399" s="123"/>
      <c r="L399" s="123"/>
      <c r="M399" s="123"/>
    </row>
    <row r="400" spans="1:18" x14ac:dyDescent="0.15">
      <c r="A400" s="123"/>
      <c r="C400" s="182"/>
      <c r="D400" s="183" t="s">
        <v>39</v>
      </c>
      <c r="E400" s="184"/>
      <c r="F400" s="172" t="s">
        <v>52</v>
      </c>
      <c r="G400" s="185">
        <v>136</v>
      </c>
      <c r="H400" s="186" t="s">
        <v>49</v>
      </c>
      <c r="I400" s="164">
        <v>143</v>
      </c>
      <c r="J400" s="186" t="s">
        <v>123</v>
      </c>
      <c r="K400" s="27">
        <v>92</v>
      </c>
      <c r="L400" s="124"/>
      <c r="M400" s="124"/>
    </row>
    <row r="401" spans="1:13" x14ac:dyDescent="0.15">
      <c r="A401" s="123"/>
      <c r="C401" s="172" t="s">
        <v>113</v>
      </c>
      <c r="D401" s="174">
        <v>0</v>
      </c>
      <c r="E401" s="187" t="s">
        <v>171</v>
      </c>
      <c r="F401" s="180">
        <v>16</v>
      </c>
      <c r="G401" s="37">
        <f>F401/$G$400</f>
        <v>0.11764705882352941</v>
      </c>
      <c r="H401" s="174">
        <v>17</v>
      </c>
      <c r="I401" s="37">
        <f>H401/$I$400</f>
        <v>0.11888111888111888</v>
      </c>
      <c r="J401" s="174">
        <v>18</v>
      </c>
      <c r="K401" s="37">
        <f>J401/$K$400</f>
        <v>0.19565217391304349</v>
      </c>
      <c r="L401" s="124"/>
      <c r="M401" s="124"/>
    </row>
    <row r="402" spans="1:13" x14ac:dyDescent="0.15">
      <c r="A402" s="123"/>
      <c r="C402" s="172" t="s">
        <v>114</v>
      </c>
      <c r="D402" s="174">
        <v>0</v>
      </c>
      <c r="E402" s="187" t="s">
        <v>171</v>
      </c>
      <c r="F402" s="180">
        <v>8</v>
      </c>
      <c r="G402" s="37">
        <f t="shared" ref="G402:G411" si="71">F402/$G$400</f>
        <v>5.8823529411764705E-2</v>
      </c>
      <c r="H402" s="174">
        <v>15</v>
      </c>
      <c r="I402" s="37">
        <f t="shared" ref="I402:I411" si="72">H402/$I$400</f>
        <v>0.1048951048951049</v>
      </c>
      <c r="J402" s="174">
        <v>15</v>
      </c>
      <c r="K402" s="37">
        <f>J402/$K$400</f>
        <v>0.16304347826086957</v>
      </c>
      <c r="L402" s="124"/>
      <c r="M402" s="124"/>
    </row>
    <row r="403" spans="1:13" x14ac:dyDescent="0.15">
      <c r="A403" s="123"/>
      <c r="C403" s="172" t="s">
        <v>115</v>
      </c>
      <c r="D403" s="174">
        <v>0</v>
      </c>
      <c r="E403" s="187" t="s">
        <v>171</v>
      </c>
      <c r="F403" s="180">
        <v>11</v>
      </c>
      <c r="G403" s="37">
        <f t="shared" si="71"/>
        <v>8.0882352941176475E-2</v>
      </c>
      <c r="H403" s="174">
        <v>23</v>
      </c>
      <c r="I403" s="37">
        <f t="shared" si="72"/>
        <v>0.16083916083916083</v>
      </c>
      <c r="J403" s="174">
        <v>19</v>
      </c>
      <c r="K403" s="37">
        <f t="shared" ref="K403:K411" si="73">J403/$K$400</f>
        <v>0.20652173913043478</v>
      </c>
      <c r="L403" s="124"/>
      <c r="M403" s="124"/>
    </row>
    <row r="404" spans="1:13" x14ac:dyDescent="0.15">
      <c r="A404" s="123"/>
      <c r="C404" s="172" t="s">
        <v>116</v>
      </c>
      <c r="D404" s="174">
        <v>0</v>
      </c>
      <c r="E404" s="187" t="s">
        <v>171</v>
      </c>
      <c r="F404" s="180">
        <v>4</v>
      </c>
      <c r="G404" s="37">
        <f t="shared" si="71"/>
        <v>2.9411764705882353E-2</v>
      </c>
      <c r="H404" s="174">
        <v>8</v>
      </c>
      <c r="I404" s="37">
        <f t="shared" si="72"/>
        <v>5.5944055944055944E-2</v>
      </c>
      <c r="J404" s="174">
        <v>4</v>
      </c>
      <c r="K404" s="37">
        <f t="shared" si="73"/>
        <v>4.3478260869565216E-2</v>
      </c>
      <c r="L404" s="124"/>
      <c r="M404" s="124"/>
    </row>
    <row r="405" spans="1:13" x14ac:dyDescent="0.15">
      <c r="A405" s="123"/>
      <c r="C405" s="172" t="s">
        <v>117</v>
      </c>
      <c r="D405" s="174">
        <v>0</v>
      </c>
      <c r="E405" s="187" t="s">
        <v>171</v>
      </c>
      <c r="F405" s="180">
        <v>13</v>
      </c>
      <c r="G405" s="37">
        <f t="shared" si="71"/>
        <v>9.5588235294117641E-2</v>
      </c>
      <c r="H405" s="174">
        <v>14</v>
      </c>
      <c r="I405" s="37">
        <f t="shared" si="72"/>
        <v>9.7902097902097904E-2</v>
      </c>
      <c r="J405" s="174">
        <v>13</v>
      </c>
      <c r="K405" s="37">
        <f t="shared" si="73"/>
        <v>0.14130434782608695</v>
      </c>
      <c r="L405" s="124"/>
      <c r="M405" s="124"/>
    </row>
    <row r="406" spans="1:13" x14ac:dyDescent="0.15">
      <c r="A406" s="123"/>
      <c r="C406" s="172" t="s">
        <v>118</v>
      </c>
      <c r="D406" s="174">
        <v>0</v>
      </c>
      <c r="E406" s="187" t="s">
        <v>171</v>
      </c>
      <c r="F406" s="180">
        <v>27</v>
      </c>
      <c r="G406" s="37">
        <f t="shared" si="71"/>
        <v>0.19852941176470587</v>
      </c>
      <c r="H406" s="174">
        <v>23</v>
      </c>
      <c r="I406" s="37">
        <f t="shared" si="72"/>
        <v>0.16083916083916083</v>
      </c>
      <c r="J406" s="174">
        <v>24</v>
      </c>
      <c r="K406" s="37">
        <f t="shared" si="73"/>
        <v>0.2608695652173913</v>
      </c>
      <c r="L406" s="124"/>
      <c r="M406" s="124"/>
    </row>
    <row r="407" spans="1:13" x14ac:dyDescent="0.15">
      <c r="A407" s="123"/>
      <c r="C407" s="172" t="s">
        <v>119</v>
      </c>
      <c r="D407" s="174">
        <v>0</v>
      </c>
      <c r="E407" s="187" t="s">
        <v>171</v>
      </c>
      <c r="F407" s="180">
        <v>32</v>
      </c>
      <c r="G407" s="37">
        <f t="shared" si="71"/>
        <v>0.23529411764705882</v>
      </c>
      <c r="H407" s="174">
        <v>35</v>
      </c>
      <c r="I407" s="37">
        <f t="shared" si="72"/>
        <v>0.24475524475524477</v>
      </c>
      <c r="J407" s="174">
        <v>20</v>
      </c>
      <c r="K407" s="37">
        <f t="shared" si="73"/>
        <v>0.21739130434782608</v>
      </c>
      <c r="L407" s="124"/>
      <c r="M407" s="124"/>
    </row>
    <row r="408" spans="1:13" x14ac:dyDescent="0.15">
      <c r="A408" s="123"/>
      <c r="C408" s="172" t="s">
        <v>120</v>
      </c>
      <c r="D408" s="174">
        <v>0</v>
      </c>
      <c r="E408" s="187" t="s">
        <v>171</v>
      </c>
      <c r="F408" s="180">
        <v>7</v>
      </c>
      <c r="G408" s="37">
        <f t="shared" si="71"/>
        <v>5.1470588235294115E-2</v>
      </c>
      <c r="H408" s="174">
        <v>7</v>
      </c>
      <c r="I408" s="37">
        <f t="shared" si="72"/>
        <v>4.8951048951048952E-2</v>
      </c>
      <c r="J408" s="174">
        <v>8</v>
      </c>
      <c r="K408" s="37">
        <f t="shared" si="73"/>
        <v>8.6956521739130432E-2</v>
      </c>
      <c r="L408" s="124"/>
      <c r="M408" s="124"/>
    </row>
    <row r="409" spans="1:13" x14ac:dyDescent="0.15">
      <c r="A409" s="123"/>
      <c r="C409" s="172" t="s">
        <v>101</v>
      </c>
      <c r="D409" s="174">
        <v>0</v>
      </c>
      <c r="E409" s="187" t="s">
        <v>171</v>
      </c>
      <c r="F409" s="180">
        <v>0</v>
      </c>
      <c r="G409" s="37">
        <f t="shared" si="71"/>
        <v>0</v>
      </c>
      <c r="H409" s="174">
        <v>0</v>
      </c>
      <c r="I409" s="37">
        <f t="shared" si="72"/>
        <v>0</v>
      </c>
      <c r="J409" s="174">
        <v>3</v>
      </c>
      <c r="K409" s="37">
        <f t="shared" si="73"/>
        <v>3.2608695652173912E-2</v>
      </c>
      <c r="L409" s="124"/>
      <c r="M409" s="124"/>
    </row>
    <row r="410" spans="1:13" x14ac:dyDescent="0.15">
      <c r="A410" s="123"/>
      <c r="C410" s="26" t="s">
        <v>144</v>
      </c>
      <c r="D410" s="174">
        <v>0</v>
      </c>
      <c r="E410" s="187" t="s">
        <v>171</v>
      </c>
      <c r="F410" s="180">
        <v>59</v>
      </c>
      <c r="G410" s="37">
        <f t="shared" si="71"/>
        <v>0.43382352941176472</v>
      </c>
      <c r="H410" s="174">
        <v>51</v>
      </c>
      <c r="I410" s="37">
        <f t="shared" si="72"/>
        <v>0.35664335664335667</v>
      </c>
      <c r="J410" s="174">
        <v>3</v>
      </c>
      <c r="K410" s="37">
        <f t="shared" si="73"/>
        <v>3.2608695652173912E-2</v>
      </c>
      <c r="L410" s="124"/>
      <c r="M410" s="124"/>
    </row>
    <row r="411" spans="1:13" x14ac:dyDescent="0.15">
      <c r="A411" s="123"/>
      <c r="C411" s="26" t="s">
        <v>143</v>
      </c>
      <c r="D411" s="174">
        <v>0</v>
      </c>
      <c r="E411" s="187" t="s">
        <v>171</v>
      </c>
      <c r="F411" s="180">
        <v>4</v>
      </c>
      <c r="G411" s="37">
        <f t="shared" si="71"/>
        <v>2.9411764705882353E-2</v>
      </c>
      <c r="H411" s="174">
        <v>7</v>
      </c>
      <c r="I411" s="37">
        <f t="shared" si="72"/>
        <v>4.8951048951048952E-2</v>
      </c>
      <c r="J411" s="174">
        <v>28</v>
      </c>
      <c r="K411" s="37">
        <f t="shared" si="73"/>
        <v>0.30434782608695654</v>
      </c>
      <c r="L411" s="124"/>
      <c r="M411" s="124"/>
    </row>
    <row r="412" spans="1:13" x14ac:dyDescent="0.15">
      <c r="A412" s="123"/>
      <c r="C412" s="123"/>
      <c r="D412" s="123"/>
      <c r="E412" s="123"/>
      <c r="F412" s="123"/>
      <c r="G412" s="123"/>
      <c r="H412" s="123"/>
      <c r="I412" s="123"/>
      <c r="J412" s="123"/>
      <c r="K412" s="123"/>
      <c r="L412" s="123"/>
      <c r="M412" s="123"/>
    </row>
    <row r="413" spans="1:13" x14ac:dyDescent="0.15">
      <c r="A413" s="124"/>
      <c r="B413" s="124"/>
      <c r="C413" s="178"/>
      <c r="D413" s="178"/>
      <c r="E413" s="178"/>
      <c r="F413" s="178"/>
      <c r="G413" s="178"/>
      <c r="H413" s="178"/>
      <c r="I413" s="127"/>
      <c r="J413" s="127"/>
      <c r="K413" s="188"/>
      <c r="L413" s="188"/>
    </row>
    <row r="414" spans="1:13" x14ac:dyDescent="0.15">
      <c r="A414" s="124"/>
      <c r="B414" s="124"/>
      <c r="C414" s="178"/>
      <c r="D414" s="178"/>
      <c r="E414" s="178"/>
      <c r="F414" s="178"/>
      <c r="G414" s="178"/>
      <c r="H414" s="178"/>
      <c r="I414" s="127"/>
      <c r="J414" s="127"/>
      <c r="K414" s="188"/>
      <c r="L414" s="188"/>
    </row>
    <row r="415" spans="1:13" x14ac:dyDescent="0.15">
      <c r="A415" s="124"/>
      <c r="B415" s="124"/>
      <c r="C415" s="178"/>
      <c r="D415" s="178"/>
      <c r="E415" s="178"/>
      <c r="F415" s="178"/>
      <c r="G415" s="178"/>
      <c r="H415" s="178"/>
      <c r="I415" s="127"/>
      <c r="J415" s="127"/>
      <c r="K415" s="188"/>
      <c r="L415" s="188"/>
    </row>
    <row r="416" spans="1:13" ht="12.75" customHeight="1" x14ac:dyDescent="0.15">
      <c r="A416" s="45" t="s">
        <v>145</v>
      </c>
      <c r="B416" s="76" t="s">
        <v>231</v>
      </c>
      <c r="C416" s="123"/>
      <c r="D416" s="123"/>
      <c r="E416" s="123"/>
      <c r="F416" s="123"/>
      <c r="G416" s="123"/>
      <c r="H416" s="123"/>
      <c r="I416" s="123"/>
      <c r="J416" s="123"/>
      <c r="K416" s="123"/>
      <c r="L416" s="123"/>
    </row>
    <row r="417" spans="1:15" x14ac:dyDescent="0.15">
      <c r="A417" s="124"/>
      <c r="B417" s="14"/>
      <c r="C417" s="14"/>
      <c r="D417" s="14"/>
      <c r="E417" s="14"/>
      <c r="F417" s="14"/>
      <c r="G417" s="14"/>
      <c r="H417" s="14"/>
      <c r="I417" s="14"/>
      <c r="J417" s="14"/>
      <c r="K417" s="14"/>
      <c r="L417" s="14"/>
    </row>
    <row r="418" spans="1:15" x14ac:dyDescent="0.15">
      <c r="A418" s="124"/>
      <c r="C418" s="182"/>
      <c r="D418" s="172" t="s">
        <v>15</v>
      </c>
      <c r="E418" s="189">
        <v>500</v>
      </c>
      <c r="F418" s="172" t="s">
        <v>2</v>
      </c>
      <c r="G418" s="189">
        <v>250</v>
      </c>
      <c r="H418" s="172" t="s">
        <v>3</v>
      </c>
      <c r="I418" s="189">
        <v>250</v>
      </c>
      <c r="J418" s="124"/>
      <c r="K418" s="124"/>
      <c r="L418" s="190"/>
      <c r="M418" s="190"/>
    </row>
    <row r="419" spans="1:15" x14ac:dyDescent="0.15">
      <c r="A419" s="124"/>
      <c r="C419" s="182" t="s">
        <v>22</v>
      </c>
      <c r="D419" s="174">
        <v>35</v>
      </c>
      <c r="E419" s="179">
        <f>D419/$E$418</f>
        <v>7.0000000000000007E-2</v>
      </c>
      <c r="F419" s="174">
        <v>23</v>
      </c>
      <c r="G419" s="179">
        <f>F419/$G$418</f>
        <v>9.1999999999999998E-2</v>
      </c>
      <c r="H419" s="174">
        <v>12</v>
      </c>
      <c r="I419" s="179">
        <f>H419/$I$418</f>
        <v>4.8000000000000001E-2</v>
      </c>
      <c r="J419" s="124"/>
      <c r="K419" s="124"/>
      <c r="L419" s="128"/>
      <c r="M419" s="128"/>
    </row>
    <row r="420" spans="1:15" x14ac:dyDescent="0.15">
      <c r="A420" s="124"/>
      <c r="C420" s="182" t="s">
        <v>23</v>
      </c>
      <c r="D420" s="174">
        <v>465</v>
      </c>
      <c r="E420" s="179">
        <f>D420/$E$418</f>
        <v>0.93</v>
      </c>
      <c r="F420" s="174">
        <v>227</v>
      </c>
      <c r="G420" s="179">
        <f>F420/$G$418</f>
        <v>0.90800000000000003</v>
      </c>
      <c r="H420" s="174">
        <v>238</v>
      </c>
      <c r="I420" s="179">
        <f>H420/$I$418</f>
        <v>0.95199999999999996</v>
      </c>
      <c r="J420" s="124"/>
      <c r="K420" s="124"/>
      <c r="L420" s="128"/>
      <c r="M420" s="128"/>
    </row>
    <row r="421" spans="1:15" x14ac:dyDescent="0.15">
      <c r="A421" s="124"/>
      <c r="C421" s="124"/>
      <c r="D421" s="127"/>
      <c r="E421" s="178"/>
      <c r="F421" s="178"/>
      <c r="G421" s="178"/>
      <c r="H421" s="178"/>
      <c r="I421" s="178"/>
      <c r="J421" s="124"/>
      <c r="K421" s="127"/>
      <c r="L421" s="188"/>
      <c r="M421" s="188"/>
    </row>
    <row r="422" spans="1:15" x14ac:dyDescent="0.15">
      <c r="A422" s="124"/>
      <c r="C422" s="123" t="s">
        <v>102</v>
      </c>
      <c r="D422" s="124"/>
      <c r="E422" s="178"/>
      <c r="F422" s="178"/>
      <c r="G422" s="178"/>
      <c r="H422" s="178"/>
      <c r="I422" s="178"/>
      <c r="J422" s="127"/>
      <c r="K422" s="127"/>
      <c r="L422" s="188"/>
      <c r="M422" s="188"/>
    </row>
    <row r="423" spans="1:15" ht="40.5" x14ac:dyDescent="0.15">
      <c r="A423" s="124"/>
      <c r="C423" s="182"/>
      <c r="D423" s="95" t="s">
        <v>15</v>
      </c>
      <c r="E423" s="96">
        <v>500</v>
      </c>
      <c r="F423" s="191" t="s">
        <v>195</v>
      </c>
      <c r="G423" s="96">
        <v>100</v>
      </c>
      <c r="H423" s="95" t="s">
        <v>26</v>
      </c>
      <c r="I423" s="96">
        <v>100</v>
      </c>
      <c r="J423" s="95" t="s">
        <v>27</v>
      </c>
      <c r="K423" s="96">
        <v>100</v>
      </c>
      <c r="L423" s="95" t="s">
        <v>28</v>
      </c>
      <c r="M423" s="96">
        <v>100</v>
      </c>
      <c r="N423" s="95" t="s">
        <v>29</v>
      </c>
      <c r="O423" s="96">
        <v>100</v>
      </c>
    </row>
    <row r="424" spans="1:15" x14ac:dyDescent="0.15">
      <c r="A424" s="124"/>
      <c r="C424" s="182" t="s">
        <v>22</v>
      </c>
      <c r="D424" s="174">
        <v>35</v>
      </c>
      <c r="E424" s="179">
        <f>D424/$E$423</f>
        <v>7.0000000000000007E-2</v>
      </c>
      <c r="F424" s="174">
        <v>15</v>
      </c>
      <c r="G424" s="179">
        <f>F424/$G$423</f>
        <v>0.15</v>
      </c>
      <c r="H424" s="174">
        <v>10</v>
      </c>
      <c r="I424" s="179">
        <f>H424/$I$423</f>
        <v>0.1</v>
      </c>
      <c r="J424" s="174">
        <v>3</v>
      </c>
      <c r="K424" s="179">
        <f>J424/$K$423</f>
        <v>0.03</v>
      </c>
      <c r="L424" s="174">
        <v>5</v>
      </c>
      <c r="M424" s="179">
        <f>L424/$M$423</f>
        <v>0.05</v>
      </c>
      <c r="N424" s="174">
        <v>2</v>
      </c>
      <c r="O424" s="179">
        <f>N424/$O$423</f>
        <v>0.02</v>
      </c>
    </row>
    <row r="425" spans="1:15" x14ac:dyDescent="0.15">
      <c r="A425" s="124"/>
      <c r="C425" s="182" t="s">
        <v>23</v>
      </c>
      <c r="D425" s="174">
        <v>465</v>
      </c>
      <c r="E425" s="179">
        <f>D425/$E$423</f>
        <v>0.93</v>
      </c>
      <c r="F425" s="174">
        <v>85</v>
      </c>
      <c r="G425" s="179">
        <f>F425/$G$423</f>
        <v>0.85</v>
      </c>
      <c r="H425" s="174">
        <v>90</v>
      </c>
      <c r="I425" s="179">
        <f>H425/$I$423</f>
        <v>0.9</v>
      </c>
      <c r="J425" s="174">
        <v>97</v>
      </c>
      <c r="K425" s="179">
        <f>J425/$K$423</f>
        <v>0.97</v>
      </c>
      <c r="L425" s="174">
        <v>95</v>
      </c>
      <c r="M425" s="179">
        <f>L425/$M$423</f>
        <v>0.95</v>
      </c>
      <c r="N425" s="174">
        <v>98</v>
      </c>
      <c r="O425" s="179">
        <f>N425/$O$423</f>
        <v>0.98</v>
      </c>
    </row>
    <row r="426" spans="1:15" x14ac:dyDescent="0.15">
      <c r="A426" s="124"/>
      <c r="C426" s="124"/>
      <c r="D426" s="124"/>
      <c r="E426" s="124"/>
      <c r="F426" s="124"/>
      <c r="G426" s="124"/>
      <c r="H426" s="124"/>
      <c r="I426" s="124"/>
      <c r="J426" s="124"/>
      <c r="K426" s="124"/>
      <c r="L426" s="124"/>
      <c r="M426" s="124"/>
    </row>
    <row r="427" spans="1:15" x14ac:dyDescent="0.15">
      <c r="A427" s="124"/>
      <c r="C427" s="123" t="s">
        <v>103</v>
      </c>
      <c r="D427" s="124"/>
      <c r="E427" s="178"/>
      <c r="F427" s="178"/>
      <c r="G427" s="178"/>
      <c r="H427" s="178"/>
      <c r="I427" s="178"/>
      <c r="J427" s="127"/>
      <c r="K427" s="127"/>
      <c r="L427" s="188"/>
      <c r="M427" s="188"/>
    </row>
    <row r="428" spans="1:15" x14ac:dyDescent="0.15">
      <c r="A428" s="124"/>
      <c r="C428" s="182"/>
      <c r="D428" s="172" t="s">
        <v>39</v>
      </c>
      <c r="E428" s="189">
        <v>500</v>
      </c>
      <c r="F428" s="172" t="s">
        <v>51</v>
      </c>
      <c r="G428" s="189">
        <v>500</v>
      </c>
      <c r="H428" s="172" t="s">
        <v>48</v>
      </c>
      <c r="I428" s="189">
        <v>500</v>
      </c>
      <c r="J428" s="172" t="s">
        <v>94</v>
      </c>
      <c r="K428" s="189">
        <v>500</v>
      </c>
      <c r="L428" s="190"/>
      <c r="M428" s="190"/>
    </row>
    <row r="429" spans="1:15" x14ac:dyDescent="0.15">
      <c r="A429" s="124"/>
      <c r="C429" s="182" t="s">
        <v>22</v>
      </c>
      <c r="D429" s="174">
        <v>28</v>
      </c>
      <c r="E429" s="179">
        <f>D429/$E$428</f>
        <v>5.6000000000000001E-2</v>
      </c>
      <c r="F429" s="174">
        <v>53</v>
      </c>
      <c r="G429" s="179">
        <f>F429/$G$428</f>
        <v>0.106</v>
      </c>
      <c r="H429" s="174">
        <v>27</v>
      </c>
      <c r="I429" s="179">
        <f>H429/$I$428</f>
        <v>5.3999999999999999E-2</v>
      </c>
      <c r="J429" s="174">
        <v>35</v>
      </c>
      <c r="K429" s="179">
        <f>J429/$K$428</f>
        <v>7.0000000000000007E-2</v>
      </c>
      <c r="L429" s="128"/>
      <c r="M429" s="128"/>
    </row>
    <row r="430" spans="1:15" x14ac:dyDescent="0.15">
      <c r="A430" s="124"/>
      <c r="C430" s="182" t="s">
        <v>23</v>
      </c>
      <c r="D430" s="174">
        <v>472</v>
      </c>
      <c r="E430" s="179">
        <f>D430/$E$428</f>
        <v>0.94399999999999995</v>
      </c>
      <c r="F430" s="174">
        <v>447</v>
      </c>
      <c r="G430" s="179">
        <f>F430/$G$428</f>
        <v>0.89400000000000002</v>
      </c>
      <c r="H430" s="174">
        <v>473</v>
      </c>
      <c r="I430" s="179">
        <f>H430/$I$428</f>
        <v>0.94599999999999995</v>
      </c>
      <c r="J430" s="174">
        <v>465</v>
      </c>
      <c r="K430" s="179">
        <f>J430/$K$428</f>
        <v>0.93</v>
      </c>
      <c r="L430" s="128"/>
      <c r="M430" s="128"/>
    </row>
    <row r="431" spans="1:15" x14ac:dyDescent="0.15">
      <c r="A431" s="124"/>
      <c r="C431" s="124"/>
      <c r="D431" s="127"/>
      <c r="E431" s="178"/>
      <c r="F431" s="178"/>
      <c r="G431" s="178"/>
      <c r="H431" s="178"/>
      <c r="I431" s="178"/>
      <c r="J431" s="124"/>
      <c r="K431" s="127"/>
      <c r="L431" s="188"/>
      <c r="M431" s="188"/>
    </row>
    <row r="432" spans="1:15" x14ac:dyDescent="0.15">
      <c r="B432" s="14"/>
      <c r="C432" s="14"/>
      <c r="D432" s="28"/>
      <c r="E432" s="28"/>
      <c r="F432" s="28"/>
      <c r="G432" s="28"/>
      <c r="H432" s="28"/>
      <c r="I432" s="28"/>
      <c r="J432" s="126"/>
      <c r="K432" s="126"/>
      <c r="L432" s="192"/>
      <c r="M432" s="192"/>
      <c r="N432" s="126"/>
    </row>
    <row r="433" spans="1:18" x14ac:dyDescent="0.15">
      <c r="B433" s="14"/>
      <c r="C433" s="14"/>
      <c r="D433" s="28"/>
      <c r="E433" s="28"/>
      <c r="F433" s="28"/>
      <c r="G433" s="28"/>
      <c r="H433" s="28"/>
      <c r="I433" s="28"/>
      <c r="J433" s="126"/>
      <c r="K433" s="126"/>
      <c r="L433" s="192"/>
      <c r="M433" s="192"/>
      <c r="N433" s="126"/>
    </row>
    <row r="434" spans="1:18" x14ac:dyDescent="0.15">
      <c r="B434" s="14"/>
      <c r="C434" s="14"/>
      <c r="D434" s="28"/>
      <c r="E434" s="28"/>
      <c r="F434" s="28"/>
      <c r="G434" s="28"/>
      <c r="H434" s="28"/>
      <c r="I434" s="28"/>
      <c r="J434" s="126"/>
      <c r="K434" s="126"/>
      <c r="L434" s="192"/>
      <c r="M434" s="192"/>
      <c r="N434" s="126"/>
    </row>
    <row r="435" spans="1:18" ht="12.75" customHeight="1" x14ac:dyDescent="0.15">
      <c r="A435" s="45" t="s">
        <v>145</v>
      </c>
      <c r="B435" s="76" t="s">
        <v>232</v>
      </c>
      <c r="C435" s="123"/>
      <c r="D435" s="123"/>
      <c r="E435" s="123"/>
      <c r="F435" s="123"/>
      <c r="G435" s="123"/>
      <c r="H435" s="123"/>
      <c r="I435" s="123"/>
      <c r="J435" s="123"/>
      <c r="K435" s="123"/>
      <c r="L435" s="123"/>
    </row>
    <row r="436" spans="1:18" x14ac:dyDescent="0.15">
      <c r="A436" s="124"/>
      <c r="B436" s="14"/>
      <c r="C436" s="14"/>
      <c r="D436" s="14"/>
      <c r="E436" s="14"/>
      <c r="F436" s="14"/>
      <c r="G436" s="14"/>
      <c r="H436" s="14"/>
      <c r="I436" s="14"/>
      <c r="J436" s="14"/>
      <c r="K436" s="14"/>
      <c r="L436" s="14"/>
    </row>
    <row r="437" spans="1:18" x14ac:dyDescent="0.15">
      <c r="B437" s="93"/>
      <c r="C437" s="26"/>
      <c r="D437" s="26" t="s">
        <v>15</v>
      </c>
      <c r="E437" s="169">
        <v>465</v>
      </c>
      <c r="F437" s="26" t="s">
        <v>2</v>
      </c>
      <c r="G437" s="27">
        <v>227</v>
      </c>
      <c r="H437" s="26" t="s">
        <v>3</v>
      </c>
      <c r="I437" s="169">
        <v>238</v>
      </c>
      <c r="J437" s="166"/>
      <c r="K437" s="166"/>
      <c r="L437" s="14"/>
      <c r="M437" s="14"/>
      <c r="N437" s="166"/>
    </row>
    <row r="438" spans="1:18" x14ac:dyDescent="0.15">
      <c r="B438" s="93"/>
      <c r="C438" s="193" t="s">
        <v>113</v>
      </c>
      <c r="D438" s="104">
        <v>108</v>
      </c>
      <c r="E438" s="38">
        <f t="shared" ref="E438:E444" si="74">D438/$E$437</f>
        <v>0.23225806451612904</v>
      </c>
      <c r="F438" s="104">
        <v>60</v>
      </c>
      <c r="G438" s="38">
        <f>F438/$G$437</f>
        <v>0.26431718061674009</v>
      </c>
      <c r="H438" s="104">
        <v>48</v>
      </c>
      <c r="I438" s="38">
        <f>H438/$I$437</f>
        <v>0.20168067226890757</v>
      </c>
      <c r="J438" s="167"/>
      <c r="K438" s="167"/>
      <c r="L438" s="14"/>
      <c r="M438" s="14"/>
      <c r="N438" s="167"/>
    </row>
    <row r="439" spans="1:18" x14ac:dyDescent="0.15">
      <c r="B439" s="93"/>
      <c r="C439" s="193" t="s">
        <v>114</v>
      </c>
      <c r="D439" s="104">
        <v>48</v>
      </c>
      <c r="E439" s="38">
        <f t="shared" si="74"/>
        <v>0.1032258064516129</v>
      </c>
      <c r="F439" s="104">
        <v>16</v>
      </c>
      <c r="G439" s="38">
        <f t="shared" ref="G439:G444" si="75">F439/$G$437</f>
        <v>7.0484581497797363E-2</v>
      </c>
      <c r="H439" s="104">
        <v>32</v>
      </c>
      <c r="I439" s="38">
        <f t="shared" ref="I439:I444" si="76">H439/$I$437</f>
        <v>0.13445378151260504</v>
      </c>
      <c r="J439" s="167"/>
      <c r="K439" s="167"/>
      <c r="L439" s="14"/>
      <c r="M439" s="14"/>
      <c r="N439" s="167"/>
    </row>
    <row r="440" spans="1:18" x14ac:dyDescent="0.15">
      <c r="B440" s="93"/>
      <c r="C440" s="193" t="s">
        <v>115</v>
      </c>
      <c r="D440" s="104">
        <v>88</v>
      </c>
      <c r="E440" s="38">
        <f t="shared" si="74"/>
        <v>0.18924731182795698</v>
      </c>
      <c r="F440" s="104">
        <v>32</v>
      </c>
      <c r="G440" s="38">
        <f t="shared" si="75"/>
        <v>0.14096916299559473</v>
      </c>
      <c r="H440" s="104">
        <v>56</v>
      </c>
      <c r="I440" s="38">
        <f t="shared" si="76"/>
        <v>0.23529411764705882</v>
      </c>
      <c r="J440" s="167"/>
      <c r="K440" s="167"/>
      <c r="L440" s="14"/>
      <c r="M440" s="14"/>
      <c r="N440" s="167"/>
    </row>
    <row r="441" spans="1:18" x14ac:dyDescent="0.15">
      <c r="B441" s="93"/>
      <c r="C441" s="193" t="s">
        <v>119</v>
      </c>
      <c r="D441" s="104">
        <v>67</v>
      </c>
      <c r="E441" s="38">
        <f t="shared" si="74"/>
        <v>0.14408602150537633</v>
      </c>
      <c r="F441" s="104">
        <v>15</v>
      </c>
      <c r="G441" s="38">
        <f t="shared" si="75"/>
        <v>6.6079295154185022E-2</v>
      </c>
      <c r="H441" s="104">
        <v>52</v>
      </c>
      <c r="I441" s="38">
        <f t="shared" si="76"/>
        <v>0.21848739495798319</v>
      </c>
      <c r="J441" s="167"/>
      <c r="K441" s="167"/>
      <c r="L441" s="14"/>
      <c r="M441" s="14"/>
      <c r="N441" s="167"/>
    </row>
    <row r="442" spans="1:18" x14ac:dyDescent="0.15">
      <c r="B442" s="93"/>
      <c r="C442" s="193" t="s">
        <v>178</v>
      </c>
      <c r="D442" s="104">
        <v>176</v>
      </c>
      <c r="E442" s="38">
        <f t="shared" si="74"/>
        <v>0.37849462365591396</v>
      </c>
      <c r="F442" s="104">
        <v>98</v>
      </c>
      <c r="G442" s="38">
        <f t="shared" si="75"/>
        <v>0.43171806167400884</v>
      </c>
      <c r="H442" s="104">
        <v>78</v>
      </c>
      <c r="I442" s="38">
        <f t="shared" si="76"/>
        <v>0.32773109243697479</v>
      </c>
      <c r="J442" s="167"/>
      <c r="K442" s="167"/>
      <c r="L442" s="14"/>
      <c r="M442" s="14"/>
      <c r="N442" s="167"/>
    </row>
    <row r="443" spans="1:18" x14ac:dyDescent="0.15">
      <c r="B443" s="93"/>
      <c r="C443" s="193" t="s">
        <v>179</v>
      </c>
      <c r="D443" s="104">
        <v>150</v>
      </c>
      <c r="E443" s="38">
        <f t="shared" si="74"/>
        <v>0.32258064516129031</v>
      </c>
      <c r="F443" s="104">
        <v>74</v>
      </c>
      <c r="G443" s="38">
        <f t="shared" si="75"/>
        <v>0.32599118942731276</v>
      </c>
      <c r="H443" s="104">
        <v>76</v>
      </c>
      <c r="I443" s="38">
        <f t="shared" si="76"/>
        <v>0.31932773109243695</v>
      </c>
      <c r="J443" s="167"/>
      <c r="K443" s="167"/>
      <c r="L443" s="14"/>
      <c r="M443" s="14"/>
      <c r="N443" s="167"/>
    </row>
    <row r="444" spans="1:18" x14ac:dyDescent="0.15">
      <c r="B444" s="93"/>
      <c r="C444" s="26" t="s">
        <v>148</v>
      </c>
      <c r="D444" s="104">
        <v>13</v>
      </c>
      <c r="E444" s="38">
        <f t="shared" si="74"/>
        <v>2.7956989247311829E-2</v>
      </c>
      <c r="F444" s="104">
        <v>4</v>
      </c>
      <c r="G444" s="38">
        <f t="shared" si="75"/>
        <v>1.7621145374449341E-2</v>
      </c>
      <c r="H444" s="104">
        <v>9</v>
      </c>
      <c r="I444" s="38">
        <f t="shared" si="76"/>
        <v>3.7815126050420166E-2</v>
      </c>
      <c r="J444" s="167"/>
      <c r="K444" s="167"/>
      <c r="L444" s="14"/>
      <c r="M444" s="14"/>
      <c r="N444" s="167"/>
    </row>
    <row r="446" spans="1:18" x14ac:dyDescent="0.15">
      <c r="C446" s="93" t="s">
        <v>102</v>
      </c>
    </row>
    <row r="447" spans="1:18" s="93" customFormat="1" ht="22.5" x14ac:dyDescent="0.15">
      <c r="B447" s="76"/>
      <c r="C447" s="94"/>
      <c r="D447" s="95" t="s">
        <v>15</v>
      </c>
      <c r="E447" s="96">
        <v>465</v>
      </c>
      <c r="F447" s="97" t="s">
        <v>196</v>
      </c>
      <c r="G447" s="96">
        <v>85</v>
      </c>
      <c r="H447" s="95" t="s">
        <v>26</v>
      </c>
      <c r="I447" s="96">
        <v>90</v>
      </c>
      <c r="J447" s="95" t="s">
        <v>27</v>
      </c>
      <c r="K447" s="96">
        <v>97</v>
      </c>
      <c r="L447" s="95" t="s">
        <v>28</v>
      </c>
      <c r="M447" s="96">
        <v>95</v>
      </c>
      <c r="N447" s="98" t="s">
        <v>29</v>
      </c>
      <c r="O447" s="96">
        <v>98</v>
      </c>
      <c r="P447" s="76"/>
      <c r="Q447" s="76"/>
      <c r="R447" s="99"/>
    </row>
    <row r="448" spans="1:18" x14ac:dyDescent="0.15">
      <c r="C448" s="26" t="s">
        <v>113</v>
      </c>
      <c r="D448" s="104">
        <v>108</v>
      </c>
      <c r="E448" s="38">
        <f t="shared" ref="E448:E454" si="77">D448/$E$447</f>
        <v>0.23225806451612904</v>
      </c>
      <c r="F448" s="104">
        <v>20</v>
      </c>
      <c r="G448" s="38">
        <f>F448/$G$447</f>
        <v>0.23529411764705882</v>
      </c>
      <c r="H448" s="104">
        <v>26</v>
      </c>
      <c r="I448" s="38">
        <f>H448/$I$447</f>
        <v>0.28888888888888886</v>
      </c>
      <c r="J448" s="104">
        <v>19</v>
      </c>
      <c r="K448" s="38">
        <f>J448/$K$447</f>
        <v>0.19587628865979381</v>
      </c>
      <c r="L448" s="104">
        <v>29</v>
      </c>
      <c r="M448" s="38">
        <f>L448/$M$447</f>
        <v>0.30526315789473685</v>
      </c>
      <c r="N448" s="104">
        <v>14</v>
      </c>
      <c r="O448" s="38">
        <f>N448/$O$447</f>
        <v>0.14285714285714285</v>
      </c>
    </row>
    <row r="449" spans="1:18" x14ac:dyDescent="0.15">
      <c r="B449" s="93"/>
      <c r="C449" s="26" t="s">
        <v>114</v>
      </c>
      <c r="D449" s="104">
        <v>48</v>
      </c>
      <c r="E449" s="38">
        <f t="shared" si="77"/>
        <v>0.1032258064516129</v>
      </c>
      <c r="F449" s="104">
        <v>6</v>
      </c>
      <c r="G449" s="38">
        <f t="shared" ref="G449:G454" si="78">F449/$G$447</f>
        <v>7.0588235294117646E-2</v>
      </c>
      <c r="H449" s="104">
        <v>18</v>
      </c>
      <c r="I449" s="38">
        <f t="shared" ref="I449:I454" si="79">H449/$I$447</f>
        <v>0.2</v>
      </c>
      <c r="J449" s="104">
        <v>11</v>
      </c>
      <c r="K449" s="38">
        <f t="shared" ref="K449:K454" si="80">J449/$K$447</f>
        <v>0.1134020618556701</v>
      </c>
      <c r="L449" s="104">
        <v>8</v>
      </c>
      <c r="M449" s="38">
        <f t="shared" ref="M449:M454" si="81">L449/$M$447</f>
        <v>8.4210526315789472E-2</v>
      </c>
      <c r="N449" s="104">
        <v>5</v>
      </c>
      <c r="O449" s="38">
        <f t="shared" ref="O449:O454" si="82">N449/$O$447</f>
        <v>5.1020408163265307E-2</v>
      </c>
    </row>
    <row r="450" spans="1:18" x14ac:dyDescent="0.15">
      <c r="B450" s="93"/>
      <c r="C450" s="26" t="s">
        <v>115</v>
      </c>
      <c r="D450" s="104">
        <v>88</v>
      </c>
      <c r="E450" s="38">
        <f t="shared" si="77"/>
        <v>0.18924731182795698</v>
      </c>
      <c r="F450" s="104">
        <v>10</v>
      </c>
      <c r="G450" s="38">
        <f t="shared" si="78"/>
        <v>0.11764705882352941</v>
      </c>
      <c r="H450" s="104">
        <v>13</v>
      </c>
      <c r="I450" s="38">
        <f t="shared" si="79"/>
        <v>0.14444444444444443</v>
      </c>
      <c r="J450" s="104">
        <v>21</v>
      </c>
      <c r="K450" s="38">
        <f t="shared" si="80"/>
        <v>0.21649484536082475</v>
      </c>
      <c r="L450" s="104">
        <v>20</v>
      </c>
      <c r="M450" s="38">
        <f t="shared" si="81"/>
        <v>0.21052631578947367</v>
      </c>
      <c r="N450" s="104">
        <v>24</v>
      </c>
      <c r="O450" s="38">
        <f t="shared" si="82"/>
        <v>0.24489795918367346</v>
      </c>
    </row>
    <row r="451" spans="1:18" x14ac:dyDescent="0.15">
      <c r="B451" s="93"/>
      <c r="C451" s="26" t="s">
        <v>119</v>
      </c>
      <c r="D451" s="104">
        <v>67</v>
      </c>
      <c r="E451" s="38">
        <f t="shared" si="77"/>
        <v>0.14408602150537633</v>
      </c>
      <c r="F451" s="104">
        <v>7</v>
      </c>
      <c r="G451" s="38">
        <f t="shared" si="78"/>
        <v>8.2352941176470587E-2</v>
      </c>
      <c r="H451" s="104">
        <v>15</v>
      </c>
      <c r="I451" s="38">
        <f t="shared" si="79"/>
        <v>0.16666666666666666</v>
      </c>
      <c r="J451" s="104">
        <v>15</v>
      </c>
      <c r="K451" s="38">
        <f t="shared" si="80"/>
        <v>0.15463917525773196</v>
      </c>
      <c r="L451" s="104">
        <v>12</v>
      </c>
      <c r="M451" s="38">
        <f t="shared" si="81"/>
        <v>0.12631578947368421</v>
      </c>
      <c r="N451" s="104">
        <v>18</v>
      </c>
      <c r="O451" s="38">
        <f t="shared" si="82"/>
        <v>0.18367346938775511</v>
      </c>
    </row>
    <row r="452" spans="1:18" x14ac:dyDescent="0.15">
      <c r="B452" s="93"/>
      <c r="C452" s="26" t="s">
        <v>121</v>
      </c>
      <c r="D452" s="104">
        <v>176</v>
      </c>
      <c r="E452" s="38">
        <f t="shared" si="77"/>
        <v>0.37849462365591396</v>
      </c>
      <c r="F452" s="104">
        <v>34</v>
      </c>
      <c r="G452" s="38">
        <f t="shared" si="78"/>
        <v>0.4</v>
      </c>
      <c r="H452" s="104">
        <v>38</v>
      </c>
      <c r="I452" s="38">
        <f t="shared" si="79"/>
        <v>0.42222222222222222</v>
      </c>
      <c r="J452" s="104">
        <v>45</v>
      </c>
      <c r="K452" s="38">
        <f t="shared" si="80"/>
        <v>0.46391752577319589</v>
      </c>
      <c r="L452" s="104">
        <v>33</v>
      </c>
      <c r="M452" s="38">
        <f t="shared" si="81"/>
        <v>0.3473684210526316</v>
      </c>
      <c r="N452" s="104">
        <v>26</v>
      </c>
      <c r="O452" s="38">
        <f t="shared" si="82"/>
        <v>0.26530612244897961</v>
      </c>
    </row>
    <row r="453" spans="1:18" x14ac:dyDescent="0.15">
      <c r="B453" s="93"/>
      <c r="C453" s="26" t="s">
        <v>122</v>
      </c>
      <c r="D453" s="104">
        <v>150</v>
      </c>
      <c r="E453" s="38">
        <f t="shared" si="77"/>
        <v>0.32258064516129031</v>
      </c>
      <c r="F453" s="104">
        <v>34</v>
      </c>
      <c r="G453" s="38">
        <f t="shared" si="78"/>
        <v>0.4</v>
      </c>
      <c r="H453" s="104">
        <v>18</v>
      </c>
      <c r="I453" s="38">
        <f t="shared" si="79"/>
        <v>0.2</v>
      </c>
      <c r="J453" s="104">
        <v>26</v>
      </c>
      <c r="K453" s="38">
        <f t="shared" si="80"/>
        <v>0.26804123711340205</v>
      </c>
      <c r="L453" s="104">
        <v>32</v>
      </c>
      <c r="M453" s="38">
        <f t="shared" si="81"/>
        <v>0.33684210526315789</v>
      </c>
      <c r="N453" s="104">
        <v>40</v>
      </c>
      <c r="O453" s="38">
        <f t="shared" si="82"/>
        <v>0.40816326530612246</v>
      </c>
    </row>
    <row r="454" spans="1:18" x14ac:dyDescent="0.15">
      <c r="B454" s="93"/>
      <c r="C454" s="26" t="s">
        <v>148</v>
      </c>
      <c r="D454" s="104">
        <v>13</v>
      </c>
      <c r="E454" s="38">
        <f t="shared" si="77"/>
        <v>2.7956989247311829E-2</v>
      </c>
      <c r="F454" s="104">
        <v>5</v>
      </c>
      <c r="G454" s="38">
        <f t="shared" si="78"/>
        <v>5.8823529411764705E-2</v>
      </c>
      <c r="H454" s="104">
        <v>1</v>
      </c>
      <c r="I454" s="38">
        <f t="shared" si="79"/>
        <v>1.1111111111111112E-2</v>
      </c>
      <c r="J454" s="104">
        <v>2</v>
      </c>
      <c r="K454" s="38">
        <f t="shared" si="80"/>
        <v>2.0618556701030927E-2</v>
      </c>
      <c r="L454" s="104">
        <v>2</v>
      </c>
      <c r="M454" s="38">
        <f t="shared" si="81"/>
        <v>2.1052631578947368E-2</v>
      </c>
      <c r="N454" s="104">
        <v>3</v>
      </c>
      <c r="O454" s="38">
        <f t="shared" si="82"/>
        <v>3.0612244897959183E-2</v>
      </c>
    </row>
    <row r="455" spans="1:18" x14ac:dyDescent="0.15">
      <c r="C455" s="93"/>
    </row>
    <row r="456" spans="1:18" x14ac:dyDescent="0.15">
      <c r="A456" s="124"/>
      <c r="B456" s="124"/>
      <c r="C456" s="178"/>
      <c r="D456" s="178"/>
      <c r="E456" s="178"/>
      <c r="F456" s="178"/>
      <c r="G456" s="178"/>
      <c r="H456" s="178"/>
      <c r="I456" s="127"/>
      <c r="J456" s="127"/>
      <c r="K456" s="177"/>
      <c r="L456" s="177"/>
      <c r="M456" s="127"/>
      <c r="N456" s="127"/>
      <c r="O456" s="177"/>
      <c r="R456" s="127"/>
    </row>
    <row r="457" spans="1:18" x14ac:dyDescent="0.15">
      <c r="A457" s="124"/>
      <c r="B457" s="124"/>
      <c r="C457" s="178"/>
      <c r="D457" s="178"/>
      <c r="E457" s="178"/>
      <c r="F457" s="178"/>
      <c r="G457" s="178"/>
      <c r="H457" s="178"/>
      <c r="I457" s="127"/>
      <c r="J457" s="127"/>
      <c r="K457" s="177"/>
      <c r="L457" s="177"/>
      <c r="M457" s="127"/>
      <c r="N457" s="127"/>
      <c r="O457" s="177"/>
      <c r="R457" s="127"/>
    </row>
    <row r="458" spans="1:18" x14ac:dyDescent="0.15">
      <c r="A458" s="124"/>
      <c r="B458" s="124"/>
      <c r="C458" s="178"/>
      <c r="D458" s="178"/>
      <c r="E458" s="178"/>
      <c r="F458" s="178"/>
      <c r="G458" s="178"/>
      <c r="H458" s="178"/>
      <c r="I458" s="127"/>
      <c r="J458" s="127"/>
      <c r="K458" s="177"/>
      <c r="L458" s="177"/>
      <c r="M458" s="127"/>
      <c r="N458" s="127"/>
      <c r="O458" s="177"/>
      <c r="R458" s="127"/>
    </row>
    <row r="459" spans="1:18" ht="12.75" customHeight="1" x14ac:dyDescent="0.15">
      <c r="A459" s="45" t="s">
        <v>145</v>
      </c>
      <c r="B459" s="76" t="s">
        <v>233</v>
      </c>
      <c r="C459" s="123"/>
      <c r="D459" s="123"/>
      <c r="E459" s="123"/>
      <c r="F459" s="123"/>
      <c r="G459" s="123"/>
      <c r="H459" s="123"/>
      <c r="I459" s="123"/>
      <c r="J459" s="123"/>
      <c r="K459" s="123"/>
      <c r="L459" s="123"/>
    </row>
    <row r="460" spans="1:18" ht="12.75" customHeight="1" x14ac:dyDescent="0.15">
      <c r="A460" s="45" t="s">
        <v>145</v>
      </c>
      <c r="B460" s="76" t="s">
        <v>180</v>
      </c>
      <c r="C460" s="123"/>
      <c r="D460" s="123"/>
      <c r="E460" s="123"/>
      <c r="F460" s="123"/>
      <c r="G460" s="123"/>
      <c r="H460" s="123"/>
      <c r="I460" s="123"/>
      <c r="J460" s="123"/>
      <c r="K460" s="123"/>
      <c r="L460" s="123"/>
    </row>
    <row r="461" spans="1:18" x14ac:dyDescent="0.15">
      <c r="A461" s="124"/>
      <c r="B461" s="14"/>
      <c r="C461" s="14"/>
      <c r="D461" s="14"/>
      <c r="E461" s="14"/>
      <c r="F461" s="14"/>
      <c r="G461" s="14"/>
      <c r="H461" s="14"/>
      <c r="I461" s="14"/>
      <c r="J461" s="14"/>
      <c r="K461" s="14"/>
      <c r="L461" s="14"/>
    </row>
    <row r="462" spans="1:18" x14ac:dyDescent="0.15">
      <c r="A462" s="168"/>
      <c r="C462" s="194"/>
      <c r="D462" s="172" t="s">
        <v>15</v>
      </c>
      <c r="E462" s="189">
        <v>500</v>
      </c>
      <c r="F462" s="172" t="s">
        <v>2</v>
      </c>
      <c r="G462" s="189">
        <v>250</v>
      </c>
      <c r="H462" s="172" t="s">
        <v>3</v>
      </c>
      <c r="I462" s="189">
        <v>250</v>
      </c>
      <c r="J462" s="173"/>
      <c r="K462" s="173"/>
      <c r="L462" s="195"/>
      <c r="M462" s="124"/>
      <c r="N462" s="195"/>
      <c r="O462" s="195"/>
      <c r="R462" s="195"/>
    </row>
    <row r="463" spans="1:18" x14ac:dyDescent="0.15">
      <c r="A463" s="168"/>
      <c r="C463" s="172" t="s">
        <v>24</v>
      </c>
      <c r="D463" s="174">
        <v>263</v>
      </c>
      <c r="E463" s="179">
        <f>D463/$E$462</f>
        <v>0.52600000000000002</v>
      </c>
      <c r="F463" s="174">
        <v>147</v>
      </c>
      <c r="G463" s="179">
        <f>F463/$G$462</f>
        <v>0.58799999999999997</v>
      </c>
      <c r="H463" s="174">
        <v>116</v>
      </c>
      <c r="I463" s="179">
        <f>H463/$I$462</f>
        <v>0.46400000000000002</v>
      </c>
      <c r="J463" s="175"/>
      <c r="K463" s="175"/>
      <c r="L463" s="195"/>
      <c r="M463" s="124"/>
      <c r="N463" s="195"/>
      <c r="O463" s="195"/>
      <c r="R463" s="195"/>
    </row>
    <row r="464" spans="1:18" x14ac:dyDescent="0.15">
      <c r="A464" s="168"/>
      <c r="C464" s="172" t="s">
        <v>25</v>
      </c>
      <c r="D464" s="174">
        <v>237</v>
      </c>
      <c r="E464" s="179">
        <f>D464/$E$462</f>
        <v>0.47399999999999998</v>
      </c>
      <c r="F464" s="174">
        <v>103</v>
      </c>
      <c r="G464" s="179">
        <f>F464/$G$462</f>
        <v>0.41199999999999998</v>
      </c>
      <c r="H464" s="174">
        <v>134</v>
      </c>
      <c r="I464" s="179">
        <f>H464/$I$462</f>
        <v>0.53600000000000003</v>
      </c>
      <c r="J464" s="175"/>
      <c r="K464" s="175"/>
      <c r="L464" s="195"/>
      <c r="M464" s="124"/>
      <c r="N464" s="195"/>
      <c r="O464" s="195"/>
      <c r="R464" s="195"/>
    </row>
    <row r="465" spans="1:20" x14ac:dyDescent="0.15">
      <c r="A465" s="168"/>
      <c r="C465" s="168"/>
      <c r="D465" s="168"/>
      <c r="E465" s="168"/>
      <c r="F465" s="168"/>
      <c r="G465" s="168"/>
      <c r="H465" s="168"/>
      <c r="I465" s="168"/>
      <c r="J465" s="168"/>
      <c r="K465" s="168"/>
      <c r="L465" s="168"/>
      <c r="M465" s="168"/>
      <c r="N465" s="168"/>
      <c r="O465" s="168"/>
      <c r="R465" s="168"/>
    </row>
    <row r="466" spans="1:20" x14ac:dyDescent="0.15">
      <c r="C466" s="93" t="s">
        <v>102</v>
      </c>
    </row>
    <row r="467" spans="1:20" s="93" customFormat="1" ht="22.5" x14ac:dyDescent="0.15">
      <c r="A467" s="76"/>
      <c r="B467" s="76"/>
      <c r="C467" s="94"/>
      <c r="D467" s="95" t="s">
        <v>15</v>
      </c>
      <c r="E467" s="96">
        <v>500</v>
      </c>
      <c r="F467" s="97" t="s">
        <v>196</v>
      </c>
      <c r="G467" s="96">
        <v>100</v>
      </c>
      <c r="H467" s="95" t="s">
        <v>26</v>
      </c>
      <c r="I467" s="96">
        <v>100</v>
      </c>
      <c r="J467" s="95" t="s">
        <v>27</v>
      </c>
      <c r="K467" s="96">
        <v>100</v>
      </c>
      <c r="L467" s="95" t="s">
        <v>28</v>
      </c>
      <c r="M467" s="96">
        <v>100</v>
      </c>
      <c r="N467" s="98" t="s">
        <v>29</v>
      </c>
      <c r="O467" s="96">
        <v>100</v>
      </c>
      <c r="P467" s="76"/>
      <c r="Q467" s="76"/>
      <c r="R467" s="99"/>
    </row>
    <row r="468" spans="1:20" x14ac:dyDescent="0.15">
      <c r="C468" s="172" t="s">
        <v>24</v>
      </c>
      <c r="D468" s="104">
        <v>263</v>
      </c>
      <c r="E468" s="38">
        <f>D468/$E$467</f>
        <v>0.52600000000000002</v>
      </c>
      <c r="F468" s="104">
        <v>56</v>
      </c>
      <c r="G468" s="38">
        <f>F468/$G$467</f>
        <v>0.56000000000000005</v>
      </c>
      <c r="H468" s="104">
        <v>47</v>
      </c>
      <c r="I468" s="38">
        <f>H468/$I$467</f>
        <v>0.47</v>
      </c>
      <c r="J468" s="104">
        <v>49</v>
      </c>
      <c r="K468" s="38">
        <f>J468/$K$467</f>
        <v>0.49</v>
      </c>
      <c r="L468" s="104">
        <v>52</v>
      </c>
      <c r="M468" s="38">
        <f>L468/$M$467</f>
        <v>0.52</v>
      </c>
      <c r="N468" s="104">
        <v>59</v>
      </c>
      <c r="O468" s="38">
        <f>N468/$O$467</f>
        <v>0.59</v>
      </c>
      <c r="R468" s="14"/>
    </row>
    <row r="469" spans="1:20" x14ac:dyDescent="0.15">
      <c r="A469" s="93"/>
      <c r="C469" s="172" t="s">
        <v>25</v>
      </c>
      <c r="D469" s="104">
        <v>237</v>
      </c>
      <c r="E469" s="38">
        <f>D469/$E$467</f>
        <v>0.47399999999999998</v>
      </c>
      <c r="F469" s="104">
        <v>44</v>
      </c>
      <c r="G469" s="38">
        <f>F469/$G$467</f>
        <v>0.44</v>
      </c>
      <c r="H469" s="104">
        <v>53</v>
      </c>
      <c r="I469" s="38">
        <f>H469/$I$467</f>
        <v>0.53</v>
      </c>
      <c r="J469" s="104">
        <v>51</v>
      </c>
      <c r="K469" s="38">
        <f>J469/$K$467</f>
        <v>0.51</v>
      </c>
      <c r="L469" s="104">
        <v>48</v>
      </c>
      <c r="M469" s="38">
        <f>L469/$M$467</f>
        <v>0.48</v>
      </c>
      <c r="N469" s="104">
        <v>41</v>
      </c>
      <c r="O469" s="38">
        <f>N469/$M$467</f>
        <v>0.41</v>
      </c>
      <c r="R469" s="14"/>
    </row>
    <row r="470" spans="1:20" x14ac:dyDescent="0.15">
      <c r="A470" s="168"/>
      <c r="B470" s="123"/>
      <c r="C470" s="168"/>
      <c r="D470" s="168"/>
      <c r="E470" s="168"/>
      <c r="F470" s="168"/>
      <c r="G470" s="168"/>
      <c r="H470" s="168"/>
      <c r="I470" s="168"/>
      <c r="J470" s="168"/>
      <c r="K470" s="168"/>
      <c r="L470" s="168"/>
      <c r="M470" s="168"/>
      <c r="N470" s="168"/>
      <c r="O470" s="168"/>
      <c r="R470" s="168"/>
    </row>
    <row r="471" spans="1:20" x14ac:dyDescent="0.15">
      <c r="A471" s="124"/>
      <c r="B471" s="124"/>
      <c r="C471" s="178"/>
      <c r="D471" s="178"/>
      <c r="E471" s="178"/>
      <c r="F471" s="178"/>
      <c r="G471" s="178"/>
      <c r="H471" s="178"/>
      <c r="I471" s="127"/>
      <c r="J471" s="127"/>
      <c r="K471" s="177"/>
      <c r="L471" s="177"/>
      <c r="M471" s="127"/>
      <c r="N471" s="168"/>
      <c r="O471" s="168"/>
      <c r="R471" s="168"/>
    </row>
    <row r="472" spans="1:20" x14ac:dyDescent="0.15">
      <c r="A472" s="124"/>
      <c r="B472" s="124"/>
      <c r="C472" s="178"/>
      <c r="D472" s="178"/>
      <c r="E472" s="178"/>
      <c r="F472" s="178"/>
      <c r="G472" s="178"/>
      <c r="H472" s="178"/>
      <c r="I472" s="127"/>
      <c r="J472" s="127"/>
      <c r="K472" s="177"/>
      <c r="L472" s="177"/>
      <c r="M472" s="127"/>
    </row>
    <row r="473" spans="1:20" x14ac:dyDescent="0.15">
      <c r="A473" s="124"/>
      <c r="B473" s="124"/>
      <c r="C473" s="178"/>
      <c r="D473" s="178"/>
      <c r="E473" s="178"/>
      <c r="F473" s="178"/>
      <c r="G473" s="178"/>
      <c r="H473" s="178"/>
      <c r="I473" s="127"/>
      <c r="J473" s="127"/>
      <c r="K473" s="177"/>
      <c r="L473" s="177"/>
      <c r="M473" s="127"/>
    </row>
    <row r="474" spans="1:20" ht="12.75" customHeight="1" x14ac:dyDescent="0.15">
      <c r="A474" s="45" t="s">
        <v>145</v>
      </c>
      <c r="B474" s="76" t="s">
        <v>234</v>
      </c>
      <c r="C474" s="123"/>
      <c r="D474" s="123"/>
      <c r="E474" s="123"/>
      <c r="F474" s="123"/>
      <c r="G474" s="123"/>
      <c r="H474" s="123"/>
      <c r="I474" s="123"/>
      <c r="J474" s="123"/>
      <c r="K474" s="123"/>
      <c r="L474" s="123"/>
    </row>
    <row r="475" spans="1:20" ht="12.75" customHeight="1" x14ac:dyDescent="0.15">
      <c r="A475" s="45" t="s">
        <v>145</v>
      </c>
      <c r="B475" s="76" t="s">
        <v>235</v>
      </c>
      <c r="C475" s="123"/>
      <c r="D475" s="123"/>
      <c r="E475" s="123"/>
      <c r="F475" s="123"/>
      <c r="G475" s="123"/>
      <c r="H475" s="123"/>
      <c r="I475" s="123"/>
      <c r="J475" s="123"/>
      <c r="K475" s="123"/>
      <c r="L475" s="123"/>
    </row>
    <row r="476" spans="1:20" x14ac:dyDescent="0.15">
      <c r="A476" s="124"/>
      <c r="B476" s="14"/>
      <c r="C476" s="14"/>
      <c r="D476" s="14"/>
      <c r="E476" s="14"/>
      <c r="F476" s="14"/>
      <c r="G476" s="14"/>
      <c r="H476" s="14"/>
      <c r="I476" s="14"/>
      <c r="J476" s="14"/>
      <c r="K476" s="14"/>
      <c r="L476" s="14"/>
    </row>
    <row r="477" spans="1:20" x14ac:dyDescent="0.15">
      <c r="A477" s="168"/>
      <c r="C477" s="194"/>
      <c r="D477" s="172" t="s">
        <v>15</v>
      </c>
      <c r="E477" s="96">
        <v>263</v>
      </c>
      <c r="F477" s="172" t="s">
        <v>2</v>
      </c>
      <c r="G477" s="96">
        <v>147</v>
      </c>
      <c r="H477" s="172" t="s">
        <v>3</v>
      </c>
      <c r="I477" s="96">
        <v>116</v>
      </c>
      <c r="J477" s="173"/>
      <c r="K477" s="173"/>
      <c r="L477" s="195"/>
      <c r="M477" s="124"/>
    </row>
    <row r="478" spans="1:20" x14ac:dyDescent="0.15">
      <c r="A478" s="168"/>
      <c r="C478" s="172" t="s">
        <v>24</v>
      </c>
      <c r="D478" s="174">
        <v>80</v>
      </c>
      <c r="E478" s="39">
        <f>D478/$E$477</f>
        <v>0.30418250950570341</v>
      </c>
      <c r="F478" s="174">
        <v>51</v>
      </c>
      <c r="G478" s="39">
        <f>F478/$G$477</f>
        <v>0.34693877551020408</v>
      </c>
      <c r="H478" s="174">
        <v>29</v>
      </c>
      <c r="I478" s="39">
        <f>H478/$I$477</f>
        <v>0.25</v>
      </c>
      <c r="J478" s="175"/>
      <c r="K478" s="175"/>
      <c r="L478" s="195"/>
      <c r="M478" s="124"/>
      <c r="T478" s="182">
        <v>80</v>
      </c>
    </row>
    <row r="479" spans="1:20" x14ac:dyDescent="0.15">
      <c r="A479" s="168"/>
      <c r="C479" s="172" t="s">
        <v>25</v>
      </c>
      <c r="D479" s="174">
        <v>183</v>
      </c>
      <c r="E479" s="39">
        <f>D479/$E$477</f>
        <v>0.69581749049429653</v>
      </c>
      <c r="F479" s="174">
        <v>96</v>
      </c>
      <c r="G479" s="39">
        <f>F479/$G$477</f>
        <v>0.65306122448979587</v>
      </c>
      <c r="H479" s="174">
        <v>87</v>
      </c>
      <c r="I479" s="39">
        <f>H479/$I$477</f>
        <v>0.75</v>
      </c>
      <c r="J479" s="175"/>
      <c r="K479" s="175"/>
      <c r="L479" s="195"/>
      <c r="M479" s="124"/>
      <c r="T479" s="196">
        <f>500-T478</f>
        <v>420</v>
      </c>
    </row>
    <row r="480" spans="1:20" x14ac:dyDescent="0.15">
      <c r="A480" s="6"/>
      <c r="C480" s="6"/>
      <c r="D480" s="6"/>
      <c r="E480" s="6"/>
      <c r="F480" s="6"/>
      <c r="G480" s="6"/>
      <c r="H480" s="6"/>
      <c r="I480" s="6"/>
      <c r="J480" s="6"/>
      <c r="K480" s="6"/>
      <c r="L480" s="6"/>
      <c r="M480" s="6"/>
    </row>
    <row r="481" spans="1:20" x14ac:dyDescent="0.15">
      <c r="C481" s="93" t="s">
        <v>102</v>
      </c>
    </row>
    <row r="482" spans="1:20" s="93" customFormat="1" ht="22.5" x14ac:dyDescent="0.15">
      <c r="B482" s="76"/>
      <c r="C482" s="94"/>
      <c r="D482" s="95" t="s">
        <v>15</v>
      </c>
      <c r="E482" s="96">
        <v>263</v>
      </c>
      <c r="F482" s="97" t="s">
        <v>196</v>
      </c>
      <c r="G482" s="96">
        <v>56</v>
      </c>
      <c r="H482" s="95" t="s">
        <v>26</v>
      </c>
      <c r="I482" s="96">
        <v>47</v>
      </c>
      <c r="J482" s="95" t="s">
        <v>27</v>
      </c>
      <c r="K482" s="96">
        <v>49</v>
      </c>
      <c r="L482" s="95" t="s">
        <v>28</v>
      </c>
      <c r="M482" s="96">
        <v>52</v>
      </c>
      <c r="N482" s="98" t="s">
        <v>29</v>
      </c>
      <c r="O482" s="96">
        <v>59</v>
      </c>
      <c r="P482" s="14"/>
      <c r="Q482" s="14"/>
      <c r="R482" s="99"/>
    </row>
    <row r="483" spans="1:20" x14ac:dyDescent="0.15">
      <c r="A483" s="168"/>
      <c r="C483" s="172" t="s">
        <v>24</v>
      </c>
      <c r="D483" s="174">
        <v>80</v>
      </c>
      <c r="E483" s="37">
        <f>D483/$E$482</f>
        <v>0.30418250950570341</v>
      </c>
      <c r="F483" s="174">
        <v>26</v>
      </c>
      <c r="G483" s="37">
        <f>F483/$G$482</f>
        <v>0.4642857142857143</v>
      </c>
      <c r="H483" s="174">
        <v>19</v>
      </c>
      <c r="I483" s="37">
        <f>H483/$I$482</f>
        <v>0.40425531914893614</v>
      </c>
      <c r="J483" s="174">
        <v>9</v>
      </c>
      <c r="K483" s="37">
        <f>J483/$K$482</f>
        <v>0.18367346938775511</v>
      </c>
      <c r="L483" s="174">
        <v>16</v>
      </c>
      <c r="M483" s="37">
        <f>L483/$M$482</f>
        <v>0.30769230769230771</v>
      </c>
      <c r="N483" s="174">
        <v>10</v>
      </c>
      <c r="O483" s="37">
        <f>N483/$M$482</f>
        <v>0.19230769230769232</v>
      </c>
    </row>
    <row r="484" spans="1:20" x14ac:dyDescent="0.15">
      <c r="A484" s="168"/>
      <c r="C484" s="172" t="s">
        <v>25</v>
      </c>
      <c r="D484" s="174">
        <v>183</v>
      </c>
      <c r="E484" s="37">
        <f>D484/$E$482</f>
        <v>0.69581749049429653</v>
      </c>
      <c r="F484" s="174">
        <v>30</v>
      </c>
      <c r="G484" s="37">
        <f>F484/$G$482</f>
        <v>0.5357142857142857</v>
      </c>
      <c r="H484" s="174">
        <v>28</v>
      </c>
      <c r="I484" s="37">
        <f>H484/$I$482</f>
        <v>0.5957446808510638</v>
      </c>
      <c r="J484" s="174">
        <v>40</v>
      </c>
      <c r="K484" s="37">
        <f>J484/$K$482</f>
        <v>0.81632653061224492</v>
      </c>
      <c r="L484" s="174">
        <v>36</v>
      </c>
      <c r="M484" s="37">
        <f>L484/$M$482</f>
        <v>0.69230769230769229</v>
      </c>
      <c r="N484" s="174">
        <v>49</v>
      </c>
      <c r="O484" s="37">
        <f>N484/$M$482</f>
        <v>0.94230769230769229</v>
      </c>
    </row>
    <row r="485" spans="1:20" x14ac:dyDescent="0.15">
      <c r="A485" s="168"/>
      <c r="C485" s="124"/>
      <c r="D485" s="124"/>
      <c r="E485" s="175"/>
      <c r="F485" s="124"/>
      <c r="G485" s="175"/>
      <c r="H485" s="124"/>
      <c r="I485" s="175"/>
      <c r="J485" s="124"/>
      <c r="K485" s="175"/>
      <c r="L485" s="124"/>
      <c r="M485" s="175"/>
      <c r="N485" s="124"/>
      <c r="O485" s="175"/>
    </row>
    <row r="486" spans="1:20" x14ac:dyDescent="0.15">
      <c r="A486" s="168"/>
      <c r="C486" s="168" t="s">
        <v>103</v>
      </c>
      <c r="D486" s="168"/>
      <c r="E486" s="168"/>
      <c r="F486" s="168"/>
      <c r="G486" s="168"/>
      <c r="H486" s="168"/>
      <c r="I486" s="168"/>
      <c r="J486" s="168"/>
      <c r="K486" s="168"/>
      <c r="L486" s="168"/>
      <c r="M486" s="168"/>
      <c r="N486" s="168"/>
      <c r="O486" s="168"/>
    </row>
    <row r="487" spans="1:20" x14ac:dyDescent="0.15">
      <c r="A487" s="168"/>
      <c r="C487" s="194"/>
      <c r="D487" s="197" t="s">
        <v>39</v>
      </c>
      <c r="E487" s="189">
        <v>500</v>
      </c>
      <c r="F487" s="72" t="s">
        <v>45</v>
      </c>
      <c r="G487" s="189">
        <v>500</v>
      </c>
      <c r="H487" s="101" t="s">
        <v>48</v>
      </c>
      <c r="I487" s="189">
        <v>500</v>
      </c>
      <c r="J487" s="101" t="s">
        <v>94</v>
      </c>
      <c r="K487" s="189">
        <v>500</v>
      </c>
      <c r="L487" s="198"/>
      <c r="M487" s="173"/>
      <c r="N487" s="195"/>
      <c r="O487" s="195"/>
      <c r="P487" s="199"/>
      <c r="Q487" s="200" t="s">
        <v>39</v>
      </c>
      <c r="R487" s="182" t="s">
        <v>45</v>
      </c>
      <c r="S487" s="201" t="s">
        <v>49</v>
      </c>
      <c r="T487" s="201" t="s">
        <v>123</v>
      </c>
    </row>
    <row r="488" spans="1:20" x14ac:dyDescent="0.15">
      <c r="A488" s="168"/>
      <c r="C488" s="172" t="s">
        <v>24</v>
      </c>
      <c r="D488" s="174">
        <v>90</v>
      </c>
      <c r="E488" s="37">
        <f>D488/E$487</f>
        <v>0.18</v>
      </c>
      <c r="F488" s="174">
        <v>155</v>
      </c>
      <c r="G488" s="37">
        <f t="shared" ref="G488:G489" si="83">F488/G$487</f>
        <v>0.31</v>
      </c>
      <c r="H488" s="174">
        <v>104</v>
      </c>
      <c r="I488" s="37">
        <f t="shared" ref="I488:I489" si="84">H488/I$487</f>
        <v>0.20799999999999999</v>
      </c>
      <c r="J488" s="174">
        <v>80</v>
      </c>
      <c r="K488" s="37">
        <f t="shared" ref="K488:K489" si="85">J488/K$487</f>
        <v>0.16</v>
      </c>
      <c r="L488" s="124"/>
      <c r="M488" s="124"/>
      <c r="N488" s="195"/>
      <c r="O488" s="195"/>
      <c r="P488" s="199" t="s">
        <v>24</v>
      </c>
      <c r="Q488" s="200">
        <f>E488</f>
        <v>0.18</v>
      </c>
      <c r="R488" s="200">
        <f>G488</f>
        <v>0.31</v>
      </c>
      <c r="S488" s="200">
        <f>I488</f>
        <v>0.20799999999999999</v>
      </c>
      <c r="T488" s="200">
        <f>K488</f>
        <v>0.16</v>
      </c>
    </row>
    <row r="489" spans="1:20" x14ac:dyDescent="0.15">
      <c r="A489" s="168"/>
      <c r="C489" s="172" t="s">
        <v>190</v>
      </c>
      <c r="D489" s="174">
        <v>410</v>
      </c>
      <c r="E489" s="37">
        <f>D489/E$487</f>
        <v>0.82</v>
      </c>
      <c r="F489" s="174">
        <v>345</v>
      </c>
      <c r="G489" s="37">
        <f t="shared" si="83"/>
        <v>0.69</v>
      </c>
      <c r="H489" s="174">
        <v>396</v>
      </c>
      <c r="I489" s="37">
        <f t="shared" si="84"/>
        <v>0.79200000000000004</v>
      </c>
      <c r="J489" s="202">
        <f>K487-J488</f>
        <v>420</v>
      </c>
      <c r="K489" s="37">
        <f t="shared" si="85"/>
        <v>0.84</v>
      </c>
      <c r="L489" s="124"/>
      <c r="M489" s="124"/>
      <c r="N489" s="195"/>
      <c r="O489" s="195"/>
      <c r="P489" s="203" t="s">
        <v>25</v>
      </c>
      <c r="Q489" s="200">
        <f t="shared" ref="Q489" si="86">E489</f>
        <v>0.82</v>
      </c>
      <c r="R489" s="200">
        <f>G489</f>
        <v>0.69</v>
      </c>
      <c r="S489" s="200">
        <f>I489</f>
        <v>0.79200000000000004</v>
      </c>
      <c r="T489" s="200">
        <f>K489</f>
        <v>0.84</v>
      </c>
    </row>
    <row r="490" spans="1:20" x14ac:dyDescent="0.15">
      <c r="A490" s="93"/>
      <c r="C490" s="14"/>
      <c r="D490" s="204"/>
      <c r="E490" s="166"/>
      <c r="F490" s="204"/>
      <c r="G490" s="166"/>
      <c r="H490" s="204"/>
      <c r="I490" s="166"/>
      <c r="J490" s="204"/>
      <c r="K490" s="166"/>
      <c r="L490" s="204"/>
      <c r="M490" s="166"/>
    </row>
    <row r="492" spans="1:20" x14ac:dyDescent="0.15">
      <c r="A492" s="124"/>
      <c r="B492" s="124"/>
      <c r="C492" s="178"/>
      <c r="D492" s="178"/>
      <c r="E492" s="178"/>
      <c r="F492" s="178"/>
      <c r="G492" s="178"/>
      <c r="H492" s="178"/>
      <c r="I492" s="127"/>
      <c r="J492" s="127"/>
      <c r="K492" s="177"/>
      <c r="L492" s="177"/>
    </row>
    <row r="493" spans="1:20" x14ac:dyDescent="0.15">
      <c r="A493" s="124"/>
      <c r="B493" s="124"/>
      <c r="C493" s="178"/>
      <c r="D493" s="178"/>
      <c r="E493" s="178"/>
      <c r="F493" s="178"/>
      <c r="G493" s="178"/>
      <c r="H493" s="178"/>
      <c r="I493" s="127"/>
      <c r="J493" s="127"/>
      <c r="K493" s="177"/>
      <c r="L493" s="177"/>
    </row>
    <row r="494" spans="1:20" x14ac:dyDescent="0.15">
      <c r="A494" s="124"/>
      <c r="B494" s="124"/>
      <c r="C494" s="178"/>
      <c r="D494" s="178"/>
      <c r="E494" s="178"/>
      <c r="F494" s="178"/>
      <c r="G494" s="178"/>
      <c r="H494" s="178"/>
      <c r="I494" s="127"/>
      <c r="J494" s="127"/>
      <c r="K494" s="177"/>
      <c r="L494" s="177"/>
    </row>
    <row r="495" spans="1:20" ht="12.75" customHeight="1" x14ac:dyDescent="0.15">
      <c r="A495" s="45" t="s">
        <v>145</v>
      </c>
      <c r="B495" s="76" t="s">
        <v>236</v>
      </c>
      <c r="C495" s="123"/>
      <c r="D495" s="123"/>
      <c r="E495" s="123"/>
      <c r="F495" s="123"/>
      <c r="G495" s="123"/>
      <c r="H495" s="123"/>
      <c r="I495" s="123"/>
      <c r="J495" s="123"/>
      <c r="K495" s="123"/>
      <c r="L495" s="123"/>
    </row>
    <row r="496" spans="1:20" ht="12.75" customHeight="1" x14ac:dyDescent="0.15">
      <c r="A496" s="45" t="s">
        <v>145</v>
      </c>
      <c r="B496" s="76" t="s">
        <v>237</v>
      </c>
      <c r="C496" s="123"/>
      <c r="D496" s="123"/>
      <c r="E496" s="123"/>
      <c r="F496" s="123"/>
      <c r="G496" s="123"/>
      <c r="H496" s="123"/>
      <c r="I496" s="123"/>
      <c r="J496" s="123"/>
      <c r="K496" s="123"/>
      <c r="L496" s="123"/>
    </row>
    <row r="497" spans="1:18" x14ac:dyDescent="0.15">
      <c r="A497" s="124"/>
      <c r="B497" s="14"/>
      <c r="C497" s="14"/>
      <c r="D497" s="14"/>
      <c r="E497" s="14"/>
      <c r="F497" s="14"/>
      <c r="G497" s="14"/>
      <c r="H497" s="14"/>
      <c r="I497" s="14"/>
      <c r="J497" s="14"/>
      <c r="K497" s="14"/>
      <c r="L497" s="14"/>
    </row>
    <row r="498" spans="1:18" x14ac:dyDescent="0.15">
      <c r="A498" s="168"/>
      <c r="C498" s="194"/>
      <c r="D498" s="172" t="s">
        <v>15</v>
      </c>
      <c r="E498" s="96">
        <v>80</v>
      </c>
      <c r="F498" s="172" t="s">
        <v>2</v>
      </c>
      <c r="G498" s="96">
        <v>51</v>
      </c>
      <c r="H498" s="172" t="s">
        <v>3</v>
      </c>
      <c r="I498" s="96">
        <v>29</v>
      </c>
      <c r="J498" s="173"/>
      <c r="K498" s="173"/>
      <c r="L498" s="195"/>
      <c r="M498" s="124"/>
    </row>
    <row r="499" spans="1:18" x14ac:dyDescent="0.15">
      <c r="A499" s="168"/>
      <c r="C499" s="172" t="s">
        <v>181</v>
      </c>
      <c r="D499" s="174">
        <v>63</v>
      </c>
      <c r="E499" s="37">
        <f t="shared" ref="E499:E504" si="87">D499/$E$498</f>
        <v>0.78749999999999998</v>
      </c>
      <c r="F499" s="174">
        <v>45</v>
      </c>
      <c r="G499" s="37">
        <f>F499/$G$498</f>
        <v>0.88235294117647056</v>
      </c>
      <c r="H499" s="174">
        <v>18</v>
      </c>
      <c r="I499" s="37">
        <f>H499/$I$498</f>
        <v>0.62068965517241381</v>
      </c>
      <c r="J499" s="175"/>
      <c r="K499" s="175"/>
      <c r="L499" s="195"/>
      <c r="M499" s="124"/>
    </row>
    <row r="500" spans="1:18" x14ac:dyDescent="0.15">
      <c r="A500" s="168"/>
      <c r="C500" s="172" t="s">
        <v>125</v>
      </c>
      <c r="D500" s="174">
        <v>24</v>
      </c>
      <c r="E500" s="37">
        <f t="shared" si="87"/>
        <v>0.3</v>
      </c>
      <c r="F500" s="174">
        <v>18</v>
      </c>
      <c r="G500" s="37">
        <f t="shared" ref="G500:G504" si="88">F500/$G$498</f>
        <v>0.35294117647058826</v>
      </c>
      <c r="H500" s="174">
        <v>6</v>
      </c>
      <c r="I500" s="37">
        <f t="shared" ref="I500:I504" si="89">H500/$I$498</f>
        <v>0.20689655172413793</v>
      </c>
      <c r="J500" s="175"/>
      <c r="K500" s="175"/>
      <c r="L500" s="195"/>
      <c r="M500" s="124"/>
    </row>
    <row r="501" spans="1:18" x14ac:dyDescent="0.15">
      <c r="A501" s="168"/>
      <c r="C501" s="172" t="s">
        <v>126</v>
      </c>
      <c r="D501" s="174">
        <v>47</v>
      </c>
      <c r="E501" s="37">
        <f t="shared" si="87"/>
        <v>0.58750000000000002</v>
      </c>
      <c r="F501" s="174">
        <v>30</v>
      </c>
      <c r="G501" s="37">
        <f t="shared" si="88"/>
        <v>0.58823529411764708</v>
      </c>
      <c r="H501" s="174">
        <v>17</v>
      </c>
      <c r="I501" s="37">
        <f t="shared" si="89"/>
        <v>0.58620689655172409</v>
      </c>
      <c r="J501" s="175"/>
      <c r="K501" s="175"/>
      <c r="L501" s="195"/>
      <c r="M501" s="124"/>
    </row>
    <row r="502" spans="1:18" x14ac:dyDescent="0.15">
      <c r="A502" s="168"/>
      <c r="C502" s="172" t="s">
        <v>127</v>
      </c>
      <c r="D502" s="174">
        <v>7</v>
      </c>
      <c r="E502" s="37">
        <f t="shared" si="87"/>
        <v>8.7499999999999994E-2</v>
      </c>
      <c r="F502" s="174">
        <v>6</v>
      </c>
      <c r="G502" s="37">
        <f t="shared" si="88"/>
        <v>0.11764705882352941</v>
      </c>
      <c r="H502" s="174">
        <v>1</v>
      </c>
      <c r="I502" s="37">
        <f t="shared" si="89"/>
        <v>3.4482758620689655E-2</v>
      </c>
      <c r="J502" s="175"/>
      <c r="K502" s="175"/>
      <c r="L502" s="195"/>
      <c r="M502" s="124"/>
    </row>
    <row r="503" spans="1:18" ht="27" x14ac:dyDescent="0.15">
      <c r="A503" s="168"/>
      <c r="C503" s="205" t="s">
        <v>128</v>
      </c>
      <c r="D503" s="174">
        <v>23</v>
      </c>
      <c r="E503" s="37">
        <f t="shared" si="87"/>
        <v>0.28749999999999998</v>
      </c>
      <c r="F503" s="174">
        <v>13</v>
      </c>
      <c r="G503" s="37">
        <f t="shared" si="88"/>
        <v>0.25490196078431371</v>
      </c>
      <c r="H503" s="174">
        <v>10</v>
      </c>
      <c r="I503" s="37">
        <f t="shared" si="89"/>
        <v>0.34482758620689657</v>
      </c>
      <c r="J503" s="175"/>
      <c r="K503" s="175"/>
      <c r="L503" s="195"/>
      <c r="M503" s="124"/>
    </row>
    <row r="504" spans="1:18" x14ac:dyDescent="0.15">
      <c r="A504" s="168"/>
      <c r="C504" s="172" t="s">
        <v>148</v>
      </c>
      <c r="D504" s="174">
        <v>0</v>
      </c>
      <c r="E504" s="37">
        <f t="shared" si="87"/>
        <v>0</v>
      </c>
      <c r="F504" s="174">
        <v>0</v>
      </c>
      <c r="G504" s="37">
        <f t="shared" si="88"/>
        <v>0</v>
      </c>
      <c r="H504" s="174">
        <v>0</v>
      </c>
      <c r="I504" s="37">
        <f t="shared" si="89"/>
        <v>0</v>
      </c>
      <c r="J504" s="175"/>
      <c r="K504" s="175"/>
      <c r="L504" s="195"/>
      <c r="M504" s="124"/>
    </row>
    <row r="505" spans="1:18" x14ac:dyDescent="0.15">
      <c r="A505" s="6"/>
      <c r="C505" s="6"/>
      <c r="D505" s="6"/>
      <c r="E505" s="6"/>
      <c r="F505" s="6"/>
      <c r="G505" s="6"/>
      <c r="H505" s="6"/>
      <c r="I505" s="6"/>
      <c r="J505" s="6"/>
      <c r="K505" s="6"/>
      <c r="L505" s="6"/>
      <c r="M505" s="6"/>
    </row>
    <row r="506" spans="1:18" x14ac:dyDescent="0.15">
      <c r="C506" s="93" t="s">
        <v>102</v>
      </c>
    </row>
    <row r="507" spans="1:18" s="93" customFormat="1" ht="22.5" x14ac:dyDescent="0.15">
      <c r="A507" s="76"/>
      <c r="B507" s="76"/>
      <c r="C507" s="94"/>
      <c r="D507" s="95" t="s">
        <v>15</v>
      </c>
      <c r="E507" s="96">
        <v>80</v>
      </c>
      <c r="F507" s="97" t="s">
        <v>196</v>
      </c>
      <c r="G507" s="96">
        <v>26</v>
      </c>
      <c r="H507" s="95" t="s">
        <v>26</v>
      </c>
      <c r="I507" s="96">
        <v>19</v>
      </c>
      <c r="J507" s="95" t="s">
        <v>27</v>
      </c>
      <c r="K507" s="96">
        <v>9</v>
      </c>
      <c r="L507" s="95" t="s">
        <v>28</v>
      </c>
      <c r="M507" s="96">
        <v>16</v>
      </c>
      <c r="N507" s="98" t="s">
        <v>29</v>
      </c>
      <c r="O507" s="96">
        <v>10</v>
      </c>
      <c r="P507" s="14"/>
      <c r="Q507" s="14"/>
      <c r="R507" s="99"/>
    </row>
    <row r="508" spans="1:18" x14ac:dyDescent="0.15">
      <c r="C508" s="172" t="s">
        <v>124</v>
      </c>
      <c r="D508" s="174">
        <v>63</v>
      </c>
      <c r="E508" s="37">
        <f t="shared" ref="E508:E513" si="90">D508/$E$507</f>
        <v>0.78749999999999998</v>
      </c>
      <c r="F508" s="174">
        <v>19</v>
      </c>
      <c r="G508" s="37">
        <f>F508/$G$507</f>
        <v>0.73076923076923073</v>
      </c>
      <c r="H508" s="174">
        <v>14</v>
      </c>
      <c r="I508" s="37">
        <f>H508/$I$507</f>
        <v>0.73684210526315785</v>
      </c>
      <c r="J508" s="174">
        <v>7</v>
      </c>
      <c r="K508" s="37">
        <f>J508/$K$507</f>
        <v>0.77777777777777779</v>
      </c>
      <c r="L508" s="174">
        <v>14</v>
      </c>
      <c r="M508" s="37">
        <f>L508/$M$507</f>
        <v>0.875</v>
      </c>
      <c r="N508" s="174">
        <v>9</v>
      </c>
      <c r="O508" s="37">
        <f>N508/$O$507</f>
        <v>0.9</v>
      </c>
    </row>
    <row r="509" spans="1:18" x14ac:dyDescent="0.15">
      <c r="A509" s="168"/>
      <c r="C509" s="172" t="s">
        <v>182</v>
      </c>
      <c r="D509" s="174">
        <v>24</v>
      </c>
      <c r="E509" s="37">
        <f t="shared" si="90"/>
        <v>0.3</v>
      </c>
      <c r="F509" s="174">
        <v>8</v>
      </c>
      <c r="G509" s="37">
        <f t="shared" ref="G509:G513" si="91">F509/$G$507</f>
        <v>0.30769230769230771</v>
      </c>
      <c r="H509" s="174">
        <v>8</v>
      </c>
      <c r="I509" s="37">
        <f t="shared" ref="I509:I513" si="92">H509/$I$507</f>
        <v>0.42105263157894735</v>
      </c>
      <c r="J509" s="174">
        <v>4</v>
      </c>
      <c r="K509" s="37">
        <f t="shared" ref="K509:K513" si="93">J509/$K$507</f>
        <v>0.44444444444444442</v>
      </c>
      <c r="L509" s="174">
        <v>2</v>
      </c>
      <c r="M509" s="37">
        <f t="shared" ref="M509:M513" si="94">L509/$M$507</f>
        <v>0.125</v>
      </c>
      <c r="N509" s="174">
        <v>2</v>
      </c>
      <c r="O509" s="37">
        <f t="shared" ref="O509:O513" si="95">N509/$O$507</f>
        <v>0.2</v>
      </c>
    </row>
    <row r="510" spans="1:18" x14ac:dyDescent="0.15">
      <c r="A510" s="168"/>
      <c r="C510" s="172" t="s">
        <v>126</v>
      </c>
      <c r="D510" s="174">
        <v>47</v>
      </c>
      <c r="E510" s="37">
        <f t="shared" si="90"/>
        <v>0.58750000000000002</v>
      </c>
      <c r="F510" s="174">
        <v>17</v>
      </c>
      <c r="G510" s="37">
        <f t="shared" si="91"/>
        <v>0.65384615384615385</v>
      </c>
      <c r="H510" s="174">
        <v>12</v>
      </c>
      <c r="I510" s="37">
        <f t="shared" si="92"/>
        <v>0.63157894736842102</v>
      </c>
      <c r="J510" s="174">
        <v>3</v>
      </c>
      <c r="K510" s="37">
        <f t="shared" si="93"/>
        <v>0.33333333333333331</v>
      </c>
      <c r="L510" s="174">
        <v>8</v>
      </c>
      <c r="M510" s="37">
        <f t="shared" si="94"/>
        <v>0.5</v>
      </c>
      <c r="N510" s="174">
        <v>7</v>
      </c>
      <c r="O510" s="37">
        <f t="shared" si="95"/>
        <v>0.7</v>
      </c>
    </row>
    <row r="511" spans="1:18" x14ac:dyDescent="0.15">
      <c r="A511" s="168"/>
      <c r="C511" s="172" t="s">
        <v>127</v>
      </c>
      <c r="D511" s="174">
        <v>7</v>
      </c>
      <c r="E511" s="37">
        <f t="shared" si="90"/>
        <v>8.7499999999999994E-2</v>
      </c>
      <c r="F511" s="174">
        <v>2</v>
      </c>
      <c r="G511" s="37">
        <f t="shared" si="91"/>
        <v>7.6923076923076927E-2</v>
      </c>
      <c r="H511" s="174">
        <v>2</v>
      </c>
      <c r="I511" s="37">
        <f t="shared" si="92"/>
        <v>0.10526315789473684</v>
      </c>
      <c r="J511" s="174">
        <v>1</v>
      </c>
      <c r="K511" s="37">
        <f t="shared" si="93"/>
        <v>0.1111111111111111</v>
      </c>
      <c r="L511" s="174">
        <v>2</v>
      </c>
      <c r="M511" s="37">
        <f t="shared" si="94"/>
        <v>0.125</v>
      </c>
      <c r="N511" s="174">
        <v>0</v>
      </c>
      <c r="O511" s="37">
        <f t="shared" si="95"/>
        <v>0</v>
      </c>
    </row>
    <row r="512" spans="1:18" ht="27" x14ac:dyDescent="0.15">
      <c r="A512" s="168"/>
      <c r="C512" s="205" t="s">
        <v>128</v>
      </c>
      <c r="D512" s="174">
        <v>23</v>
      </c>
      <c r="E512" s="37">
        <f t="shared" si="90"/>
        <v>0.28749999999999998</v>
      </c>
      <c r="F512" s="174">
        <v>4</v>
      </c>
      <c r="G512" s="37">
        <f t="shared" si="91"/>
        <v>0.15384615384615385</v>
      </c>
      <c r="H512" s="174">
        <v>5</v>
      </c>
      <c r="I512" s="37">
        <f t="shared" si="92"/>
        <v>0.26315789473684209</v>
      </c>
      <c r="J512" s="174">
        <v>3</v>
      </c>
      <c r="K512" s="37">
        <f t="shared" si="93"/>
        <v>0.33333333333333331</v>
      </c>
      <c r="L512" s="174">
        <v>5</v>
      </c>
      <c r="M512" s="37">
        <f t="shared" si="94"/>
        <v>0.3125</v>
      </c>
      <c r="N512" s="174">
        <v>6</v>
      </c>
      <c r="O512" s="37">
        <f t="shared" si="95"/>
        <v>0.6</v>
      </c>
    </row>
    <row r="513" spans="1:15" x14ac:dyDescent="0.15">
      <c r="A513" s="168"/>
      <c r="C513" s="172" t="s">
        <v>148</v>
      </c>
      <c r="D513" s="174">
        <v>0</v>
      </c>
      <c r="E513" s="37">
        <f t="shared" si="90"/>
        <v>0</v>
      </c>
      <c r="F513" s="174">
        <v>0</v>
      </c>
      <c r="G513" s="37">
        <f t="shared" si="91"/>
        <v>0</v>
      </c>
      <c r="H513" s="174">
        <v>0</v>
      </c>
      <c r="I513" s="37">
        <f t="shared" si="92"/>
        <v>0</v>
      </c>
      <c r="J513" s="174">
        <v>0</v>
      </c>
      <c r="K513" s="37">
        <f t="shared" si="93"/>
        <v>0</v>
      </c>
      <c r="L513" s="174">
        <v>0</v>
      </c>
      <c r="M513" s="37">
        <f t="shared" si="94"/>
        <v>0</v>
      </c>
      <c r="N513" s="174">
        <v>0</v>
      </c>
      <c r="O513" s="37">
        <f t="shared" si="95"/>
        <v>0</v>
      </c>
    </row>
    <row r="514" spans="1:15" x14ac:dyDescent="0.15">
      <c r="A514" s="168"/>
      <c r="C514" s="124"/>
      <c r="D514" s="124"/>
      <c r="E514" s="124"/>
      <c r="F514" s="124"/>
      <c r="G514" s="175"/>
      <c r="H514" s="124"/>
      <c r="I514" s="124"/>
      <c r="J514" s="124"/>
      <c r="K514" s="124"/>
      <c r="L514" s="195"/>
      <c r="M514" s="124"/>
    </row>
    <row r="515" spans="1:15" x14ac:dyDescent="0.15">
      <c r="A515" s="168"/>
      <c r="B515" s="206"/>
      <c r="C515" s="207"/>
      <c r="D515" s="207"/>
      <c r="E515" s="207"/>
      <c r="F515" s="207"/>
      <c r="G515" s="207"/>
      <c r="H515" s="207"/>
      <c r="I515" s="206"/>
      <c r="J515" s="206"/>
      <c r="K515" s="206"/>
      <c r="L515" s="206"/>
      <c r="M515" s="206"/>
      <c r="N515" s="206"/>
    </row>
    <row r="516" spans="1:15" x14ac:dyDescent="0.15">
      <c r="A516" s="168"/>
      <c r="B516" s="206"/>
      <c r="C516" s="207"/>
      <c r="D516" s="207"/>
      <c r="E516" s="207"/>
      <c r="F516" s="207"/>
      <c r="G516" s="207"/>
      <c r="H516" s="207"/>
      <c r="I516" s="206"/>
      <c r="J516" s="206"/>
      <c r="K516" s="206"/>
      <c r="L516" s="206"/>
      <c r="M516" s="206"/>
      <c r="N516" s="206"/>
    </row>
    <row r="517" spans="1:15" x14ac:dyDescent="0.15">
      <c r="A517" s="6"/>
      <c r="B517" s="6"/>
      <c r="C517" s="6"/>
      <c r="D517" s="6"/>
      <c r="E517" s="6"/>
      <c r="F517" s="6"/>
      <c r="G517" s="6"/>
      <c r="H517" s="6"/>
      <c r="I517" s="6"/>
      <c r="J517" s="6"/>
      <c r="K517" s="6"/>
      <c r="L517" s="6"/>
      <c r="M517" s="6"/>
      <c r="N517" s="6"/>
    </row>
    <row r="518" spans="1:15" ht="12.75" customHeight="1" x14ac:dyDescent="0.15">
      <c r="A518" s="45" t="s">
        <v>145</v>
      </c>
      <c r="B518" s="76" t="s">
        <v>238</v>
      </c>
      <c r="C518" s="123"/>
      <c r="D518" s="123"/>
      <c r="E518" s="123"/>
      <c r="F518" s="123"/>
      <c r="G518" s="123"/>
      <c r="H518" s="123"/>
      <c r="I518" s="123"/>
      <c r="J518" s="123"/>
      <c r="K518" s="123"/>
      <c r="L518" s="123"/>
    </row>
    <row r="519" spans="1:15" ht="12.75" customHeight="1" x14ac:dyDescent="0.15">
      <c r="A519" s="45" t="s">
        <v>145</v>
      </c>
      <c r="B519" s="76" t="s">
        <v>239</v>
      </c>
      <c r="C519" s="123"/>
      <c r="D519" s="123"/>
      <c r="E519" s="123"/>
      <c r="F519" s="123"/>
      <c r="G519" s="123"/>
      <c r="H519" s="123"/>
      <c r="I519" s="123"/>
      <c r="J519" s="123"/>
      <c r="K519" s="123"/>
      <c r="L519" s="123"/>
    </row>
    <row r="520" spans="1:15" x14ac:dyDescent="0.15">
      <c r="A520" s="124"/>
      <c r="B520" s="14"/>
      <c r="C520" s="14"/>
      <c r="D520" s="14"/>
      <c r="E520" s="14"/>
      <c r="F520" s="14"/>
      <c r="G520" s="14"/>
      <c r="H520" s="14"/>
      <c r="I520" s="14"/>
      <c r="J520" s="14"/>
      <c r="K520" s="14"/>
      <c r="L520" s="14"/>
    </row>
    <row r="521" spans="1:15" x14ac:dyDescent="0.15">
      <c r="A521" s="168"/>
      <c r="C521" s="194"/>
      <c r="D521" s="172" t="s">
        <v>15</v>
      </c>
      <c r="E521" s="185">
        <v>237</v>
      </c>
      <c r="F521" s="172" t="s">
        <v>2</v>
      </c>
      <c r="G521" s="185">
        <v>103</v>
      </c>
      <c r="H521" s="172" t="s">
        <v>3</v>
      </c>
      <c r="I521" s="185">
        <v>134</v>
      </c>
      <c r="J521" s="173"/>
      <c r="K521" s="173"/>
      <c r="L521" s="195"/>
      <c r="M521" s="124"/>
      <c r="N521" s="173"/>
    </row>
    <row r="522" spans="1:15" x14ac:dyDescent="0.15">
      <c r="A522" s="168"/>
      <c r="C522" s="172" t="s">
        <v>129</v>
      </c>
      <c r="D522" s="174">
        <v>9</v>
      </c>
      <c r="E522" s="37">
        <f t="shared" ref="E522:E533" si="96">D522/$E$521</f>
        <v>3.7974683544303799E-2</v>
      </c>
      <c r="F522" s="174">
        <v>6</v>
      </c>
      <c r="G522" s="37">
        <f>F522/$G$521</f>
        <v>5.8252427184466021E-2</v>
      </c>
      <c r="H522" s="174">
        <v>3</v>
      </c>
      <c r="I522" s="37">
        <f>H522/$I$521</f>
        <v>2.2388059701492536E-2</v>
      </c>
      <c r="J522" s="175"/>
      <c r="K522" s="175"/>
      <c r="L522" s="195"/>
      <c r="M522" s="124"/>
      <c r="N522" s="175"/>
    </row>
    <row r="523" spans="1:15" x14ac:dyDescent="0.15">
      <c r="A523" s="168"/>
      <c r="C523" s="172" t="s">
        <v>130</v>
      </c>
      <c r="D523" s="174">
        <v>16</v>
      </c>
      <c r="E523" s="37">
        <f t="shared" si="96"/>
        <v>6.7510548523206745E-2</v>
      </c>
      <c r="F523" s="174">
        <v>8</v>
      </c>
      <c r="G523" s="37">
        <f t="shared" ref="G523:G533" si="97">F523/$G$521</f>
        <v>7.7669902912621352E-2</v>
      </c>
      <c r="H523" s="174">
        <v>8</v>
      </c>
      <c r="I523" s="37">
        <f t="shared" ref="I523:I533" si="98">H523/$I$521</f>
        <v>5.9701492537313432E-2</v>
      </c>
      <c r="J523" s="175"/>
      <c r="K523" s="175"/>
      <c r="L523" s="195"/>
      <c r="M523" s="124"/>
      <c r="N523" s="175"/>
    </row>
    <row r="524" spans="1:15" x14ac:dyDescent="0.15">
      <c r="A524" s="168"/>
      <c r="C524" s="172" t="s">
        <v>131</v>
      </c>
      <c r="D524" s="174">
        <v>21</v>
      </c>
      <c r="E524" s="37">
        <f t="shared" si="96"/>
        <v>8.8607594936708861E-2</v>
      </c>
      <c r="F524" s="174">
        <v>8</v>
      </c>
      <c r="G524" s="37">
        <f t="shared" si="97"/>
        <v>7.7669902912621352E-2</v>
      </c>
      <c r="H524" s="174">
        <v>13</v>
      </c>
      <c r="I524" s="37">
        <f t="shared" si="98"/>
        <v>9.7014925373134331E-2</v>
      </c>
      <c r="J524" s="175"/>
      <c r="K524" s="175"/>
      <c r="L524" s="195"/>
      <c r="M524" s="124"/>
      <c r="N524" s="175"/>
    </row>
    <row r="525" spans="1:15" x14ac:dyDescent="0.15">
      <c r="A525" s="168"/>
      <c r="C525" s="172" t="s">
        <v>132</v>
      </c>
      <c r="D525" s="174">
        <v>3</v>
      </c>
      <c r="E525" s="37">
        <f t="shared" si="96"/>
        <v>1.2658227848101266E-2</v>
      </c>
      <c r="F525" s="174">
        <v>2</v>
      </c>
      <c r="G525" s="37">
        <f t="shared" si="97"/>
        <v>1.9417475728155338E-2</v>
      </c>
      <c r="H525" s="174">
        <v>1</v>
      </c>
      <c r="I525" s="37">
        <f t="shared" si="98"/>
        <v>7.462686567164179E-3</v>
      </c>
      <c r="J525" s="175"/>
      <c r="K525" s="175"/>
      <c r="L525" s="195"/>
      <c r="M525" s="124"/>
      <c r="N525" s="175"/>
    </row>
    <row r="526" spans="1:15" x14ac:dyDescent="0.15">
      <c r="A526" s="168"/>
      <c r="C526" s="205" t="s">
        <v>133</v>
      </c>
      <c r="D526" s="174">
        <v>7</v>
      </c>
      <c r="E526" s="37">
        <f t="shared" si="96"/>
        <v>2.9535864978902954E-2</v>
      </c>
      <c r="F526" s="174">
        <v>6</v>
      </c>
      <c r="G526" s="37">
        <f t="shared" si="97"/>
        <v>5.8252427184466021E-2</v>
      </c>
      <c r="H526" s="174">
        <v>1</v>
      </c>
      <c r="I526" s="37">
        <f t="shared" si="98"/>
        <v>7.462686567164179E-3</v>
      </c>
      <c r="J526" s="175"/>
      <c r="K526" s="175"/>
      <c r="L526" s="195"/>
      <c r="M526" s="124"/>
      <c r="N526" s="175"/>
    </row>
    <row r="527" spans="1:15" x14ac:dyDescent="0.15">
      <c r="A527" s="168"/>
      <c r="C527" s="205" t="s">
        <v>134</v>
      </c>
      <c r="D527" s="174">
        <v>26</v>
      </c>
      <c r="E527" s="37">
        <f t="shared" si="96"/>
        <v>0.10970464135021098</v>
      </c>
      <c r="F527" s="174">
        <v>14</v>
      </c>
      <c r="G527" s="37">
        <f t="shared" si="97"/>
        <v>0.13592233009708737</v>
      </c>
      <c r="H527" s="174">
        <v>12</v>
      </c>
      <c r="I527" s="37">
        <f t="shared" si="98"/>
        <v>8.9552238805970144E-2</v>
      </c>
      <c r="J527" s="175"/>
      <c r="K527" s="175"/>
      <c r="L527" s="195"/>
      <c r="M527" s="124"/>
      <c r="N527" s="175"/>
    </row>
    <row r="528" spans="1:15" x14ac:dyDescent="0.15">
      <c r="A528" s="168"/>
      <c r="C528" s="205" t="s">
        <v>183</v>
      </c>
      <c r="D528" s="174">
        <v>83</v>
      </c>
      <c r="E528" s="37">
        <f t="shared" si="96"/>
        <v>0.35021097046413502</v>
      </c>
      <c r="F528" s="174">
        <v>46</v>
      </c>
      <c r="G528" s="37">
        <f t="shared" si="97"/>
        <v>0.44660194174757284</v>
      </c>
      <c r="H528" s="174">
        <v>37</v>
      </c>
      <c r="I528" s="37">
        <f t="shared" si="98"/>
        <v>0.27611940298507465</v>
      </c>
      <c r="J528" s="175"/>
      <c r="K528" s="175"/>
      <c r="L528" s="195"/>
      <c r="M528" s="124"/>
      <c r="N528" s="175"/>
    </row>
    <row r="529" spans="1:18" x14ac:dyDescent="0.15">
      <c r="A529" s="168"/>
      <c r="C529" s="205" t="s">
        <v>184</v>
      </c>
      <c r="D529" s="174">
        <v>20</v>
      </c>
      <c r="E529" s="37">
        <f t="shared" si="96"/>
        <v>8.4388185654008435E-2</v>
      </c>
      <c r="F529" s="174">
        <v>13</v>
      </c>
      <c r="G529" s="37">
        <f t="shared" si="97"/>
        <v>0.12621359223300971</v>
      </c>
      <c r="H529" s="174">
        <v>7</v>
      </c>
      <c r="I529" s="37">
        <f t="shared" si="98"/>
        <v>5.2238805970149252E-2</v>
      </c>
      <c r="J529" s="175"/>
      <c r="K529" s="175"/>
      <c r="L529" s="195"/>
      <c r="M529" s="124"/>
      <c r="N529" s="175"/>
    </row>
    <row r="530" spans="1:18" x14ac:dyDescent="0.15">
      <c r="A530" s="168"/>
      <c r="C530" s="205" t="s">
        <v>137</v>
      </c>
      <c r="D530" s="174">
        <v>10</v>
      </c>
      <c r="E530" s="37">
        <f t="shared" si="96"/>
        <v>4.2194092827004218E-2</v>
      </c>
      <c r="F530" s="174">
        <v>5</v>
      </c>
      <c r="G530" s="37">
        <f t="shared" si="97"/>
        <v>4.8543689320388349E-2</v>
      </c>
      <c r="H530" s="174">
        <v>5</v>
      </c>
      <c r="I530" s="37">
        <f t="shared" si="98"/>
        <v>3.7313432835820892E-2</v>
      </c>
      <c r="J530" s="175"/>
      <c r="K530" s="175"/>
      <c r="L530" s="195"/>
      <c r="M530" s="124"/>
      <c r="N530" s="175"/>
    </row>
    <row r="531" spans="1:18" x14ac:dyDescent="0.15">
      <c r="A531" s="168"/>
      <c r="C531" s="205" t="s">
        <v>138</v>
      </c>
      <c r="D531" s="174">
        <v>6</v>
      </c>
      <c r="E531" s="37">
        <f t="shared" si="96"/>
        <v>2.5316455696202531E-2</v>
      </c>
      <c r="F531" s="174">
        <v>3</v>
      </c>
      <c r="G531" s="37">
        <f t="shared" si="97"/>
        <v>2.9126213592233011E-2</v>
      </c>
      <c r="H531" s="174">
        <v>3</v>
      </c>
      <c r="I531" s="37">
        <f t="shared" si="98"/>
        <v>2.2388059701492536E-2</v>
      </c>
      <c r="J531" s="175"/>
      <c r="K531" s="175"/>
      <c r="L531" s="195"/>
      <c r="M531" s="124"/>
      <c r="N531" s="175"/>
    </row>
    <row r="532" spans="1:18" x14ac:dyDescent="0.15">
      <c r="A532" s="168"/>
      <c r="C532" s="205" t="s">
        <v>139</v>
      </c>
      <c r="D532" s="174">
        <v>91</v>
      </c>
      <c r="E532" s="37">
        <f t="shared" si="96"/>
        <v>0.38396624472573837</v>
      </c>
      <c r="F532" s="174">
        <v>41</v>
      </c>
      <c r="G532" s="37">
        <f t="shared" si="97"/>
        <v>0.39805825242718446</v>
      </c>
      <c r="H532" s="174">
        <v>50</v>
      </c>
      <c r="I532" s="37">
        <f t="shared" si="98"/>
        <v>0.37313432835820898</v>
      </c>
      <c r="J532" s="175"/>
      <c r="K532" s="175"/>
      <c r="L532" s="195"/>
      <c r="M532" s="124"/>
      <c r="N532" s="175"/>
    </row>
    <row r="533" spans="1:18" x14ac:dyDescent="0.15">
      <c r="A533" s="168"/>
      <c r="C533" s="172" t="s">
        <v>142</v>
      </c>
      <c r="D533" s="174">
        <v>10</v>
      </c>
      <c r="E533" s="37">
        <f t="shared" si="96"/>
        <v>4.2194092827004218E-2</v>
      </c>
      <c r="F533" s="174">
        <v>3</v>
      </c>
      <c r="G533" s="37">
        <f t="shared" si="97"/>
        <v>2.9126213592233011E-2</v>
      </c>
      <c r="H533" s="174">
        <v>7</v>
      </c>
      <c r="I533" s="37">
        <f t="shared" si="98"/>
        <v>5.2238805970149252E-2</v>
      </c>
      <c r="J533" s="175"/>
      <c r="K533" s="175"/>
      <c r="L533" s="195"/>
      <c r="M533" s="124"/>
      <c r="N533" s="175"/>
    </row>
    <row r="534" spans="1:18" x14ac:dyDescent="0.15">
      <c r="A534" s="6"/>
      <c r="C534" s="6"/>
      <c r="D534" s="6"/>
      <c r="E534" s="6"/>
      <c r="F534" s="6"/>
      <c r="G534" s="6"/>
      <c r="H534" s="6"/>
      <c r="I534" s="6"/>
      <c r="J534" s="6"/>
      <c r="K534" s="6"/>
      <c r="L534" s="6"/>
      <c r="M534" s="6"/>
      <c r="N534" s="6"/>
    </row>
    <row r="535" spans="1:18" x14ac:dyDescent="0.15">
      <c r="C535" s="93" t="s">
        <v>102</v>
      </c>
    </row>
    <row r="536" spans="1:18" s="93" customFormat="1" ht="22.5" x14ac:dyDescent="0.15">
      <c r="A536" s="76"/>
      <c r="B536" s="76"/>
      <c r="C536" s="94"/>
      <c r="D536" s="95" t="s">
        <v>15</v>
      </c>
      <c r="E536" s="96">
        <v>183</v>
      </c>
      <c r="F536" s="97" t="s">
        <v>196</v>
      </c>
      <c r="G536" s="96">
        <v>30</v>
      </c>
      <c r="H536" s="95" t="s">
        <v>26</v>
      </c>
      <c r="I536" s="96">
        <v>28</v>
      </c>
      <c r="J536" s="95" t="s">
        <v>27</v>
      </c>
      <c r="K536" s="96">
        <v>40</v>
      </c>
      <c r="L536" s="95" t="s">
        <v>28</v>
      </c>
      <c r="M536" s="96">
        <v>36</v>
      </c>
      <c r="N536" s="98" t="s">
        <v>29</v>
      </c>
      <c r="O536" s="96">
        <v>49</v>
      </c>
      <c r="P536" s="14"/>
      <c r="Q536" s="14"/>
      <c r="R536" s="99"/>
    </row>
    <row r="537" spans="1:18" x14ac:dyDescent="0.15">
      <c r="C537" s="172" t="s">
        <v>129</v>
      </c>
      <c r="D537" s="174">
        <v>9</v>
      </c>
      <c r="E537" s="37">
        <f t="shared" ref="E537:E548" si="99">D537/$E$536</f>
        <v>4.9180327868852458E-2</v>
      </c>
      <c r="F537" s="174">
        <v>2</v>
      </c>
      <c r="G537" s="37">
        <f>F537/$G$536</f>
        <v>6.6666666666666666E-2</v>
      </c>
      <c r="H537" s="174">
        <v>2</v>
      </c>
      <c r="I537" s="37">
        <f>H537/$I$536</f>
        <v>7.1428571428571425E-2</v>
      </c>
      <c r="J537" s="174">
        <v>0</v>
      </c>
      <c r="K537" s="37">
        <f>J537/$K$536</f>
        <v>0</v>
      </c>
      <c r="L537" s="174">
        <v>3</v>
      </c>
      <c r="M537" s="37">
        <f>L537/$M$536</f>
        <v>8.3333333333333329E-2</v>
      </c>
      <c r="N537" s="174">
        <v>2</v>
      </c>
      <c r="O537" s="37">
        <f>N537/$O$536</f>
        <v>4.0816326530612242E-2</v>
      </c>
    </row>
    <row r="538" spans="1:18" x14ac:dyDescent="0.15">
      <c r="A538" s="168"/>
      <c r="C538" s="172" t="s">
        <v>130</v>
      </c>
      <c r="D538" s="174">
        <v>16</v>
      </c>
      <c r="E538" s="37">
        <f t="shared" si="99"/>
        <v>8.7431693989071038E-2</v>
      </c>
      <c r="F538" s="174">
        <v>4</v>
      </c>
      <c r="G538" s="37">
        <f t="shared" ref="G538:G548" si="100">F538/$G$536</f>
        <v>0.13333333333333333</v>
      </c>
      <c r="H538" s="174">
        <v>3</v>
      </c>
      <c r="I538" s="37">
        <f t="shared" ref="I538:I548" si="101">H538/$I$536</f>
        <v>0.10714285714285714</v>
      </c>
      <c r="J538" s="174">
        <v>4</v>
      </c>
      <c r="K538" s="37">
        <f t="shared" ref="K538:K548" si="102">J538/$K$536</f>
        <v>0.1</v>
      </c>
      <c r="L538" s="174">
        <v>3</v>
      </c>
      <c r="M538" s="37">
        <f t="shared" ref="M538:M548" si="103">L538/$M$536</f>
        <v>8.3333333333333329E-2</v>
      </c>
      <c r="N538" s="174">
        <v>2</v>
      </c>
      <c r="O538" s="37">
        <f t="shared" ref="O538:O548" si="104">N538/$O$536</f>
        <v>4.0816326530612242E-2</v>
      </c>
    </row>
    <row r="539" spans="1:18" x14ac:dyDescent="0.15">
      <c r="A539" s="168"/>
      <c r="C539" s="172" t="s">
        <v>131</v>
      </c>
      <c r="D539" s="174">
        <v>21</v>
      </c>
      <c r="E539" s="37">
        <f t="shared" si="99"/>
        <v>0.11475409836065574</v>
      </c>
      <c r="F539" s="174">
        <v>9</v>
      </c>
      <c r="G539" s="37">
        <f t="shared" si="100"/>
        <v>0.3</v>
      </c>
      <c r="H539" s="174">
        <v>4</v>
      </c>
      <c r="I539" s="37">
        <f t="shared" si="101"/>
        <v>0.14285714285714285</v>
      </c>
      <c r="J539" s="174">
        <v>4</v>
      </c>
      <c r="K539" s="37">
        <f t="shared" si="102"/>
        <v>0.1</v>
      </c>
      <c r="L539" s="174">
        <v>3</v>
      </c>
      <c r="M539" s="37">
        <f t="shared" si="103"/>
        <v>8.3333333333333329E-2</v>
      </c>
      <c r="N539" s="174">
        <v>1</v>
      </c>
      <c r="O539" s="37">
        <f t="shared" si="104"/>
        <v>2.0408163265306121E-2</v>
      </c>
    </row>
    <row r="540" spans="1:18" x14ac:dyDescent="0.15">
      <c r="A540" s="168"/>
      <c r="C540" s="172" t="s">
        <v>132</v>
      </c>
      <c r="D540" s="174">
        <v>3</v>
      </c>
      <c r="E540" s="37">
        <f t="shared" si="99"/>
        <v>1.6393442622950821E-2</v>
      </c>
      <c r="F540" s="174">
        <v>2</v>
      </c>
      <c r="G540" s="37">
        <f t="shared" si="100"/>
        <v>6.6666666666666666E-2</v>
      </c>
      <c r="H540" s="174">
        <v>0</v>
      </c>
      <c r="I540" s="37">
        <f t="shared" si="101"/>
        <v>0</v>
      </c>
      <c r="J540" s="174">
        <v>0</v>
      </c>
      <c r="K540" s="37">
        <f t="shared" si="102"/>
        <v>0</v>
      </c>
      <c r="L540" s="174">
        <v>1</v>
      </c>
      <c r="M540" s="37">
        <f t="shared" si="103"/>
        <v>2.7777777777777776E-2</v>
      </c>
      <c r="N540" s="174">
        <v>0</v>
      </c>
      <c r="O540" s="37">
        <f t="shared" si="104"/>
        <v>0</v>
      </c>
    </row>
    <row r="541" spans="1:18" x14ac:dyDescent="0.15">
      <c r="A541" s="168"/>
      <c r="C541" s="205" t="s">
        <v>133</v>
      </c>
      <c r="D541" s="174">
        <v>7</v>
      </c>
      <c r="E541" s="37">
        <f t="shared" si="99"/>
        <v>3.825136612021858E-2</v>
      </c>
      <c r="F541" s="174">
        <v>1</v>
      </c>
      <c r="G541" s="37">
        <f t="shared" si="100"/>
        <v>3.3333333333333333E-2</v>
      </c>
      <c r="H541" s="174">
        <v>0</v>
      </c>
      <c r="I541" s="37">
        <f t="shared" si="101"/>
        <v>0</v>
      </c>
      <c r="J541" s="174">
        <v>0</v>
      </c>
      <c r="K541" s="37">
        <f t="shared" si="102"/>
        <v>0</v>
      </c>
      <c r="L541" s="174">
        <v>5</v>
      </c>
      <c r="M541" s="37">
        <f t="shared" si="103"/>
        <v>0.1388888888888889</v>
      </c>
      <c r="N541" s="174">
        <v>1</v>
      </c>
      <c r="O541" s="37">
        <f t="shared" si="104"/>
        <v>2.0408163265306121E-2</v>
      </c>
    </row>
    <row r="542" spans="1:18" x14ac:dyDescent="0.15">
      <c r="A542" s="168"/>
      <c r="C542" s="205" t="s">
        <v>134</v>
      </c>
      <c r="D542" s="174">
        <v>26</v>
      </c>
      <c r="E542" s="37">
        <f t="shared" si="99"/>
        <v>0.14207650273224043</v>
      </c>
      <c r="F542" s="174">
        <v>3</v>
      </c>
      <c r="G542" s="37">
        <f t="shared" si="100"/>
        <v>0.1</v>
      </c>
      <c r="H542" s="174">
        <v>6</v>
      </c>
      <c r="I542" s="37">
        <f t="shared" si="101"/>
        <v>0.21428571428571427</v>
      </c>
      <c r="J542" s="174">
        <v>7</v>
      </c>
      <c r="K542" s="37">
        <f t="shared" si="102"/>
        <v>0.17499999999999999</v>
      </c>
      <c r="L542" s="174">
        <v>3</v>
      </c>
      <c r="M542" s="37">
        <f t="shared" si="103"/>
        <v>8.3333333333333329E-2</v>
      </c>
      <c r="N542" s="174">
        <v>7</v>
      </c>
      <c r="O542" s="37">
        <f t="shared" si="104"/>
        <v>0.14285714285714285</v>
      </c>
    </row>
    <row r="543" spans="1:18" x14ac:dyDescent="0.15">
      <c r="A543" s="168"/>
      <c r="C543" s="205" t="s">
        <v>135</v>
      </c>
      <c r="D543" s="174">
        <v>83</v>
      </c>
      <c r="E543" s="37">
        <f t="shared" si="99"/>
        <v>0.45355191256830601</v>
      </c>
      <c r="F543" s="174">
        <v>7</v>
      </c>
      <c r="G543" s="37">
        <f t="shared" si="100"/>
        <v>0.23333333333333334</v>
      </c>
      <c r="H543" s="174">
        <v>13</v>
      </c>
      <c r="I543" s="37">
        <f t="shared" si="101"/>
        <v>0.4642857142857143</v>
      </c>
      <c r="J543" s="174">
        <v>17</v>
      </c>
      <c r="K543" s="37">
        <f t="shared" si="102"/>
        <v>0.42499999999999999</v>
      </c>
      <c r="L543" s="174">
        <v>23</v>
      </c>
      <c r="M543" s="37">
        <f t="shared" si="103"/>
        <v>0.63888888888888884</v>
      </c>
      <c r="N543" s="174">
        <v>23</v>
      </c>
      <c r="O543" s="37">
        <f t="shared" si="104"/>
        <v>0.46938775510204084</v>
      </c>
    </row>
    <row r="544" spans="1:18" x14ac:dyDescent="0.15">
      <c r="A544" s="168"/>
      <c r="C544" s="205" t="s">
        <v>136</v>
      </c>
      <c r="D544" s="174">
        <v>20</v>
      </c>
      <c r="E544" s="37">
        <f t="shared" si="99"/>
        <v>0.10928961748633879</v>
      </c>
      <c r="F544" s="174">
        <v>5</v>
      </c>
      <c r="G544" s="37">
        <f t="shared" si="100"/>
        <v>0.16666666666666666</v>
      </c>
      <c r="H544" s="174">
        <v>4</v>
      </c>
      <c r="I544" s="37">
        <f t="shared" si="101"/>
        <v>0.14285714285714285</v>
      </c>
      <c r="J544" s="174">
        <v>3</v>
      </c>
      <c r="K544" s="37">
        <f t="shared" si="102"/>
        <v>7.4999999999999997E-2</v>
      </c>
      <c r="L544" s="174">
        <v>4</v>
      </c>
      <c r="M544" s="37">
        <f t="shared" si="103"/>
        <v>0.1111111111111111</v>
      </c>
      <c r="N544" s="174">
        <v>4</v>
      </c>
      <c r="O544" s="37">
        <f t="shared" si="104"/>
        <v>8.1632653061224483E-2</v>
      </c>
    </row>
    <row r="545" spans="1:15" x14ac:dyDescent="0.15">
      <c r="A545" s="168"/>
      <c r="C545" s="205" t="s">
        <v>137</v>
      </c>
      <c r="D545" s="174">
        <v>10</v>
      </c>
      <c r="E545" s="37">
        <f t="shared" si="99"/>
        <v>5.4644808743169397E-2</v>
      </c>
      <c r="F545" s="174">
        <v>3</v>
      </c>
      <c r="G545" s="37">
        <f t="shared" si="100"/>
        <v>0.1</v>
      </c>
      <c r="H545" s="174">
        <v>1</v>
      </c>
      <c r="I545" s="37">
        <f t="shared" si="101"/>
        <v>3.5714285714285712E-2</v>
      </c>
      <c r="J545" s="174">
        <v>1</v>
      </c>
      <c r="K545" s="37">
        <f t="shared" si="102"/>
        <v>2.5000000000000001E-2</v>
      </c>
      <c r="L545" s="174">
        <v>1</v>
      </c>
      <c r="M545" s="37">
        <f t="shared" si="103"/>
        <v>2.7777777777777776E-2</v>
      </c>
      <c r="N545" s="174">
        <v>4</v>
      </c>
      <c r="O545" s="37">
        <f t="shared" si="104"/>
        <v>8.1632653061224483E-2</v>
      </c>
    </row>
    <row r="546" spans="1:15" x14ac:dyDescent="0.15">
      <c r="A546" s="168"/>
      <c r="C546" s="205" t="s">
        <v>138</v>
      </c>
      <c r="D546" s="174">
        <v>6</v>
      </c>
      <c r="E546" s="37">
        <f t="shared" si="99"/>
        <v>3.2786885245901641E-2</v>
      </c>
      <c r="F546" s="174">
        <v>1</v>
      </c>
      <c r="G546" s="37">
        <f t="shared" si="100"/>
        <v>3.3333333333333333E-2</v>
      </c>
      <c r="H546" s="174">
        <v>1</v>
      </c>
      <c r="I546" s="37">
        <f t="shared" si="101"/>
        <v>3.5714285714285712E-2</v>
      </c>
      <c r="J546" s="174">
        <v>2</v>
      </c>
      <c r="K546" s="37">
        <f t="shared" si="102"/>
        <v>0.05</v>
      </c>
      <c r="L546" s="174">
        <v>0</v>
      </c>
      <c r="M546" s="37">
        <f t="shared" si="103"/>
        <v>0</v>
      </c>
      <c r="N546" s="174">
        <v>2</v>
      </c>
      <c r="O546" s="37">
        <f t="shared" si="104"/>
        <v>4.0816326530612242E-2</v>
      </c>
    </row>
    <row r="547" spans="1:15" x14ac:dyDescent="0.15">
      <c r="A547" s="168"/>
      <c r="C547" s="205" t="s">
        <v>139</v>
      </c>
      <c r="D547" s="174">
        <v>91</v>
      </c>
      <c r="E547" s="37">
        <f t="shared" si="99"/>
        <v>0.49726775956284153</v>
      </c>
      <c r="F547" s="174">
        <v>15</v>
      </c>
      <c r="G547" s="37">
        <f t="shared" si="100"/>
        <v>0.5</v>
      </c>
      <c r="H547" s="174">
        <v>15</v>
      </c>
      <c r="I547" s="37">
        <f t="shared" si="101"/>
        <v>0.5357142857142857</v>
      </c>
      <c r="J547" s="174">
        <v>23</v>
      </c>
      <c r="K547" s="37">
        <f t="shared" si="102"/>
        <v>0.57499999999999996</v>
      </c>
      <c r="L547" s="174">
        <v>9</v>
      </c>
      <c r="M547" s="37">
        <f t="shared" si="103"/>
        <v>0.25</v>
      </c>
      <c r="N547" s="174">
        <v>29</v>
      </c>
      <c r="O547" s="37">
        <f t="shared" si="104"/>
        <v>0.59183673469387754</v>
      </c>
    </row>
    <row r="548" spans="1:15" x14ac:dyDescent="0.15">
      <c r="A548" s="168"/>
      <c r="C548" s="172" t="s">
        <v>142</v>
      </c>
      <c r="D548" s="174">
        <v>10</v>
      </c>
      <c r="E548" s="37">
        <f t="shared" si="99"/>
        <v>5.4644808743169397E-2</v>
      </c>
      <c r="F548" s="174">
        <v>2</v>
      </c>
      <c r="G548" s="37">
        <f t="shared" si="100"/>
        <v>6.6666666666666666E-2</v>
      </c>
      <c r="H548" s="174">
        <v>1</v>
      </c>
      <c r="I548" s="37">
        <f t="shared" si="101"/>
        <v>3.5714285714285712E-2</v>
      </c>
      <c r="J548" s="174">
        <v>1</v>
      </c>
      <c r="K548" s="37">
        <f t="shared" si="102"/>
        <v>2.5000000000000001E-2</v>
      </c>
      <c r="L548" s="174">
        <v>4</v>
      </c>
      <c r="M548" s="37">
        <f t="shared" si="103"/>
        <v>0.1111111111111111</v>
      </c>
      <c r="N548" s="174">
        <v>2</v>
      </c>
      <c r="O548" s="37">
        <f t="shared" si="104"/>
        <v>4.0816326530612242E-2</v>
      </c>
    </row>
    <row r="549" spans="1:15" x14ac:dyDescent="0.15">
      <c r="A549" s="168"/>
      <c r="C549" s="124"/>
      <c r="D549" s="124"/>
      <c r="E549" s="124"/>
      <c r="F549" s="124"/>
      <c r="G549" s="175"/>
      <c r="H549" s="124"/>
      <c r="I549" s="124"/>
      <c r="J549" s="124"/>
      <c r="K549" s="124"/>
      <c r="L549" s="195"/>
      <c r="M549" s="124"/>
      <c r="N549" s="175"/>
    </row>
    <row r="550" spans="1:15" x14ac:dyDescent="0.15">
      <c r="C550" s="168" t="s">
        <v>103</v>
      </c>
    </row>
    <row r="551" spans="1:15" x14ac:dyDescent="0.15">
      <c r="A551" s="93"/>
      <c r="C551" s="26"/>
      <c r="D551" s="197" t="s">
        <v>39</v>
      </c>
      <c r="E551" s="189"/>
      <c r="F551" s="73" t="s">
        <v>45</v>
      </c>
      <c r="G551" s="189">
        <v>345</v>
      </c>
      <c r="H551" s="101" t="s">
        <v>48</v>
      </c>
      <c r="I551" s="189">
        <v>396</v>
      </c>
      <c r="J551" s="101" t="s">
        <v>94</v>
      </c>
      <c r="K551" s="189">
        <v>183</v>
      </c>
      <c r="L551" s="208"/>
      <c r="M551" s="209"/>
      <c r="N551" s="204"/>
      <c r="O551" s="209"/>
    </row>
    <row r="552" spans="1:15" x14ac:dyDescent="0.15">
      <c r="A552" s="168"/>
      <c r="C552" s="172" t="s">
        <v>129</v>
      </c>
      <c r="D552" s="174">
        <v>0</v>
      </c>
      <c r="E552" s="187" t="s">
        <v>171</v>
      </c>
      <c r="F552" s="174">
        <v>1</v>
      </c>
      <c r="G552" s="210">
        <f>F552/$G$551</f>
        <v>2.8985507246376812E-3</v>
      </c>
      <c r="H552" s="176">
        <v>0</v>
      </c>
      <c r="I552" s="210">
        <f>H552/$I$551</f>
        <v>0</v>
      </c>
      <c r="J552" s="176">
        <v>9</v>
      </c>
      <c r="K552" s="210">
        <f>J552/$K$551</f>
        <v>4.9180327868852458E-2</v>
      </c>
      <c r="L552" s="211"/>
      <c r="M552" s="175"/>
      <c r="N552" s="124"/>
      <c r="O552" s="175"/>
    </row>
    <row r="553" spans="1:15" x14ac:dyDescent="0.15">
      <c r="A553" s="168"/>
      <c r="C553" s="172" t="s">
        <v>130</v>
      </c>
      <c r="D553" s="174">
        <v>0</v>
      </c>
      <c r="E553" s="187" t="s">
        <v>171</v>
      </c>
      <c r="F553" s="174">
        <v>35</v>
      </c>
      <c r="G553" s="210">
        <f>F553/$G$551</f>
        <v>0.10144927536231885</v>
      </c>
      <c r="H553" s="176">
        <v>35</v>
      </c>
      <c r="I553" s="210">
        <f>H553/$I$551</f>
        <v>8.8383838383838384E-2</v>
      </c>
      <c r="J553" s="176">
        <v>16</v>
      </c>
      <c r="K553" s="210">
        <f t="shared" ref="K553:K564" si="105">J553/$K$551</f>
        <v>8.7431693989071038E-2</v>
      </c>
      <c r="L553" s="211"/>
      <c r="M553" s="175"/>
      <c r="N553" s="124"/>
      <c r="O553" s="175"/>
    </row>
    <row r="554" spans="1:15" x14ac:dyDescent="0.15">
      <c r="A554" s="168"/>
      <c r="C554" s="172" t="s">
        <v>131</v>
      </c>
      <c r="D554" s="174">
        <v>0</v>
      </c>
      <c r="E554" s="187" t="s">
        <v>171</v>
      </c>
      <c r="F554" s="174">
        <v>0</v>
      </c>
      <c r="G554" s="212" t="s">
        <v>171</v>
      </c>
      <c r="H554" s="176">
        <v>0</v>
      </c>
      <c r="I554" s="212" t="s">
        <v>171</v>
      </c>
      <c r="J554" s="176">
        <v>21</v>
      </c>
      <c r="K554" s="210">
        <f t="shared" si="105"/>
        <v>0.11475409836065574</v>
      </c>
      <c r="L554" s="211"/>
      <c r="M554" s="175"/>
      <c r="N554" s="124"/>
      <c r="O554" s="175"/>
    </row>
    <row r="555" spans="1:15" x14ac:dyDescent="0.15">
      <c r="A555" s="168"/>
      <c r="C555" s="172" t="s">
        <v>132</v>
      </c>
      <c r="D555" s="174">
        <v>0</v>
      </c>
      <c r="E555" s="187" t="s">
        <v>171</v>
      </c>
      <c r="F555" s="174">
        <v>4</v>
      </c>
      <c r="G555" s="210">
        <f>F555/$G$551</f>
        <v>1.1594202898550725E-2</v>
      </c>
      <c r="H555" s="176">
        <v>8</v>
      </c>
      <c r="I555" s="210">
        <f>H555/$I$551</f>
        <v>2.0202020202020204E-2</v>
      </c>
      <c r="J555" s="176">
        <v>3</v>
      </c>
      <c r="K555" s="210">
        <f t="shared" si="105"/>
        <v>1.6393442622950821E-2</v>
      </c>
      <c r="L555" s="211"/>
      <c r="M555" s="175"/>
      <c r="N555" s="124"/>
      <c r="O555" s="175"/>
    </row>
    <row r="556" spans="1:15" x14ac:dyDescent="0.15">
      <c r="A556" s="168"/>
      <c r="C556" s="205" t="s">
        <v>133</v>
      </c>
      <c r="D556" s="174">
        <v>0</v>
      </c>
      <c r="E556" s="187" t="s">
        <v>171</v>
      </c>
      <c r="F556" s="174">
        <v>0</v>
      </c>
      <c r="G556" s="212" t="s">
        <v>171</v>
      </c>
      <c r="H556" s="176">
        <v>0</v>
      </c>
      <c r="I556" s="212" t="s">
        <v>171</v>
      </c>
      <c r="J556" s="176">
        <v>7</v>
      </c>
      <c r="K556" s="210">
        <f t="shared" si="105"/>
        <v>3.825136612021858E-2</v>
      </c>
      <c r="L556" s="211"/>
      <c r="M556" s="175"/>
      <c r="N556" s="124"/>
      <c r="O556" s="175"/>
    </row>
    <row r="557" spans="1:15" x14ac:dyDescent="0.15">
      <c r="A557" s="168"/>
      <c r="C557" s="205" t="s">
        <v>134</v>
      </c>
      <c r="D557" s="174">
        <v>0</v>
      </c>
      <c r="E557" s="187" t="s">
        <v>171</v>
      </c>
      <c r="F557" s="174">
        <v>58</v>
      </c>
      <c r="G557" s="210">
        <f>F557/$G$551</f>
        <v>0.1681159420289855</v>
      </c>
      <c r="H557" s="176">
        <v>49</v>
      </c>
      <c r="I557" s="210">
        <f>H557/$I$551</f>
        <v>0.12373737373737374</v>
      </c>
      <c r="J557" s="176">
        <v>26</v>
      </c>
      <c r="K557" s="210">
        <f t="shared" si="105"/>
        <v>0.14207650273224043</v>
      </c>
      <c r="L557" s="211"/>
      <c r="M557" s="175"/>
      <c r="N557" s="124"/>
      <c r="O557" s="175"/>
    </row>
    <row r="558" spans="1:15" x14ac:dyDescent="0.15">
      <c r="A558" s="168"/>
      <c r="C558" s="205" t="s">
        <v>135</v>
      </c>
      <c r="D558" s="174">
        <v>0</v>
      </c>
      <c r="E558" s="187" t="s">
        <v>171</v>
      </c>
      <c r="F558" s="271">
        <v>86</v>
      </c>
      <c r="G558" s="273">
        <f>F558/$G$551</f>
        <v>0.24927536231884059</v>
      </c>
      <c r="H558" s="271">
        <v>82</v>
      </c>
      <c r="I558" s="273">
        <f>H558/$I$551</f>
        <v>0.20707070707070707</v>
      </c>
      <c r="J558" s="176">
        <v>83</v>
      </c>
      <c r="K558" s="210">
        <f t="shared" si="105"/>
        <v>0.45355191256830601</v>
      </c>
      <c r="L558" s="211"/>
      <c r="M558" s="175"/>
      <c r="N558" s="124"/>
      <c r="O558" s="175"/>
    </row>
    <row r="559" spans="1:15" x14ac:dyDescent="0.15">
      <c r="A559" s="168"/>
      <c r="C559" s="205" t="s">
        <v>136</v>
      </c>
      <c r="D559" s="174">
        <v>0</v>
      </c>
      <c r="E559" s="187" t="s">
        <v>171</v>
      </c>
      <c r="F559" s="272"/>
      <c r="G559" s="274">
        <f>F559/$G$551</f>
        <v>0</v>
      </c>
      <c r="H559" s="272"/>
      <c r="I559" s="274">
        <f>H559/$I$551</f>
        <v>0</v>
      </c>
      <c r="J559" s="176">
        <v>20</v>
      </c>
      <c r="K559" s="210">
        <f t="shared" si="105"/>
        <v>0.10928961748633879</v>
      </c>
      <c r="L559" s="211"/>
      <c r="M559" s="175"/>
      <c r="N559" s="124"/>
      <c r="O559" s="175"/>
    </row>
    <row r="560" spans="1:15" x14ac:dyDescent="0.15">
      <c r="A560" s="168"/>
      <c r="C560" s="205" t="s">
        <v>137</v>
      </c>
      <c r="D560" s="174">
        <v>0</v>
      </c>
      <c r="E560" s="187" t="s">
        <v>171</v>
      </c>
      <c r="F560" s="174">
        <v>24</v>
      </c>
      <c r="G560" s="210">
        <f>F560/$G$551</f>
        <v>6.9565217391304349E-2</v>
      </c>
      <c r="H560" s="176">
        <v>23</v>
      </c>
      <c r="I560" s="210">
        <f>H560/$I$551</f>
        <v>5.808080808080808E-2</v>
      </c>
      <c r="J560" s="176">
        <v>10</v>
      </c>
      <c r="K560" s="210">
        <f t="shared" si="105"/>
        <v>5.4644808743169397E-2</v>
      </c>
      <c r="L560" s="211"/>
      <c r="M560" s="175"/>
      <c r="N560" s="124"/>
      <c r="O560" s="175"/>
    </row>
    <row r="561" spans="1:15" x14ac:dyDescent="0.15">
      <c r="A561" s="168"/>
      <c r="C561" s="205" t="s">
        <v>138</v>
      </c>
      <c r="D561" s="174">
        <v>0</v>
      </c>
      <c r="E561" s="187" t="s">
        <v>171</v>
      </c>
      <c r="F561" s="174">
        <v>0</v>
      </c>
      <c r="G561" s="212" t="s">
        <v>171</v>
      </c>
      <c r="H561" s="176">
        <v>0</v>
      </c>
      <c r="I561" s="212" t="s">
        <v>171</v>
      </c>
      <c r="J561" s="176">
        <v>6</v>
      </c>
      <c r="K561" s="210">
        <f t="shared" si="105"/>
        <v>3.2786885245901641E-2</v>
      </c>
      <c r="L561" s="211"/>
      <c r="M561" s="175"/>
      <c r="N561" s="124"/>
      <c r="O561" s="175"/>
    </row>
    <row r="562" spans="1:15" x14ac:dyDescent="0.15">
      <c r="A562" s="168"/>
      <c r="C562" s="205" t="s">
        <v>139</v>
      </c>
      <c r="D562" s="174">
        <v>0</v>
      </c>
      <c r="E562" s="187" t="s">
        <v>171</v>
      </c>
      <c r="F562" s="174">
        <v>0</v>
      </c>
      <c r="G562" s="212" t="s">
        <v>171</v>
      </c>
      <c r="H562" s="176">
        <v>0</v>
      </c>
      <c r="I562" s="212" t="s">
        <v>171</v>
      </c>
      <c r="J562" s="176">
        <v>91</v>
      </c>
      <c r="K562" s="210">
        <f t="shared" si="105"/>
        <v>0.49726775956284153</v>
      </c>
      <c r="L562" s="211"/>
      <c r="M562" s="175"/>
      <c r="N562" s="124"/>
      <c r="O562" s="175"/>
    </row>
    <row r="563" spans="1:15" x14ac:dyDescent="0.15">
      <c r="A563" s="168"/>
      <c r="C563" s="205" t="s">
        <v>156</v>
      </c>
      <c r="D563" s="174"/>
      <c r="E563" s="187"/>
      <c r="F563" s="174">
        <v>227</v>
      </c>
      <c r="G563" s="210">
        <f>F563/$G$551</f>
        <v>0.65797101449275364</v>
      </c>
      <c r="H563" s="176">
        <v>237</v>
      </c>
      <c r="I563" s="210">
        <f>H563/$I$551</f>
        <v>0.59848484848484851</v>
      </c>
      <c r="J563" s="176">
        <v>0</v>
      </c>
      <c r="K563" s="212" t="s">
        <v>171</v>
      </c>
      <c r="L563" s="211"/>
      <c r="M563" s="175"/>
      <c r="N563" s="124"/>
      <c r="O563" s="175"/>
    </row>
    <row r="564" spans="1:15" x14ac:dyDescent="0.15">
      <c r="A564" s="168"/>
      <c r="C564" s="172" t="s">
        <v>142</v>
      </c>
      <c r="D564" s="174">
        <v>0</v>
      </c>
      <c r="E564" s="187" t="s">
        <v>171</v>
      </c>
      <c r="F564" s="174">
        <v>4</v>
      </c>
      <c r="G564" s="210">
        <f>F564/$G$551</f>
        <v>1.1594202898550725E-2</v>
      </c>
      <c r="H564" s="176">
        <v>22</v>
      </c>
      <c r="I564" s="210">
        <f>H564/$I$551</f>
        <v>5.5555555555555552E-2</v>
      </c>
      <c r="J564" s="176">
        <v>10</v>
      </c>
      <c r="K564" s="210">
        <f t="shared" si="105"/>
        <v>5.4644808743169397E-2</v>
      </c>
      <c r="L564" s="211"/>
      <c r="M564" s="175"/>
      <c r="N564" s="124"/>
      <c r="O564" s="175"/>
    </row>
    <row r="565" spans="1:15" x14ac:dyDescent="0.15">
      <c r="A565" s="168"/>
      <c r="C565" s="124"/>
      <c r="D565" s="124"/>
      <c r="E565" s="175"/>
      <c r="F565" s="124"/>
      <c r="G565" s="175"/>
      <c r="H565" s="124"/>
      <c r="I565" s="175"/>
      <c r="J565" s="124"/>
      <c r="K565" s="175"/>
      <c r="L565" s="124"/>
      <c r="M565" s="175"/>
      <c r="N565" s="124"/>
      <c r="O565" s="175"/>
    </row>
    <row r="566" spans="1:15" x14ac:dyDescent="0.15">
      <c r="A566" s="6"/>
      <c r="B566" s="6"/>
      <c r="C566" s="6"/>
      <c r="D566" s="6"/>
      <c r="E566" s="6"/>
      <c r="F566" s="6"/>
      <c r="G566" s="6"/>
      <c r="H566" s="6"/>
      <c r="I566" s="6"/>
      <c r="J566" s="6"/>
      <c r="K566" s="6"/>
      <c r="L566" s="6"/>
    </row>
    <row r="567" spans="1:15" x14ac:dyDescent="0.15">
      <c r="A567" s="168"/>
      <c r="B567" s="206"/>
      <c r="C567" s="207"/>
      <c r="D567" s="207"/>
      <c r="E567" s="207"/>
      <c r="F567" s="207"/>
      <c r="G567" s="207"/>
      <c r="H567" s="207"/>
      <c r="I567" s="206"/>
      <c r="J567" s="206"/>
      <c r="K567" s="206"/>
      <c r="L567" s="206"/>
      <c r="M567" s="206"/>
    </row>
    <row r="568" spans="1:15" x14ac:dyDescent="0.15">
      <c r="A568" s="168"/>
      <c r="B568" s="206"/>
      <c r="C568" s="207"/>
      <c r="D568" s="207"/>
      <c r="E568" s="207"/>
      <c r="F568" s="207"/>
      <c r="G568" s="207"/>
      <c r="H568" s="207"/>
      <c r="I568" s="206"/>
      <c r="J568" s="206"/>
      <c r="K568" s="206"/>
      <c r="L568" s="206"/>
      <c r="M568" s="206"/>
    </row>
    <row r="569" spans="1:15" x14ac:dyDescent="0.15">
      <c r="A569" s="6"/>
      <c r="B569" s="6"/>
      <c r="C569" s="6"/>
      <c r="D569" s="6"/>
      <c r="E569" s="6"/>
      <c r="F569" s="6"/>
      <c r="G569" s="6"/>
      <c r="H569" s="6"/>
      <c r="I569" s="6"/>
      <c r="J569" s="6"/>
      <c r="K569" s="6"/>
      <c r="L569" s="6"/>
      <c r="M569" s="6"/>
    </row>
    <row r="570" spans="1:15" ht="12.75" customHeight="1" x14ac:dyDescent="0.15">
      <c r="A570" s="45" t="s">
        <v>145</v>
      </c>
      <c r="B570" s="76" t="s">
        <v>193</v>
      </c>
      <c r="C570" s="123"/>
      <c r="D570" s="123"/>
      <c r="E570" s="123"/>
      <c r="F570" s="123"/>
      <c r="G570" s="123"/>
      <c r="H570" s="123"/>
      <c r="I570" s="123"/>
      <c r="J570" s="123"/>
      <c r="K570" s="123"/>
      <c r="L570" s="123"/>
    </row>
    <row r="571" spans="1:15" ht="12.75" customHeight="1" x14ac:dyDescent="0.15">
      <c r="A571" s="45" t="s">
        <v>145</v>
      </c>
      <c r="B571" s="76" t="s">
        <v>240</v>
      </c>
      <c r="C571" s="123"/>
      <c r="D571" s="123"/>
      <c r="E571" s="123"/>
      <c r="F571" s="123"/>
      <c r="G571" s="123"/>
      <c r="H571" s="123"/>
      <c r="I571" s="123"/>
      <c r="J571" s="123"/>
      <c r="K571" s="123"/>
      <c r="L571" s="123"/>
    </row>
    <row r="572" spans="1:15" ht="12.75" customHeight="1" x14ac:dyDescent="0.15">
      <c r="A572" s="45" t="s">
        <v>145</v>
      </c>
      <c r="B572" s="76" t="s">
        <v>185</v>
      </c>
      <c r="C572" s="123"/>
      <c r="D572" s="123"/>
      <c r="E572" s="123"/>
      <c r="F572" s="123"/>
      <c r="G572" s="123"/>
      <c r="H572" s="123"/>
      <c r="I572" s="123"/>
      <c r="J572" s="123"/>
      <c r="K572" s="123"/>
      <c r="L572" s="123"/>
    </row>
    <row r="573" spans="1:15" x14ac:dyDescent="0.15">
      <c r="A573" s="124"/>
      <c r="B573" s="14"/>
      <c r="C573" s="14"/>
      <c r="D573" s="14"/>
      <c r="E573" s="14"/>
      <c r="F573" s="14"/>
      <c r="G573" s="14"/>
      <c r="H573" s="14"/>
      <c r="I573" s="14"/>
      <c r="J573" s="14"/>
      <c r="K573" s="14"/>
      <c r="L573" s="14"/>
    </row>
    <row r="574" spans="1:15" x14ac:dyDescent="0.15">
      <c r="A574" s="168"/>
      <c r="C574" s="194"/>
      <c r="D574" s="172" t="s">
        <v>15</v>
      </c>
      <c r="E574" s="185">
        <v>500</v>
      </c>
      <c r="F574" s="172" t="s">
        <v>2</v>
      </c>
      <c r="G574" s="185">
        <v>250</v>
      </c>
      <c r="H574" s="172" t="s">
        <v>3</v>
      </c>
      <c r="I574" s="185">
        <v>250</v>
      </c>
      <c r="J574" s="173"/>
      <c r="K574" s="173"/>
      <c r="L574" s="195"/>
      <c r="M574" s="124"/>
    </row>
    <row r="575" spans="1:15" x14ac:dyDescent="0.15">
      <c r="A575" s="168"/>
      <c r="C575" s="172" t="s">
        <v>97</v>
      </c>
      <c r="D575" s="174">
        <v>84</v>
      </c>
      <c r="E575" s="37">
        <f>D575/$E$574</f>
        <v>0.16800000000000001</v>
      </c>
      <c r="F575" s="174">
        <v>57</v>
      </c>
      <c r="G575" s="37">
        <f>F575/$G$574</f>
        <v>0.22800000000000001</v>
      </c>
      <c r="H575" s="174">
        <v>27</v>
      </c>
      <c r="I575" s="37">
        <f>H575/$I$574</f>
        <v>0.108</v>
      </c>
      <c r="J575" s="175"/>
      <c r="K575" s="175"/>
      <c r="L575" s="195"/>
      <c r="M575" s="124"/>
    </row>
    <row r="576" spans="1:15" x14ac:dyDescent="0.15">
      <c r="A576" s="168"/>
      <c r="C576" s="172" t="s">
        <v>98</v>
      </c>
      <c r="D576" s="174">
        <v>79</v>
      </c>
      <c r="E576" s="37">
        <f>D576/$E$574</f>
        <v>0.158</v>
      </c>
      <c r="F576" s="174">
        <v>40</v>
      </c>
      <c r="G576" s="37">
        <f>F576/$G$574</f>
        <v>0.16</v>
      </c>
      <c r="H576" s="174">
        <v>39</v>
      </c>
      <c r="I576" s="37">
        <f>H576/$I$574</f>
        <v>0.156</v>
      </c>
      <c r="J576" s="175"/>
      <c r="K576" s="175"/>
      <c r="L576" s="195"/>
      <c r="M576" s="124"/>
    </row>
    <row r="577" spans="1:18" x14ac:dyDescent="0.15">
      <c r="A577" s="168"/>
      <c r="C577" s="172" t="s">
        <v>99</v>
      </c>
      <c r="D577" s="174">
        <v>146</v>
      </c>
      <c r="E577" s="37">
        <f>D577/$E$574</f>
        <v>0.29199999999999998</v>
      </c>
      <c r="F577" s="174">
        <v>70</v>
      </c>
      <c r="G577" s="37">
        <f>F577/$G$574</f>
        <v>0.28000000000000003</v>
      </c>
      <c r="H577" s="174">
        <v>76</v>
      </c>
      <c r="I577" s="37">
        <f>H577/$I$574</f>
        <v>0.30399999999999999</v>
      </c>
      <c r="J577" s="175"/>
      <c r="K577" s="175"/>
      <c r="L577" s="195"/>
      <c r="M577" s="124"/>
    </row>
    <row r="578" spans="1:18" x14ac:dyDescent="0.15">
      <c r="A578" s="168"/>
      <c r="C578" s="172" t="s">
        <v>140</v>
      </c>
      <c r="D578" s="174">
        <v>191</v>
      </c>
      <c r="E578" s="37">
        <f>D578/$E$574</f>
        <v>0.38200000000000001</v>
      </c>
      <c r="F578" s="174">
        <v>83</v>
      </c>
      <c r="G578" s="37">
        <f>F578/$G$574</f>
        <v>0.33200000000000002</v>
      </c>
      <c r="H578" s="174">
        <v>108</v>
      </c>
      <c r="I578" s="37">
        <f>H578/$I$574</f>
        <v>0.432</v>
      </c>
      <c r="J578" s="175"/>
      <c r="K578" s="175"/>
      <c r="L578" s="195"/>
      <c r="M578" s="124"/>
    </row>
    <row r="579" spans="1:18" x14ac:dyDescent="0.15">
      <c r="A579" s="6"/>
      <c r="C579" s="6"/>
      <c r="D579" s="6"/>
      <c r="E579" s="6"/>
      <c r="F579" s="6"/>
      <c r="G579" s="6"/>
      <c r="H579" s="6"/>
      <c r="I579" s="6"/>
      <c r="J579" s="6"/>
      <c r="K579" s="6"/>
      <c r="L579" s="6"/>
      <c r="M579" s="6"/>
    </row>
    <row r="580" spans="1:18" x14ac:dyDescent="0.15">
      <c r="C580" s="93" t="s">
        <v>102</v>
      </c>
    </row>
    <row r="581" spans="1:18" s="93" customFormat="1" ht="22.5" x14ac:dyDescent="0.15">
      <c r="A581" s="76"/>
      <c r="B581" s="76"/>
      <c r="C581" s="94"/>
      <c r="D581" s="95" t="s">
        <v>15</v>
      </c>
      <c r="E581" s="96">
        <v>500</v>
      </c>
      <c r="F581" s="97" t="s">
        <v>196</v>
      </c>
      <c r="G581" s="96">
        <v>100</v>
      </c>
      <c r="H581" s="95" t="s">
        <v>26</v>
      </c>
      <c r="I581" s="96">
        <v>100</v>
      </c>
      <c r="J581" s="95" t="s">
        <v>27</v>
      </c>
      <c r="K581" s="96">
        <v>100</v>
      </c>
      <c r="L581" s="95" t="s">
        <v>28</v>
      </c>
      <c r="M581" s="96">
        <v>100</v>
      </c>
      <c r="N581" s="98" t="s">
        <v>29</v>
      </c>
      <c r="O581" s="96">
        <v>100</v>
      </c>
      <c r="P581" s="14"/>
      <c r="Q581" s="14"/>
      <c r="R581" s="99"/>
    </row>
    <row r="582" spans="1:18" x14ac:dyDescent="0.15">
      <c r="A582" s="168"/>
      <c r="C582" s="172" t="s">
        <v>97</v>
      </c>
      <c r="D582" s="174">
        <v>84</v>
      </c>
      <c r="E582" s="37">
        <f>D582/$E$581</f>
        <v>0.16800000000000001</v>
      </c>
      <c r="F582" s="174">
        <v>21</v>
      </c>
      <c r="G582" s="37">
        <f>F582/$G$581</f>
        <v>0.21</v>
      </c>
      <c r="H582" s="174">
        <v>26</v>
      </c>
      <c r="I582" s="37">
        <f>H582/$I$581</f>
        <v>0.26</v>
      </c>
      <c r="J582" s="174">
        <v>13</v>
      </c>
      <c r="K582" s="37">
        <f>J582/$K$581</f>
        <v>0.13</v>
      </c>
      <c r="L582" s="174">
        <v>12</v>
      </c>
      <c r="M582" s="37">
        <f>L582/$M$581</f>
        <v>0.12</v>
      </c>
      <c r="N582" s="174">
        <v>12</v>
      </c>
      <c r="O582" s="37">
        <f>N582/$M$581</f>
        <v>0.12</v>
      </c>
    </row>
    <row r="583" spans="1:18" x14ac:dyDescent="0.15">
      <c r="A583" s="168"/>
      <c r="C583" s="172" t="s">
        <v>98</v>
      </c>
      <c r="D583" s="174">
        <v>79</v>
      </c>
      <c r="E583" s="37">
        <f>D583/$E$581</f>
        <v>0.158</v>
      </c>
      <c r="F583" s="174">
        <v>20</v>
      </c>
      <c r="G583" s="37">
        <f>F583/$G$581</f>
        <v>0.2</v>
      </c>
      <c r="H583" s="174">
        <v>15</v>
      </c>
      <c r="I583" s="37">
        <f>H583/$I$581</f>
        <v>0.15</v>
      </c>
      <c r="J583" s="174">
        <v>15</v>
      </c>
      <c r="K583" s="37">
        <f>J583/$K$581</f>
        <v>0.15</v>
      </c>
      <c r="L583" s="174">
        <v>14</v>
      </c>
      <c r="M583" s="37">
        <f>L583/$M$581</f>
        <v>0.14000000000000001</v>
      </c>
      <c r="N583" s="174">
        <v>15</v>
      </c>
      <c r="O583" s="37">
        <f>N583/$M$581</f>
        <v>0.15</v>
      </c>
    </row>
    <row r="584" spans="1:18" x14ac:dyDescent="0.15">
      <c r="A584" s="168"/>
      <c r="C584" s="172" t="s">
        <v>99</v>
      </c>
      <c r="D584" s="174">
        <v>146</v>
      </c>
      <c r="E584" s="37">
        <f>D584/$E$581</f>
        <v>0.29199999999999998</v>
      </c>
      <c r="F584" s="174">
        <v>20</v>
      </c>
      <c r="G584" s="37">
        <f>F584/$G$581</f>
        <v>0.2</v>
      </c>
      <c r="H584" s="174">
        <v>22</v>
      </c>
      <c r="I584" s="37">
        <f>H584/$I$581</f>
        <v>0.22</v>
      </c>
      <c r="J584" s="174">
        <v>31</v>
      </c>
      <c r="K584" s="37">
        <f>J584/$K$581</f>
        <v>0.31</v>
      </c>
      <c r="L584" s="174">
        <v>38</v>
      </c>
      <c r="M584" s="37">
        <f>L584/$M$581</f>
        <v>0.38</v>
      </c>
      <c r="N584" s="174">
        <v>35</v>
      </c>
      <c r="O584" s="37">
        <f>N584/$M$581</f>
        <v>0.35</v>
      </c>
    </row>
    <row r="585" spans="1:18" x14ac:dyDescent="0.15">
      <c r="A585" s="168"/>
      <c r="C585" s="172" t="s">
        <v>140</v>
      </c>
      <c r="D585" s="174">
        <v>191</v>
      </c>
      <c r="E585" s="37">
        <f>D585/$E$581</f>
        <v>0.38200000000000001</v>
      </c>
      <c r="F585" s="174">
        <v>39</v>
      </c>
      <c r="G585" s="37">
        <f>F585/$G$581</f>
        <v>0.39</v>
      </c>
      <c r="H585" s="174">
        <v>37</v>
      </c>
      <c r="I585" s="37">
        <f>H585/$I$581</f>
        <v>0.37</v>
      </c>
      <c r="J585" s="174">
        <v>41</v>
      </c>
      <c r="K585" s="37">
        <f>J585/$K$581</f>
        <v>0.41</v>
      </c>
      <c r="L585" s="174">
        <v>36</v>
      </c>
      <c r="M585" s="37">
        <f>L585/$M$581</f>
        <v>0.36</v>
      </c>
      <c r="N585" s="174">
        <v>38</v>
      </c>
      <c r="O585" s="37">
        <f>N585/$M$581</f>
        <v>0.38</v>
      </c>
    </row>
    <row r="586" spans="1:18" x14ac:dyDescent="0.15">
      <c r="A586" s="168"/>
      <c r="C586" s="124"/>
      <c r="D586" s="124"/>
      <c r="E586" s="124"/>
      <c r="F586" s="124"/>
      <c r="G586" s="175"/>
      <c r="H586" s="124"/>
      <c r="I586" s="124"/>
      <c r="J586" s="124"/>
      <c r="K586" s="124"/>
      <c r="L586" s="195"/>
      <c r="M586" s="124"/>
    </row>
    <row r="587" spans="1:18" x14ac:dyDescent="0.15">
      <c r="A587" s="6"/>
      <c r="C587" s="168" t="s">
        <v>103</v>
      </c>
      <c r="D587" s="6"/>
      <c r="E587" s="6"/>
      <c r="F587" s="6"/>
      <c r="G587" s="6"/>
      <c r="H587" s="6"/>
      <c r="I587" s="6"/>
      <c r="J587" s="6"/>
      <c r="K587" s="6"/>
      <c r="L587" s="6"/>
      <c r="M587" s="6"/>
    </row>
    <row r="588" spans="1:18" x14ac:dyDescent="0.15">
      <c r="A588" s="168"/>
      <c r="C588" s="194"/>
      <c r="D588" s="197" t="s">
        <v>39</v>
      </c>
      <c r="E588" s="189">
        <v>500</v>
      </c>
      <c r="F588" s="72" t="s">
        <v>45</v>
      </c>
      <c r="G588" s="189">
        <v>500</v>
      </c>
      <c r="H588" s="101" t="s">
        <v>48</v>
      </c>
      <c r="I588" s="189">
        <v>500</v>
      </c>
      <c r="J588" s="101" t="s">
        <v>94</v>
      </c>
      <c r="K588" s="189">
        <v>500</v>
      </c>
      <c r="L588" s="213"/>
      <c r="M588" s="173"/>
    </row>
    <row r="589" spans="1:18" x14ac:dyDescent="0.15">
      <c r="A589" s="168"/>
      <c r="C589" s="172" t="s">
        <v>97</v>
      </c>
      <c r="D589" s="174">
        <v>80</v>
      </c>
      <c r="E589" s="37">
        <f>D589/$E$588</f>
        <v>0.16</v>
      </c>
      <c r="F589" s="174">
        <v>95</v>
      </c>
      <c r="G589" s="37">
        <f>F589/$G$588</f>
        <v>0.19</v>
      </c>
      <c r="H589" s="174">
        <v>74</v>
      </c>
      <c r="I589" s="37">
        <f>H589/$I$588</f>
        <v>0.14799999999999999</v>
      </c>
      <c r="J589" s="174">
        <v>84</v>
      </c>
      <c r="K589" s="37">
        <f>J589/$K$588</f>
        <v>0.16800000000000001</v>
      </c>
      <c r="L589" s="195"/>
      <c r="M589" s="124"/>
    </row>
    <row r="590" spans="1:18" x14ac:dyDescent="0.15">
      <c r="A590" s="168"/>
      <c r="C590" s="172" t="s">
        <v>98</v>
      </c>
      <c r="D590" s="174">
        <v>49</v>
      </c>
      <c r="E590" s="37">
        <f>D590/$E$588</f>
        <v>9.8000000000000004E-2</v>
      </c>
      <c r="F590" s="174">
        <v>84</v>
      </c>
      <c r="G590" s="37">
        <f>F590/$G$588</f>
        <v>0.16800000000000001</v>
      </c>
      <c r="H590" s="174">
        <v>66</v>
      </c>
      <c r="I590" s="37">
        <f>H590/$I$588</f>
        <v>0.13200000000000001</v>
      </c>
      <c r="J590" s="174">
        <v>79</v>
      </c>
      <c r="K590" s="37">
        <f>J590/$K$588</f>
        <v>0.158</v>
      </c>
      <c r="L590" s="195"/>
      <c r="M590" s="124"/>
    </row>
    <row r="591" spans="1:18" x14ac:dyDescent="0.15">
      <c r="A591" s="168"/>
      <c r="C591" s="172" t="s">
        <v>99</v>
      </c>
      <c r="D591" s="174">
        <v>187</v>
      </c>
      <c r="E591" s="37">
        <f>D591/$E$588</f>
        <v>0.374</v>
      </c>
      <c r="F591" s="174">
        <v>167</v>
      </c>
      <c r="G591" s="37">
        <f>F591/$G$588</f>
        <v>0.33400000000000002</v>
      </c>
      <c r="H591" s="174">
        <v>179</v>
      </c>
      <c r="I591" s="37">
        <f>H591/$I$588</f>
        <v>0.35799999999999998</v>
      </c>
      <c r="J591" s="174">
        <v>146</v>
      </c>
      <c r="K591" s="37">
        <f>J591/$K$588</f>
        <v>0.29199999999999998</v>
      </c>
      <c r="L591" s="195"/>
      <c r="M591" s="124"/>
    </row>
    <row r="592" spans="1:18" x14ac:dyDescent="0.15">
      <c r="A592" s="168"/>
      <c r="C592" s="172" t="s">
        <v>140</v>
      </c>
      <c r="D592" s="174">
        <v>184</v>
      </c>
      <c r="E592" s="37">
        <f>D592/$E$588</f>
        <v>0.36799999999999999</v>
      </c>
      <c r="F592" s="174">
        <v>154</v>
      </c>
      <c r="G592" s="37">
        <f>F592/$G$588</f>
        <v>0.308</v>
      </c>
      <c r="H592" s="174">
        <v>181</v>
      </c>
      <c r="I592" s="37">
        <f>H592/$I$588</f>
        <v>0.36199999999999999</v>
      </c>
      <c r="J592" s="174">
        <v>191</v>
      </c>
      <c r="K592" s="37">
        <f>J592/$K$588</f>
        <v>0.38200000000000001</v>
      </c>
      <c r="L592" s="195"/>
      <c r="M592" s="124"/>
    </row>
    <row r="593" spans="1:18" x14ac:dyDescent="0.15">
      <c r="A593" s="6"/>
      <c r="B593" s="6"/>
      <c r="C593" s="6"/>
      <c r="D593" s="6"/>
      <c r="E593" s="6"/>
      <c r="F593" s="6"/>
      <c r="G593" s="6"/>
      <c r="H593" s="6"/>
      <c r="I593" s="6"/>
      <c r="J593" s="6"/>
      <c r="K593" s="6"/>
      <c r="L593" s="6"/>
      <c r="M593" s="6"/>
    </row>
    <row r="594" spans="1:18" x14ac:dyDescent="0.15">
      <c r="A594" s="6"/>
      <c r="B594" s="6"/>
      <c r="C594" s="6"/>
      <c r="D594" s="6"/>
      <c r="E594" s="6"/>
      <c r="F594" s="6"/>
      <c r="G594" s="6"/>
      <c r="H594" s="6"/>
      <c r="I594" s="6"/>
      <c r="J594" s="6"/>
      <c r="K594" s="6"/>
      <c r="L594" s="6"/>
      <c r="M594" s="6"/>
    </row>
    <row r="595" spans="1:18" x14ac:dyDescent="0.15">
      <c r="A595" s="168"/>
      <c r="B595" s="206"/>
      <c r="C595" s="207"/>
      <c r="D595" s="207"/>
      <c r="E595" s="207"/>
      <c r="F595" s="207"/>
      <c r="G595" s="207"/>
      <c r="H595" s="207"/>
      <c r="I595" s="206"/>
      <c r="J595" s="206"/>
      <c r="K595" s="206"/>
      <c r="L595" s="206"/>
      <c r="M595" s="206"/>
    </row>
    <row r="596" spans="1:18" x14ac:dyDescent="0.15">
      <c r="A596" s="168"/>
      <c r="B596" s="206"/>
      <c r="C596" s="207"/>
      <c r="D596" s="207"/>
      <c r="E596" s="207"/>
      <c r="F596" s="207"/>
      <c r="G596" s="207"/>
      <c r="H596" s="207"/>
      <c r="I596" s="206"/>
      <c r="J596" s="206"/>
      <c r="K596" s="206"/>
      <c r="L596" s="206"/>
      <c r="M596" s="206"/>
    </row>
    <row r="597" spans="1:18" x14ac:dyDescent="0.15">
      <c r="A597" s="6"/>
      <c r="B597" s="6"/>
      <c r="C597" s="6"/>
      <c r="D597" s="6"/>
      <c r="E597" s="6"/>
      <c r="F597" s="6"/>
      <c r="G597" s="6"/>
      <c r="H597" s="6"/>
      <c r="I597" s="6"/>
      <c r="J597" s="6"/>
      <c r="K597" s="6"/>
      <c r="L597" s="6"/>
      <c r="M597" s="6"/>
    </row>
    <row r="598" spans="1:18" ht="12.75" customHeight="1" x14ac:dyDescent="0.15">
      <c r="A598" s="45" t="s">
        <v>145</v>
      </c>
      <c r="B598" s="76" t="s">
        <v>241</v>
      </c>
      <c r="C598" s="123"/>
      <c r="D598" s="123"/>
      <c r="E598" s="123"/>
      <c r="F598" s="123"/>
      <c r="G598" s="123"/>
      <c r="H598" s="123"/>
      <c r="I598" s="123"/>
      <c r="J598" s="123"/>
      <c r="K598" s="123"/>
      <c r="L598" s="123"/>
    </row>
    <row r="599" spans="1:18" ht="12.75" customHeight="1" x14ac:dyDescent="0.15">
      <c r="A599" s="45" t="s">
        <v>145</v>
      </c>
      <c r="B599" s="76" t="s">
        <v>187</v>
      </c>
      <c r="C599" s="123"/>
      <c r="D599" s="123"/>
      <c r="E599" s="123"/>
      <c r="F599" s="123"/>
      <c r="G599" s="123"/>
      <c r="H599" s="123"/>
      <c r="I599" s="123"/>
      <c r="J599" s="123"/>
      <c r="K599" s="123"/>
      <c r="L599" s="123"/>
    </row>
    <row r="600" spans="1:18" x14ac:dyDescent="0.15">
      <c r="A600" s="124"/>
      <c r="B600" s="14"/>
      <c r="C600" s="14"/>
      <c r="D600" s="14"/>
      <c r="E600" s="14"/>
      <c r="F600" s="14"/>
      <c r="G600" s="14"/>
      <c r="H600" s="14"/>
      <c r="I600" s="14"/>
      <c r="J600" s="14"/>
      <c r="K600" s="14"/>
      <c r="L600" s="14"/>
    </row>
    <row r="601" spans="1:18" x14ac:dyDescent="0.15">
      <c r="A601" s="168"/>
      <c r="C601" s="194"/>
      <c r="D601" s="172" t="s">
        <v>15</v>
      </c>
      <c r="E601" s="185">
        <f>D576</f>
        <v>79</v>
      </c>
      <c r="F601" s="172" t="s">
        <v>2</v>
      </c>
      <c r="G601" s="185">
        <f>F576</f>
        <v>40</v>
      </c>
      <c r="H601" s="172" t="s">
        <v>3</v>
      </c>
      <c r="I601" s="185">
        <f>H576</f>
        <v>39</v>
      </c>
      <c r="J601" s="173"/>
      <c r="K601" s="173"/>
      <c r="L601" s="195"/>
      <c r="M601" s="124"/>
    </row>
    <row r="602" spans="1:18" x14ac:dyDescent="0.15">
      <c r="A602" s="168"/>
      <c r="C602" s="172" t="s">
        <v>141</v>
      </c>
      <c r="D602" s="174">
        <v>20</v>
      </c>
      <c r="E602" s="37">
        <f>D602/$E$601</f>
        <v>0.25316455696202533</v>
      </c>
      <c r="F602" s="174">
        <v>10</v>
      </c>
      <c r="G602" s="37">
        <f>F602/$G$601</f>
        <v>0.25</v>
      </c>
      <c r="H602" s="174">
        <v>10</v>
      </c>
      <c r="I602" s="37">
        <f>H602/$I$601</f>
        <v>0.25641025641025639</v>
      </c>
      <c r="J602" s="175"/>
      <c r="K602" s="175"/>
      <c r="L602" s="195"/>
      <c r="M602" s="124"/>
    </row>
    <row r="603" spans="1:18" x14ac:dyDescent="0.15">
      <c r="A603" s="168"/>
      <c r="C603" s="172" t="s">
        <v>186</v>
      </c>
      <c r="D603" s="174">
        <v>36</v>
      </c>
      <c r="E603" s="37">
        <f>D603/$E$601</f>
        <v>0.45569620253164556</v>
      </c>
      <c r="F603" s="174">
        <v>19</v>
      </c>
      <c r="G603" s="37">
        <f>F603/$G$601</f>
        <v>0.47499999999999998</v>
      </c>
      <c r="H603" s="174">
        <v>17</v>
      </c>
      <c r="I603" s="37">
        <f>H603/$I$601</f>
        <v>0.4358974358974359</v>
      </c>
      <c r="J603" s="175"/>
      <c r="K603" s="175"/>
      <c r="L603" s="195"/>
      <c r="M603" s="124"/>
    </row>
    <row r="604" spans="1:18" x14ac:dyDescent="0.15">
      <c r="A604" s="168"/>
      <c r="C604" s="172" t="s">
        <v>158</v>
      </c>
      <c r="D604" s="174">
        <v>19</v>
      </c>
      <c r="E604" s="37">
        <f>D604/$E$601</f>
        <v>0.24050632911392406</v>
      </c>
      <c r="F604" s="174">
        <v>9</v>
      </c>
      <c r="G604" s="37">
        <f>F604/$G$601</f>
        <v>0.22500000000000001</v>
      </c>
      <c r="H604" s="174">
        <v>10</v>
      </c>
      <c r="I604" s="37">
        <f>H604/$I$601</f>
        <v>0.25641025641025639</v>
      </c>
      <c r="J604" s="175"/>
      <c r="K604" s="175"/>
      <c r="L604" s="195"/>
      <c r="M604" s="124"/>
    </row>
    <row r="605" spans="1:18" x14ac:dyDescent="0.15">
      <c r="A605" s="168"/>
      <c r="C605" s="172" t="s">
        <v>142</v>
      </c>
      <c r="D605" s="174">
        <v>4</v>
      </c>
      <c r="E605" s="37">
        <f>D605/$E$601</f>
        <v>5.0632911392405063E-2</v>
      </c>
      <c r="F605" s="174">
        <v>2</v>
      </c>
      <c r="G605" s="37">
        <f>F605/$G$601</f>
        <v>0.05</v>
      </c>
      <c r="H605" s="174">
        <v>2</v>
      </c>
      <c r="I605" s="37">
        <f>H605/$I$601</f>
        <v>5.128205128205128E-2</v>
      </c>
      <c r="J605" s="175"/>
      <c r="K605" s="175"/>
      <c r="L605" s="195"/>
      <c r="M605" s="124"/>
    </row>
    <row r="606" spans="1:18" x14ac:dyDescent="0.15">
      <c r="A606" s="6"/>
      <c r="C606" s="6"/>
      <c r="D606" s="6"/>
      <c r="E606" s="6"/>
      <c r="F606" s="6"/>
      <c r="G606" s="6"/>
      <c r="H606" s="6"/>
      <c r="I606" s="6"/>
      <c r="J606" s="6"/>
      <c r="K606" s="6"/>
      <c r="L606" s="6"/>
      <c r="M606" s="6"/>
    </row>
    <row r="607" spans="1:18" x14ac:dyDescent="0.15">
      <c r="C607" s="93" t="s">
        <v>102</v>
      </c>
    </row>
    <row r="608" spans="1:18" s="93" customFormat="1" ht="22.5" x14ac:dyDescent="0.15">
      <c r="A608" s="76"/>
      <c r="B608" s="76"/>
      <c r="C608" s="94"/>
      <c r="D608" s="95" t="s">
        <v>15</v>
      </c>
      <c r="E608" s="96">
        <v>79</v>
      </c>
      <c r="F608" s="97" t="s">
        <v>196</v>
      </c>
      <c r="G608" s="96">
        <v>20</v>
      </c>
      <c r="H608" s="95" t="s">
        <v>26</v>
      </c>
      <c r="I608" s="96">
        <v>15</v>
      </c>
      <c r="J608" s="95" t="s">
        <v>27</v>
      </c>
      <c r="K608" s="96">
        <v>15</v>
      </c>
      <c r="L608" s="95" t="s">
        <v>28</v>
      </c>
      <c r="M608" s="96">
        <v>14</v>
      </c>
      <c r="N608" s="98" t="s">
        <v>29</v>
      </c>
      <c r="O608" s="96">
        <v>15</v>
      </c>
      <c r="P608" s="14"/>
      <c r="Q608" s="14"/>
      <c r="R608" s="99"/>
    </row>
    <row r="609" spans="1:15" x14ac:dyDescent="0.15">
      <c r="C609" s="172" t="s">
        <v>141</v>
      </c>
      <c r="D609" s="174">
        <v>20</v>
      </c>
      <c r="E609" s="37">
        <f>D609/$E$608</f>
        <v>0.25316455696202533</v>
      </c>
      <c r="F609" s="174">
        <v>5</v>
      </c>
      <c r="G609" s="37">
        <f>F609/$G$608</f>
        <v>0.25</v>
      </c>
      <c r="H609" s="174">
        <v>3</v>
      </c>
      <c r="I609" s="37">
        <f>H609/$I$608</f>
        <v>0.2</v>
      </c>
      <c r="J609" s="174">
        <v>4</v>
      </c>
      <c r="K609" s="37">
        <f>J609/$K$608</f>
        <v>0.26666666666666666</v>
      </c>
      <c r="L609" s="174">
        <v>7</v>
      </c>
      <c r="M609" s="37">
        <f>L609/$M$608</f>
        <v>0.5</v>
      </c>
      <c r="N609" s="174">
        <v>1</v>
      </c>
      <c r="O609" s="37">
        <f>N609/$O$608</f>
        <v>6.6666666666666666E-2</v>
      </c>
    </row>
    <row r="610" spans="1:15" x14ac:dyDescent="0.15">
      <c r="A610" s="168"/>
      <c r="C610" s="172" t="s">
        <v>157</v>
      </c>
      <c r="D610" s="174">
        <v>36</v>
      </c>
      <c r="E610" s="37">
        <f>D610/$E$608</f>
        <v>0.45569620253164556</v>
      </c>
      <c r="F610" s="174">
        <v>9</v>
      </c>
      <c r="G610" s="37">
        <f>F610/$G$608</f>
        <v>0.45</v>
      </c>
      <c r="H610" s="174">
        <v>6</v>
      </c>
      <c r="I610" s="37">
        <f>H610/$I$608</f>
        <v>0.4</v>
      </c>
      <c r="J610" s="174">
        <v>6</v>
      </c>
      <c r="K610" s="37">
        <f>J610/$K$608</f>
        <v>0.4</v>
      </c>
      <c r="L610" s="174">
        <v>7</v>
      </c>
      <c r="M610" s="37">
        <f>L610/$M$608</f>
        <v>0.5</v>
      </c>
      <c r="N610" s="174">
        <v>8</v>
      </c>
      <c r="O610" s="37">
        <f t="shared" ref="O610:O612" si="106">N610/$O$608</f>
        <v>0.53333333333333333</v>
      </c>
    </row>
    <row r="611" spans="1:15" x14ac:dyDescent="0.15">
      <c r="A611" s="168"/>
      <c r="C611" s="172" t="s">
        <v>158</v>
      </c>
      <c r="D611" s="174">
        <v>19</v>
      </c>
      <c r="E611" s="37">
        <f>D611/$E$608</f>
        <v>0.24050632911392406</v>
      </c>
      <c r="F611" s="174">
        <v>6</v>
      </c>
      <c r="G611" s="37">
        <f>F611/$G$608</f>
        <v>0.3</v>
      </c>
      <c r="H611" s="174">
        <v>5</v>
      </c>
      <c r="I611" s="37">
        <f>H611/$I$608</f>
        <v>0.33333333333333331</v>
      </c>
      <c r="J611" s="174">
        <v>2</v>
      </c>
      <c r="K611" s="37">
        <f>J611/$K$608</f>
        <v>0.13333333333333333</v>
      </c>
      <c r="L611" s="174">
        <v>0</v>
      </c>
      <c r="M611" s="37">
        <f>L611/$M$608</f>
        <v>0</v>
      </c>
      <c r="N611" s="174">
        <v>6</v>
      </c>
      <c r="O611" s="37">
        <f t="shared" si="106"/>
        <v>0.4</v>
      </c>
    </row>
    <row r="612" spans="1:15" x14ac:dyDescent="0.15">
      <c r="A612" s="168"/>
      <c r="C612" s="172" t="s">
        <v>142</v>
      </c>
      <c r="D612" s="174">
        <v>4</v>
      </c>
      <c r="E612" s="37">
        <f>D612/$E$608</f>
        <v>5.0632911392405063E-2</v>
      </c>
      <c r="F612" s="174">
        <v>0</v>
      </c>
      <c r="G612" s="37">
        <f>F612/$G$608</f>
        <v>0</v>
      </c>
      <c r="H612" s="174">
        <v>1</v>
      </c>
      <c r="I612" s="37">
        <f>H612/$I$608</f>
        <v>6.6666666666666666E-2</v>
      </c>
      <c r="J612" s="174">
        <v>3</v>
      </c>
      <c r="K612" s="37">
        <f>J612/$K$608</f>
        <v>0.2</v>
      </c>
      <c r="L612" s="174">
        <v>0</v>
      </c>
      <c r="M612" s="37">
        <f>L612/$M$608</f>
        <v>0</v>
      </c>
      <c r="N612" s="174">
        <v>0</v>
      </c>
      <c r="O612" s="37">
        <f t="shared" si="106"/>
        <v>0</v>
      </c>
    </row>
    <row r="613" spans="1:15" x14ac:dyDescent="0.15">
      <c r="A613" s="168"/>
      <c r="C613" s="124"/>
      <c r="D613" s="124"/>
      <c r="E613" s="124"/>
      <c r="F613" s="124"/>
      <c r="G613" s="175"/>
      <c r="H613" s="124"/>
      <c r="I613" s="124"/>
      <c r="J613" s="124"/>
      <c r="K613" s="124"/>
      <c r="L613" s="195"/>
      <c r="M613" s="124"/>
    </row>
    <row r="614" spans="1:15" x14ac:dyDescent="0.15">
      <c r="A614" s="6"/>
      <c r="C614" s="168" t="s">
        <v>103</v>
      </c>
      <c r="D614" s="6"/>
      <c r="E614" s="6"/>
      <c r="F614" s="6"/>
      <c r="G614" s="6"/>
      <c r="H614" s="6"/>
      <c r="I614" s="6"/>
      <c r="J614" s="6"/>
      <c r="K614" s="6"/>
      <c r="L614" s="6"/>
      <c r="M614" s="6"/>
    </row>
    <row r="615" spans="1:15" x14ac:dyDescent="0.15">
      <c r="A615" s="168"/>
      <c r="C615" s="194"/>
      <c r="D615" s="197" t="s">
        <v>39</v>
      </c>
      <c r="E615" s="189"/>
      <c r="F615" s="72" t="s">
        <v>45</v>
      </c>
      <c r="G615" s="189">
        <v>84</v>
      </c>
      <c r="H615" s="101" t="s">
        <v>48</v>
      </c>
      <c r="I615" s="189">
        <v>66</v>
      </c>
      <c r="J615" s="101" t="s">
        <v>94</v>
      </c>
      <c r="K615" s="189">
        <v>79</v>
      </c>
      <c r="L615" s="213"/>
      <c r="M615" s="173"/>
    </row>
    <row r="616" spans="1:15" x14ac:dyDescent="0.15">
      <c r="A616" s="168"/>
      <c r="C616" s="172" t="s">
        <v>141</v>
      </c>
      <c r="D616" s="174">
        <v>0</v>
      </c>
      <c r="E616" s="187" t="s">
        <v>171</v>
      </c>
      <c r="F616" s="174">
        <v>38</v>
      </c>
      <c r="G616" s="37">
        <f>F616/$G$615</f>
        <v>0.45238095238095238</v>
      </c>
      <c r="H616" s="174">
        <v>16</v>
      </c>
      <c r="I616" s="37">
        <f>H616/$I$615</f>
        <v>0.24242424242424243</v>
      </c>
      <c r="J616" s="174">
        <v>20</v>
      </c>
      <c r="K616" s="37">
        <f>J616/$K$615</f>
        <v>0.25316455696202533</v>
      </c>
      <c r="L616" s="195"/>
      <c r="M616" s="124"/>
    </row>
    <row r="617" spans="1:15" x14ac:dyDescent="0.15">
      <c r="A617" s="168"/>
      <c r="C617" s="172" t="s">
        <v>157</v>
      </c>
      <c r="D617" s="174">
        <v>0</v>
      </c>
      <c r="E617" s="187" t="s">
        <v>171</v>
      </c>
      <c r="F617" s="174">
        <v>29</v>
      </c>
      <c r="G617" s="37">
        <f>F617/$G$615</f>
        <v>0.34523809523809523</v>
      </c>
      <c r="H617" s="174">
        <v>32</v>
      </c>
      <c r="I617" s="37">
        <f>H617/$I$615</f>
        <v>0.48484848484848486</v>
      </c>
      <c r="J617" s="174">
        <v>36</v>
      </c>
      <c r="K617" s="37">
        <f>J617/$K$615</f>
        <v>0.45569620253164556</v>
      </c>
      <c r="L617" s="195"/>
      <c r="M617" s="124"/>
    </row>
    <row r="618" spans="1:15" x14ac:dyDescent="0.15">
      <c r="A618" s="168"/>
      <c r="C618" s="172" t="s">
        <v>158</v>
      </c>
      <c r="D618" s="174">
        <v>0</v>
      </c>
      <c r="E618" s="187" t="s">
        <v>171</v>
      </c>
      <c r="F618" s="174">
        <v>39</v>
      </c>
      <c r="G618" s="37">
        <f>F618/$G$615</f>
        <v>0.4642857142857143</v>
      </c>
      <c r="H618" s="174">
        <v>32</v>
      </c>
      <c r="I618" s="37">
        <f>H618/$I$615</f>
        <v>0.48484848484848486</v>
      </c>
      <c r="J618" s="174">
        <v>19</v>
      </c>
      <c r="K618" s="37">
        <f>J618/$K$615</f>
        <v>0.24050632911392406</v>
      </c>
      <c r="L618" s="195"/>
      <c r="M618" s="124"/>
    </row>
    <row r="619" spans="1:15" x14ac:dyDescent="0.15">
      <c r="A619" s="168"/>
      <c r="C619" s="172" t="s">
        <v>142</v>
      </c>
      <c r="D619" s="174">
        <v>0</v>
      </c>
      <c r="E619" s="187" t="s">
        <v>171</v>
      </c>
      <c r="F619" s="174">
        <v>1</v>
      </c>
      <c r="G619" s="37">
        <f>F619/$G$615</f>
        <v>1.1904761904761904E-2</v>
      </c>
      <c r="H619" s="174">
        <v>4</v>
      </c>
      <c r="I619" s="37">
        <f>H619/$I$615</f>
        <v>6.0606060606060608E-2</v>
      </c>
      <c r="J619" s="174">
        <v>4</v>
      </c>
      <c r="K619" s="37">
        <f>J619/$K$615</f>
        <v>5.0632911392405063E-2</v>
      </c>
      <c r="L619" s="195"/>
      <c r="M619" s="124"/>
    </row>
    <row r="620" spans="1:15" x14ac:dyDescent="0.15">
      <c r="A620" s="6"/>
      <c r="C620" s="6"/>
      <c r="D620" s="6"/>
      <c r="E620" s="6"/>
      <c r="F620" s="6"/>
      <c r="G620" s="6"/>
      <c r="H620" s="6"/>
      <c r="I620" s="6"/>
      <c r="J620" s="6"/>
      <c r="K620" s="6"/>
      <c r="L620" s="6"/>
      <c r="M620" s="6"/>
    </row>
    <row r="621" spans="1:15" x14ac:dyDescent="0.15">
      <c r="A621" s="168"/>
      <c r="B621" s="206"/>
      <c r="C621" s="207"/>
      <c r="D621" s="207"/>
      <c r="E621" s="207"/>
      <c r="F621" s="207"/>
      <c r="G621" s="207"/>
      <c r="H621" s="207"/>
      <c r="I621" s="206"/>
      <c r="J621" s="206"/>
      <c r="K621" s="206"/>
      <c r="L621" s="206"/>
      <c r="M621" s="206"/>
    </row>
    <row r="622" spans="1:15" x14ac:dyDescent="0.15">
      <c r="A622" s="168"/>
      <c r="B622" s="206"/>
      <c r="C622" s="207"/>
      <c r="D622" s="207"/>
      <c r="E622" s="207"/>
      <c r="F622" s="207"/>
      <c r="G622" s="207"/>
      <c r="H622" s="207"/>
      <c r="I622" s="206"/>
      <c r="J622" s="206"/>
      <c r="K622" s="206"/>
      <c r="L622" s="206"/>
      <c r="M622" s="206"/>
    </row>
    <row r="623" spans="1:15" x14ac:dyDescent="0.15">
      <c r="A623" s="6"/>
      <c r="B623" s="6"/>
      <c r="C623" s="6"/>
      <c r="D623" s="6"/>
      <c r="E623" s="6"/>
      <c r="F623" s="6"/>
      <c r="G623" s="6"/>
      <c r="H623" s="6"/>
      <c r="I623" s="6"/>
      <c r="J623" s="6"/>
      <c r="K623" s="6"/>
      <c r="L623" s="6"/>
      <c r="M623" s="6"/>
    </row>
    <row r="624" spans="1:15" ht="12.75" customHeight="1" x14ac:dyDescent="0.15">
      <c r="A624" s="45" t="s">
        <v>145</v>
      </c>
      <c r="B624" s="76" t="s">
        <v>194</v>
      </c>
      <c r="C624" s="123"/>
      <c r="D624" s="123"/>
      <c r="E624" s="123"/>
      <c r="F624" s="123"/>
      <c r="G624" s="123"/>
      <c r="H624" s="123"/>
      <c r="I624" s="123"/>
      <c r="J624" s="123"/>
      <c r="K624" s="123"/>
      <c r="L624" s="123"/>
    </row>
    <row r="625" spans="1:18" ht="12.75" customHeight="1" x14ac:dyDescent="0.15">
      <c r="A625" s="45" t="s">
        <v>145</v>
      </c>
      <c r="B625" s="76" t="s">
        <v>242</v>
      </c>
      <c r="C625" s="123"/>
      <c r="D625" s="123"/>
      <c r="E625" s="123"/>
      <c r="F625" s="123"/>
      <c r="G625" s="123"/>
      <c r="H625" s="123"/>
      <c r="I625" s="123"/>
      <c r="J625" s="123"/>
      <c r="K625" s="123"/>
      <c r="L625" s="123"/>
    </row>
    <row r="626" spans="1:18" ht="12.75" customHeight="1" x14ac:dyDescent="0.15">
      <c r="A626" s="45" t="s">
        <v>145</v>
      </c>
      <c r="B626" s="76" t="s">
        <v>188</v>
      </c>
      <c r="C626" s="123"/>
      <c r="D626" s="123"/>
      <c r="E626" s="123"/>
      <c r="F626" s="123"/>
      <c r="G626" s="123"/>
      <c r="H626" s="123"/>
      <c r="I626" s="123"/>
      <c r="J626" s="123"/>
      <c r="K626" s="123"/>
      <c r="L626" s="123"/>
    </row>
    <row r="627" spans="1:18" x14ac:dyDescent="0.15">
      <c r="A627" s="124"/>
      <c r="B627" s="14"/>
      <c r="C627" s="14"/>
      <c r="D627" s="14"/>
      <c r="E627" s="14"/>
      <c r="F627" s="14"/>
      <c r="G627" s="14"/>
      <c r="H627" s="14"/>
      <c r="I627" s="14"/>
      <c r="J627" s="14"/>
      <c r="K627" s="14"/>
      <c r="L627" s="14"/>
    </row>
    <row r="628" spans="1:18" x14ac:dyDescent="0.15">
      <c r="A628" s="168"/>
      <c r="C628" s="194"/>
      <c r="D628" s="172" t="s">
        <v>15</v>
      </c>
      <c r="E628" s="184">
        <v>500</v>
      </c>
      <c r="F628" s="172" t="s">
        <v>2</v>
      </c>
      <c r="G628" s="185">
        <v>250</v>
      </c>
      <c r="H628" s="172" t="s">
        <v>3</v>
      </c>
      <c r="I628" s="184">
        <v>250</v>
      </c>
      <c r="J628" s="173"/>
      <c r="K628" s="173"/>
      <c r="L628" s="195"/>
      <c r="M628" s="124"/>
    </row>
    <row r="629" spans="1:18" x14ac:dyDescent="0.15">
      <c r="A629" s="168"/>
      <c r="C629" s="172" t="s">
        <v>97</v>
      </c>
      <c r="D629" s="174">
        <v>96</v>
      </c>
      <c r="E629" s="37">
        <f>D629/$E$628</f>
        <v>0.192</v>
      </c>
      <c r="F629" s="174">
        <v>64</v>
      </c>
      <c r="G629" s="37">
        <f>F629/$G$628</f>
        <v>0.25600000000000001</v>
      </c>
      <c r="H629" s="174">
        <v>32</v>
      </c>
      <c r="I629" s="37">
        <f>H629/$I$628</f>
        <v>0.128</v>
      </c>
      <c r="J629" s="175"/>
      <c r="K629" s="175"/>
      <c r="L629" s="195"/>
      <c r="M629" s="124"/>
    </row>
    <row r="630" spans="1:18" x14ac:dyDescent="0.15">
      <c r="A630" s="168"/>
      <c r="C630" s="172" t="s">
        <v>98</v>
      </c>
      <c r="D630" s="174">
        <v>107</v>
      </c>
      <c r="E630" s="37">
        <f>D630/$E$628</f>
        <v>0.214</v>
      </c>
      <c r="F630" s="174">
        <v>53</v>
      </c>
      <c r="G630" s="37">
        <f>F630/$G$628</f>
        <v>0.21199999999999999</v>
      </c>
      <c r="H630" s="174">
        <v>54</v>
      </c>
      <c r="I630" s="37">
        <f>H630/$I$628</f>
        <v>0.216</v>
      </c>
      <c r="J630" s="175"/>
      <c r="K630" s="175"/>
      <c r="L630" s="195"/>
      <c r="M630" s="124"/>
    </row>
    <row r="631" spans="1:18" x14ac:dyDescent="0.15">
      <c r="A631" s="168"/>
      <c r="C631" s="172" t="s">
        <v>99</v>
      </c>
      <c r="D631" s="174">
        <v>103</v>
      </c>
      <c r="E631" s="37">
        <f>D631/$E$628</f>
        <v>0.20599999999999999</v>
      </c>
      <c r="F631" s="174">
        <v>52</v>
      </c>
      <c r="G631" s="37">
        <f>F631/$G$628</f>
        <v>0.20799999999999999</v>
      </c>
      <c r="H631" s="174">
        <v>51</v>
      </c>
      <c r="I631" s="37">
        <f>H631/$I$628</f>
        <v>0.20399999999999999</v>
      </c>
      <c r="J631" s="175"/>
      <c r="K631" s="175"/>
      <c r="L631" s="195"/>
      <c r="M631" s="124"/>
    </row>
    <row r="632" spans="1:18" x14ac:dyDescent="0.15">
      <c r="A632" s="168"/>
      <c r="C632" s="172" t="s">
        <v>140</v>
      </c>
      <c r="D632" s="174">
        <v>194</v>
      </c>
      <c r="E632" s="37">
        <f>D632/$E$628</f>
        <v>0.38800000000000001</v>
      </c>
      <c r="F632" s="174">
        <v>81</v>
      </c>
      <c r="G632" s="37">
        <f>F632/$G$628</f>
        <v>0.32400000000000001</v>
      </c>
      <c r="H632" s="174">
        <v>113</v>
      </c>
      <c r="I632" s="37">
        <f>H632/$I$628</f>
        <v>0.45200000000000001</v>
      </c>
      <c r="J632" s="175"/>
      <c r="K632" s="175"/>
      <c r="L632" s="195"/>
      <c r="M632" s="124"/>
    </row>
    <row r="633" spans="1:18" x14ac:dyDescent="0.15">
      <c r="A633" s="6"/>
      <c r="C633" s="6"/>
      <c r="D633" s="6"/>
      <c r="E633" s="6"/>
      <c r="F633" s="6"/>
      <c r="G633" s="6"/>
      <c r="H633" s="6"/>
      <c r="I633" s="6"/>
      <c r="J633" s="6"/>
      <c r="K633" s="6"/>
      <c r="L633" s="6"/>
      <c r="M633" s="6"/>
    </row>
    <row r="634" spans="1:18" x14ac:dyDescent="0.15">
      <c r="C634" s="93" t="s">
        <v>102</v>
      </c>
    </row>
    <row r="635" spans="1:18" s="93" customFormat="1" ht="22.5" x14ac:dyDescent="0.15">
      <c r="B635" s="76"/>
      <c r="C635" s="94"/>
      <c r="D635" s="95" t="s">
        <v>15</v>
      </c>
      <c r="E635" s="96">
        <v>500</v>
      </c>
      <c r="F635" s="97" t="s">
        <v>196</v>
      </c>
      <c r="G635" s="96">
        <v>100</v>
      </c>
      <c r="H635" s="95" t="s">
        <v>26</v>
      </c>
      <c r="I635" s="96">
        <v>100</v>
      </c>
      <c r="J635" s="95" t="s">
        <v>27</v>
      </c>
      <c r="K635" s="96">
        <v>100</v>
      </c>
      <c r="L635" s="95" t="s">
        <v>28</v>
      </c>
      <c r="M635" s="96">
        <v>100</v>
      </c>
      <c r="N635" s="98" t="s">
        <v>29</v>
      </c>
      <c r="O635" s="96">
        <v>100</v>
      </c>
      <c r="P635" s="14"/>
      <c r="Q635" s="14"/>
      <c r="R635" s="99"/>
    </row>
    <row r="636" spans="1:18" x14ac:dyDescent="0.15">
      <c r="A636" s="168"/>
      <c r="C636" s="172" t="s">
        <v>97</v>
      </c>
      <c r="D636" s="174">
        <v>96</v>
      </c>
      <c r="E636" s="37">
        <f>D636/$E$635</f>
        <v>0.192</v>
      </c>
      <c r="F636" s="174">
        <v>26</v>
      </c>
      <c r="G636" s="37">
        <f>F636/$G$635</f>
        <v>0.26</v>
      </c>
      <c r="H636" s="174">
        <v>25</v>
      </c>
      <c r="I636" s="37">
        <f>H636/$I$635</f>
        <v>0.25</v>
      </c>
      <c r="J636" s="174">
        <v>13</v>
      </c>
      <c r="K636" s="37">
        <f>J636/$K$635</f>
        <v>0.13</v>
      </c>
      <c r="L636" s="174">
        <v>15</v>
      </c>
      <c r="M636" s="37">
        <f>L636/$M$635</f>
        <v>0.15</v>
      </c>
      <c r="N636" s="174">
        <v>17</v>
      </c>
      <c r="O636" s="37">
        <f>N636/$O$635</f>
        <v>0.17</v>
      </c>
    </row>
    <row r="637" spans="1:18" x14ac:dyDescent="0.15">
      <c r="A637" s="168"/>
      <c r="C637" s="172" t="s">
        <v>98</v>
      </c>
      <c r="D637" s="174">
        <v>107</v>
      </c>
      <c r="E637" s="37">
        <f>D637/$E$635</f>
        <v>0.214</v>
      </c>
      <c r="F637" s="174">
        <v>21</v>
      </c>
      <c r="G637" s="37">
        <f>F637/$G$635</f>
        <v>0.21</v>
      </c>
      <c r="H637" s="174">
        <v>23</v>
      </c>
      <c r="I637" s="37">
        <f>H637/$I$635</f>
        <v>0.23</v>
      </c>
      <c r="J637" s="174">
        <v>21</v>
      </c>
      <c r="K637" s="37">
        <f>J637/$K$635</f>
        <v>0.21</v>
      </c>
      <c r="L637" s="174">
        <v>19</v>
      </c>
      <c r="M637" s="37">
        <f>L637/$M$635</f>
        <v>0.19</v>
      </c>
      <c r="N637" s="174">
        <v>23</v>
      </c>
      <c r="O637" s="37">
        <f t="shared" ref="O637:O639" si="107">N637/$O$635</f>
        <v>0.23</v>
      </c>
    </row>
    <row r="638" spans="1:18" x14ac:dyDescent="0.15">
      <c r="A638" s="168"/>
      <c r="C638" s="172" t="s">
        <v>99</v>
      </c>
      <c r="D638" s="174">
        <v>103</v>
      </c>
      <c r="E638" s="37">
        <f>D638/$E$635</f>
        <v>0.20599999999999999</v>
      </c>
      <c r="F638" s="174">
        <v>14</v>
      </c>
      <c r="G638" s="37">
        <f>F638/$G$635</f>
        <v>0.14000000000000001</v>
      </c>
      <c r="H638" s="174">
        <v>18</v>
      </c>
      <c r="I638" s="37">
        <f>H638/$I$635</f>
        <v>0.18</v>
      </c>
      <c r="J638" s="174">
        <v>23</v>
      </c>
      <c r="K638" s="37">
        <f>J638/$K$635</f>
        <v>0.23</v>
      </c>
      <c r="L638" s="174">
        <v>21</v>
      </c>
      <c r="M638" s="37">
        <f>L638/$M$635</f>
        <v>0.21</v>
      </c>
      <c r="N638" s="174">
        <v>27</v>
      </c>
      <c r="O638" s="37">
        <f>N638/$O$635</f>
        <v>0.27</v>
      </c>
    </row>
    <row r="639" spans="1:18" x14ac:dyDescent="0.15">
      <c r="A639" s="168"/>
      <c r="C639" s="172" t="s">
        <v>140</v>
      </c>
      <c r="D639" s="174">
        <v>194</v>
      </c>
      <c r="E639" s="37">
        <f>D639/$E$635</f>
        <v>0.38800000000000001</v>
      </c>
      <c r="F639" s="174">
        <v>39</v>
      </c>
      <c r="G639" s="37">
        <f>F639/$G$635</f>
        <v>0.39</v>
      </c>
      <c r="H639" s="174">
        <v>34</v>
      </c>
      <c r="I639" s="37">
        <f>H639/$I$635</f>
        <v>0.34</v>
      </c>
      <c r="J639" s="174">
        <v>43</v>
      </c>
      <c r="K639" s="37">
        <f>J639/$K$635</f>
        <v>0.43</v>
      </c>
      <c r="L639" s="174">
        <v>45</v>
      </c>
      <c r="M639" s="37">
        <f>L639/$M$635</f>
        <v>0.45</v>
      </c>
      <c r="N639" s="174">
        <v>33</v>
      </c>
      <c r="O639" s="37">
        <f t="shared" si="107"/>
        <v>0.33</v>
      </c>
    </row>
    <row r="640" spans="1:18" x14ac:dyDescent="0.15">
      <c r="A640" s="168"/>
      <c r="C640" s="124"/>
      <c r="D640" s="124"/>
      <c r="E640" s="124"/>
      <c r="F640" s="124"/>
      <c r="G640" s="175"/>
      <c r="H640" s="124"/>
      <c r="I640" s="124"/>
      <c r="J640" s="124"/>
      <c r="K640" s="124"/>
      <c r="L640" s="195"/>
      <c r="M640" s="124"/>
    </row>
    <row r="641" spans="1:13" x14ac:dyDescent="0.15">
      <c r="A641" s="6"/>
      <c r="C641" s="168" t="s">
        <v>103</v>
      </c>
      <c r="D641" s="6"/>
      <c r="E641" s="6"/>
      <c r="F641" s="6"/>
      <c r="G641" s="6"/>
      <c r="H641" s="6"/>
      <c r="I641" s="6"/>
      <c r="J641" s="6"/>
      <c r="K641" s="6"/>
      <c r="L641" s="6"/>
      <c r="M641" s="6"/>
    </row>
    <row r="642" spans="1:13" x14ac:dyDescent="0.15">
      <c r="A642" s="168"/>
      <c r="C642" s="194"/>
      <c r="D642" s="197" t="s">
        <v>39</v>
      </c>
      <c r="E642" s="189">
        <v>500</v>
      </c>
      <c r="F642" s="72" t="s">
        <v>45</v>
      </c>
      <c r="G642" s="189">
        <v>500</v>
      </c>
      <c r="H642" s="101" t="s">
        <v>48</v>
      </c>
      <c r="I642" s="189">
        <v>500</v>
      </c>
      <c r="J642" s="101" t="s">
        <v>94</v>
      </c>
      <c r="K642" s="189">
        <v>500</v>
      </c>
      <c r="L642" s="213"/>
      <c r="M642" s="173"/>
    </row>
    <row r="643" spans="1:13" x14ac:dyDescent="0.15">
      <c r="A643" s="168"/>
      <c r="C643" s="172" t="s">
        <v>97</v>
      </c>
      <c r="D643" s="174">
        <v>43</v>
      </c>
      <c r="E643" s="37">
        <f>D643/$E$642</f>
        <v>8.5999999999999993E-2</v>
      </c>
      <c r="F643" s="174">
        <v>60</v>
      </c>
      <c r="G643" s="37">
        <f>F643/$G$642</f>
        <v>0.12</v>
      </c>
      <c r="H643" s="174">
        <v>50</v>
      </c>
      <c r="I643" s="37">
        <f>H643/$I$642</f>
        <v>0.1</v>
      </c>
      <c r="J643" s="174">
        <v>96</v>
      </c>
      <c r="K643" s="37">
        <f>J643/$K$642</f>
        <v>0.192</v>
      </c>
      <c r="L643" s="195"/>
      <c r="M643" s="124"/>
    </row>
    <row r="644" spans="1:13" x14ac:dyDescent="0.15">
      <c r="A644" s="168"/>
      <c r="C644" s="172" t="s">
        <v>98</v>
      </c>
      <c r="D644" s="174">
        <v>81</v>
      </c>
      <c r="E644" s="37">
        <f>D644/$E$642</f>
        <v>0.16200000000000001</v>
      </c>
      <c r="F644" s="174">
        <v>126</v>
      </c>
      <c r="G644" s="37">
        <f>F644/$G$642</f>
        <v>0.252</v>
      </c>
      <c r="H644" s="174">
        <v>126</v>
      </c>
      <c r="I644" s="37">
        <f>H644/$I$642</f>
        <v>0.252</v>
      </c>
      <c r="J644" s="174">
        <v>107</v>
      </c>
      <c r="K644" s="37">
        <f>J644/$K$642</f>
        <v>0.214</v>
      </c>
      <c r="L644" s="195"/>
      <c r="M644" s="124"/>
    </row>
    <row r="645" spans="1:13" x14ac:dyDescent="0.15">
      <c r="A645" s="168"/>
      <c r="C645" s="172" t="s">
        <v>99</v>
      </c>
      <c r="D645" s="174">
        <v>150</v>
      </c>
      <c r="E645" s="37">
        <f>D645/$E$642</f>
        <v>0.3</v>
      </c>
      <c r="F645" s="174">
        <v>116</v>
      </c>
      <c r="G645" s="37">
        <f>F645/$G$642</f>
        <v>0.23200000000000001</v>
      </c>
      <c r="H645" s="174">
        <v>125</v>
      </c>
      <c r="I645" s="37">
        <f>H645/$I$642</f>
        <v>0.25</v>
      </c>
      <c r="J645" s="174">
        <v>103</v>
      </c>
      <c r="K645" s="37">
        <f>J645/$K$642</f>
        <v>0.20599999999999999</v>
      </c>
      <c r="L645" s="195"/>
      <c r="M645" s="124"/>
    </row>
    <row r="646" spans="1:13" x14ac:dyDescent="0.15">
      <c r="A646" s="168"/>
      <c r="C646" s="172" t="s">
        <v>140</v>
      </c>
      <c r="D646" s="174">
        <v>226</v>
      </c>
      <c r="E646" s="37">
        <f>D646/$E$642</f>
        <v>0.45200000000000001</v>
      </c>
      <c r="F646" s="174">
        <v>198</v>
      </c>
      <c r="G646" s="37">
        <f>F646/$G$642</f>
        <v>0.39600000000000002</v>
      </c>
      <c r="H646" s="174">
        <v>199</v>
      </c>
      <c r="I646" s="37">
        <f>H646/$I$642</f>
        <v>0.39800000000000002</v>
      </c>
      <c r="J646" s="174">
        <v>194</v>
      </c>
      <c r="K646" s="37">
        <f>J646/$K$642</f>
        <v>0.38800000000000001</v>
      </c>
      <c r="L646" s="195"/>
      <c r="M646" s="124"/>
    </row>
    <row r="647" spans="1:13" x14ac:dyDescent="0.15">
      <c r="A647" s="6"/>
      <c r="B647" s="6"/>
      <c r="C647" s="6"/>
      <c r="D647" s="6"/>
      <c r="E647" s="6"/>
      <c r="F647" s="6"/>
      <c r="G647" s="6"/>
      <c r="H647" s="6"/>
      <c r="I647" s="6"/>
      <c r="J647" s="6"/>
      <c r="K647" s="6"/>
      <c r="L647" s="6"/>
      <c r="M647" s="6"/>
    </row>
    <row r="648" spans="1:13" x14ac:dyDescent="0.15">
      <c r="A648" s="6"/>
      <c r="B648" s="6"/>
      <c r="C648" s="6"/>
      <c r="D648" s="6"/>
      <c r="E648" s="6"/>
      <c r="F648" s="6"/>
      <c r="G648" s="6"/>
      <c r="H648" s="6"/>
      <c r="I648" s="6"/>
      <c r="J648" s="6"/>
      <c r="K648" s="6"/>
      <c r="L648" s="6"/>
      <c r="M648" s="6"/>
    </row>
    <row r="649" spans="1:13" x14ac:dyDescent="0.15">
      <c r="A649" s="168"/>
      <c r="B649" s="206"/>
      <c r="C649" s="207"/>
      <c r="D649" s="207"/>
      <c r="E649" s="207"/>
      <c r="F649" s="207"/>
      <c r="G649" s="207"/>
      <c r="H649" s="207"/>
      <c r="I649" s="206"/>
      <c r="J649" s="206"/>
      <c r="K649" s="206"/>
      <c r="L649" s="206"/>
      <c r="M649" s="206"/>
    </row>
    <row r="650" spans="1:13" x14ac:dyDescent="0.15">
      <c r="A650" s="168"/>
      <c r="B650" s="206"/>
      <c r="C650" s="207"/>
      <c r="D650" s="207"/>
      <c r="E650" s="207"/>
      <c r="F650" s="207"/>
      <c r="G650" s="207"/>
      <c r="H650" s="207"/>
      <c r="I650" s="206"/>
      <c r="J650" s="206"/>
      <c r="K650" s="206"/>
      <c r="L650" s="206"/>
      <c r="M650" s="206"/>
    </row>
    <row r="651" spans="1:13" x14ac:dyDescent="0.15">
      <c r="A651" s="6"/>
      <c r="B651" s="6"/>
      <c r="C651" s="6"/>
      <c r="D651" s="6"/>
      <c r="E651" s="6"/>
      <c r="F651" s="6"/>
      <c r="G651" s="6"/>
      <c r="H651" s="6"/>
      <c r="I651" s="6"/>
      <c r="J651" s="6"/>
      <c r="K651" s="6"/>
      <c r="L651" s="6"/>
      <c r="M651" s="6"/>
    </row>
    <row r="652" spans="1:13" ht="12.75" customHeight="1" x14ac:dyDescent="0.15">
      <c r="A652" s="45" t="s">
        <v>145</v>
      </c>
      <c r="B652" s="76" t="s">
        <v>243</v>
      </c>
      <c r="C652" s="123"/>
      <c r="D652" s="123"/>
      <c r="E652" s="123"/>
      <c r="F652" s="123"/>
      <c r="G652" s="123"/>
      <c r="H652" s="123"/>
      <c r="I652" s="123"/>
      <c r="J652" s="123"/>
      <c r="K652" s="123"/>
      <c r="L652" s="123"/>
    </row>
    <row r="653" spans="1:13" ht="12.75" customHeight="1" x14ac:dyDescent="0.15">
      <c r="A653" s="45" t="s">
        <v>145</v>
      </c>
      <c r="B653" s="76" t="s">
        <v>244</v>
      </c>
      <c r="C653" s="123"/>
      <c r="D653" s="123"/>
      <c r="E653" s="123"/>
      <c r="F653" s="123"/>
      <c r="G653" s="123"/>
      <c r="H653" s="123"/>
      <c r="I653" s="123"/>
      <c r="J653" s="123"/>
      <c r="K653" s="123"/>
      <c r="L653" s="123"/>
    </row>
    <row r="654" spans="1:13" ht="12.75" customHeight="1" x14ac:dyDescent="0.15">
      <c r="A654" s="45" t="s">
        <v>145</v>
      </c>
      <c r="B654" s="76" t="s">
        <v>188</v>
      </c>
      <c r="C654" s="123"/>
      <c r="D654" s="123"/>
      <c r="E654" s="123"/>
      <c r="F654" s="123"/>
      <c r="G654" s="123"/>
      <c r="H654" s="123"/>
      <c r="I654" s="123"/>
      <c r="J654" s="123"/>
      <c r="K654" s="123"/>
      <c r="L654" s="123"/>
    </row>
    <row r="655" spans="1:13" x14ac:dyDescent="0.15">
      <c r="A655" s="124"/>
      <c r="B655" s="14"/>
      <c r="C655" s="14"/>
      <c r="D655" s="14"/>
      <c r="E655" s="14"/>
      <c r="F655" s="14"/>
      <c r="G655" s="14"/>
      <c r="H655" s="14"/>
      <c r="I655" s="14"/>
      <c r="J655" s="14"/>
      <c r="K655" s="14"/>
      <c r="L655" s="14"/>
    </row>
    <row r="656" spans="1:13" x14ac:dyDescent="0.15">
      <c r="A656" s="168"/>
      <c r="C656" s="194"/>
      <c r="D656" s="172" t="s">
        <v>15</v>
      </c>
      <c r="E656" s="184">
        <v>500</v>
      </c>
      <c r="F656" s="172" t="s">
        <v>2</v>
      </c>
      <c r="G656" s="185">
        <v>250</v>
      </c>
      <c r="H656" s="172" t="s">
        <v>3</v>
      </c>
      <c r="I656" s="184">
        <v>250</v>
      </c>
      <c r="J656" s="173"/>
      <c r="K656" s="173"/>
      <c r="L656" s="195"/>
      <c r="M656" s="124"/>
    </row>
    <row r="657" spans="1:18" x14ac:dyDescent="0.15">
      <c r="A657" s="168"/>
      <c r="C657" s="172" t="s">
        <v>159</v>
      </c>
      <c r="D657" s="174">
        <v>46</v>
      </c>
      <c r="E657" s="37">
        <f>D657/$E$656</f>
        <v>9.1999999999999998E-2</v>
      </c>
      <c r="F657" s="174">
        <v>31</v>
      </c>
      <c r="G657" s="37">
        <f>F657/$G$656</f>
        <v>0.124</v>
      </c>
      <c r="H657" s="174">
        <v>15</v>
      </c>
      <c r="I657" s="37">
        <f>H657/$I$656</f>
        <v>0.06</v>
      </c>
      <c r="J657" s="175"/>
      <c r="K657" s="175"/>
      <c r="L657" s="195"/>
      <c r="M657" s="124"/>
    </row>
    <row r="658" spans="1:18" x14ac:dyDescent="0.15">
      <c r="A658" s="168"/>
      <c r="C658" s="172" t="s">
        <v>160</v>
      </c>
      <c r="D658" s="174">
        <v>194</v>
      </c>
      <c r="E658" s="37">
        <f>D658/$E$656</f>
        <v>0.38800000000000001</v>
      </c>
      <c r="F658" s="174">
        <v>87</v>
      </c>
      <c r="G658" s="37">
        <f>F658/$G$656</f>
        <v>0.34799999999999998</v>
      </c>
      <c r="H658" s="174">
        <v>107</v>
      </c>
      <c r="I658" s="37">
        <f>H658/$I$656</f>
        <v>0.42799999999999999</v>
      </c>
      <c r="J658" s="175"/>
      <c r="K658" s="175"/>
      <c r="L658" s="195"/>
      <c r="M658" s="124"/>
    </row>
    <row r="659" spans="1:18" x14ac:dyDescent="0.15">
      <c r="A659" s="168"/>
      <c r="C659" s="172" t="s">
        <v>161</v>
      </c>
      <c r="D659" s="174">
        <v>187</v>
      </c>
      <c r="E659" s="37">
        <f>D659/$E$656</f>
        <v>0.374</v>
      </c>
      <c r="F659" s="174">
        <v>84</v>
      </c>
      <c r="G659" s="37">
        <f>F659/$G$656</f>
        <v>0.33600000000000002</v>
      </c>
      <c r="H659" s="174">
        <v>103</v>
      </c>
      <c r="I659" s="37">
        <f>H659/$I$656</f>
        <v>0.41199999999999998</v>
      </c>
      <c r="J659" s="175"/>
      <c r="K659" s="175"/>
      <c r="L659" s="195"/>
      <c r="M659" s="124"/>
    </row>
    <row r="660" spans="1:18" x14ac:dyDescent="0.15">
      <c r="A660" s="168"/>
      <c r="C660" s="172" t="s">
        <v>162</v>
      </c>
      <c r="D660" s="174">
        <v>73</v>
      </c>
      <c r="E660" s="37">
        <f>D660/$E$656</f>
        <v>0.14599999999999999</v>
      </c>
      <c r="F660" s="174">
        <v>48</v>
      </c>
      <c r="G660" s="37">
        <f>F660/$G$656</f>
        <v>0.192</v>
      </c>
      <c r="H660" s="174">
        <v>25</v>
      </c>
      <c r="I660" s="37">
        <f>H660/$I$656</f>
        <v>0.1</v>
      </c>
      <c r="J660" s="175"/>
      <c r="K660" s="175"/>
      <c r="L660" s="195"/>
      <c r="M660" s="124"/>
    </row>
    <row r="661" spans="1:18" x14ac:dyDescent="0.15">
      <c r="A661" s="6"/>
      <c r="C661" s="6"/>
      <c r="D661" s="6"/>
      <c r="E661" s="6"/>
      <c r="F661" s="6"/>
      <c r="G661" s="6"/>
      <c r="H661" s="6"/>
      <c r="I661" s="6"/>
      <c r="J661" s="6"/>
      <c r="K661" s="6"/>
      <c r="L661" s="6"/>
      <c r="M661" s="6"/>
    </row>
    <row r="662" spans="1:18" x14ac:dyDescent="0.15">
      <c r="C662" s="93" t="s">
        <v>102</v>
      </c>
    </row>
    <row r="663" spans="1:18" s="93" customFormat="1" ht="22.5" x14ac:dyDescent="0.15">
      <c r="B663" s="76"/>
      <c r="C663" s="94"/>
      <c r="D663" s="95" t="s">
        <v>15</v>
      </c>
      <c r="E663" s="96">
        <v>500</v>
      </c>
      <c r="F663" s="97" t="s">
        <v>196</v>
      </c>
      <c r="G663" s="96">
        <v>100</v>
      </c>
      <c r="H663" s="95" t="s">
        <v>26</v>
      </c>
      <c r="I663" s="96">
        <v>100</v>
      </c>
      <c r="J663" s="95" t="s">
        <v>27</v>
      </c>
      <c r="K663" s="96">
        <v>100</v>
      </c>
      <c r="L663" s="95" t="s">
        <v>28</v>
      </c>
      <c r="M663" s="96">
        <v>100</v>
      </c>
      <c r="N663" s="98" t="s">
        <v>29</v>
      </c>
      <c r="O663" s="96">
        <v>100</v>
      </c>
      <c r="P663" s="14"/>
      <c r="Q663" s="14"/>
      <c r="R663" s="99"/>
    </row>
    <row r="664" spans="1:18" x14ac:dyDescent="0.15">
      <c r="A664" s="168"/>
      <c r="C664" s="172" t="s">
        <v>159</v>
      </c>
      <c r="D664" s="174">
        <v>46</v>
      </c>
      <c r="E664" s="37">
        <f>D664/$E$663</f>
        <v>9.1999999999999998E-2</v>
      </c>
      <c r="F664" s="174">
        <v>13</v>
      </c>
      <c r="G664" s="37">
        <f>F664/$G$663</f>
        <v>0.13</v>
      </c>
      <c r="H664" s="174">
        <v>18</v>
      </c>
      <c r="I664" s="37">
        <f>H664/$I$663</f>
        <v>0.18</v>
      </c>
      <c r="J664" s="174">
        <v>7</v>
      </c>
      <c r="K664" s="37">
        <f>J664/$K$663</f>
        <v>7.0000000000000007E-2</v>
      </c>
      <c r="L664" s="174">
        <v>7</v>
      </c>
      <c r="M664" s="37">
        <f>L664/$M$663</f>
        <v>7.0000000000000007E-2</v>
      </c>
      <c r="N664" s="174">
        <v>1</v>
      </c>
      <c r="O664" s="37">
        <f>N664/$M$663</f>
        <v>0.01</v>
      </c>
    </row>
    <row r="665" spans="1:18" x14ac:dyDescent="0.15">
      <c r="A665" s="168"/>
      <c r="C665" s="172" t="s">
        <v>160</v>
      </c>
      <c r="D665" s="174">
        <v>194</v>
      </c>
      <c r="E665" s="37">
        <f>D665/$E$663</f>
        <v>0.38800000000000001</v>
      </c>
      <c r="F665" s="174">
        <v>44</v>
      </c>
      <c r="G665" s="37">
        <f>F665/$G$663</f>
        <v>0.44</v>
      </c>
      <c r="H665" s="174">
        <v>38</v>
      </c>
      <c r="I665" s="37">
        <f>H665/$I$663</f>
        <v>0.38</v>
      </c>
      <c r="J665" s="174">
        <v>38</v>
      </c>
      <c r="K665" s="37">
        <f>J665/$K$663</f>
        <v>0.38</v>
      </c>
      <c r="L665" s="174">
        <v>37</v>
      </c>
      <c r="M665" s="37">
        <f>L665/$M$663</f>
        <v>0.37</v>
      </c>
      <c r="N665" s="174">
        <v>37</v>
      </c>
      <c r="O665" s="37">
        <f>N665/$M$663</f>
        <v>0.37</v>
      </c>
    </row>
    <row r="666" spans="1:18" x14ac:dyDescent="0.15">
      <c r="A666" s="168"/>
      <c r="C666" s="172" t="s">
        <v>161</v>
      </c>
      <c r="D666" s="174">
        <v>187</v>
      </c>
      <c r="E666" s="37">
        <f>D666/$E$663</f>
        <v>0.374</v>
      </c>
      <c r="F666" s="174">
        <v>28</v>
      </c>
      <c r="G666" s="37">
        <f>F666/$G$663</f>
        <v>0.28000000000000003</v>
      </c>
      <c r="H666" s="174">
        <v>27</v>
      </c>
      <c r="I666" s="37">
        <f>H666/$I$663</f>
        <v>0.27</v>
      </c>
      <c r="J666" s="174">
        <v>38</v>
      </c>
      <c r="K666" s="37">
        <f>J666/$K$663</f>
        <v>0.38</v>
      </c>
      <c r="L666" s="174">
        <v>41</v>
      </c>
      <c r="M666" s="37">
        <f>L666/$M$663</f>
        <v>0.41</v>
      </c>
      <c r="N666" s="174">
        <v>53</v>
      </c>
      <c r="O666" s="37">
        <f>N666/$M$663</f>
        <v>0.53</v>
      </c>
    </row>
    <row r="667" spans="1:18" x14ac:dyDescent="0.15">
      <c r="A667" s="168"/>
      <c r="C667" s="172" t="s">
        <v>162</v>
      </c>
      <c r="D667" s="174">
        <v>73</v>
      </c>
      <c r="E667" s="37">
        <f>D667/$E$663</f>
        <v>0.14599999999999999</v>
      </c>
      <c r="F667" s="174">
        <v>15</v>
      </c>
      <c r="G667" s="37">
        <f>F667/$G$663</f>
        <v>0.15</v>
      </c>
      <c r="H667" s="174">
        <v>17</v>
      </c>
      <c r="I667" s="37">
        <f>H667/$I$663</f>
        <v>0.17</v>
      </c>
      <c r="J667" s="174">
        <v>17</v>
      </c>
      <c r="K667" s="37">
        <f>J667/$K$663</f>
        <v>0.17</v>
      </c>
      <c r="L667" s="174">
        <v>15</v>
      </c>
      <c r="M667" s="37">
        <f>L667/$M$663</f>
        <v>0.15</v>
      </c>
      <c r="N667" s="174">
        <v>9</v>
      </c>
      <c r="O667" s="37">
        <f>N667/$M$663</f>
        <v>0.09</v>
      </c>
    </row>
    <row r="668" spans="1:18" x14ac:dyDescent="0.15">
      <c r="A668" s="168"/>
      <c r="C668" s="124"/>
      <c r="D668" s="124"/>
      <c r="E668" s="124"/>
      <c r="F668" s="124"/>
      <c r="G668" s="175"/>
      <c r="H668" s="124"/>
      <c r="I668" s="124"/>
      <c r="J668" s="124"/>
      <c r="K668" s="124"/>
      <c r="L668" s="195"/>
      <c r="M668" s="124"/>
    </row>
    <row r="669" spans="1:18" x14ac:dyDescent="0.15">
      <c r="A669" s="168"/>
      <c r="B669" s="206"/>
      <c r="C669" s="207"/>
      <c r="D669" s="207"/>
      <c r="E669" s="207"/>
      <c r="F669" s="207"/>
      <c r="G669" s="207"/>
      <c r="H669" s="207"/>
      <c r="I669" s="206"/>
      <c r="J669" s="206"/>
      <c r="K669" s="206"/>
      <c r="L669" s="206"/>
      <c r="M669" s="206"/>
    </row>
    <row r="670" spans="1:18" x14ac:dyDescent="0.15">
      <c r="A670" s="168"/>
      <c r="B670" s="206"/>
      <c r="C670" s="207"/>
      <c r="D670" s="207"/>
      <c r="E670" s="207"/>
      <c r="F670" s="207"/>
      <c r="G670" s="207"/>
      <c r="H670" s="207"/>
      <c r="I670" s="206"/>
      <c r="J670" s="206"/>
      <c r="K670" s="206"/>
      <c r="L670" s="206"/>
      <c r="M670" s="206"/>
    </row>
    <row r="671" spans="1:18" x14ac:dyDescent="0.15">
      <c r="A671" s="6"/>
      <c r="B671" s="6"/>
      <c r="C671" s="6"/>
      <c r="D671" s="6"/>
      <c r="E671" s="6"/>
      <c r="F671" s="6"/>
      <c r="G671" s="6"/>
      <c r="H671" s="6"/>
      <c r="I671" s="6"/>
      <c r="J671" s="6"/>
      <c r="K671" s="6"/>
      <c r="L671" s="6"/>
      <c r="M671" s="6"/>
    </row>
    <row r="672" spans="1:18" x14ac:dyDescent="0.15">
      <c r="A672" s="168"/>
      <c r="C672" s="194"/>
      <c r="D672" s="172" t="s">
        <v>15</v>
      </c>
      <c r="E672" s="96">
        <v>500</v>
      </c>
      <c r="F672" s="172" t="s">
        <v>2</v>
      </c>
      <c r="G672" s="185">
        <v>250</v>
      </c>
      <c r="H672" s="172" t="s">
        <v>3</v>
      </c>
      <c r="I672" s="96">
        <v>250</v>
      </c>
      <c r="J672" s="173"/>
      <c r="K672" s="195"/>
      <c r="L672" s="124"/>
      <c r="M672" s="173"/>
    </row>
    <row r="673" spans="1:18" x14ac:dyDescent="0.15">
      <c r="A673" s="168"/>
      <c r="C673" s="172" t="s">
        <v>163</v>
      </c>
      <c r="D673" s="174">
        <v>44</v>
      </c>
      <c r="E673" s="37">
        <f t="shared" ref="E673:E678" si="108">D673/$E$672</f>
        <v>8.7999999999999995E-2</v>
      </c>
      <c r="F673" s="174">
        <v>38</v>
      </c>
      <c r="G673" s="37">
        <f>F673/$G$672</f>
        <v>0.152</v>
      </c>
      <c r="H673" s="174">
        <v>6</v>
      </c>
      <c r="I673" s="37">
        <f>H673/$I$672</f>
        <v>2.4E-2</v>
      </c>
      <c r="J673" s="175"/>
      <c r="K673" s="195"/>
      <c r="L673" s="124"/>
      <c r="M673" s="175"/>
    </row>
    <row r="674" spans="1:18" x14ac:dyDescent="0.15">
      <c r="A674" s="168"/>
      <c r="C674" s="172" t="s">
        <v>164</v>
      </c>
      <c r="D674" s="174">
        <v>314</v>
      </c>
      <c r="E674" s="37">
        <f t="shared" si="108"/>
        <v>0.628</v>
      </c>
      <c r="F674" s="174">
        <v>162</v>
      </c>
      <c r="G674" s="37">
        <f t="shared" ref="G674:G678" si="109">F674/$G$672</f>
        <v>0.64800000000000002</v>
      </c>
      <c r="H674" s="174">
        <v>152</v>
      </c>
      <c r="I674" s="37">
        <f t="shared" ref="I674:I678" si="110">H674/$I$672</f>
        <v>0.60799999999999998</v>
      </c>
      <c r="J674" s="175"/>
      <c r="K674" s="195"/>
      <c r="L674" s="124"/>
      <c r="M674" s="175"/>
    </row>
    <row r="675" spans="1:18" x14ac:dyDescent="0.15">
      <c r="A675" s="168"/>
      <c r="C675" s="172" t="s">
        <v>165</v>
      </c>
      <c r="D675" s="174">
        <v>68</v>
      </c>
      <c r="E675" s="37">
        <f t="shared" si="108"/>
        <v>0.13600000000000001</v>
      </c>
      <c r="F675" s="174">
        <v>4</v>
      </c>
      <c r="G675" s="37">
        <f t="shared" si="109"/>
        <v>1.6E-2</v>
      </c>
      <c r="H675" s="174">
        <v>64</v>
      </c>
      <c r="I675" s="37">
        <f t="shared" si="110"/>
        <v>0.25600000000000001</v>
      </c>
      <c r="J675" s="175"/>
      <c r="K675" s="195"/>
      <c r="L675" s="124"/>
      <c r="M675" s="175"/>
    </row>
    <row r="676" spans="1:18" x14ac:dyDescent="0.15">
      <c r="A676" s="168"/>
      <c r="C676" s="172" t="s">
        <v>166</v>
      </c>
      <c r="D676" s="174">
        <v>14</v>
      </c>
      <c r="E676" s="37">
        <f t="shared" si="108"/>
        <v>2.8000000000000001E-2</v>
      </c>
      <c r="F676" s="174">
        <v>6</v>
      </c>
      <c r="G676" s="37">
        <f t="shared" si="109"/>
        <v>2.4E-2</v>
      </c>
      <c r="H676" s="174">
        <v>8</v>
      </c>
      <c r="I676" s="37">
        <f t="shared" si="110"/>
        <v>3.2000000000000001E-2</v>
      </c>
      <c r="J676" s="175"/>
      <c r="K676" s="195"/>
      <c r="L676" s="124"/>
      <c r="M676" s="175"/>
    </row>
    <row r="677" spans="1:18" x14ac:dyDescent="0.15">
      <c r="A677" s="6"/>
      <c r="C677" s="172" t="s">
        <v>167</v>
      </c>
      <c r="D677" s="136">
        <v>54</v>
      </c>
      <c r="E677" s="37">
        <f t="shared" si="108"/>
        <v>0.108</v>
      </c>
      <c r="F677" s="174">
        <v>37</v>
      </c>
      <c r="G677" s="37">
        <f t="shared" si="109"/>
        <v>0.14799999999999999</v>
      </c>
      <c r="H677" s="174">
        <v>17</v>
      </c>
      <c r="I677" s="37">
        <f t="shared" si="110"/>
        <v>6.8000000000000005E-2</v>
      </c>
      <c r="J677" s="6"/>
      <c r="K677" s="6"/>
      <c r="L677" s="6"/>
      <c r="M677" s="6"/>
    </row>
    <row r="678" spans="1:18" x14ac:dyDescent="0.15">
      <c r="A678" s="6"/>
      <c r="C678" s="172" t="s">
        <v>148</v>
      </c>
      <c r="D678" s="136">
        <v>6</v>
      </c>
      <c r="E678" s="37">
        <f t="shared" si="108"/>
        <v>1.2E-2</v>
      </c>
      <c r="F678" s="174">
        <v>3</v>
      </c>
      <c r="G678" s="37">
        <f t="shared" si="109"/>
        <v>1.2E-2</v>
      </c>
      <c r="H678" s="174">
        <v>3</v>
      </c>
      <c r="I678" s="37">
        <f t="shared" si="110"/>
        <v>1.2E-2</v>
      </c>
      <c r="J678" s="6"/>
      <c r="K678" s="6"/>
      <c r="L678" s="6"/>
      <c r="M678" s="6"/>
    </row>
    <row r="679" spans="1:18" x14ac:dyDescent="0.15">
      <c r="A679" s="6"/>
      <c r="B679" s="6"/>
      <c r="C679" s="6"/>
      <c r="D679" s="6"/>
      <c r="E679" s="6"/>
      <c r="F679" s="6"/>
      <c r="G679" s="6"/>
      <c r="H679" s="6"/>
      <c r="I679" s="6"/>
      <c r="J679" s="6"/>
      <c r="K679" s="6"/>
      <c r="L679" s="6"/>
      <c r="M679" s="6"/>
    </row>
    <row r="680" spans="1:18" x14ac:dyDescent="0.15">
      <c r="B680" s="6"/>
      <c r="C680" s="93" t="s">
        <v>102</v>
      </c>
    </row>
    <row r="681" spans="1:18" s="93" customFormat="1" ht="22.5" x14ac:dyDescent="0.15">
      <c r="B681" s="6"/>
      <c r="C681" s="94"/>
      <c r="D681" s="95" t="s">
        <v>15</v>
      </c>
      <c r="E681" s="96">
        <v>500</v>
      </c>
      <c r="F681" s="97" t="s">
        <v>196</v>
      </c>
      <c r="G681" s="96">
        <v>100</v>
      </c>
      <c r="H681" s="95" t="s">
        <v>26</v>
      </c>
      <c r="I681" s="96">
        <v>100</v>
      </c>
      <c r="J681" s="95" t="s">
        <v>27</v>
      </c>
      <c r="K681" s="96">
        <v>100</v>
      </c>
      <c r="L681" s="95" t="s">
        <v>28</v>
      </c>
      <c r="M681" s="96">
        <v>100</v>
      </c>
      <c r="N681" s="98" t="s">
        <v>29</v>
      </c>
      <c r="O681" s="96">
        <v>100</v>
      </c>
      <c r="P681" s="14"/>
      <c r="Q681" s="14"/>
      <c r="R681" s="99"/>
    </row>
    <row r="682" spans="1:18" x14ac:dyDescent="0.15">
      <c r="A682" s="168"/>
      <c r="C682" s="172" t="s">
        <v>163</v>
      </c>
      <c r="D682" s="174">
        <v>44</v>
      </c>
      <c r="E682" s="37">
        <f t="shared" ref="E682:E687" si="111">D682/$E$681</f>
        <v>8.7999999999999995E-2</v>
      </c>
      <c r="F682" s="174">
        <v>4</v>
      </c>
      <c r="G682" s="37">
        <f>F682/$G$681</f>
        <v>0.04</v>
      </c>
      <c r="H682" s="174">
        <v>6</v>
      </c>
      <c r="I682" s="37">
        <f>H682/$I$681</f>
        <v>0.06</v>
      </c>
      <c r="J682" s="174">
        <v>15</v>
      </c>
      <c r="K682" s="37">
        <f>J682/$K$681</f>
        <v>0.15</v>
      </c>
      <c r="L682" s="174">
        <v>11</v>
      </c>
      <c r="M682" s="37">
        <f>L682/$M$681</f>
        <v>0.11</v>
      </c>
      <c r="N682" s="174">
        <v>8</v>
      </c>
      <c r="O682" s="37">
        <f>N682/$O$681</f>
        <v>0.08</v>
      </c>
    </row>
    <row r="683" spans="1:18" x14ac:dyDescent="0.15">
      <c r="A683" s="168"/>
      <c r="C683" s="172" t="s">
        <v>164</v>
      </c>
      <c r="D683" s="174">
        <v>314</v>
      </c>
      <c r="E683" s="37">
        <f t="shared" si="111"/>
        <v>0.628</v>
      </c>
      <c r="F683" s="174">
        <v>69</v>
      </c>
      <c r="G683" s="37">
        <f t="shared" ref="G683:G687" si="112">F683/$G$681</f>
        <v>0.69</v>
      </c>
      <c r="H683" s="174">
        <v>77</v>
      </c>
      <c r="I683" s="37">
        <f t="shared" ref="I683:I687" si="113">H683/$I$681</f>
        <v>0.77</v>
      </c>
      <c r="J683" s="174">
        <v>68</v>
      </c>
      <c r="K683" s="37">
        <f t="shared" ref="K683:K687" si="114">J683/$K$681</f>
        <v>0.68</v>
      </c>
      <c r="L683" s="174">
        <v>63</v>
      </c>
      <c r="M683" s="37">
        <f t="shared" ref="M683:M687" si="115">L683/$M$681</f>
        <v>0.63</v>
      </c>
      <c r="N683" s="174">
        <v>37</v>
      </c>
      <c r="O683" s="37">
        <f t="shared" ref="O683:O687" si="116">N683/$O$681</f>
        <v>0.37</v>
      </c>
    </row>
    <row r="684" spans="1:18" x14ac:dyDescent="0.15">
      <c r="A684" s="168"/>
      <c r="C684" s="172" t="s">
        <v>165</v>
      </c>
      <c r="D684" s="174">
        <v>68</v>
      </c>
      <c r="E684" s="37">
        <f t="shared" si="111"/>
        <v>0.13600000000000001</v>
      </c>
      <c r="F684" s="174">
        <v>4</v>
      </c>
      <c r="G684" s="37">
        <f t="shared" si="112"/>
        <v>0.04</v>
      </c>
      <c r="H684" s="174">
        <v>9</v>
      </c>
      <c r="I684" s="37">
        <f t="shared" si="113"/>
        <v>0.09</v>
      </c>
      <c r="J684" s="174">
        <v>12</v>
      </c>
      <c r="K684" s="37">
        <f t="shared" si="114"/>
        <v>0.12</v>
      </c>
      <c r="L684" s="174">
        <v>19</v>
      </c>
      <c r="M684" s="37">
        <f t="shared" si="115"/>
        <v>0.19</v>
      </c>
      <c r="N684" s="174">
        <v>24</v>
      </c>
      <c r="O684" s="37">
        <f t="shared" si="116"/>
        <v>0.24</v>
      </c>
    </row>
    <row r="685" spans="1:18" x14ac:dyDescent="0.15">
      <c r="A685" s="168"/>
      <c r="C685" s="172" t="s">
        <v>166</v>
      </c>
      <c r="D685" s="174">
        <v>14</v>
      </c>
      <c r="E685" s="37">
        <f t="shared" si="111"/>
        <v>2.8000000000000001E-2</v>
      </c>
      <c r="F685" s="174">
        <v>14</v>
      </c>
      <c r="G685" s="37">
        <f t="shared" si="112"/>
        <v>0.14000000000000001</v>
      </c>
      <c r="H685" s="174">
        <v>0</v>
      </c>
      <c r="I685" s="37">
        <f t="shared" si="113"/>
        <v>0</v>
      </c>
      <c r="J685" s="174">
        <v>0</v>
      </c>
      <c r="K685" s="37">
        <f t="shared" si="114"/>
        <v>0</v>
      </c>
      <c r="L685" s="174">
        <v>0</v>
      </c>
      <c r="M685" s="37">
        <f t="shared" si="115"/>
        <v>0</v>
      </c>
      <c r="N685" s="174">
        <v>0</v>
      </c>
      <c r="O685" s="37">
        <f t="shared" si="116"/>
        <v>0</v>
      </c>
    </row>
    <row r="686" spans="1:18" x14ac:dyDescent="0.15">
      <c r="A686" s="6"/>
      <c r="C686" s="172" t="s">
        <v>167</v>
      </c>
      <c r="D686" s="136">
        <v>54</v>
      </c>
      <c r="E686" s="37">
        <f t="shared" si="111"/>
        <v>0.108</v>
      </c>
      <c r="F686" s="174">
        <v>7</v>
      </c>
      <c r="G686" s="37">
        <f t="shared" si="112"/>
        <v>7.0000000000000007E-2</v>
      </c>
      <c r="H686" s="174">
        <v>7</v>
      </c>
      <c r="I686" s="37">
        <f t="shared" si="113"/>
        <v>7.0000000000000007E-2</v>
      </c>
      <c r="J686" s="174">
        <v>5</v>
      </c>
      <c r="K686" s="37">
        <f t="shared" si="114"/>
        <v>0.05</v>
      </c>
      <c r="L686" s="174">
        <v>5</v>
      </c>
      <c r="M686" s="37">
        <f t="shared" si="115"/>
        <v>0.05</v>
      </c>
      <c r="N686" s="174">
        <v>30</v>
      </c>
      <c r="O686" s="37">
        <f t="shared" si="116"/>
        <v>0.3</v>
      </c>
    </row>
    <row r="687" spans="1:18" x14ac:dyDescent="0.15">
      <c r="A687" s="6"/>
      <c r="C687" s="172" t="s">
        <v>148</v>
      </c>
      <c r="D687" s="136">
        <v>6</v>
      </c>
      <c r="E687" s="37">
        <f t="shared" si="111"/>
        <v>1.2E-2</v>
      </c>
      <c r="F687" s="174">
        <v>2</v>
      </c>
      <c r="G687" s="37">
        <f t="shared" si="112"/>
        <v>0.02</v>
      </c>
      <c r="H687" s="174">
        <v>1</v>
      </c>
      <c r="I687" s="37">
        <f t="shared" si="113"/>
        <v>0.01</v>
      </c>
      <c r="J687" s="174">
        <v>0</v>
      </c>
      <c r="K687" s="37">
        <f t="shared" si="114"/>
        <v>0</v>
      </c>
      <c r="L687" s="174">
        <v>2</v>
      </c>
      <c r="M687" s="37">
        <f t="shared" si="115"/>
        <v>0.02</v>
      </c>
      <c r="N687" s="174">
        <v>1</v>
      </c>
      <c r="O687" s="37">
        <f t="shared" si="116"/>
        <v>0.01</v>
      </c>
    </row>
  </sheetData>
  <mergeCells count="45">
    <mergeCell ref="Z228:AA228"/>
    <mergeCell ref="AB228:AC228"/>
    <mergeCell ref="B204:O205"/>
    <mergeCell ref="D240:E240"/>
    <mergeCell ref="D241:E241"/>
    <mergeCell ref="T228:U228"/>
    <mergeCell ref="V228:W228"/>
    <mergeCell ref="X228:Y228"/>
    <mergeCell ref="D235:E235"/>
    <mergeCell ref="D237:E237"/>
    <mergeCell ref="D238:E238"/>
    <mergeCell ref="D236:E236"/>
    <mergeCell ref="D239:E239"/>
    <mergeCell ref="D230:E230"/>
    <mergeCell ref="D231:E231"/>
    <mergeCell ref="D232:E232"/>
    <mergeCell ref="N228:O228"/>
    <mergeCell ref="D233:E233"/>
    <mergeCell ref="D234:E234"/>
    <mergeCell ref="C240:C241"/>
    <mergeCell ref="C238:C239"/>
    <mergeCell ref="C232:C233"/>
    <mergeCell ref="C234:C235"/>
    <mergeCell ref="C236:C237"/>
    <mergeCell ref="AE11:AF11"/>
    <mergeCell ref="B7:G7"/>
    <mergeCell ref="B9:G9"/>
    <mergeCell ref="D118:D119"/>
    <mergeCell ref="E118:E119"/>
    <mergeCell ref="F558:F559"/>
    <mergeCell ref="G558:G559"/>
    <mergeCell ref="H558:H559"/>
    <mergeCell ref="I558:I559"/>
    <mergeCell ref="F118:F119"/>
    <mergeCell ref="G118:G119"/>
    <mergeCell ref="H118:H119"/>
    <mergeCell ref="I118:I119"/>
    <mergeCell ref="B327:O328"/>
    <mergeCell ref="C228:C229"/>
    <mergeCell ref="C230:C231"/>
    <mergeCell ref="D228:E229"/>
    <mergeCell ref="F228:G228"/>
    <mergeCell ref="H228:I228"/>
    <mergeCell ref="J228:K228"/>
    <mergeCell ref="L228:M228"/>
  </mergeCells>
  <phoneticPr fontId="18"/>
  <printOptions horizontalCentered="1"/>
  <pageMargins left="0.23622047244094491" right="0.23622047244094491" top="0.74803149606299213" bottom="0.74803149606299213" header="0.31496062992125984" footer="0.31496062992125984"/>
  <pageSetup paperSize="9" scale="68" fitToWidth="0" fitToHeight="0" orientation="portrait" cellComments="asDisplayed" r:id="rId1"/>
  <headerFooter>
    <oddFooter>&amp;C&amp;P</oddFooter>
  </headerFooter>
  <rowBreaks count="10" manualBreakCount="10">
    <brk id="53" max="14" man="1"/>
    <brk id="97" max="14" man="1"/>
    <brk id="141" max="14" man="1"/>
    <brk id="200" max="14" man="1"/>
    <brk id="285" max="14" man="1"/>
    <brk id="364" max="14" man="1"/>
    <brk id="412" max="14" man="1"/>
    <brk id="490" max="14" man="1"/>
    <brk id="565" max="14" man="1"/>
    <brk id="647" max="14" man="1"/>
  </rowBreaks>
  <ignoredErrors>
    <ignoredError sqref="E216:H216 J489" formula="1"/>
    <ignoredError sqref="E294:I294"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調査概要</vt:lpstr>
      <vt:lpstr>指標関係調査</vt:lpstr>
      <vt:lpstr>指標関係調査!Print_Area</vt:lpstr>
      <vt:lpstr>調査概要!Print_Area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2018-03-30T07:23:40Z</dcterms:created>
  <dcterms:modified xsi:type="dcterms:W3CDTF">2022-02-13T05:48:14Z</dcterms:modified>
</cp:coreProperties>
</file>