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24226"/>
  <xr:revisionPtr revIDLastSave="0" documentId="13_ncr:1_{A856429A-B4E8-41A3-9F4C-05EFA5D943B5}" xr6:coauthVersionLast="47" xr6:coauthVersionMax="47" xr10:uidLastSave="{00000000-0000-0000-0000-000000000000}"/>
  <bookViews>
    <workbookView xWindow="-120" yWindow="-120" windowWidth="20730" windowHeight="11160" activeTab="2" xr2:uid="{00000000-000D-0000-FFFF-FFFF00000000}"/>
  </bookViews>
  <sheets>
    <sheet name="調査概要" sheetId="27" r:id="rId1"/>
    <sheet name="調査概要2" sheetId="34" r:id="rId2"/>
    <sheet name="指標関係調査" sheetId="28" r:id="rId3"/>
  </sheets>
  <definedNames>
    <definedName name="_xlnm._FilterDatabase" localSheetId="2" hidden="1">指標関係調査!$D$12:$I$12</definedName>
    <definedName name="_xlnm._FilterDatabase" localSheetId="0" hidden="1">調査概要!#REF!</definedName>
    <definedName name="_xlnm.Print_Area" localSheetId="2">指標関係調査!$A$1:$O$1261</definedName>
    <definedName name="_xlnm.Print_Area" localSheetId="0">調査概要!$A$1:$S$59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59" i="28" l="1"/>
  <c r="E1258" i="28"/>
  <c r="E1253" i="28"/>
  <c r="E1254" i="28"/>
  <c r="E1255" i="28"/>
  <c r="E1252" i="28"/>
  <c r="E1233" i="28"/>
  <c r="E1232" i="28"/>
  <c r="E1226" i="28"/>
  <c r="E1227" i="28"/>
  <c r="E1228" i="28"/>
  <c r="E1229" i="28"/>
  <c r="E1225" i="28"/>
  <c r="E1199" i="28"/>
  <c r="E1200" i="28"/>
  <c r="E1201" i="28"/>
  <c r="E1202" i="28"/>
  <c r="E1203" i="28"/>
  <c r="E1198" i="28"/>
  <c r="E1179" i="28"/>
  <c r="E1174" i="28"/>
  <c r="E1175" i="28"/>
  <c r="E1176" i="28"/>
  <c r="E1173" i="28"/>
  <c r="E1146" i="28"/>
  <c r="E1147" i="28"/>
  <c r="E1148" i="28"/>
  <c r="E1149" i="28"/>
  <c r="E1150" i="28"/>
  <c r="E1151" i="28"/>
  <c r="E1152" i="28"/>
  <c r="E1153" i="28"/>
  <c r="E1145" i="28"/>
  <c r="E1124" i="28"/>
  <c r="E1123" i="28"/>
  <c r="E1101" i="28"/>
  <c r="E1100" i="28"/>
  <c r="E1095" i="28"/>
  <c r="E1096" i="28"/>
  <c r="E1097" i="28"/>
  <c r="E1094" i="28"/>
  <c r="K1061" i="28"/>
  <c r="K1062" i="28"/>
  <c r="K1063" i="28"/>
  <c r="K1064" i="28"/>
  <c r="K1065" i="28"/>
  <c r="K1066" i="28"/>
  <c r="K1067" i="28"/>
  <c r="K1068" i="28"/>
  <c r="K1069" i="28"/>
  <c r="K1070" i="28"/>
  <c r="K1071" i="28"/>
  <c r="K1072" i="28"/>
  <c r="K1060" i="28"/>
  <c r="E1061" i="28"/>
  <c r="E1062" i="28"/>
  <c r="E1063" i="28"/>
  <c r="E1064" i="28"/>
  <c r="E1065" i="28"/>
  <c r="E1066" i="28"/>
  <c r="E1067" i="28"/>
  <c r="E1068" i="28"/>
  <c r="E1069" i="28"/>
  <c r="E1070" i="28"/>
  <c r="E1071" i="28"/>
  <c r="E1072" i="28"/>
  <c r="E1060" i="28"/>
  <c r="M408" i="28"/>
  <c r="M409" i="28"/>
  <c r="M410" i="28"/>
  <c r="M411" i="28"/>
  <c r="M412" i="28"/>
  <c r="M413" i="28"/>
  <c r="M414" i="28"/>
  <c r="M415" i="28"/>
  <c r="M416" i="28"/>
  <c r="M417" i="28"/>
  <c r="M407" i="28"/>
  <c r="E394" i="28"/>
  <c r="E395" i="28"/>
  <c r="E396" i="28"/>
  <c r="E397" i="28"/>
  <c r="E398" i="28"/>
  <c r="E399" i="28"/>
  <c r="E400" i="28"/>
  <c r="E401" i="28"/>
  <c r="E402" i="28"/>
  <c r="E403" i="28"/>
  <c r="E393" i="28"/>
  <c r="E369" i="28"/>
  <c r="G369" i="28"/>
  <c r="I369" i="28"/>
  <c r="K369" i="28"/>
  <c r="M369" i="28"/>
  <c r="O369" i="28"/>
  <c r="I360" i="28"/>
  <c r="G360" i="28"/>
  <c r="E360" i="28"/>
  <c r="M315" i="28"/>
  <c r="M316" i="28"/>
  <c r="M317" i="28"/>
  <c r="M318" i="28"/>
  <c r="M319" i="28"/>
  <c r="M320" i="28"/>
  <c r="M314" i="28"/>
  <c r="O220" i="28"/>
  <c r="O221" i="28"/>
  <c r="O222" i="28"/>
  <c r="O223" i="28"/>
  <c r="O219" i="28"/>
  <c r="M220" i="28"/>
  <c r="M221" i="28"/>
  <c r="M222" i="28"/>
  <c r="M223" i="28"/>
  <c r="M219" i="28"/>
  <c r="K220" i="28"/>
  <c r="K221" i="28"/>
  <c r="K222" i="28"/>
  <c r="K223" i="28"/>
  <c r="K219" i="28"/>
  <c r="I220" i="28"/>
  <c r="I221" i="28"/>
  <c r="I222" i="28"/>
  <c r="I223" i="28"/>
  <c r="I219" i="28"/>
  <c r="G220" i="28"/>
  <c r="G221" i="28"/>
  <c r="G222" i="28"/>
  <c r="G223" i="28"/>
  <c r="G219" i="28"/>
  <c r="E220" i="28"/>
  <c r="E221" i="28"/>
  <c r="E222" i="28"/>
  <c r="E223" i="28"/>
  <c r="E219" i="28"/>
  <c r="M265" i="28"/>
  <c r="M266" i="28"/>
  <c r="M267" i="28"/>
  <c r="M268" i="28"/>
  <c r="M269" i="28"/>
  <c r="M264" i="28"/>
  <c r="N224" i="28"/>
  <c r="O224" i="28" s="1"/>
  <c r="L224" i="28"/>
  <c r="M224" i="28" s="1"/>
  <c r="J224" i="28"/>
  <c r="K224" i="28" s="1"/>
  <c r="H224" i="28"/>
  <c r="I224" i="28" s="1"/>
  <c r="F224" i="28"/>
  <c r="G224" i="28" s="1"/>
  <c r="D224" i="28"/>
  <c r="E224" i="28" s="1"/>
  <c r="E1035" i="28"/>
  <c r="E732" i="28"/>
  <c r="E729" i="28"/>
  <c r="E728" i="28"/>
  <c r="E727" i="28"/>
  <c r="M707" i="28"/>
  <c r="H56" i="34"/>
  <c r="D65" i="34"/>
  <c r="F65" i="34"/>
  <c r="H65" i="34"/>
  <c r="J65" i="34"/>
  <c r="L65" i="34"/>
  <c r="N65" i="34"/>
  <c r="D66" i="34"/>
  <c r="F66" i="34"/>
  <c r="H66" i="34"/>
  <c r="J66" i="34"/>
  <c r="L66" i="34"/>
  <c r="N66" i="34"/>
  <c r="D67" i="34"/>
  <c r="F67" i="34"/>
  <c r="H67" i="34"/>
  <c r="J67" i="34"/>
  <c r="L67" i="34"/>
  <c r="N67" i="34"/>
  <c r="D68" i="34"/>
  <c r="F68" i="34"/>
  <c r="H68" i="34"/>
  <c r="J68" i="34"/>
  <c r="L68" i="34"/>
  <c r="N68" i="34"/>
  <c r="D69" i="34"/>
  <c r="F69" i="34"/>
  <c r="H69" i="34"/>
  <c r="J69" i="34"/>
  <c r="L69" i="34"/>
  <c r="N69" i="34"/>
  <c r="N64" i="34"/>
  <c r="L64" i="34"/>
  <c r="J64" i="34"/>
  <c r="H64" i="34"/>
  <c r="F64" i="34"/>
  <c r="D64" i="34"/>
  <c r="D57" i="34"/>
  <c r="F57" i="34"/>
  <c r="H57" i="34"/>
  <c r="D58" i="34"/>
  <c r="F58" i="34"/>
  <c r="H58" i="34"/>
  <c r="D59" i="34"/>
  <c r="F59" i="34"/>
  <c r="H59" i="34"/>
  <c r="D60" i="34"/>
  <c r="F60" i="34"/>
  <c r="H60" i="34"/>
  <c r="D61" i="34"/>
  <c r="F61" i="34"/>
  <c r="H61" i="34"/>
  <c r="F56" i="34"/>
  <c r="D56" i="34"/>
  <c r="D30" i="34"/>
  <c r="F30" i="34"/>
  <c r="H30" i="34"/>
  <c r="J30" i="34"/>
  <c r="L30" i="34"/>
  <c r="N30" i="34"/>
  <c r="D31" i="34"/>
  <c r="F31" i="34"/>
  <c r="H31" i="34"/>
  <c r="J31" i="34"/>
  <c r="L31" i="34"/>
  <c r="N31" i="34"/>
  <c r="D32" i="34"/>
  <c r="F32" i="34"/>
  <c r="H32" i="34"/>
  <c r="J32" i="34"/>
  <c r="L32" i="34"/>
  <c r="N32" i="34"/>
  <c r="D33" i="34"/>
  <c r="F33" i="34"/>
  <c r="H33" i="34"/>
  <c r="J33" i="34"/>
  <c r="L33" i="34"/>
  <c r="N33" i="34"/>
  <c r="D34" i="34"/>
  <c r="F34" i="34"/>
  <c r="H34" i="34"/>
  <c r="J34" i="34"/>
  <c r="L34" i="34"/>
  <c r="N34" i="34"/>
  <c r="D35" i="34"/>
  <c r="F35" i="34"/>
  <c r="H35" i="34"/>
  <c r="J35" i="34"/>
  <c r="L35" i="34"/>
  <c r="N35" i="34"/>
  <c r="D36" i="34"/>
  <c r="F36" i="34"/>
  <c r="H36" i="34"/>
  <c r="J36" i="34"/>
  <c r="L36" i="34"/>
  <c r="N36" i="34"/>
  <c r="D37" i="34"/>
  <c r="F37" i="34"/>
  <c r="H37" i="34"/>
  <c r="J37" i="34"/>
  <c r="L37" i="34"/>
  <c r="N37" i="34"/>
  <c r="D38" i="34"/>
  <c r="F38" i="34"/>
  <c r="H38" i="34"/>
  <c r="J38" i="34"/>
  <c r="L38" i="34"/>
  <c r="N38" i="34"/>
  <c r="D39" i="34"/>
  <c r="F39" i="34"/>
  <c r="H39" i="34"/>
  <c r="J39" i="34"/>
  <c r="L39" i="34"/>
  <c r="N39" i="34"/>
  <c r="D40" i="34"/>
  <c r="F40" i="34"/>
  <c r="H40" i="34"/>
  <c r="J40" i="34"/>
  <c r="L40" i="34"/>
  <c r="N40" i="34"/>
  <c r="D41" i="34"/>
  <c r="F41" i="34"/>
  <c r="H41" i="34"/>
  <c r="J41" i="34"/>
  <c r="L41" i="34"/>
  <c r="N41" i="34"/>
  <c r="D42" i="34"/>
  <c r="F42" i="34"/>
  <c r="H42" i="34"/>
  <c r="J42" i="34"/>
  <c r="L42" i="34"/>
  <c r="N42" i="34"/>
  <c r="D43" i="34"/>
  <c r="F43" i="34"/>
  <c r="H43" i="34"/>
  <c r="J43" i="34"/>
  <c r="L43" i="34"/>
  <c r="N43" i="34"/>
  <c r="D44" i="34"/>
  <c r="F44" i="34"/>
  <c r="H44" i="34"/>
  <c r="J44" i="34"/>
  <c r="L44" i="34"/>
  <c r="N44" i="34"/>
  <c r="D45" i="34"/>
  <c r="F45" i="34"/>
  <c r="H45" i="34"/>
  <c r="J45" i="34"/>
  <c r="L45" i="34"/>
  <c r="N45" i="34"/>
  <c r="D46" i="34"/>
  <c r="F46" i="34"/>
  <c r="H46" i="34"/>
  <c r="J46" i="34"/>
  <c r="L46" i="34"/>
  <c r="N46" i="34"/>
  <c r="D47" i="34"/>
  <c r="F47" i="34"/>
  <c r="H47" i="34"/>
  <c r="J47" i="34"/>
  <c r="L47" i="34"/>
  <c r="N47" i="34"/>
  <c r="D48" i="34"/>
  <c r="F48" i="34"/>
  <c r="H48" i="34"/>
  <c r="J48" i="34"/>
  <c r="L48" i="34"/>
  <c r="N48" i="34"/>
  <c r="D49" i="34"/>
  <c r="F49" i="34"/>
  <c r="H49" i="34"/>
  <c r="J49" i="34"/>
  <c r="L49" i="34"/>
  <c r="N49" i="34"/>
  <c r="D50" i="34"/>
  <c r="F50" i="34"/>
  <c r="H50" i="34"/>
  <c r="J50" i="34"/>
  <c r="L50" i="34"/>
  <c r="N50" i="34"/>
  <c r="D51" i="34"/>
  <c r="F51" i="34"/>
  <c r="H51" i="34"/>
  <c r="J51" i="34"/>
  <c r="L51" i="34"/>
  <c r="N51" i="34"/>
  <c r="D52" i="34"/>
  <c r="F52" i="34"/>
  <c r="H52" i="34"/>
  <c r="J52" i="34"/>
  <c r="L52" i="34"/>
  <c r="N52" i="34"/>
  <c r="N29" i="34"/>
  <c r="L29" i="34"/>
  <c r="J29" i="34"/>
  <c r="H29" i="34"/>
  <c r="F29" i="34"/>
  <c r="D29" i="34"/>
  <c r="H4" i="34"/>
  <c r="H5" i="34"/>
  <c r="H6" i="34"/>
  <c r="H7" i="34"/>
  <c r="H8" i="34"/>
  <c r="H9" i="34"/>
  <c r="H10" i="34"/>
  <c r="H11" i="34"/>
  <c r="H12" i="34"/>
  <c r="H13" i="34"/>
  <c r="H14" i="34"/>
  <c r="H15" i="34"/>
  <c r="H16" i="34"/>
  <c r="H17" i="34"/>
  <c r="H18" i="34"/>
  <c r="H19" i="34"/>
  <c r="H20" i="34"/>
  <c r="H21" i="34"/>
  <c r="H22" i="34"/>
  <c r="H23" i="34"/>
  <c r="H24" i="34"/>
  <c r="H25" i="34"/>
  <c r="H26" i="34"/>
  <c r="F4" i="34"/>
  <c r="F5" i="34"/>
  <c r="F6" i="34"/>
  <c r="F7" i="34"/>
  <c r="F8" i="34"/>
  <c r="F9" i="34"/>
  <c r="F10" i="34"/>
  <c r="F11" i="34"/>
  <c r="F12" i="34"/>
  <c r="F13" i="34"/>
  <c r="F14" i="34"/>
  <c r="F15" i="34"/>
  <c r="F16" i="34"/>
  <c r="F17" i="34"/>
  <c r="F18" i="34"/>
  <c r="F19" i="34"/>
  <c r="F20" i="34"/>
  <c r="F21" i="34"/>
  <c r="F22" i="34"/>
  <c r="F23" i="34"/>
  <c r="F24" i="34"/>
  <c r="F25" i="34"/>
  <c r="F26" i="34"/>
  <c r="D4" i="34"/>
  <c r="D5" i="34"/>
  <c r="D6" i="34"/>
  <c r="D7" i="34"/>
  <c r="D8" i="34"/>
  <c r="D9" i="34"/>
  <c r="D10" i="34"/>
  <c r="D11" i="34"/>
  <c r="D12" i="34"/>
  <c r="D13" i="34"/>
  <c r="D14" i="34"/>
  <c r="D15" i="34"/>
  <c r="D16" i="34"/>
  <c r="D17" i="34"/>
  <c r="D18" i="34"/>
  <c r="D19" i="34"/>
  <c r="D20" i="34"/>
  <c r="D21" i="34"/>
  <c r="D22" i="34"/>
  <c r="D23" i="34"/>
  <c r="D24" i="34"/>
  <c r="D25" i="34"/>
  <c r="D26" i="34"/>
  <c r="H3" i="34"/>
  <c r="F3" i="34"/>
  <c r="D3" i="34"/>
  <c r="M102" i="28"/>
  <c r="M103" i="28"/>
  <c r="M104" i="28"/>
  <c r="M105" i="28"/>
  <c r="M106" i="28"/>
  <c r="M107" i="28"/>
  <c r="M108" i="28"/>
  <c r="M109" i="28"/>
  <c r="M110" i="28"/>
  <c r="M111" i="28"/>
  <c r="M112" i="28"/>
  <c r="M113" i="28"/>
  <c r="M114" i="28"/>
  <c r="M115" i="28"/>
  <c r="M116" i="28"/>
  <c r="M117" i="28"/>
  <c r="M118" i="28"/>
  <c r="M119" i="28"/>
  <c r="M120" i="28"/>
  <c r="M121" i="28"/>
  <c r="M122" i="28"/>
  <c r="M123" i="28"/>
  <c r="M124" i="28"/>
  <c r="M125" i="28"/>
  <c r="M126" i="28"/>
  <c r="M127" i="28"/>
  <c r="M128" i="28"/>
  <c r="M129" i="28"/>
  <c r="M130" i="28"/>
  <c r="M131" i="28"/>
  <c r="M132" i="28"/>
  <c r="M133" i="28"/>
  <c r="M134" i="28"/>
  <c r="M135" i="28"/>
  <c r="M136" i="28"/>
  <c r="M137" i="28"/>
  <c r="M138" i="28"/>
  <c r="M139" i="28"/>
  <c r="M140" i="28"/>
  <c r="M141" i="28"/>
  <c r="M101" i="28"/>
  <c r="E517" i="28"/>
  <c r="G517" i="28"/>
  <c r="I517" i="28"/>
  <c r="E518" i="28"/>
  <c r="G518" i="28"/>
  <c r="I518" i="28"/>
  <c r="E516" i="28"/>
  <c r="G516" i="28"/>
  <c r="I516" i="28"/>
  <c r="I521" i="28"/>
  <c r="G521" i="28"/>
  <c r="E521" i="28"/>
  <c r="E526" i="28"/>
  <c r="G526" i="28"/>
  <c r="I526" i="28"/>
  <c r="K526" i="28"/>
  <c r="M526" i="28"/>
  <c r="O526" i="28"/>
  <c r="E527" i="28"/>
  <c r="G527" i="28"/>
  <c r="I527" i="28"/>
  <c r="K527" i="28"/>
  <c r="M527" i="28"/>
  <c r="O527" i="28"/>
  <c r="E525" i="28"/>
  <c r="G525" i="28"/>
  <c r="I525" i="28"/>
  <c r="K525" i="28"/>
  <c r="M525" i="28"/>
  <c r="O525" i="28"/>
  <c r="O530" i="28"/>
  <c r="M530" i="28"/>
  <c r="K530" i="28"/>
  <c r="I530" i="28"/>
  <c r="G530" i="28"/>
  <c r="E530" i="28"/>
  <c r="E537" i="28"/>
  <c r="G537" i="28"/>
  <c r="I537" i="28"/>
  <c r="E538" i="28"/>
  <c r="G538" i="28"/>
  <c r="I538" i="28"/>
  <c r="E536" i="28"/>
  <c r="G536" i="28"/>
  <c r="I536" i="28"/>
  <c r="I541" i="28"/>
  <c r="G541" i="28"/>
  <c r="E541" i="28"/>
  <c r="E546" i="28"/>
  <c r="G546" i="28"/>
  <c r="I546" i="28"/>
  <c r="K546" i="28"/>
  <c r="M546" i="28"/>
  <c r="O546" i="28"/>
  <c r="E547" i="28"/>
  <c r="G547" i="28"/>
  <c r="I547" i="28"/>
  <c r="K547" i="28"/>
  <c r="M547" i="28"/>
  <c r="O547" i="28"/>
  <c r="E545" i="28"/>
  <c r="G545" i="28"/>
  <c r="I545" i="28"/>
  <c r="K545" i="28"/>
  <c r="M545" i="28"/>
  <c r="O545" i="28"/>
  <c r="O550" i="28"/>
  <c r="M550" i="28"/>
  <c r="K550" i="28"/>
  <c r="I550" i="28"/>
  <c r="G550" i="28"/>
  <c r="E550" i="28"/>
  <c r="E557" i="28"/>
  <c r="G557" i="28"/>
  <c r="I557" i="28"/>
  <c r="E558" i="28"/>
  <c r="G558" i="28"/>
  <c r="I558" i="28"/>
  <c r="E556" i="28"/>
  <c r="G556" i="28"/>
  <c r="I556" i="28"/>
  <c r="I561" i="28"/>
  <c r="G561" i="28"/>
  <c r="E561" i="28"/>
  <c r="E566" i="28"/>
  <c r="G566" i="28"/>
  <c r="I566" i="28"/>
  <c r="K566" i="28"/>
  <c r="M566" i="28"/>
  <c r="O566" i="28"/>
  <c r="E567" i="28"/>
  <c r="G567" i="28"/>
  <c r="I567" i="28"/>
  <c r="K567" i="28"/>
  <c r="M567" i="28"/>
  <c r="O567" i="28"/>
  <c r="E565" i="28"/>
  <c r="G565" i="28"/>
  <c r="I565" i="28"/>
  <c r="K565" i="28"/>
  <c r="M565" i="28"/>
  <c r="O565" i="28"/>
  <c r="O570" i="28"/>
  <c r="M570" i="28"/>
  <c r="K570" i="28"/>
  <c r="I570" i="28"/>
  <c r="G570" i="28"/>
  <c r="E570" i="28"/>
  <c r="E577" i="28"/>
  <c r="G577" i="28"/>
  <c r="I577" i="28"/>
  <c r="E578" i="28"/>
  <c r="G578" i="28"/>
  <c r="I578" i="28"/>
  <c r="E576" i="28"/>
  <c r="G576" i="28"/>
  <c r="I576" i="28"/>
  <c r="I581" i="28"/>
  <c r="G581" i="28"/>
  <c r="E581" i="28"/>
  <c r="E586" i="28"/>
  <c r="G586" i="28"/>
  <c r="I586" i="28"/>
  <c r="K586" i="28"/>
  <c r="M586" i="28"/>
  <c r="O586" i="28"/>
  <c r="E587" i="28"/>
  <c r="G587" i="28"/>
  <c r="I587" i="28"/>
  <c r="K587" i="28"/>
  <c r="M587" i="28"/>
  <c r="O587" i="28"/>
  <c r="E585" i="28"/>
  <c r="G585" i="28"/>
  <c r="I585" i="28"/>
  <c r="K585" i="28"/>
  <c r="M585" i="28"/>
  <c r="O585" i="28"/>
  <c r="O590" i="28"/>
  <c r="M590" i="28"/>
  <c r="K590" i="28"/>
  <c r="I590" i="28"/>
  <c r="G590" i="28"/>
  <c r="E590" i="28"/>
  <c r="E598" i="28"/>
  <c r="G598" i="28"/>
  <c r="I598" i="28"/>
  <c r="E599" i="28"/>
  <c r="G599" i="28"/>
  <c r="I599" i="28"/>
  <c r="E597" i="28"/>
  <c r="G597" i="28"/>
  <c r="I597" i="28"/>
  <c r="I602" i="28"/>
  <c r="G602" i="28"/>
  <c r="E602" i="28"/>
  <c r="E607" i="28"/>
  <c r="G607" i="28"/>
  <c r="I607" i="28"/>
  <c r="K607" i="28"/>
  <c r="M607" i="28"/>
  <c r="O607" i="28"/>
  <c r="E608" i="28"/>
  <c r="G608" i="28"/>
  <c r="I608" i="28"/>
  <c r="K608" i="28"/>
  <c r="M608" i="28"/>
  <c r="O608" i="28"/>
  <c r="E606" i="28"/>
  <c r="G606" i="28"/>
  <c r="I606" i="28"/>
  <c r="K606" i="28"/>
  <c r="M606" i="28"/>
  <c r="O606" i="28"/>
  <c r="O611" i="28"/>
  <c r="M611" i="28"/>
  <c r="K611" i="28"/>
  <c r="I611" i="28"/>
  <c r="G611" i="28"/>
  <c r="E611" i="28"/>
  <c r="E618" i="28"/>
  <c r="G618" i="28"/>
  <c r="I618" i="28"/>
  <c r="E619" i="28"/>
  <c r="G619" i="28"/>
  <c r="I619" i="28"/>
  <c r="E617" i="28"/>
  <c r="G617" i="28"/>
  <c r="I617" i="28"/>
  <c r="I622" i="28"/>
  <c r="G622" i="28"/>
  <c r="E622" i="28"/>
  <c r="E627" i="28"/>
  <c r="G627" i="28"/>
  <c r="I627" i="28"/>
  <c r="K627" i="28"/>
  <c r="M627" i="28"/>
  <c r="O627" i="28"/>
  <c r="E628" i="28"/>
  <c r="G628" i="28"/>
  <c r="I628" i="28"/>
  <c r="K628" i="28"/>
  <c r="M628" i="28"/>
  <c r="O628" i="28"/>
  <c r="E626" i="28"/>
  <c r="G626" i="28"/>
  <c r="I626" i="28"/>
  <c r="K626" i="28"/>
  <c r="M626" i="28"/>
  <c r="O626" i="28"/>
  <c r="O631" i="28"/>
  <c r="M631" i="28"/>
  <c r="K631" i="28"/>
  <c r="I631" i="28"/>
  <c r="G631" i="28"/>
  <c r="E631" i="28"/>
  <c r="E638" i="28"/>
  <c r="G638" i="28"/>
  <c r="I638" i="28"/>
  <c r="E639" i="28"/>
  <c r="G639" i="28"/>
  <c r="I639" i="28"/>
  <c r="E637" i="28"/>
  <c r="G637" i="28"/>
  <c r="I637" i="28"/>
  <c r="I642" i="28"/>
  <c r="G642" i="28"/>
  <c r="E642" i="28"/>
  <c r="E647" i="28"/>
  <c r="G647" i="28"/>
  <c r="I647" i="28"/>
  <c r="K647" i="28"/>
  <c r="M647" i="28"/>
  <c r="O647" i="28"/>
  <c r="E648" i="28"/>
  <c r="G648" i="28"/>
  <c r="I648" i="28"/>
  <c r="K648" i="28"/>
  <c r="M648" i="28"/>
  <c r="O648" i="28"/>
  <c r="E646" i="28"/>
  <c r="G646" i="28"/>
  <c r="I646" i="28"/>
  <c r="K646" i="28"/>
  <c r="M646" i="28"/>
  <c r="O646" i="28"/>
  <c r="O651" i="28"/>
  <c r="M651" i="28"/>
  <c r="K651" i="28"/>
  <c r="I651" i="28"/>
  <c r="G651" i="28"/>
  <c r="E651" i="28"/>
  <c r="E658" i="28"/>
  <c r="G658" i="28"/>
  <c r="I658" i="28"/>
  <c r="E659" i="28"/>
  <c r="G659" i="28"/>
  <c r="I659" i="28"/>
  <c r="E657" i="28"/>
  <c r="G657" i="28"/>
  <c r="I657" i="28"/>
  <c r="I662" i="28"/>
  <c r="G662" i="28"/>
  <c r="E662" i="28"/>
  <c r="E667" i="28"/>
  <c r="G667" i="28"/>
  <c r="I667" i="28"/>
  <c r="K667" i="28"/>
  <c r="M667" i="28"/>
  <c r="O667" i="28"/>
  <c r="E668" i="28"/>
  <c r="G668" i="28"/>
  <c r="I668" i="28"/>
  <c r="K668" i="28"/>
  <c r="M668" i="28"/>
  <c r="O668" i="28"/>
  <c r="E666" i="28"/>
  <c r="G666" i="28"/>
  <c r="I666" i="28"/>
  <c r="K666" i="28"/>
  <c r="M666" i="28"/>
  <c r="O666" i="28"/>
  <c r="O671" i="28"/>
  <c r="M671" i="28"/>
  <c r="K671" i="28"/>
  <c r="I671" i="28"/>
  <c r="G671" i="28"/>
  <c r="E671" i="28"/>
  <c r="E678" i="28"/>
  <c r="G678" i="28"/>
  <c r="I678" i="28"/>
  <c r="E679" i="28"/>
  <c r="G679" i="28"/>
  <c r="I679" i="28"/>
  <c r="E677" i="28"/>
  <c r="G677" i="28"/>
  <c r="I677" i="28"/>
  <c r="I682" i="28"/>
  <c r="G682" i="28"/>
  <c r="E682" i="28"/>
  <c r="E687" i="28"/>
  <c r="G687" i="28"/>
  <c r="I687" i="28"/>
  <c r="K687" i="28"/>
  <c r="M687" i="28"/>
  <c r="O687" i="28"/>
  <c r="E688" i="28"/>
  <c r="G688" i="28"/>
  <c r="I688" i="28"/>
  <c r="K688" i="28"/>
  <c r="M688" i="28"/>
  <c r="O688" i="28"/>
  <c r="E686" i="28"/>
  <c r="G686" i="28"/>
  <c r="I686" i="28"/>
  <c r="K686" i="28"/>
  <c r="M686" i="28"/>
  <c r="O686" i="28"/>
  <c r="O691" i="28"/>
  <c r="M691" i="28"/>
  <c r="K691" i="28"/>
  <c r="I691" i="28"/>
  <c r="G691" i="28"/>
  <c r="E691" i="28"/>
  <c r="E699" i="28"/>
  <c r="G699" i="28"/>
  <c r="I699" i="28"/>
  <c r="E700" i="28"/>
  <c r="G700" i="28"/>
  <c r="I700" i="28"/>
  <c r="E698" i="28"/>
  <c r="G698" i="28"/>
  <c r="I698" i="28"/>
  <c r="I703" i="28"/>
  <c r="G703" i="28"/>
  <c r="E703" i="28"/>
  <c r="E708" i="28"/>
  <c r="G708" i="28"/>
  <c r="I708" i="28"/>
  <c r="K708" i="28"/>
  <c r="M708" i="28"/>
  <c r="O708" i="28"/>
  <c r="E709" i="28"/>
  <c r="G709" i="28"/>
  <c r="I709" i="28"/>
  <c r="K709" i="28"/>
  <c r="M709" i="28"/>
  <c r="O709" i="28"/>
  <c r="E707" i="28"/>
  <c r="G707" i="28"/>
  <c r="I707" i="28"/>
  <c r="K707" i="28"/>
  <c r="O707" i="28"/>
  <c r="O712" i="28"/>
  <c r="M712" i="28"/>
  <c r="K712" i="28"/>
  <c r="I712" i="28"/>
  <c r="G712" i="28"/>
  <c r="E712" i="28"/>
  <c r="E719" i="28"/>
  <c r="G719" i="28"/>
  <c r="I719" i="28"/>
  <c r="E720" i="28"/>
  <c r="G720" i="28"/>
  <c r="I720" i="28"/>
  <c r="E718" i="28"/>
  <c r="G718" i="28"/>
  <c r="I718" i="28"/>
  <c r="I723" i="28"/>
  <c r="G723" i="28"/>
  <c r="E723" i="28"/>
  <c r="G728" i="28"/>
  <c r="I728" i="28"/>
  <c r="K728" i="28"/>
  <c r="M728" i="28"/>
  <c r="O728" i="28"/>
  <c r="G729" i="28"/>
  <c r="I729" i="28"/>
  <c r="K729" i="28"/>
  <c r="M729" i="28"/>
  <c r="O729" i="28"/>
  <c r="G727" i="28"/>
  <c r="I727" i="28"/>
  <c r="K727" i="28"/>
  <c r="M727" i="28"/>
  <c r="O727" i="28"/>
  <c r="O732" i="28"/>
  <c r="M732" i="28"/>
  <c r="K732" i="28"/>
  <c r="I732" i="28"/>
  <c r="G732" i="28"/>
  <c r="E739" i="28"/>
  <c r="G739" i="28"/>
  <c r="I739" i="28"/>
  <c r="E740" i="28"/>
  <c r="G740" i="28"/>
  <c r="I740" i="28"/>
  <c r="E738" i="28"/>
  <c r="G738" i="28"/>
  <c r="I738" i="28"/>
  <c r="I743" i="28"/>
  <c r="G743" i="28"/>
  <c r="E743" i="28"/>
  <c r="E748" i="28"/>
  <c r="G748" i="28"/>
  <c r="I748" i="28"/>
  <c r="K748" i="28"/>
  <c r="M748" i="28"/>
  <c r="O748" i="28"/>
  <c r="E749" i="28"/>
  <c r="G749" i="28"/>
  <c r="I749" i="28"/>
  <c r="K749" i="28"/>
  <c r="M749" i="28"/>
  <c r="O749" i="28"/>
  <c r="E747" i="28"/>
  <c r="G747" i="28"/>
  <c r="I747" i="28"/>
  <c r="K747" i="28"/>
  <c r="M747" i="28"/>
  <c r="O747" i="28"/>
  <c r="O752" i="28"/>
  <c r="M752" i="28"/>
  <c r="K752" i="28"/>
  <c r="I752" i="28"/>
  <c r="G752" i="28"/>
  <c r="E752" i="28"/>
  <c r="E759" i="28"/>
  <c r="G759" i="28"/>
  <c r="I759" i="28"/>
  <c r="E760" i="28"/>
  <c r="G760" i="28"/>
  <c r="I760" i="28"/>
  <c r="E758" i="28"/>
  <c r="G758" i="28"/>
  <c r="I758" i="28"/>
  <c r="I763" i="28"/>
  <c r="G763" i="28"/>
  <c r="E763" i="28"/>
  <c r="E768" i="28"/>
  <c r="G768" i="28"/>
  <c r="I768" i="28"/>
  <c r="K768" i="28"/>
  <c r="M768" i="28"/>
  <c r="O768" i="28"/>
  <c r="E769" i="28"/>
  <c r="G769" i="28"/>
  <c r="I769" i="28"/>
  <c r="K769" i="28"/>
  <c r="M769" i="28"/>
  <c r="O769" i="28"/>
  <c r="E767" i="28"/>
  <c r="G767" i="28"/>
  <c r="I767" i="28"/>
  <c r="K767" i="28"/>
  <c r="M767" i="28"/>
  <c r="O767" i="28"/>
  <c r="O772" i="28"/>
  <c r="M772" i="28"/>
  <c r="K772" i="28"/>
  <c r="I772" i="28"/>
  <c r="G772" i="28"/>
  <c r="E772" i="28"/>
  <c r="E779" i="28"/>
  <c r="G779" i="28"/>
  <c r="I779" i="28"/>
  <c r="E780" i="28"/>
  <c r="G780" i="28"/>
  <c r="I780" i="28"/>
  <c r="E778" i="28"/>
  <c r="G778" i="28"/>
  <c r="I778" i="28"/>
  <c r="I783" i="28"/>
  <c r="G783" i="28"/>
  <c r="E783" i="28"/>
  <c r="E788" i="28"/>
  <c r="G788" i="28"/>
  <c r="I788" i="28"/>
  <c r="K788" i="28"/>
  <c r="M788" i="28"/>
  <c r="O788" i="28"/>
  <c r="E789" i="28"/>
  <c r="G789" i="28"/>
  <c r="I789" i="28"/>
  <c r="K789" i="28"/>
  <c r="M789" i="28"/>
  <c r="O789" i="28"/>
  <c r="E787" i="28"/>
  <c r="G787" i="28"/>
  <c r="I787" i="28"/>
  <c r="K787" i="28"/>
  <c r="M787" i="28"/>
  <c r="O787" i="28"/>
  <c r="O792" i="28"/>
  <c r="M792" i="28"/>
  <c r="K792" i="28"/>
  <c r="I792" i="28"/>
  <c r="G792" i="28"/>
  <c r="E792" i="28"/>
  <c r="E799" i="28"/>
  <c r="G799" i="28"/>
  <c r="I799" i="28"/>
  <c r="E800" i="28"/>
  <c r="G800" i="28"/>
  <c r="I800" i="28"/>
  <c r="E798" i="28"/>
  <c r="G798" i="28"/>
  <c r="I798" i="28"/>
  <c r="I803" i="28"/>
  <c r="G803" i="28"/>
  <c r="E803" i="28"/>
  <c r="E808" i="28"/>
  <c r="G808" i="28"/>
  <c r="I808" i="28"/>
  <c r="K808" i="28"/>
  <c r="M808" i="28"/>
  <c r="O808" i="28"/>
  <c r="E809" i="28"/>
  <c r="G809" i="28"/>
  <c r="I809" i="28"/>
  <c r="K809" i="28"/>
  <c r="M809" i="28"/>
  <c r="O809" i="28"/>
  <c r="E807" i="28"/>
  <c r="G807" i="28"/>
  <c r="I807" i="28"/>
  <c r="K807" i="28"/>
  <c r="M807" i="28"/>
  <c r="O807" i="28"/>
  <c r="O812" i="28"/>
  <c r="M812" i="28"/>
  <c r="K812" i="28"/>
  <c r="I812" i="28"/>
  <c r="G812" i="28"/>
  <c r="E812" i="28"/>
  <c r="E819" i="28"/>
  <c r="G819" i="28"/>
  <c r="I819" i="28"/>
  <c r="E820" i="28"/>
  <c r="G820" i="28"/>
  <c r="I820" i="28"/>
  <c r="E818" i="28"/>
  <c r="G818" i="28"/>
  <c r="I818" i="28"/>
  <c r="I823" i="28"/>
  <c r="G823" i="28"/>
  <c r="E823" i="28"/>
  <c r="E828" i="28"/>
  <c r="G828" i="28"/>
  <c r="I828" i="28"/>
  <c r="K828" i="28"/>
  <c r="M828" i="28"/>
  <c r="O828" i="28"/>
  <c r="E829" i="28"/>
  <c r="G829" i="28"/>
  <c r="I829" i="28"/>
  <c r="K829" i="28"/>
  <c r="M829" i="28"/>
  <c r="O829" i="28"/>
  <c r="E827" i="28"/>
  <c r="G827" i="28"/>
  <c r="I827" i="28"/>
  <c r="K827" i="28"/>
  <c r="M827" i="28"/>
  <c r="O827" i="28"/>
  <c r="O832" i="28"/>
  <c r="M832" i="28"/>
  <c r="K832" i="28"/>
  <c r="I832" i="28"/>
  <c r="G832" i="28"/>
  <c r="E832" i="28"/>
  <c r="E841" i="28"/>
  <c r="G841" i="28"/>
  <c r="I841" i="28"/>
  <c r="E842" i="28"/>
  <c r="G842" i="28"/>
  <c r="I842" i="28"/>
  <c r="E840" i="28"/>
  <c r="G840" i="28"/>
  <c r="I840" i="28"/>
  <c r="I845" i="28"/>
  <c r="G845" i="28"/>
  <c r="E845" i="28"/>
  <c r="E850" i="28"/>
  <c r="G850" i="28"/>
  <c r="I850" i="28"/>
  <c r="K850" i="28"/>
  <c r="M850" i="28"/>
  <c r="O850" i="28"/>
  <c r="E851" i="28"/>
  <c r="G851" i="28"/>
  <c r="I851" i="28"/>
  <c r="K851" i="28"/>
  <c r="M851" i="28"/>
  <c r="O851" i="28"/>
  <c r="E849" i="28"/>
  <c r="G849" i="28"/>
  <c r="I849" i="28"/>
  <c r="K849" i="28"/>
  <c r="M849" i="28"/>
  <c r="O849" i="28"/>
  <c r="O854" i="28"/>
  <c r="M854" i="28"/>
  <c r="K854" i="28"/>
  <c r="I854" i="28"/>
  <c r="G854" i="28"/>
  <c r="E854" i="28"/>
  <c r="E861" i="28"/>
  <c r="G861" i="28"/>
  <c r="I861" i="28"/>
  <c r="E862" i="28"/>
  <c r="G862" i="28"/>
  <c r="I862" i="28"/>
  <c r="E860" i="28"/>
  <c r="G860" i="28"/>
  <c r="I860" i="28"/>
  <c r="I865" i="28"/>
  <c r="G865" i="28"/>
  <c r="E865" i="28"/>
  <c r="E870" i="28"/>
  <c r="G870" i="28"/>
  <c r="I870" i="28"/>
  <c r="K870" i="28"/>
  <c r="M870" i="28"/>
  <c r="O870" i="28"/>
  <c r="E871" i="28"/>
  <c r="G871" i="28"/>
  <c r="I871" i="28"/>
  <c r="K871" i="28"/>
  <c r="M871" i="28"/>
  <c r="O871" i="28"/>
  <c r="E869" i="28"/>
  <c r="G869" i="28"/>
  <c r="I869" i="28"/>
  <c r="K869" i="28"/>
  <c r="M869" i="28"/>
  <c r="O869" i="28"/>
  <c r="O874" i="28"/>
  <c r="M874" i="28"/>
  <c r="K874" i="28"/>
  <c r="I874" i="28"/>
  <c r="G874" i="28"/>
  <c r="E874" i="28"/>
  <c r="E881" i="28"/>
  <c r="G881" i="28"/>
  <c r="I881" i="28"/>
  <c r="E882" i="28"/>
  <c r="G882" i="28"/>
  <c r="I882" i="28"/>
  <c r="E880" i="28"/>
  <c r="G880" i="28"/>
  <c r="I880" i="28"/>
  <c r="I885" i="28"/>
  <c r="G885" i="28"/>
  <c r="E885" i="28"/>
  <c r="E890" i="28"/>
  <c r="G890" i="28"/>
  <c r="I890" i="28"/>
  <c r="K890" i="28"/>
  <c r="M890" i="28"/>
  <c r="O890" i="28"/>
  <c r="E891" i="28"/>
  <c r="G891" i="28"/>
  <c r="I891" i="28"/>
  <c r="K891" i="28"/>
  <c r="M891" i="28"/>
  <c r="O891" i="28"/>
  <c r="E889" i="28"/>
  <c r="G889" i="28"/>
  <c r="I889" i="28"/>
  <c r="K889" i="28"/>
  <c r="M889" i="28"/>
  <c r="O889" i="28"/>
  <c r="O894" i="28"/>
  <c r="M894" i="28"/>
  <c r="K894" i="28"/>
  <c r="I894" i="28"/>
  <c r="G894" i="28"/>
  <c r="E894" i="28"/>
  <c r="E901" i="28"/>
  <c r="G901" i="28"/>
  <c r="I901" i="28"/>
  <c r="E902" i="28"/>
  <c r="G902" i="28"/>
  <c r="I902" i="28"/>
  <c r="E900" i="28"/>
  <c r="G900" i="28"/>
  <c r="I900" i="28"/>
  <c r="I905" i="28"/>
  <c r="G905" i="28"/>
  <c r="E905" i="28"/>
  <c r="E910" i="28"/>
  <c r="G910" i="28"/>
  <c r="I910" i="28"/>
  <c r="K910" i="28"/>
  <c r="M910" i="28"/>
  <c r="O910" i="28"/>
  <c r="E911" i="28"/>
  <c r="G911" i="28"/>
  <c r="I911" i="28"/>
  <c r="K911" i="28"/>
  <c r="M911" i="28"/>
  <c r="O911" i="28"/>
  <c r="E909" i="28"/>
  <c r="G909" i="28"/>
  <c r="I909" i="28"/>
  <c r="K909" i="28"/>
  <c r="M909" i="28"/>
  <c r="O909" i="28"/>
  <c r="O914" i="28"/>
  <c r="M914" i="28"/>
  <c r="K914" i="28"/>
  <c r="I914" i="28"/>
  <c r="G914" i="28"/>
  <c r="E914" i="28"/>
  <c r="E921" i="28"/>
  <c r="G921" i="28"/>
  <c r="I921" i="28"/>
  <c r="E922" i="28"/>
  <c r="G922" i="28"/>
  <c r="I922" i="28"/>
  <c r="E920" i="28"/>
  <c r="G920" i="28"/>
  <c r="I920" i="28"/>
  <c r="I925" i="28"/>
  <c r="G925" i="28"/>
  <c r="E925" i="28"/>
  <c r="E930" i="28"/>
  <c r="G930" i="28"/>
  <c r="I930" i="28"/>
  <c r="K930" i="28"/>
  <c r="M930" i="28"/>
  <c r="O930" i="28"/>
  <c r="E931" i="28"/>
  <c r="G931" i="28"/>
  <c r="I931" i="28"/>
  <c r="K931" i="28"/>
  <c r="M931" i="28"/>
  <c r="O931" i="28"/>
  <c r="E929" i="28"/>
  <c r="G929" i="28"/>
  <c r="I929" i="28"/>
  <c r="K929" i="28"/>
  <c r="M929" i="28"/>
  <c r="O929" i="28"/>
  <c r="O934" i="28"/>
  <c r="M934" i="28"/>
  <c r="K934" i="28"/>
  <c r="I934" i="28"/>
  <c r="G934" i="28"/>
  <c r="E934" i="28"/>
  <c r="E941" i="28"/>
  <c r="G941" i="28"/>
  <c r="I941" i="28"/>
  <c r="E942" i="28"/>
  <c r="G942" i="28"/>
  <c r="I942" i="28"/>
  <c r="E940" i="28"/>
  <c r="G940" i="28"/>
  <c r="I940" i="28"/>
  <c r="I945" i="28"/>
  <c r="G945" i="28"/>
  <c r="E945" i="28"/>
  <c r="E950" i="28"/>
  <c r="G950" i="28"/>
  <c r="I950" i="28"/>
  <c r="K950" i="28"/>
  <c r="M950" i="28"/>
  <c r="O950" i="28"/>
  <c r="E951" i="28"/>
  <c r="G951" i="28"/>
  <c r="I951" i="28"/>
  <c r="K951" i="28"/>
  <c r="M951" i="28"/>
  <c r="O951" i="28"/>
  <c r="E949" i="28"/>
  <c r="G949" i="28"/>
  <c r="I949" i="28"/>
  <c r="K949" i="28"/>
  <c r="M949" i="28"/>
  <c r="O949" i="28"/>
  <c r="O954" i="28"/>
  <c r="M954" i="28"/>
  <c r="K954" i="28"/>
  <c r="I954" i="28"/>
  <c r="G954" i="28"/>
  <c r="E954" i="28"/>
  <c r="E961" i="28"/>
  <c r="G961" i="28"/>
  <c r="I961" i="28"/>
  <c r="E962" i="28"/>
  <c r="G962" i="28"/>
  <c r="I962" i="28"/>
  <c r="E960" i="28"/>
  <c r="G960" i="28"/>
  <c r="I960" i="28"/>
  <c r="I965" i="28"/>
  <c r="G965" i="28"/>
  <c r="E965" i="28"/>
  <c r="E970" i="28"/>
  <c r="G970" i="28"/>
  <c r="I970" i="28"/>
  <c r="K970" i="28"/>
  <c r="M970" i="28"/>
  <c r="O970" i="28"/>
  <c r="E971" i="28"/>
  <c r="G971" i="28"/>
  <c r="I971" i="28"/>
  <c r="K971" i="28"/>
  <c r="M971" i="28"/>
  <c r="O971" i="28"/>
  <c r="E969" i="28"/>
  <c r="G969" i="28"/>
  <c r="I969" i="28"/>
  <c r="K969" i="28"/>
  <c r="M969" i="28"/>
  <c r="O969" i="28"/>
  <c r="O974" i="28"/>
  <c r="M974" i="28"/>
  <c r="K974" i="28"/>
  <c r="I974" i="28"/>
  <c r="G974" i="28"/>
  <c r="E974" i="28"/>
  <c r="E981" i="28"/>
  <c r="G981" i="28"/>
  <c r="I981" i="28"/>
  <c r="E982" i="28"/>
  <c r="G982" i="28"/>
  <c r="I982" i="28"/>
  <c r="E980" i="28"/>
  <c r="G980" i="28"/>
  <c r="I980" i="28"/>
  <c r="I985" i="28"/>
  <c r="G985" i="28"/>
  <c r="E985" i="28"/>
  <c r="E990" i="28"/>
  <c r="G990" i="28"/>
  <c r="I990" i="28"/>
  <c r="K990" i="28"/>
  <c r="M990" i="28"/>
  <c r="O990" i="28"/>
  <c r="E991" i="28"/>
  <c r="G991" i="28"/>
  <c r="I991" i="28"/>
  <c r="K991" i="28"/>
  <c r="M991" i="28"/>
  <c r="O991" i="28"/>
  <c r="E989" i="28"/>
  <c r="G989" i="28"/>
  <c r="I989" i="28"/>
  <c r="K989" i="28"/>
  <c r="M989" i="28"/>
  <c r="O989" i="28"/>
  <c r="O994" i="28"/>
  <c r="M994" i="28"/>
  <c r="K994" i="28"/>
  <c r="I994" i="28"/>
  <c r="G994" i="28"/>
  <c r="E994" i="28"/>
  <c r="E1002" i="28"/>
  <c r="G1002" i="28"/>
  <c r="I1002" i="28"/>
  <c r="E1003" i="28"/>
  <c r="G1003" i="28"/>
  <c r="I1003" i="28"/>
  <c r="E1001" i="28"/>
  <c r="G1001" i="28"/>
  <c r="I1001" i="28"/>
  <c r="I1006" i="28"/>
  <c r="G1006" i="28"/>
  <c r="E1006" i="28"/>
  <c r="E1011" i="28"/>
  <c r="G1011" i="28"/>
  <c r="I1011" i="28"/>
  <c r="K1011" i="28"/>
  <c r="M1011" i="28"/>
  <c r="O1011" i="28"/>
  <c r="E1012" i="28"/>
  <c r="G1012" i="28"/>
  <c r="I1012" i="28"/>
  <c r="K1012" i="28"/>
  <c r="M1012" i="28"/>
  <c r="O1012" i="28"/>
  <c r="E1010" i="28"/>
  <c r="G1010" i="28"/>
  <c r="I1010" i="28"/>
  <c r="K1010" i="28"/>
  <c r="M1010" i="28"/>
  <c r="O1010" i="28"/>
  <c r="O1015" i="28"/>
  <c r="M1015" i="28"/>
  <c r="K1015" i="28"/>
  <c r="I1015" i="28"/>
  <c r="G1015" i="28"/>
  <c r="E1015" i="28"/>
  <c r="E1022" i="28"/>
  <c r="G1022" i="28"/>
  <c r="I1022" i="28"/>
  <c r="E1023" i="28"/>
  <c r="G1023" i="28"/>
  <c r="I1023" i="28"/>
  <c r="I1021" i="28"/>
  <c r="G1021" i="28"/>
  <c r="E1021" i="28"/>
  <c r="I1026" i="28"/>
  <c r="G1026" i="28"/>
  <c r="E1026" i="28"/>
  <c r="E1031" i="28"/>
  <c r="G1031" i="28"/>
  <c r="I1031" i="28"/>
  <c r="K1031" i="28"/>
  <c r="M1031" i="28"/>
  <c r="O1031" i="28"/>
  <c r="E1032" i="28"/>
  <c r="G1032" i="28"/>
  <c r="I1032" i="28"/>
  <c r="K1032" i="28"/>
  <c r="M1032" i="28"/>
  <c r="O1032" i="28"/>
  <c r="E1030" i="28"/>
  <c r="G1030" i="28"/>
  <c r="I1030" i="28"/>
  <c r="K1030" i="28"/>
  <c r="M1030" i="28"/>
  <c r="O1030" i="28"/>
  <c r="O1035" i="28"/>
  <c r="M1035" i="28"/>
  <c r="K1035" i="28"/>
  <c r="I1035" i="28"/>
  <c r="G1035" i="28"/>
  <c r="O510" i="28"/>
  <c r="M510" i="28"/>
  <c r="K510" i="28"/>
  <c r="I510" i="28"/>
  <c r="G510" i="28"/>
  <c r="E510" i="28"/>
  <c r="E506" i="28"/>
  <c r="E507" i="28"/>
  <c r="G506" i="28"/>
  <c r="G507" i="28"/>
  <c r="I506" i="28"/>
  <c r="I507" i="28"/>
  <c r="K506" i="28"/>
  <c r="K507" i="28"/>
  <c r="M506" i="28"/>
  <c r="M507" i="28"/>
  <c r="O506" i="28"/>
  <c r="O507" i="28"/>
  <c r="O505" i="28"/>
  <c r="M505" i="28"/>
  <c r="K505" i="28"/>
  <c r="I505" i="28"/>
  <c r="G505" i="28"/>
  <c r="E505" i="28"/>
  <c r="I501" i="28"/>
  <c r="G501" i="28"/>
  <c r="E501" i="28"/>
  <c r="I497" i="28"/>
  <c r="I498" i="28"/>
  <c r="I496" i="28"/>
  <c r="G497" i="28"/>
  <c r="G498" i="28"/>
  <c r="G496" i="28"/>
  <c r="E497" i="28"/>
  <c r="E498" i="28"/>
  <c r="E496" i="28"/>
  <c r="M191" i="28" l="1"/>
  <c r="M192" i="28"/>
  <c r="M193" i="28"/>
  <c r="M194" i="28"/>
  <c r="M195" i="28"/>
  <c r="M196" i="28"/>
  <c r="M197" i="28"/>
  <c r="M198" i="28"/>
  <c r="M190" i="28"/>
  <c r="O1259" i="28" l="1"/>
  <c r="M1259" i="28"/>
  <c r="K1259" i="28"/>
  <c r="I1259" i="28"/>
  <c r="G1259" i="28"/>
  <c r="G1258" i="28"/>
  <c r="I1258" i="28"/>
  <c r="K1258" i="28"/>
  <c r="M1258" i="28"/>
  <c r="O1258" i="28"/>
  <c r="G1253" i="28"/>
  <c r="G1254" i="28"/>
  <c r="G1255" i="28"/>
  <c r="I1253" i="28"/>
  <c r="I1254" i="28"/>
  <c r="I1255" i="28"/>
  <c r="K1253" i="28"/>
  <c r="K1254" i="28"/>
  <c r="K1255" i="28"/>
  <c r="M1253" i="28"/>
  <c r="M1254" i="28"/>
  <c r="M1255" i="28"/>
  <c r="O1253" i="28"/>
  <c r="O1254" i="28"/>
  <c r="O1255" i="28"/>
  <c r="O1252" i="28"/>
  <c r="M1252" i="28"/>
  <c r="K1252" i="28"/>
  <c r="I1252" i="28"/>
  <c r="G1252" i="28"/>
  <c r="E1248" i="28"/>
  <c r="G1248" i="28"/>
  <c r="I1248" i="28"/>
  <c r="I1247" i="28"/>
  <c r="G1247" i="28"/>
  <c r="E1247" i="28"/>
  <c r="E1242" i="28"/>
  <c r="E1243" i="28"/>
  <c r="E1244" i="28"/>
  <c r="G1242" i="28"/>
  <c r="G1243" i="28"/>
  <c r="G1244" i="28"/>
  <c r="I1242" i="28"/>
  <c r="I1243" i="28"/>
  <c r="I1244" i="28"/>
  <c r="I1241" i="28"/>
  <c r="G1241" i="28"/>
  <c r="E1241" i="28"/>
  <c r="G1233" i="28"/>
  <c r="I1233" i="28"/>
  <c r="K1233" i="28"/>
  <c r="M1233" i="28"/>
  <c r="O1233" i="28"/>
  <c r="O1232" i="28"/>
  <c r="M1232" i="28"/>
  <c r="K1232" i="28"/>
  <c r="I1232" i="28"/>
  <c r="G1232" i="28"/>
  <c r="G1226" i="28"/>
  <c r="G1227" i="28"/>
  <c r="G1228" i="28"/>
  <c r="G1229" i="28"/>
  <c r="I1226" i="28"/>
  <c r="I1227" i="28"/>
  <c r="I1228" i="28"/>
  <c r="I1229" i="28"/>
  <c r="K1226" i="28"/>
  <c r="K1227" i="28"/>
  <c r="K1228" i="28"/>
  <c r="K1229" i="28"/>
  <c r="M1226" i="28"/>
  <c r="M1227" i="28"/>
  <c r="M1228" i="28"/>
  <c r="M1229" i="28"/>
  <c r="O1226" i="28"/>
  <c r="O1227" i="28"/>
  <c r="O1228" i="28"/>
  <c r="O1229" i="28"/>
  <c r="O1225" i="28"/>
  <c r="M1225" i="28"/>
  <c r="K1225" i="28"/>
  <c r="I1225" i="28"/>
  <c r="G1225" i="28"/>
  <c r="I1221" i="28"/>
  <c r="I1220" i="28"/>
  <c r="G1221" i="28"/>
  <c r="G1220" i="28"/>
  <c r="E1221" i="28"/>
  <c r="E1220" i="28"/>
  <c r="I1214" i="28"/>
  <c r="I1215" i="28"/>
  <c r="I1216" i="28"/>
  <c r="I1217" i="28"/>
  <c r="I1213" i="28"/>
  <c r="G1214" i="28"/>
  <c r="G1215" i="28"/>
  <c r="G1216" i="28"/>
  <c r="G1217" i="28"/>
  <c r="G1213" i="28"/>
  <c r="E1214" i="28"/>
  <c r="E1215" i="28"/>
  <c r="E1216" i="28"/>
  <c r="E1217" i="28"/>
  <c r="E1213" i="28"/>
  <c r="G1199" i="28"/>
  <c r="G1200" i="28"/>
  <c r="G1201" i="28"/>
  <c r="G1202" i="28"/>
  <c r="G1203" i="28"/>
  <c r="I1199" i="28"/>
  <c r="I1200" i="28"/>
  <c r="I1201" i="28"/>
  <c r="I1202" i="28"/>
  <c r="I1203" i="28"/>
  <c r="K1199" i="28"/>
  <c r="K1200" i="28"/>
  <c r="K1201" i="28"/>
  <c r="K1202" i="28"/>
  <c r="K1203" i="28"/>
  <c r="M1199" i="28"/>
  <c r="M1200" i="28"/>
  <c r="M1201" i="28"/>
  <c r="M1202" i="28"/>
  <c r="M1203" i="28"/>
  <c r="O1199" i="28"/>
  <c r="O1200" i="28"/>
  <c r="O1201" i="28"/>
  <c r="O1202" i="28"/>
  <c r="O1203" i="28"/>
  <c r="O1198" i="28"/>
  <c r="M1198" i="28"/>
  <c r="K1198" i="28"/>
  <c r="I1198" i="28"/>
  <c r="G1198" i="28"/>
  <c r="E1190" i="28"/>
  <c r="E1191" i="28"/>
  <c r="E1192" i="28"/>
  <c r="E1193" i="28"/>
  <c r="E1194" i="28"/>
  <c r="G1194" i="28"/>
  <c r="G1190" i="28"/>
  <c r="G1191" i="28"/>
  <c r="G1192" i="28"/>
  <c r="G1193" i="28"/>
  <c r="I1190" i="28"/>
  <c r="I1191" i="28"/>
  <c r="I1192" i="28"/>
  <c r="I1193" i="28"/>
  <c r="I1194" i="28"/>
  <c r="I1189" i="28"/>
  <c r="G1189" i="28"/>
  <c r="E1189" i="28"/>
  <c r="O1179" i="28"/>
  <c r="M1179" i="28"/>
  <c r="K1179" i="28"/>
  <c r="I1179" i="28"/>
  <c r="G1179" i="28"/>
  <c r="O1174" i="28"/>
  <c r="O1175" i="28"/>
  <c r="O1176" i="28"/>
  <c r="O1173" i="28"/>
  <c r="M1174" i="28"/>
  <c r="M1175" i="28"/>
  <c r="M1176" i="28"/>
  <c r="M1173" i="28"/>
  <c r="K1174" i="28"/>
  <c r="K1175" i="28"/>
  <c r="K1176" i="28"/>
  <c r="K1173" i="28"/>
  <c r="I1174" i="28"/>
  <c r="I1175" i="28"/>
  <c r="I1176" i="28"/>
  <c r="I1173" i="28"/>
  <c r="G1174" i="28"/>
  <c r="G1175" i="28"/>
  <c r="G1176" i="28"/>
  <c r="G1173" i="28"/>
  <c r="I1169" i="28"/>
  <c r="G1169" i="28"/>
  <c r="E1169" i="28"/>
  <c r="I1164" i="28"/>
  <c r="I1165" i="28"/>
  <c r="I1166" i="28"/>
  <c r="I1163" i="28"/>
  <c r="G1164" i="28"/>
  <c r="G1165" i="28"/>
  <c r="G1166" i="28"/>
  <c r="G1163" i="28"/>
  <c r="E1164" i="28"/>
  <c r="E1165" i="28"/>
  <c r="E1166" i="28"/>
  <c r="E1163" i="28"/>
  <c r="O1061" i="28"/>
  <c r="O1062" i="28"/>
  <c r="O1063" i="28"/>
  <c r="O1064" i="28"/>
  <c r="O1065" i="28"/>
  <c r="O1066" i="28"/>
  <c r="O1067" i="28"/>
  <c r="O1068" i="28"/>
  <c r="O1069" i="28"/>
  <c r="O1070" i="28"/>
  <c r="O1071" i="28"/>
  <c r="O1072" i="28"/>
  <c r="O1060" i="28"/>
  <c r="M1061" i="28"/>
  <c r="M1062" i="28"/>
  <c r="M1063" i="28"/>
  <c r="M1064" i="28"/>
  <c r="M1065" i="28"/>
  <c r="M1066" i="28"/>
  <c r="M1067" i="28"/>
  <c r="M1068" i="28"/>
  <c r="M1069" i="28"/>
  <c r="M1070" i="28"/>
  <c r="M1071" i="28"/>
  <c r="M1072" i="28"/>
  <c r="M1060" i="28"/>
  <c r="I1061" i="28"/>
  <c r="I1062" i="28"/>
  <c r="I1063" i="28"/>
  <c r="I1064" i="28"/>
  <c r="I1065" i="28"/>
  <c r="I1066" i="28"/>
  <c r="I1067" i="28"/>
  <c r="I1068" i="28"/>
  <c r="I1069" i="28"/>
  <c r="I1070" i="28"/>
  <c r="I1071" i="28"/>
  <c r="I1072" i="28"/>
  <c r="I1060" i="28"/>
  <c r="G1061" i="28"/>
  <c r="G1062" i="28"/>
  <c r="G1063" i="28"/>
  <c r="G1064" i="28"/>
  <c r="G1065" i="28"/>
  <c r="G1066" i="28"/>
  <c r="G1067" i="28"/>
  <c r="G1068" i="28"/>
  <c r="G1069" i="28"/>
  <c r="G1070" i="28"/>
  <c r="G1071" i="28"/>
  <c r="G1072" i="28"/>
  <c r="G1060" i="28"/>
  <c r="O1095" i="28"/>
  <c r="O1096" i="28"/>
  <c r="O1097" i="28"/>
  <c r="O1094" i="28"/>
  <c r="O1101" i="28"/>
  <c r="M1100" i="28"/>
  <c r="O1100" i="28"/>
  <c r="G1146" i="28"/>
  <c r="G1147" i="28"/>
  <c r="G1148" i="28"/>
  <c r="G1149" i="28"/>
  <c r="G1150" i="28"/>
  <c r="G1151" i="28"/>
  <c r="G1152" i="28"/>
  <c r="G1153" i="28"/>
  <c r="I1146" i="28"/>
  <c r="I1147" i="28"/>
  <c r="I1148" i="28"/>
  <c r="I1149" i="28"/>
  <c r="I1150" i="28"/>
  <c r="I1151" i="28"/>
  <c r="I1152" i="28"/>
  <c r="I1153" i="28"/>
  <c r="K1146" i="28"/>
  <c r="K1147" i="28"/>
  <c r="K1148" i="28"/>
  <c r="K1149" i="28"/>
  <c r="K1150" i="28"/>
  <c r="K1151" i="28"/>
  <c r="K1152" i="28"/>
  <c r="K1153" i="28"/>
  <c r="M1146" i="28"/>
  <c r="M1147" i="28"/>
  <c r="M1148" i="28"/>
  <c r="M1149" i="28"/>
  <c r="M1150" i="28"/>
  <c r="M1151" i="28"/>
  <c r="M1152" i="28"/>
  <c r="M1153" i="28"/>
  <c r="O1146" i="28"/>
  <c r="O1147" i="28"/>
  <c r="O1148" i="28"/>
  <c r="O1149" i="28"/>
  <c r="O1150" i="28"/>
  <c r="O1151" i="28"/>
  <c r="O1152" i="28"/>
  <c r="O1153" i="28"/>
  <c r="O1145" i="28"/>
  <c r="M1145" i="28"/>
  <c r="K1145" i="28"/>
  <c r="I1145" i="28"/>
  <c r="G1145" i="28"/>
  <c r="E1134" i="28"/>
  <c r="E1135" i="28"/>
  <c r="E1136" i="28"/>
  <c r="E1137" i="28"/>
  <c r="E1138" i="28"/>
  <c r="E1139" i="28"/>
  <c r="E1140" i="28"/>
  <c r="E1141" i="28"/>
  <c r="G1134" i="28"/>
  <c r="G1135" i="28"/>
  <c r="G1136" i="28"/>
  <c r="G1137" i="28"/>
  <c r="G1138" i="28"/>
  <c r="G1139" i="28"/>
  <c r="G1140" i="28"/>
  <c r="G1141" i="28"/>
  <c r="I1134" i="28"/>
  <c r="I1135" i="28"/>
  <c r="I1136" i="28"/>
  <c r="I1137" i="28"/>
  <c r="I1138" i="28"/>
  <c r="I1139" i="28"/>
  <c r="I1140" i="28"/>
  <c r="I1141" i="28"/>
  <c r="I1133" i="28"/>
  <c r="G1133" i="28"/>
  <c r="E1133" i="28"/>
  <c r="G1124" i="28"/>
  <c r="I1124" i="28"/>
  <c r="K1124" i="28"/>
  <c r="M1124" i="28"/>
  <c r="O1124" i="28"/>
  <c r="O1123" i="28"/>
  <c r="M1123" i="28"/>
  <c r="K1123" i="28"/>
  <c r="I1123" i="28"/>
  <c r="G1123" i="28"/>
  <c r="E1119" i="28"/>
  <c r="G1119" i="28"/>
  <c r="I1119" i="28"/>
  <c r="I1118" i="28"/>
  <c r="G1118" i="28"/>
  <c r="E1118" i="28"/>
  <c r="M1101" i="28"/>
  <c r="K1101" i="28"/>
  <c r="K1100" i="28"/>
  <c r="I1101" i="28"/>
  <c r="I1100" i="28"/>
  <c r="G1101" i="28"/>
  <c r="G1100" i="28"/>
  <c r="I1090" i="28"/>
  <c r="I1089" i="28"/>
  <c r="G1090" i="28"/>
  <c r="G1089" i="28"/>
  <c r="E1090" i="28"/>
  <c r="E1089" i="28"/>
  <c r="I1045" i="28"/>
  <c r="I1046" i="28"/>
  <c r="I1047" i="28"/>
  <c r="I1048" i="28"/>
  <c r="I1049" i="28"/>
  <c r="I1050" i="28"/>
  <c r="I1051" i="28"/>
  <c r="I1052" i="28"/>
  <c r="I1053" i="28"/>
  <c r="I1054" i="28"/>
  <c r="I1055" i="28"/>
  <c r="I1056" i="28"/>
  <c r="I1044" i="28"/>
  <c r="G1045" i="28"/>
  <c r="G1046" i="28"/>
  <c r="G1047" i="28"/>
  <c r="G1048" i="28"/>
  <c r="G1049" i="28"/>
  <c r="G1050" i="28"/>
  <c r="G1051" i="28"/>
  <c r="G1052" i="28"/>
  <c r="G1053" i="28"/>
  <c r="G1054" i="28"/>
  <c r="G1055" i="28"/>
  <c r="G1056" i="28"/>
  <c r="G1044" i="28"/>
  <c r="E1045" i="28"/>
  <c r="E1046" i="28"/>
  <c r="E1047" i="28"/>
  <c r="E1048" i="28"/>
  <c r="E1049" i="28"/>
  <c r="E1050" i="28"/>
  <c r="E1051" i="28"/>
  <c r="E1052" i="28"/>
  <c r="E1053" i="28"/>
  <c r="E1054" i="28"/>
  <c r="E1055" i="28"/>
  <c r="E1056" i="28"/>
  <c r="E1044" i="28"/>
  <c r="O459" i="28"/>
  <c r="O460" i="28"/>
  <c r="O461" i="28"/>
  <c r="O462" i="28"/>
  <c r="O463" i="28"/>
  <c r="O464" i="28"/>
  <c r="O465" i="28"/>
  <c r="O458" i="28"/>
  <c r="M459" i="28"/>
  <c r="M460" i="28"/>
  <c r="M461" i="28"/>
  <c r="M462" i="28"/>
  <c r="M463" i="28"/>
  <c r="M464" i="28"/>
  <c r="M465" i="28"/>
  <c r="M458" i="28"/>
  <c r="K459" i="28"/>
  <c r="K460" i="28"/>
  <c r="K461" i="28"/>
  <c r="K462" i="28"/>
  <c r="K463" i="28"/>
  <c r="K464" i="28"/>
  <c r="K465" i="28"/>
  <c r="K458" i="28"/>
  <c r="I459" i="28"/>
  <c r="I460" i="28"/>
  <c r="I461" i="28"/>
  <c r="I462" i="28"/>
  <c r="I463" i="28"/>
  <c r="I464" i="28"/>
  <c r="I465" i="28"/>
  <c r="I458" i="28"/>
  <c r="G459" i="28"/>
  <c r="G460" i="28"/>
  <c r="G461" i="28"/>
  <c r="G462" i="28"/>
  <c r="G463" i="28"/>
  <c r="G464" i="28"/>
  <c r="G465" i="28"/>
  <c r="G458" i="28"/>
  <c r="E459" i="28"/>
  <c r="E460" i="28"/>
  <c r="E461" i="28"/>
  <c r="E462" i="28"/>
  <c r="E463" i="28"/>
  <c r="E464" i="28"/>
  <c r="E465" i="28"/>
  <c r="E458" i="28"/>
  <c r="I448" i="28"/>
  <c r="I449" i="28"/>
  <c r="I450" i="28"/>
  <c r="I451" i="28"/>
  <c r="I452" i="28"/>
  <c r="I453" i="28"/>
  <c r="I454" i="28"/>
  <c r="I447" i="28"/>
  <c r="G448" i="28"/>
  <c r="G449" i="28"/>
  <c r="G450" i="28"/>
  <c r="G451" i="28"/>
  <c r="G452" i="28"/>
  <c r="G453" i="28"/>
  <c r="G454" i="28"/>
  <c r="G447" i="28"/>
  <c r="E448" i="28"/>
  <c r="E449" i="28"/>
  <c r="E450" i="28"/>
  <c r="E451" i="28"/>
  <c r="E452" i="28"/>
  <c r="E453" i="28"/>
  <c r="E454" i="28"/>
  <c r="E447" i="28"/>
  <c r="M439" i="28"/>
  <c r="M438" i="28"/>
  <c r="K364" i="28"/>
  <c r="O240" i="28" l="1"/>
  <c r="N240" i="28"/>
  <c r="M240" i="28"/>
  <c r="L240" i="28"/>
  <c r="K240" i="28"/>
  <c r="J240" i="28"/>
  <c r="I240" i="28"/>
  <c r="H240" i="28"/>
  <c r="G240" i="28"/>
  <c r="F240" i="28"/>
  <c r="O238" i="28"/>
  <c r="N238" i="28"/>
  <c r="M238" i="28"/>
  <c r="L238" i="28"/>
  <c r="K238" i="28"/>
  <c r="J238" i="28"/>
  <c r="I238" i="28"/>
  <c r="H238" i="28"/>
  <c r="G238" i="28"/>
  <c r="F238" i="28"/>
  <c r="O236" i="28"/>
  <c r="N236" i="28"/>
  <c r="M236" i="28"/>
  <c r="L236" i="28"/>
  <c r="K236" i="28"/>
  <c r="J236" i="28"/>
  <c r="I236" i="28"/>
  <c r="H236" i="28"/>
  <c r="G236" i="28"/>
  <c r="F236" i="28"/>
  <c r="O234" i="28"/>
  <c r="N234" i="28"/>
  <c r="M234" i="28"/>
  <c r="L234" i="28"/>
  <c r="K234" i="28"/>
  <c r="J234" i="28"/>
  <c r="I234" i="28"/>
  <c r="H234" i="28"/>
  <c r="G234" i="28"/>
  <c r="F234" i="28"/>
  <c r="O232" i="28"/>
  <c r="N232" i="28"/>
  <c r="M232" i="28"/>
  <c r="L232" i="28"/>
  <c r="K232" i="28"/>
  <c r="J232" i="28"/>
  <c r="I232" i="28"/>
  <c r="H232" i="28"/>
  <c r="G232" i="28"/>
  <c r="F232" i="28"/>
  <c r="G230" i="28"/>
  <c r="H230" i="28"/>
  <c r="I230" i="28"/>
  <c r="J230" i="28"/>
  <c r="K230" i="28"/>
  <c r="L230" i="28"/>
  <c r="M230" i="28"/>
  <c r="N230" i="28"/>
  <c r="O230" i="28"/>
  <c r="F230" i="28"/>
  <c r="D240" i="28"/>
  <c r="D238" i="28"/>
  <c r="D236" i="28"/>
  <c r="D234" i="28"/>
  <c r="D232" i="28"/>
  <c r="D230" i="28"/>
  <c r="D215" i="28"/>
  <c r="I13" i="28"/>
  <c r="F215" i="28" l="1"/>
  <c r="H215" i="28"/>
  <c r="E209" i="28"/>
  <c r="E141" i="28"/>
  <c r="E140" i="28"/>
  <c r="E139" i="28"/>
  <c r="E138" i="28"/>
  <c r="E137" i="28"/>
  <c r="E130" i="28"/>
  <c r="E129" i="28"/>
  <c r="E128" i="28"/>
  <c r="E127" i="28"/>
  <c r="E126" i="28"/>
  <c r="E125" i="28"/>
  <c r="E124" i="28"/>
  <c r="E121" i="28"/>
  <c r="E119" i="28"/>
  <c r="E117" i="28"/>
  <c r="E113" i="28"/>
  <c r="E110" i="28"/>
  <c r="E106" i="28"/>
  <c r="E105" i="28"/>
  <c r="E103" i="28"/>
  <c r="E102" i="28"/>
  <c r="E101" i="28"/>
  <c r="E211" i="28" l="1"/>
  <c r="E212" i="28"/>
  <c r="E213" i="28"/>
  <c r="E214" i="28"/>
  <c r="E210" i="28"/>
  <c r="I209" i="28"/>
  <c r="I215" i="28" s="1"/>
  <c r="E215" i="28"/>
  <c r="G209" i="28"/>
  <c r="G215" i="28" s="1"/>
  <c r="I214" i="28" l="1"/>
  <c r="I210" i="28"/>
  <c r="I211" i="28"/>
  <c r="I212" i="28"/>
  <c r="I213" i="28"/>
  <c r="G210" i="28"/>
  <c r="G211" i="28"/>
  <c r="G212" i="28"/>
  <c r="G213" i="28"/>
  <c r="G214" i="28"/>
  <c r="I294" i="28"/>
  <c r="G294" i="28"/>
  <c r="E294" i="28"/>
  <c r="J269" i="28"/>
  <c r="G13" i="28"/>
  <c r="E13" i="28"/>
  <c r="O57" i="28"/>
  <c r="M57" i="28"/>
  <c r="K57" i="28"/>
  <c r="I57" i="28"/>
  <c r="G57" i="28"/>
  <c r="E57" i="28"/>
  <c r="K101" i="28"/>
  <c r="I101" i="28"/>
  <c r="G101" i="28"/>
  <c r="I149" i="28"/>
  <c r="G149" i="28"/>
  <c r="E149" i="28"/>
  <c r="E155" i="28"/>
  <c r="G155" i="28"/>
  <c r="I155" i="28"/>
  <c r="K155" i="28"/>
  <c r="M155" i="28"/>
  <c r="O155" i="28"/>
  <c r="I166" i="28"/>
  <c r="G166" i="28"/>
  <c r="E166" i="28"/>
  <c r="O178" i="28"/>
  <c r="M178" i="28"/>
  <c r="K178" i="28"/>
  <c r="I178" i="28"/>
  <c r="G178" i="28"/>
  <c r="E178" i="28"/>
  <c r="K190" i="28"/>
  <c r="G190" i="28"/>
  <c r="I191" i="28"/>
  <c r="I192" i="28"/>
  <c r="I193" i="28"/>
  <c r="I194" i="28"/>
  <c r="I195" i="28"/>
  <c r="I196" i="28"/>
  <c r="I198" i="28"/>
  <c r="K191" i="28"/>
  <c r="K192" i="28"/>
  <c r="K193" i="28"/>
  <c r="K194" i="28"/>
  <c r="K195" i="28"/>
  <c r="K196" i="28"/>
  <c r="K197" i="28"/>
  <c r="K198" i="28"/>
  <c r="I190" i="28"/>
  <c r="G191" i="28"/>
  <c r="G192" i="28"/>
  <c r="G193" i="28"/>
  <c r="G194" i="28"/>
  <c r="G195" i="28"/>
  <c r="G196" i="28"/>
  <c r="G198" i="28"/>
  <c r="K264" i="28"/>
  <c r="T264" i="28" s="1"/>
  <c r="I264" i="28"/>
  <c r="S264" i="28" s="1"/>
  <c r="G264" i="28"/>
  <c r="R264" i="28" s="1"/>
  <c r="E264" i="28"/>
  <c r="Q264" i="28" s="1"/>
  <c r="O304" i="28"/>
  <c r="M304" i="28"/>
  <c r="K304" i="28"/>
  <c r="I304" i="28"/>
  <c r="G304" i="28"/>
  <c r="E304" i="28"/>
  <c r="K314" i="28"/>
  <c r="I314" i="28"/>
  <c r="G314" i="28"/>
  <c r="O338" i="28"/>
  <c r="M338" i="28"/>
  <c r="K338" i="28"/>
  <c r="I338" i="28"/>
  <c r="G338" i="28"/>
  <c r="E338" i="28"/>
  <c r="O364" i="28"/>
  <c r="M364" i="28"/>
  <c r="I364" i="28"/>
  <c r="G364" i="28"/>
  <c r="E364" i="28"/>
  <c r="O393" i="28"/>
  <c r="M393" i="28"/>
  <c r="K393" i="28"/>
  <c r="I393" i="28"/>
  <c r="G393" i="28"/>
  <c r="K407" i="28"/>
  <c r="I407" i="28"/>
  <c r="G407" i="28"/>
  <c r="I428" i="28"/>
  <c r="G428" i="28"/>
  <c r="E428" i="28"/>
  <c r="O433" i="28"/>
  <c r="M433" i="28"/>
  <c r="K433" i="28"/>
  <c r="I433" i="28"/>
  <c r="G433" i="28"/>
  <c r="E433" i="28"/>
  <c r="I473" i="28"/>
  <c r="G473" i="28"/>
  <c r="E473" i="28"/>
  <c r="O483" i="28"/>
  <c r="M483" i="28"/>
  <c r="K483" i="28"/>
  <c r="I483" i="28"/>
  <c r="G483" i="28"/>
  <c r="E483" i="28"/>
  <c r="I1083" i="28"/>
  <c r="G1083" i="28"/>
  <c r="E1083" i="28"/>
  <c r="M1094" i="28"/>
  <c r="K1094" i="28"/>
  <c r="I1094" i="28"/>
  <c r="G1094" i="28"/>
  <c r="K1105" i="28"/>
  <c r="I1105" i="28"/>
  <c r="G1105" i="28"/>
  <c r="E1105" i="28"/>
  <c r="E167" i="28"/>
  <c r="E168" i="28"/>
  <c r="E169" i="28"/>
  <c r="E170" i="28"/>
  <c r="E171" i="28"/>
  <c r="E172" i="28"/>
  <c r="E173" i="28"/>
  <c r="E174" i="28"/>
  <c r="G167" i="28"/>
  <c r="G168" i="28"/>
  <c r="G169" i="28"/>
  <c r="G170" i="28"/>
  <c r="G171" i="28"/>
  <c r="G172" i="28"/>
  <c r="G173" i="28"/>
  <c r="G174" i="28"/>
  <c r="I167" i="28"/>
  <c r="I168" i="28"/>
  <c r="I169" i="28"/>
  <c r="I170" i="28"/>
  <c r="I171" i="28"/>
  <c r="I172" i="28"/>
  <c r="I173" i="28"/>
  <c r="I174" i="28"/>
  <c r="O58" i="28"/>
  <c r="O59" i="28"/>
  <c r="O60" i="28"/>
  <c r="O61" i="28"/>
  <c r="O62" i="28"/>
  <c r="O63" i="28"/>
  <c r="O64" i="28"/>
  <c r="O65" i="28"/>
  <c r="O66" i="28"/>
  <c r="O67" i="28"/>
  <c r="O68" i="28"/>
  <c r="O69" i="28"/>
  <c r="O70" i="28"/>
  <c r="O71" i="28"/>
  <c r="O72" i="28"/>
  <c r="O73" i="28"/>
  <c r="O74" i="28"/>
  <c r="O75" i="28"/>
  <c r="O76" i="28"/>
  <c r="O77" i="28"/>
  <c r="O78" i="28"/>
  <c r="O79" i="28"/>
  <c r="O80" i="28"/>
  <c r="O81" i="28"/>
  <c r="O82" i="28"/>
  <c r="O83" i="28"/>
  <c r="O84" i="28"/>
  <c r="O85" i="28"/>
  <c r="O86" i="28"/>
  <c r="O87" i="28"/>
  <c r="O88" i="28"/>
  <c r="O89" i="28"/>
  <c r="O90" i="28"/>
  <c r="O91" i="28"/>
  <c r="O92" i="28"/>
  <c r="O93" i="28"/>
  <c r="O94" i="28"/>
  <c r="O95" i="28"/>
  <c r="O96" i="28"/>
  <c r="O97" i="28"/>
  <c r="M58" i="28"/>
  <c r="M59" i="28"/>
  <c r="M60" i="28"/>
  <c r="M61" i="28"/>
  <c r="M62" i="28"/>
  <c r="M63" i="28"/>
  <c r="M64" i="28"/>
  <c r="M65" i="28"/>
  <c r="M66" i="28"/>
  <c r="M67" i="28"/>
  <c r="M68" i="28"/>
  <c r="M69" i="28"/>
  <c r="M70" i="28"/>
  <c r="M71" i="28"/>
  <c r="M72" i="28"/>
  <c r="M73" i="28"/>
  <c r="M74" i="28"/>
  <c r="M75" i="28"/>
  <c r="M76" i="28"/>
  <c r="M77" i="28"/>
  <c r="M78" i="28"/>
  <c r="M79" i="28"/>
  <c r="M80" i="28"/>
  <c r="M81" i="28"/>
  <c r="M82" i="28"/>
  <c r="M83" i="28"/>
  <c r="M84" i="28"/>
  <c r="M85" i="28"/>
  <c r="M86" i="28"/>
  <c r="M87" i="28"/>
  <c r="M88" i="28"/>
  <c r="M89" i="28"/>
  <c r="M90" i="28"/>
  <c r="M91" i="28"/>
  <c r="M92" i="28"/>
  <c r="M93" i="28"/>
  <c r="M94" i="28"/>
  <c r="M95" i="28"/>
  <c r="M96" i="28"/>
  <c r="M97" i="28"/>
  <c r="K58" i="28"/>
  <c r="K59" i="28"/>
  <c r="K60" i="28"/>
  <c r="K61" i="28"/>
  <c r="K62" i="28"/>
  <c r="K63" i="28"/>
  <c r="K64" i="28"/>
  <c r="K65" i="28"/>
  <c r="K66" i="28"/>
  <c r="K67" i="28"/>
  <c r="K68" i="28"/>
  <c r="K69" i="28"/>
  <c r="K70" i="28"/>
  <c r="K71" i="28"/>
  <c r="K72" i="28"/>
  <c r="K73" i="28"/>
  <c r="K74" i="28"/>
  <c r="K75" i="28"/>
  <c r="K76" i="28"/>
  <c r="K77" i="28"/>
  <c r="K78" i="28"/>
  <c r="K79" i="28"/>
  <c r="K80" i="28"/>
  <c r="K81" i="28"/>
  <c r="K82" i="28"/>
  <c r="K83" i="28"/>
  <c r="K84" i="28"/>
  <c r="K85" i="28"/>
  <c r="K86" i="28"/>
  <c r="K87" i="28"/>
  <c r="K88" i="28"/>
  <c r="K89" i="28"/>
  <c r="K90" i="28"/>
  <c r="K91" i="28"/>
  <c r="K92" i="28"/>
  <c r="K93" i="28"/>
  <c r="K94" i="28"/>
  <c r="K95" i="28"/>
  <c r="K96" i="28"/>
  <c r="K97" i="28"/>
  <c r="I58" i="28"/>
  <c r="I59" i="28"/>
  <c r="I60" i="28"/>
  <c r="I61" i="28"/>
  <c r="I62" i="28"/>
  <c r="I63" i="28"/>
  <c r="I64" i="28"/>
  <c r="I65" i="28"/>
  <c r="I66" i="28"/>
  <c r="I67" i="28"/>
  <c r="I68" i="28"/>
  <c r="I69" i="28"/>
  <c r="I70" i="28"/>
  <c r="I71" i="28"/>
  <c r="I72" i="28"/>
  <c r="I73" i="28"/>
  <c r="I74" i="28"/>
  <c r="I75" i="28"/>
  <c r="I76" i="28"/>
  <c r="I77" i="28"/>
  <c r="I78" i="28"/>
  <c r="I79" i="28"/>
  <c r="I80" i="28"/>
  <c r="I81" i="28"/>
  <c r="I82" i="28"/>
  <c r="I83" i="28"/>
  <c r="I84" i="28"/>
  <c r="I85" i="28"/>
  <c r="I86" i="28"/>
  <c r="I87" i="28"/>
  <c r="I88" i="28"/>
  <c r="I89" i="28"/>
  <c r="I90" i="28"/>
  <c r="I91" i="28"/>
  <c r="I92" i="28"/>
  <c r="I93" i="28"/>
  <c r="I94" i="28"/>
  <c r="I95" i="28"/>
  <c r="I96" i="28"/>
  <c r="I97" i="28"/>
  <c r="G58" i="28"/>
  <c r="G59" i="28"/>
  <c r="G60" i="28"/>
  <c r="G61" i="28"/>
  <c r="G62" i="28"/>
  <c r="G63" i="28"/>
  <c r="G64" i="28"/>
  <c r="G65" i="28"/>
  <c r="G66" i="28"/>
  <c r="G67" i="28"/>
  <c r="G68" i="28"/>
  <c r="G69" i="28"/>
  <c r="G70" i="28"/>
  <c r="G71" i="28"/>
  <c r="G72" i="28"/>
  <c r="G73" i="28"/>
  <c r="G74" i="28"/>
  <c r="G75" i="28"/>
  <c r="G76" i="28"/>
  <c r="G77" i="28"/>
  <c r="G78" i="28"/>
  <c r="G79" i="28"/>
  <c r="G80" i="28"/>
  <c r="G81" i="28"/>
  <c r="G82" i="28"/>
  <c r="G83" i="28"/>
  <c r="G84" i="28"/>
  <c r="G85" i="28"/>
  <c r="G86" i="28"/>
  <c r="G87" i="28"/>
  <c r="G88" i="28"/>
  <c r="G89" i="28"/>
  <c r="G90" i="28"/>
  <c r="G91" i="28"/>
  <c r="G92" i="28"/>
  <c r="G93" i="28"/>
  <c r="G94" i="28"/>
  <c r="G95" i="28"/>
  <c r="G96" i="28"/>
  <c r="G97" i="28"/>
  <c r="E58" i="28"/>
  <c r="E59" i="28"/>
  <c r="E60" i="28"/>
  <c r="E61" i="28"/>
  <c r="E62" i="28"/>
  <c r="E63" i="28"/>
  <c r="E64" i="28"/>
  <c r="E65" i="28"/>
  <c r="E66" i="28"/>
  <c r="E67" i="28"/>
  <c r="E68" i="28"/>
  <c r="E69" i="28"/>
  <c r="E70" i="28"/>
  <c r="E71" i="28"/>
  <c r="E72" i="28"/>
  <c r="E73" i="28"/>
  <c r="E74" i="28"/>
  <c r="E75" i="28"/>
  <c r="E76" i="28"/>
  <c r="E77" i="28"/>
  <c r="E78" i="28"/>
  <c r="E79" i="28"/>
  <c r="E80" i="28"/>
  <c r="E81" i="28"/>
  <c r="E82" i="28"/>
  <c r="E83" i="28"/>
  <c r="E84" i="28"/>
  <c r="E85" i="28"/>
  <c r="E86" i="28"/>
  <c r="E87" i="28"/>
  <c r="E88" i="28"/>
  <c r="E89" i="28"/>
  <c r="E90" i="28"/>
  <c r="E91" i="28"/>
  <c r="E92" i="28"/>
  <c r="E93" i="28"/>
  <c r="E94" i="28"/>
  <c r="E95" i="28"/>
  <c r="E96" i="28"/>
  <c r="E97" i="28"/>
  <c r="E53" i="28"/>
  <c r="G14" i="28"/>
  <c r="G15" i="28"/>
  <c r="G16" i="28"/>
  <c r="G17" i="28"/>
  <c r="G18" i="28"/>
  <c r="G19" i="28"/>
  <c r="G20" i="28"/>
  <c r="G21" i="28"/>
  <c r="G22" i="28"/>
  <c r="G23" i="28"/>
  <c r="G24" i="28"/>
  <c r="G25" i="28"/>
  <c r="G26" i="28"/>
  <c r="G27" i="28"/>
  <c r="G28" i="28"/>
  <c r="G29" i="28"/>
  <c r="G30" i="28"/>
  <c r="G31" i="28"/>
  <c r="G32" i="28"/>
  <c r="G33" i="28"/>
  <c r="G34" i="28"/>
  <c r="G35" i="28"/>
  <c r="G36" i="28"/>
  <c r="G37" i="28"/>
  <c r="G38" i="28"/>
  <c r="G39" i="28"/>
  <c r="G40" i="28"/>
  <c r="G41" i="28"/>
  <c r="G42" i="28"/>
  <c r="G43" i="28"/>
  <c r="G44" i="28"/>
  <c r="G45" i="28"/>
  <c r="G46" i="28"/>
  <c r="G47" i="28"/>
  <c r="G48" i="28"/>
  <c r="G49" i="28"/>
  <c r="G50" i="28"/>
  <c r="G51" i="28"/>
  <c r="G52" i="28"/>
  <c r="G53" i="28"/>
  <c r="I14" i="28"/>
  <c r="I15" i="28"/>
  <c r="I16" i="28"/>
  <c r="I17" i="28"/>
  <c r="I18" i="28"/>
  <c r="I19" i="28"/>
  <c r="I20" i="28"/>
  <c r="I21" i="28"/>
  <c r="I22" i="28"/>
  <c r="I23" i="28"/>
  <c r="I24" i="28"/>
  <c r="I25" i="28"/>
  <c r="I26" i="28"/>
  <c r="I27" i="28"/>
  <c r="I28" i="28"/>
  <c r="I29" i="28"/>
  <c r="I30" i="28"/>
  <c r="I31" i="28"/>
  <c r="I32" i="28"/>
  <c r="I33" i="28"/>
  <c r="I34" i="28"/>
  <c r="I35" i="28"/>
  <c r="I36" i="28"/>
  <c r="I37" i="28"/>
  <c r="I38" i="28"/>
  <c r="I39" i="28"/>
  <c r="I40" i="28"/>
  <c r="I41" i="28"/>
  <c r="I42" i="28"/>
  <c r="I43" i="28"/>
  <c r="I44" i="28"/>
  <c r="I45" i="28"/>
  <c r="I46" i="28"/>
  <c r="I47" i="28"/>
  <c r="I48" i="28"/>
  <c r="I49" i="28"/>
  <c r="I50" i="28"/>
  <c r="I51" i="28"/>
  <c r="I52" i="28"/>
  <c r="I53" i="28"/>
  <c r="G379" i="28" l="1"/>
  <c r="E379" i="28"/>
  <c r="I379" i="28"/>
  <c r="E355" i="28"/>
  <c r="G328" i="28"/>
  <c r="O484" i="28"/>
  <c r="O485" i="28"/>
  <c r="O486" i="28"/>
  <c r="O487" i="28"/>
  <c r="O488" i="28"/>
  <c r="O489" i="28"/>
  <c r="K439" i="28"/>
  <c r="K438" i="28"/>
  <c r="I438" i="28"/>
  <c r="G438" i="28"/>
  <c r="E438" i="28"/>
  <c r="O434" i="28"/>
  <c r="K408" i="28"/>
  <c r="O394" i="28"/>
  <c r="O395" i="28"/>
  <c r="O396" i="28"/>
  <c r="O397" i="28"/>
  <c r="O398" i="28"/>
  <c r="O399" i="28"/>
  <c r="O400" i="28"/>
  <c r="O401" i="28"/>
  <c r="O402" i="28"/>
  <c r="O403" i="28"/>
  <c r="O365" i="28"/>
  <c r="O366" i="28"/>
  <c r="O339" i="28"/>
  <c r="O340" i="28"/>
  <c r="O341" i="28"/>
  <c r="O342" i="28"/>
  <c r="O343" i="28"/>
  <c r="O344" i="28"/>
  <c r="K315" i="28"/>
  <c r="K316" i="28"/>
  <c r="K317" i="28"/>
  <c r="K318" i="28"/>
  <c r="K319" i="28"/>
  <c r="K320" i="28"/>
  <c r="O305" i="28"/>
  <c r="O306" i="28"/>
  <c r="O307" i="28"/>
  <c r="O308" i="28"/>
  <c r="O309" i="28"/>
  <c r="O310" i="28"/>
  <c r="K269" i="28"/>
  <c r="T269" i="28" s="1"/>
  <c r="K268" i="28"/>
  <c r="T268" i="28" s="1"/>
  <c r="K265" i="28"/>
  <c r="T265" i="28" s="1"/>
  <c r="K266" i="28"/>
  <c r="T266" i="28" s="1"/>
  <c r="K267" i="28"/>
  <c r="T267" i="28" s="1"/>
  <c r="O179" i="28"/>
  <c r="O180" i="28"/>
  <c r="O181" i="28"/>
  <c r="O182" i="28"/>
  <c r="O183" i="28"/>
  <c r="O184" i="28"/>
  <c r="O185" i="28"/>
  <c r="O186" i="28"/>
  <c r="O157" i="28"/>
  <c r="E157" i="28"/>
  <c r="G157" i="28"/>
  <c r="I157" i="28"/>
  <c r="K157" i="28"/>
  <c r="M157" i="28"/>
  <c r="O156" i="28"/>
  <c r="G105" i="28"/>
  <c r="I105" i="28"/>
  <c r="E269" i="28"/>
  <c r="Q269" i="28" s="1"/>
  <c r="I269" i="28"/>
  <c r="S269" i="28" s="1"/>
  <c r="G269" i="28"/>
  <c r="R269" i="28" s="1"/>
  <c r="G355" i="28" l="1"/>
  <c r="E328" i="28"/>
  <c r="I355" i="28"/>
  <c r="I328" i="28"/>
  <c r="E1084" i="28"/>
  <c r="G1084" i="28"/>
  <c r="I1084" i="28"/>
  <c r="E1085" i="28"/>
  <c r="G1085" i="28"/>
  <c r="I1085" i="28"/>
  <c r="E1086" i="28"/>
  <c r="G1086" i="28"/>
  <c r="I1086" i="28"/>
  <c r="G1095" i="28"/>
  <c r="I1095" i="28"/>
  <c r="K1095" i="28"/>
  <c r="M1095" i="28"/>
  <c r="G1096" i="28"/>
  <c r="I1096" i="28"/>
  <c r="K1096" i="28"/>
  <c r="M1096" i="28"/>
  <c r="G1097" i="28"/>
  <c r="I1097" i="28"/>
  <c r="K1097" i="28"/>
  <c r="M1097" i="28"/>
  <c r="E1106" i="28"/>
  <c r="G1106" i="28"/>
  <c r="I1106" i="28"/>
  <c r="K1106" i="28"/>
  <c r="E1107" i="28"/>
  <c r="G1107" i="28"/>
  <c r="I1107" i="28"/>
  <c r="K1107" i="28"/>
  <c r="E1108" i="28"/>
  <c r="G1108" i="28"/>
  <c r="I1108" i="28"/>
  <c r="K1108" i="28"/>
  <c r="E474" i="28"/>
  <c r="G474" i="28"/>
  <c r="I474" i="28"/>
  <c r="E475" i="28"/>
  <c r="G475" i="28"/>
  <c r="I475" i="28"/>
  <c r="E476" i="28"/>
  <c r="G476" i="28"/>
  <c r="I476" i="28"/>
  <c r="E477" i="28"/>
  <c r="G477" i="28"/>
  <c r="I477" i="28"/>
  <c r="E478" i="28"/>
  <c r="G478" i="28"/>
  <c r="I478" i="28"/>
  <c r="E479" i="28"/>
  <c r="G479" i="28"/>
  <c r="I479" i="28"/>
  <c r="E484" i="28"/>
  <c r="G484" i="28"/>
  <c r="I484" i="28"/>
  <c r="K484" i="28"/>
  <c r="M484" i="28"/>
  <c r="E485" i="28"/>
  <c r="G485" i="28"/>
  <c r="I485" i="28"/>
  <c r="K485" i="28"/>
  <c r="M485" i="28"/>
  <c r="E486" i="28"/>
  <c r="G486" i="28"/>
  <c r="I486" i="28"/>
  <c r="K486" i="28"/>
  <c r="M486" i="28"/>
  <c r="E487" i="28"/>
  <c r="G487" i="28"/>
  <c r="I487" i="28"/>
  <c r="K487" i="28"/>
  <c r="M487" i="28"/>
  <c r="E488" i="28"/>
  <c r="G488" i="28"/>
  <c r="I488" i="28"/>
  <c r="K488" i="28"/>
  <c r="M488" i="28"/>
  <c r="E489" i="28"/>
  <c r="G489" i="28"/>
  <c r="I489" i="28"/>
  <c r="K489" i="28"/>
  <c r="M489" i="28"/>
  <c r="E429" i="28"/>
  <c r="G429" i="28"/>
  <c r="I429" i="28"/>
  <c r="E434" i="28"/>
  <c r="G434" i="28"/>
  <c r="I434" i="28"/>
  <c r="K434" i="28"/>
  <c r="M434" i="28"/>
  <c r="E439" i="28"/>
  <c r="G439" i="28"/>
  <c r="I439" i="28"/>
  <c r="E380" i="28"/>
  <c r="G380" i="28"/>
  <c r="I380" i="28"/>
  <c r="E381" i="28"/>
  <c r="G381" i="28"/>
  <c r="I381" i="28"/>
  <c r="E382" i="28"/>
  <c r="G382" i="28"/>
  <c r="I382" i="28"/>
  <c r="E383" i="28"/>
  <c r="G383" i="28"/>
  <c r="I383" i="28"/>
  <c r="E384" i="28"/>
  <c r="G384" i="28"/>
  <c r="I384" i="28"/>
  <c r="E385" i="28"/>
  <c r="G385" i="28"/>
  <c r="I385" i="28"/>
  <c r="E386" i="28"/>
  <c r="G386" i="28"/>
  <c r="I386" i="28"/>
  <c r="E387" i="28"/>
  <c r="G387" i="28"/>
  <c r="I387" i="28"/>
  <c r="E388" i="28"/>
  <c r="G388" i="28"/>
  <c r="I388" i="28"/>
  <c r="E389" i="28"/>
  <c r="G389" i="28"/>
  <c r="I389" i="28"/>
  <c r="G394" i="28"/>
  <c r="I394" i="28"/>
  <c r="K394" i="28"/>
  <c r="M394" i="28"/>
  <c r="G395" i="28"/>
  <c r="I395" i="28"/>
  <c r="K395" i="28"/>
  <c r="M395" i="28"/>
  <c r="G396" i="28"/>
  <c r="I396" i="28"/>
  <c r="K396" i="28"/>
  <c r="M396" i="28"/>
  <c r="G397" i="28"/>
  <c r="I397" i="28"/>
  <c r="K397" i="28"/>
  <c r="M397" i="28"/>
  <c r="G398" i="28"/>
  <c r="I398" i="28"/>
  <c r="K398" i="28"/>
  <c r="M398" i="28"/>
  <c r="G399" i="28"/>
  <c r="I399" i="28"/>
  <c r="K399" i="28"/>
  <c r="M399" i="28"/>
  <c r="G400" i="28"/>
  <c r="I400" i="28"/>
  <c r="K400" i="28"/>
  <c r="M400" i="28"/>
  <c r="G401" i="28"/>
  <c r="I401" i="28"/>
  <c r="K401" i="28"/>
  <c r="M401" i="28"/>
  <c r="G402" i="28"/>
  <c r="I402" i="28"/>
  <c r="K402" i="28"/>
  <c r="M402" i="28"/>
  <c r="G403" i="28"/>
  <c r="I403" i="28"/>
  <c r="K403" i="28"/>
  <c r="M403" i="28"/>
  <c r="G408" i="28"/>
  <c r="I408" i="28"/>
  <c r="G409" i="28"/>
  <c r="I409" i="28"/>
  <c r="K409" i="28"/>
  <c r="G410" i="28"/>
  <c r="I410" i="28"/>
  <c r="K410" i="28"/>
  <c r="G411" i="28"/>
  <c r="I411" i="28"/>
  <c r="K411" i="28"/>
  <c r="G412" i="28"/>
  <c r="I412" i="28"/>
  <c r="K412" i="28"/>
  <c r="G413" i="28"/>
  <c r="I413" i="28"/>
  <c r="K413" i="28"/>
  <c r="G414" i="28"/>
  <c r="I414" i="28"/>
  <c r="K414" i="28"/>
  <c r="G415" i="28"/>
  <c r="I415" i="28"/>
  <c r="K415" i="28"/>
  <c r="G416" i="28"/>
  <c r="I416" i="28"/>
  <c r="K416" i="28"/>
  <c r="G417" i="28"/>
  <c r="I417" i="28"/>
  <c r="K417" i="28"/>
  <c r="E356" i="28"/>
  <c r="E357" i="28"/>
  <c r="E365" i="28"/>
  <c r="G365" i="28"/>
  <c r="I365" i="28"/>
  <c r="K365" i="28"/>
  <c r="M365" i="28"/>
  <c r="E366" i="28"/>
  <c r="G366" i="28"/>
  <c r="I366" i="28"/>
  <c r="K366" i="28"/>
  <c r="M366" i="28"/>
  <c r="E329" i="28"/>
  <c r="G329" i="28"/>
  <c r="I329" i="28"/>
  <c r="E330" i="28"/>
  <c r="G330" i="28"/>
  <c r="I330" i="28"/>
  <c r="E331" i="28"/>
  <c r="G331" i="28"/>
  <c r="I331" i="28"/>
  <c r="E332" i="28"/>
  <c r="G332" i="28"/>
  <c r="I332" i="28"/>
  <c r="E333" i="28"/>
  <c r="G333" i="28"/>
  <c r="I333" i="28"/>
  <c r="E334" i="28"/>
  <c r="G334" i="28"/>
  <c r="I334" i="28"/>
  <c r="E339" i="28"/>
  <c r="G339" i="28"/>
  <c r="I339" i="28"/>
  <c r="K339" i="28"/>
  <c r="M339" i="28"/>
  <c r="E340" i="28"/>
  <c r="G340" i="28"/>
  <c r="I340" i="28"/>
  <c r="K340" i="28"/>
  <c r="M340" i="28"/>
  <c r="E341" i="28"/>
  <c r="G341" i="28"/>
  <c r="I341" i="28"/>
  <c r="K341" i="28"/>
  <c r="M341" i="28"/>
  <c r="E342" i="28"/>
  <c r="G342" i="28"/>
  <c r="I342" i="28"/>
  <c r="K342" i="28"/>
  <c r="M342" i="28"/>
  <c r="E343" i="28"/>
  <c r="G343" i="28"/>
  <c r="I343" i="28"/>
  <c r="K343" i="28"/>
  <c r="M343" i="28"/>
  <c r="E344" i="28"/>
  <c r="G344" i="28"/>
  <c r="I344" i="28"/>
  <c r="K344" i="28"/>
  <c r="M344" i="28"/>
  <c r="E265" i="28"/>
  <c r="Q265" i="28" s="1"/>
  <c r="G265" i="28"/>
  <c r="R265" i="28" s="1"/>
  <c r="I265" i="28"/>
  <c r="S265" i="28" s="1"/>
  <c r="E266" i="28"/>
  <c r="Q266" i="28" s="1"/>
  <c r="G266" i="28"/>
  <c r="R266" i="28" s="1"/>
  <c r="I266" i="28"/>
  <c r="S266" i="28" s="1"/>
  <c r="E267" i="28"/>
  <c r="Q267" i="28" s="1"/>
  <c r="G267" i="28"/>
  <c r="R267" i="28" s="1"/>
  <c r="I267" i="28"/>
  <c r="S267" i="28" s="1"/>
  <c r="E268" i="28"/>
  <c r="Q268" i="28" s="1"/>
  <c r="G268" i="28"/>
  <c r="R268" i="28" s="1"/>
  <c r="I268" i="28"/>
  <c r="S268" i="28" s="1"/>
  <c r="E179" i="28"/>
  <c r="G179" i="28"/>
  <c r="I179" i="28"/>
  <c r="K179" i="28"/>
  <c r="M179" i="28"/>
  <c r="E180" i="28"/>
  <c r="G180" i="28"/>
  <c r="I180" i="28"/>
  <c r="K180" i="28"/>
  <c r="M180" i="28"/>
  <c r="E181" i="28"/>
  <c r="G181" i="28"/>
  <c r="I181" i="28"/>
  <c r="K181" i="28"/>
  <c r="M181" i="28"/>
  <c r="E182" i="28"/>
  <c r="G182" i="28"/>
  <c r="I182" i="28"/>
  <c r="K182" i="28"/>
  <c r="M182" i="28"/>
  <c r="E183" i="28"/>
  <c r="G183" i="28"/>
  <c r="I183" i="28"/>
  <c r="K183" i="28"/>
  <c r="M183" i="28"/>
  <c r="E184" i="28"/>
  <c r="G184" i="28"/>
  <c r="I184" i="28"/>
  <c r="K184" i="28"/>
  <c r="M184" i="28"/>
  <c r="E185" i="28"/>
  <c r="G185" i="28"/>
  <c r="I185" i="28"/>
  <c r="K185" i="28"/>
  <c r="M185" i="28"/>
  <c r="E186" i="28"/>
  <c r="G186" i="28"/>
  <c r="I186" i="28"/>
  <c r="K186" i="28"/>
  <c r="M186" i="28"/>
  <c r="E150" i="28"/>
  <c r="G150" i="28"/>
  <c r="I150" i="28"/>
  <c r="E151" i="28"/>
  <c r="G151" i="28"/>
  <c r="I151" i="28"/>
  <c r="E156" i="28"/>
  <c r="G156" i="28"/>
  <c r="I156" i="28"/>
  <c r="K156" i="28"/>
  <c r="M156" i="28"/>
  <c r="G356" i="28" l="1"/>
  <c r="G357" i="28"/>
  <c r="I356" i="28"/>
  <c r="I357" i="28"/>
  <c r="E295" i="28"/>
  <c r="G295" i="28"/>
  <c r="I295" i="28"/>
  <c r="E296" i="28"/>
  <c r="G296" i="28"/>
  <c r="I296" i="28"/>
  <c r="E297" i="28"/>
  <c r="G297" i="28"/>
  <c r="I297" i="28"/>
  <c r="E298" i="28"/>
  <c r="G298" i="28"/>
  <c r="I298" i="28"/>
  <c r="E299" i="28"/>
  <c r="G299" i="28"/>
  <c r="I299" i="28"/>
  <c r="E300" i="28"/>
  <c r="G300" i="28"/>
  <c r="I300" i="28"/>
  <c r="E305" i="28"/>
  <c r="G305" i="28"/>
  <c r="I305" i="28"/>
  <c r="K305" i="28"/>
  <c r="M305" i="28"/>
  <c r="E306" i="28"/>
  <c r="G306" i="28"/>
  <c r="I306" i="28"/>
  <c r="K306" i="28"/>
  <c r="M306" i="28"/>
  <c r="E307" i="28"/>
  <c r="G307" i="28"/>
  <c r="I307" i="28"/>
  <c r="K307" i="28"/>
  <c r="M307" i="28"/>
  <c r="E308" i="28"/>
  <c r="G308" i="28"/>
  <c r="I308" i="28"/>
  <c r="K308" i="28"/>
  <c r="M308" i="28"/>
  <c r="E309" i="28"/>
  <c r="G309" i="28"/>
  <c r="I309" i="28"/>
  <c r="K309" i="28"/>
  <c r="M309" i="28"/>
  <c r="E310" i="28"/>
  <c r="G310" i="28"/>
  <c r="I310" i="28"/>
  <c r="K310" i="28"/>
  <c r="M310" i="28"/>
  <c r="G315" i="28"/>
  <c r="I315" i="28"/>
  <c r="G316" i="28"/>
  <c r="I316" i="28"/>
  <c r="G317" i="28"/>
  <c r="I317" i="28"/>
  <c r="G318" i="28"/>
  <c r="I318" i="28"/>
  <c r="G319" i="28"/>
  <c r="I319" i="28"/>
  <c r="G320" i="28"/>
  <c r="I320" i="28"/>
  <c r="E14" i="28"/>
  <c r="E15" i="28"/>
  <c r="E16" i="28"/>
  <c r="E17" i="28"/>
  <c r="E18" i="28"/>
  <c r="E19" i="28"/>
  <c r="E20" i="28"/>
  <c r="E21" i="28"/>
  <c r="E22" i="28"/>
  <c r="E23" i="28"/>
  <c r="E24" i="28"/>
  <c r="E25" i="28"/>
  <c r="E26" i="28"/>
  <c r="E27" i="28"/>
  <c r="E28" i="28"/>
  <c r="E29" i="28"/>
  <c r="E30" i="28"/>
  <c r="E31" i="28"/>
  <c r="E32" i="28"/>
  <c r="E33" i="28"/>
  <c r="E34" i="28"/>
  <c r="E35" i="28"/>
  <c r="E36" i="28"/>
  <c r="E37" i="28"/>
  <c r="E38" i="28"/>
  <c r="E39" i="28"/>
  <c r="E40" i="28"/>
  <c r="E41" i="28"/>
  <c r="E42" i="28"/>
  <c r="E43" i="28"/>
  <c r="E44" i="28"/>
  <c r="E45" i="28"/>
  <c r="E46" i="28"/>
  <c r="E47" i="28"/>
  <c r="E48" i="28"/>
  <c r="E49" i="28"/>
  <c r="E50" i="28"/>
  <c r="E51" i="28"/>
  <c r="E52" i="28"/>
  <c r="G102" i="28"/>
  <c r="I102" i="28"/>
  <c r="K102" i="28"/>
  <c r="G103" i="28"/>
  <c r="I103" i="28"/>
  <c r="K103" i="28"/>
  <c r="G104" i="28"/>
  <c r="I104" i="28"/>
  <c r="K104" i="28"/>
  <c r="K105" i="28"/>
  <c r="G106" i="28"/>
  <c r="I106" i="28"/>
  <c r="K106" i="28"/>
  <c r="K107" i="28"/>
  <c r="K108" i="28"/>
  <c r="K109" i="28"/>
  <c r="G110" i="28"/>
  <c r="I110" i="28"/>
  <c r="K110" i="28"/>
  <c r="K111" i="28"/>
  <c r="K112" i="28"/>
  <c r="G113" i="28"/>
  <c r="I113" i="28"/>
  <c r="K113" i="28"/>
  <c r="K114" i="28"/>
  <c r="K115" i="28"/>
  <c r="K116" i="28"/>
  <c r="G117" i="28"/>
  <c r="I117" i="28"/>
  <c r="K117" i="28"/>
  <c r="K118" i="28"/>
  <c r="G119" i="28"/>
  <c r="I119" i="28"/>
  <c r="K119" i="28"/>
  <c r="K120" i="28"/>
  <c r="G121" i="28"/>
  <c r="I121" i="28"/>
  <c r="K121" i="28"/>
  <c r="K122" i="28"/>
  <c r="K123" i="28"/>
  <c r="G124" i="28"/>
  <c r="I124" i="28"/>
  <c r="K124" i="28"/>
  <c r="G125" i="28"/>
  <c r="I125" i="28"/>
  <c r="K125" i="28"/>
  <c r="G126" i="28"/>
  <c r="I126" i="28"/>
  <c r="K126" i="28"/>
  <c r="G127" i="28"/>
  <c r="I127" i="28"/>
  <c r="K127" i="28"/>
  <c r="G128" i="28"/>
  <c r="I128" i="28"/>
  <c r="K128" i="28"/>
  <c r="G129" i="28"/>
  <c r="I129" i="28"/>
  <c r="K129" i="28"/>
  <c r="G130" i="28"/>
  <c r="I130" i="28"/>
  <c r="K130" i="28"/>
  <c r="K131" i="28"/>
  <c r="K132" i="28"/>
  <c r="K133" i="28"/>
  <c r="K134" i="28"/>
  <c r="K135" i="28"/>
  <c r="K136" i="28"/>
  <c r="G137" i="28"/>
  <c r="I137" i="28"/>
  <c r="K137" i="28"/>
  <c r="G138" i="28"/>
  <c r="I138" i="28"/>
  <c r="K138" i="28"/>
  <c r="G139" i="28"/>
  <c r="I139" i="28"/>
  <c r="K139" i="28"/>
  <c r="G140" i="28"/>
  <c r="I140" i="28"/>
  <c r="K140" i="28"/>
  <c r="G141" i="28"/>
  <c r="I141" i="28"/>
  <c r="K141" i="28"/>
  <c r="P40" i="27" l="1"/>
  <c r="N40" i="27"/>
  <c r="L40" i="27"/>
  <c r="J40" i="27"/>
  <c r="H40" i="27"/>
  <c r="H36" i="27" s="1"/>
  <c r="R37" i="27"/>
  <c r="R34" i="27"/>
  <c r="L35" i="27" l="1"/>
  <c r="H35" i="27"/>
  <c r="N38" i="27"/>
  <c r="R40" i="27"/>
  <c r="L39" i="27"/>
  <c r="L36" i="27"/>
  <c r="N36" i="27"/>
  <c r="P38" i="27"/>
  <c r="N39" i="27"/>
  <c r="P36" i="27"/>
  <c r="N35" i="27"/>
  <c r="H38" i="27"/>
  <c r="P35" i="27"/>
  <c r="J38" i="27"/>
  <c r="P39" i="27"/>
  <c r="L38" i="27"/>
  <c r="J36" i="27"/>
  <c r="J39" i="27"/>
  <c r="H39" i="27"/>
  <c r="H42" i="27" s="1"/>
  <c r="J35" i="27"/>
  <c r="P42" i="27" l="1"/>
  <c r="N42" i="27"/>
  <c r="L42" i="27"/>
  <c r="J42" i="27"/>
  <c r="J41" i="27"/>
  <c r="R39" i="27"/>
  <c r="H41" i="27"/>
  <c r="R38" i="27"/>
  <c r="N41" i="27"/>
  <c r="R36" i="27"/>
  <c r="P41" i="27"/>
  <c r="L41" i="27"/>
  <c r="R35" i="27"/>
  <c r="R41" i="27" l="1"/>
</calcChain>
</file>

<file path=xl/sharedStrings.xml><?xml version="1.0" encoding="utf-8"?>
<sst xmlns="http://schemas.openxmlformats.org/spreadsheetml/2006/main" count="1728" uniqueCount="319">
  <si>
    <t>性別</t>
    <rPh sb="0" eb="2">
      <t>セイベツ</t>
    </rPh>
    <phoneticPr fontId="18"/>
  </si>
  <si>
    <t>合計</t>
    <rPh sb="0" eb="2">
      <t>ゴウケイ</t>
    </rPh>
    <phoneticPr fontId="18"/>
  </si>
  <si>
    <t>男性</t>
    <rPh sb="0" eb="2">
      <t>ダンセイ</t>
    </rPh>
    <phoneticPr fontId="18"/>
  </si>
  <si>
    <t>女性</t>
    <rPh sb="0" eb="2">
      <t>ジョセイ</t>
    </rPh>
    <phoneticPr fontId="18"/>
  </si>
  <si>
    <t>30歳代</t>
    <rPh sb="2" eb="4">
      <t>サイダイ</t>
    </rPh>
    <phoneticPr fontId="18"/>
  </si>
  <si>
    <t>40歳代</t>
    <rPh sb="2" eb="4">
      <t>サイダイ</t>
    </rPh>
    <phoneticPr fontId="18"/>
  </si>
  <si>
    <t>50歳代</t>
    <rPh sb="2" eb="4">
      <t>サイダイ</t>
    </rPh>
    <phoneticPr fontId="18"/>
  </si>
  <si>
    <t>年代</t>
    <rPh sb="0" eb="2">
      <t>ネンダイ</t>
    </rPh>
    <phoneticPr fontId="18"/>
  </si>
  <si>
    <t>【留意点】</t>
    <phoneticPr fontId="18"/>
  </si>
  <si>
    <t>【調査目的】</t>
    <rPh sb="1" eb="3">
      <t>チョウサ</t>
    </rPh>
    <rPh sb="3" eb="5">
      <t>モクテキ</t>
    </rPh>
    <phoneticPr fontId="18"/>
  </si>
  <si>
    <t>【実施期間】</t>
    <rPh sb="1" eb="3">
      <t>ジッシ</t>
    </rPh>
    <rPh sb="3" eb="5">
      <t>キカン</t>
    </rPh>
    <phoneticPr fontId="18"/>
  </si>
  <si>
    <t>【回答者数と内訳】</t>
    <rPh sb="1" eb="3">
      <t>カイトウ</t>
    </rPh>
    <rPh sb="3" eb="4">
      <t>シャ</t>
    </rPh>
    <rPh sb="4" eb="5">
      <t>スウ</t>
    </rPh>
    <rPh sb="6" eb="8">
      <t>ウチワケ</t>
    </rPh>
    <phoneticPr fontId="18"/>
  </si>
  <si>
    <t>【結果の概要】</t>
    <rPh sb="1" eb="3">
      <t>ケッカ</t>
    </rPh>
    <rPh sb="4" eb="6">
      <t>ガイヨウ</t>
    </rPh>
    <phoneticPr fontId="18"/>
  </si>
  <si>
    <t>【調査票】</t>
    <rPh sb="1" eb="4">
      <t>チョウサヒョウ</t>
    </rPh>
    <phoneticPr fontId="18"/>
  </si>
  <si>
    <t>60歳
以上</t>
    <rPh sb="2" eb="3">
      <t>サイ</t>
    </rPh>
    <rPh sb="4" eb="6">
      <t>イジョウ</t>
    </rPh>
    <phoneticPr fontId="18"/>
  </si>
  <si>
    <t>全体</t>
    <rPh sb="0" eb="2">
      <t>ゼンタイ</t>
    </rPh>
    <phoneticPr fontId="18"/>
  </si>
  <si>
    <t>ほとんど毎日</t>
    <rPh sb="4" eb="6">
      <t>マイニチ</t>
    </rPh>
    <phoneticPr fontId="18"/>
  </si>
  <si>
    <t>週３日以上</t>
  </si>
  <si>
    <t>週１～２日程度</t>
  </si>
  <si>
    <t>月１～３日程度</t>
  </si>
  <si>
    <t>年に１～２日程度</t>
  </si>
  <si>
    <t>まったくしなかった</t>
  </si>
  <si>
    <t>行った</t>
    <rPh sb="0" eb="1">
      <t>オコナ</t>
    </rPh>
    <phoneticPr fontId="18"/>
  </si>
  <si>
    <t>ある</t>
    <phoneticPr fontId="18"/>
  </si>
  <si>
    <t>ない</t>
    <phoneticPr fontId="18"/>
  </si>
  <si>
    <t>30歳代</t>
    <rPh sb="2" eb="3">
      <t>サイ</t>
    </rPh>
    <rPh sb="3" eb="4">
      <t>ダイ</t>
    </rPh>
    <phoneticPr fontId="18"/>
  </si>
  <si>
    <t>40歳代</t>
    <rPh sb="2" eb="3">
      <t>サイ</t>
    </rPh>
    <rPh sb="3" eb="4">
      <t>ダイ</t>
    </rPh>
    <phoneticPr fontId="18"/>
  </si>
  <si>
    <t>50歳代</t>
    <rPh sb="2" eb="3">
      <t>サイ</t>
    </rPh>
    <rPh sb="3" eb="4">
      <t>ダイ</t>
    </rPh>
    <phoneticPr fontId="18"/>
  </si>
  <si>
    <t>60歳以上</t>
    <rPh sb="2" eb="3">
      <t>サイ</t>
    </rPh>
    <rPh sb="3" eb="5">
      <t>イジョウ</t>
    </rPh>
    <phoneticPr fontId="18"/>
  </si>
  <si>
    <t>登山・トレッキング</t>
  </si>
  <si>
    <t>体力トレーニング（フィットネスクラブや自宅で室内運動器具を使う体力づくりを含む）</t>
  </si>
  <si>
    <t>健康・体力づくり</t>
  </si>
  <si>
    <t>楽しみ・ストレス解消</t>
  </si>
  <si>
    <t>運動不足の解消</t>
  </si>
  <si>
    <t>美容</t>
  </si>
  <si>
    <t>家族や友人との交流</t>
  </si>
  <si>
    <t>自己記録の向上や能力の向上</t>
  </si>
  <si>
    <t>女性</t>
  </si>
  <si>
    <t>30年度</t>
    <rPh sb="2" eb="4">
      <t>ネンド</t>
    </rPh>
    <phoneticPr fontId="18"/>
  </si>
  <si>
    <t>【調査対象】</t>
    <rPh sb="1" eb="3">
      <t>チョウサ</t>
    </rPh>
    <rPh sb="3" eb="5">
      <t>タイショウ</t>
    </rPh>
    <phoneticPr fontId="18"/>
  </si>
  <si>
    <t>民間調査会社に登録するインターネットモニターのうち、大阪市内在住の18歳以上の方</t>
    <rPh sb="0" eb="2">
      <t>ミンカン</t>
    </rPh>
    <rPh sb="2" eb="4">
      <t>チョウサ</t>
    </rPh>
    <rPh sb="4" eb="6">
      <t>ガイシャ</t>
    </rPh>
    <rPh sb="7" eb="9">
      <t>トウロク</t>
    </rPh>
    <rPh sb="26" eb="30">
      <t>オオサカシナイ</t>
    </rPh>
    <rPh sb="30" eb="32">
      <t>ザイジュウ</t>
    </rPh>
    <rPh sb="35" eb="38">
      <t>サイイジョウ</t>
    </rPh>
    <rPh sb="39" eb="40">
      <t>カタ</t>
    </rPh>
    <phoneticPr fontId="18"/>
  </si>
  <si>
    <t>【調査方法】</t>
    <rPh sb="1" eb="3">
      <t>チョウサ</t>
    </rPh>
    <rPh sb="3" eb="5">
      <t>ホウホウ</t>
    </rPh>
    <phoneticPr fontId="18"/>
  </si>
  <si>
    <t>インターネットを利用したウェブアンケート調査</t>
    <rPh sb="8" eb="10">
      <t>リヨウ</t>
    </rPh>
    <rPh sb="20" eb="22">
      <t>チョウサ</t>
    </rPh>
    <phoneticPr fontId="18"/>
  </si>
  <si>
    <t>500名</t>
    <rPh sb="3" eb="4">
      <t>メイ</t>
    </rPh>
    <phoneticPr fontId="18"/>
  </si>
  <si>
    <t>元年度</t>
    <rPh sb="0" eb="1">
      <t>ガン</t>
    </rPh>
    <rPh sb="1" eb="3">
      <t>ネンド</t>
    </rPh>
    <phoneticPr fontId="18"/>
  </si>
  <si>
    <t>調査票（データ添付）</t>
    <rPh sb="0" eb="3">
      <t>チョウサヒョウ</t>
    </rPh>
    <rPh sb="7" eb="9">
      <t>テンプ</t>
    </rPh>
    <phoneticPr fontId="18"/>
  </si>
  <si>
    <t>2年度</t>
    <rPh sb="1" eb="3">
      <t>ネンド</t>
    </rPh>
    <phoneticPr fontId="18"/>
  </si>
  <si>
    <t>2年度</t>
    <rPh sb="1" eb="2">
      <t>ネン</t>
    </rPh>
    <rPh sb="2" eb="3">
      <t>ド</t>
    </rPh>
    <phoneticPr fontId="18"/>
  </si>
  <si>
    <t>30年度</t>
    <rPh sb="2" eb="3">
      <t>ネン</t>
    </rPh>
    <rPh sb="3" eb="4">
      <t>ド</t>
    </rPh>
    <phoneticPr fontId="18"/>
  </si>
  <si>
    <t>元年度</t>
    <rPh sb="0" eb="3">
      <t>ガンネンド</t>
    </rPh>
    <phoneticPr fontId="18"/>
  </si>
  <si>
    <t>元年</t>
    <rPh sb="0" eb="2">
      <t>ガンネン</t>
    </rPh>
    <phoneticPr fontId="18"/>
  </si>
  <si>
    <t>ウォーキング（ぶらぶら歩き・一駅歩き・散歩などを含む）</t>
  </si>
  <si>
    <t>階段昇降</t>
  </si>
  <si>
    <t>ランニング・ジョギング</t>
  </si>
  <si>
    <t>キャッチボール・バレーボールの円陣パス・ドッジボール・バドミントンの打ち合いなど</t>
  </si>
  <si>
    <t>体操（ラジオ体操・職場の体操・美容体操・なわとびを含む）</t>
  </si>
  <si>
    <t>ヨガ・エアロビクス・バレエ・ダンス</t>
  </si>
  <si>
    <t>フォークダンス（社交ダンス・民謡踊りを含む）</t>
  </si>
  <si>
    <t>ゲートボール・グラウンドゴルフ</t>
  </si>
  <si>
    <t>太極拳・気功</t>
  </si>
  <si>
    <t>陸上競技</t>
  </si>
  <si>
    <t>マラソン・駅伝</t>
  </si>
  <si>
    <t>水泳（遊泳は含まない）</t>
  </si>
  <si>
    <t>柔道・剣道</t>
  </si>
  <si>
    <t>相撲</t>
  </si>
  <si>
    <t>空手・ボクシング・レスリング</t>
  </si>
  <si>
    <t>サッカー・フットサル</t>
  </si>
  <si>
    <t>弓道・アーチェリー</t>
  </si>
  <si>
    <t>野球</t>
  </si>
  <si>
    <t>ソフトボール</t>
  </si>
  <si>
    <t>バレーボール・ソフトバレーボール</t>
  </si>
  <si>
    <t>ラグビー</t>
  </si>
  <si>
    <t>バドミントン</t>
  </si>
  <si>
    <t>テニス、ソフトテニス</t>
  </si>
  <si>
    <t>卓球・ボウリング</t>
  </si>
  <si>
    <t>ボルダリング</t>
  </si>
  <si>
    <t>ハイキング・ピクニック・ワンダーフォーゲル</t>
  </si>
  <si>
    <t>スキー・スノーボード・クロスカントリースキー</t>
  </si>
  <si>
    <t>海水浴（遊泳）</t>
  </si>
  <si>
    <t>スケート・アイススケート（屋内を含む）</t>
  </si>
  <si>
    <t>キャンプ・オートキャンプ</t>
  </si>
  <si>
    <t>オリエンテーリング・ウォークラリー</t>
  </si>
  <si>
    <t>ボート・ヨット・ボートセーリング・ダイビング・カヌー・水上バイク</t>
  </si>
  <si>
    <t>ハングライダー・スカイダイビング・パラグライダー</t>
  </si>
  <si>
    <t>ゴルフ（練習場でのゴルフを含む）</t>
  </si>
  <si>
    <t>サイクリング・モーターサイクルスポーツ・自転車（BMX含む）</t>
  </si>
  <si>
    <t>釣り</t>
  </si>
  <si>
    <t>その他（具体的に：【　　　】）</t>
  </si>
  <si>
    <t>この1年間に運動・スポーツはしなかった</t>
  </si>
  <si>
    <t>3年度</t>
    <rPh sb="1" eb="3">
      <t>ネンド</t>
    </rPh>
    <phoneticPr fontId="18"/>
  </si>
  <si>
    <t>全体</t>
  </si>
  <si>
    <t>男性</t>
  </si>
  <si>
    <t>はい</t>
  </si>
  <si>
    <t>いいえ</t>
  </si>
  <si>
    <t>どちらでもない</t>
  </si>
  <si>
    <t>肥満解消</t>
  </si>
  <si>
    <t>コロナウイルス感染症対策による日常生活の変化</t>
  </si>
  <si>
    <t>■年代別</t>
    <rPh sb="1" eb="4">
      <t>ネンダイベツ</t>
    </rPh>
    <phoneticPr fontId="18"/>
  </si>
  <si>
    <t>■経年比較</t>
    <rPh sb="1" eb="3">
      <t>ケイネン</t>
    </rPh>
    <rPh sb="3" eb="5">
      <t>ヒカク</t>
    </rPh>
    <phoneticPr fontId="18"/>
  </si>
  <si>
    <t>公共のスポーツ施設</t>
  </si>
  <si>
    <t>学校の体育館・運動場など</t>
  </si>
  <si>
    <t>民間（商業）スポーツ施設</t>
  </si>
  <si>
    <t>自宅（室内、庭）</t>
  </si>
  <si>
    <t>職場</t>
  </si>
  <si>
    <t>行っていない</t>
  </si>
  <si>
    <t>行っており、行ってから1年未満である</t>
  </si>
  <si>
    <t>行っており、行ってから1年以上継続している</t>
  </si>
  <si>
    <t>仕事が忙しいから</t>
  </si>
  <si>
    <t>家事・育児が忙しいから</t>
  </si>
  <si>
    <t>体力に自信がないから</t>
  </si>
  <si>
    <t>場所や施設がないから</t>
  </si>
  <si>
    <t>お金がかかるから</t>
  </si>
  <si>
    <t>機会がないから</t>
  </si>
  <si>
    <t>運動やスポーツが好きではないから</t>
  </si>
  <si>
    <t>他に関心事があるから</t>
  </si>
  <si>
    <t>ボランティア自体に興味がないから</t>
  </si>
  <si>
    <t>3年度</t>
    <rPh sb="1" eb="2">
      <t>ネン</t>
    </rPh>
    <rPh sb="2" eb="3">
      <t>ド</t>
    </rPh>
    <phoneticPr fontId="18"/>
  </si>
  <si>
    <t>わからない</t>
  </si>
  <si>
    <t>その他</t>
  </si>
  <si>
    <t>その他</t>
    <phoneticPr fontId="18"/>
  </si>
  <si>
    <t>特に理由はない</t>
    <phoneticPr fontId="18"/>
  </si>
  <si>
    <t>●</t>
  </si>
  <si>
    <t>まったくしなかった</t>
    <phoneticPr fontId="18"/>
  </si>
  <si>
    <t>その他</t>
    <phoneticPr fontId="18"/>
  </si>
  <si>
    <t>健康・体力づくりのために必要な頻度</t>
  </si>
  <si>
    <t>体を動かすのが好きである</t>
  </si>
  <si>
    <t>家族や友人との交流が楽しい</t>
  </si>
  <si>
    <t>医師からの指導</t>
  </si>
  <si>
    <t>教室やジムの開催頻度</t>
  </si>
  <si>
    <t>教室やジムに会費を払っている</t>
  </si>
  <si>
    <t>特に理由はない</t>
  </si>
  <si>
    <t>どの年代においても、「健康・体力づくり」、「運動不足の解消」の割合が高い。</t>
    <rPh sb="2" eb="4">
      <t>ネn</t>
    </rPh>
    <rPh sb="11" eb="13">
      <t>ケンコウ</t>
    </rPh>
    <rPh sb="14" eb="16">
      <t>タイリョク</t>
    </rPh>
    <rPh sb="22" eb="26">
      <t>ウンドウブソク</t>
    </rPh>
    <rPh sb="27" eb="29">
      <t>カイショウ</t>
    </rPh>
    <rPh sb="31" eb="33">
      <t>ワリアイ</t>
    </rPh>
    <rPh sb="34" eb="35">
      <t>タカ</t>
    </rPh>
    <phoneticPr fontId="18"/>
  </si>
  <si>
    <t>-</t>
  </si>
  <si>
    <t>-</t>
    <phoneticPr fontId="18"/>
  </si>
  <si>
    <t>「体を動かすのが好きである」、「家族や友人との交流が楽しい」は男女差が大きく見られ、また、年齢層が低いほど割合が高い。</t>
    <rPh sb="1" eb="2">
      <t>カラダ</t>
    </rPh>
    <rPh sb="3" eb="4">
      <t>ウゴ</t>
    </rPh>
    <rPh sb="8" eb="9">
      <t>ス</t>
    </rPh>
    <rPh sb="16" eb="18">
      <t>カゾク</t>
    </rPh>
    <rPh sb="19" eb="21">
      <t>ユウジン</t>
    </rPh>
    <rPh sb="23" eb="25">
      <t>コウリュウ</t>
    </rPh>
    <rPh sb="26" eb="27">
      <t>タノ</t>
    </rPh>
    <rPh sb="31" eb="32">
      <t>オトコ</t>
    </rPh>
    <rPh sb="35" eb="36">
      <t>オオ</t>
    </rPh>
    <rPh sb="38" eb="39">
      <t>ミ</t>
    </rPh>
    <rPh sb="45" eb="48">
      <t>ネンレイソウ</t>
    </rPh>
    <rPh sb="49" eb="50">
      <t>ヒク</t>
    </rPh>
    <rPh sb="53" eb="55">
      <t>ワリアイ</t>
    </rPh>
    <rPh sb="56" eb="57">
      <t>タカ</t>
    </rPh>
    <phoneticPr fontId="18"/>
  </si>
  <si>
    <t>公園・河川敷・道路・空き地・広場など</t>
    <phoneticPr fontId="18"/>
  </si>
  <si>
    <t>自宅（室内、庭）</t>
    <phoneticPr fontId="18"/>
  </si>
  <si>
    <t>家事・育児が忙しいから</t>
    <phoneticPr fontId="18"/>
  </si>
  <si>
    <t>体力に自信がないから</t>
    <phoneticPr fontId="18"/>
  </si>
  <si>
    <t>ボランティア自体に興味がないから</t>
    <phoneticPr fontId="18"/>
  </si>
  <si>
    <t>ボランティアの募集がどのように行われているかわからないから</t>
    <phoneticPr fontId="18"/>
  </si>
  <si>
    <t>経年比較をすると、「盛んである」と回答した割合は概ね同様の傾向で推移している。</t>
    <rPh sb="0" eb="4">
      <t>ケイネンヒカク</t>
    </rPh>
    <rPh sb="10" eb="11">
      <t>サカ</t>
    </rPh>
    <rPh sb="17" eb="19">
      <t>カイトウ</t>
    </rPh>
    <rPh sb="21" eb="23">
      <t>ワリアイ</t>
    </rPh>
    <rPh sb="24" eb="25">
      <t>オオム</t>
    </rPh>
    <rPh sb="26" eb="28">
      <t>ドウヨウ</t>
    </rPh>
    <rPh sb="29" eb="31">
      <t>ケイコウ</t>
    </rPh>
    <rPh sb="32" eb="34">
      <t>スイイ</t>
    </rPh>
    <phoneticPr fontId="18"/>
  </si>
  <si>
    <t>－</t>
    <phoneticPr fontId="18"/>
  </si>
  <si>
    <t>※質問文及び選択肢などの長い文章については、簡略化して表示している場合があります。
※数値（％）は、各実数を元に比率表示し、小数第2位を四捨五入しています。
   したがって、内訳の合計が全体の計に一致しないことがあります。
   また、複数回答の質問については、回答者数を母数に比率表示しています。
※本アンケートの回答者は民間調査会社に登録するインターネットモニターであり、
   回答者の   構成は無作為抽出サンプルのように「市民全体の縮図」ではありません。
   そのため、調査結果は、「市民全体の状況」を直接的に示すものではなく、
   あくまで本アンケートの回答者の回答状況にとどまります。</t>
    <phoneticPr fontId="18"/>
  </si>
  <si>
    <t>18～29歳
以下</t>
    <rPh sb="5" eb="6">
      <t>サイ</t>
    </rPh>
    <rPh sb="7" eb="9">
      <t>イカ</t>
    </rPh>
    <phoneticPr fontId="18"/>
  </si>
  <si>
    <t>18～29歳
以下</t>
    <phoneticPr fontId="18"/>
  </si>
  <si>
    <t>※一部選択肢について、今回の調査と過去調査とで名称が完全には一致しないものが含まれます</t>
    <rPh sb="1" eb="3">
      <t>イチブ</t>
    </rPh>
    <rPh sb="11" eb="13">
      <t>コンカイ</t>
    </rPh>
    <rPh sb="14" eb="16">
      <t>チョウサ</t>
    </rPh>
    <rPh sb="23" eb="25">
      <t>メイショウ</t>
    </rPh>
    <rPh sb="26" eb="28">
      <t>カンゼン</t>
    </rPh>
    <rPh sb="30" eb="32">
      <t>イッチ</t>
    </rPh>
    <rPh sb="38" eb="39">
      <t>フク</t>
    </rPh>
    <phoneticPr fontId="18"/>
  </si>
  <si>
    <t>■年代別</t>
    <rPh sb="1" eb="3">
      <t>ネンダイ</t>
    </rPh>
    <phoneticPr fontId="18"/>
  </si>
  <si>
    <t>■年代及び性別</t>
    <rPh sb="1" eb="3">
      <t>ネンダイ</t>
    </rPh>
    <rPh sb="3" eb="4">
      <t>オヨ</t>
    </rPh>
    <rPh sb="5" eb="7">
      <t>セイベツ</t>
    </rPh>
    <phoneticPr fontId="18"/>
  </si>
  <si>
    <t/>
  </si>
  <si>
    <t>18-29歳</t>
  </si>
  <si>
    <t>30歳代</t>
  </si>
  <si>
    <t>40歳代</t>
  </si>
  <si>
    <t>50歳代</t>
  </si>
  <si>
    <t>60歳以上</t>
  </si>
  <si>
    <t>ほとんど毎日</t>
  </si>
  <si>
    <t>週3日以上</t>
  </si>
  <si>
    <t>週1～2日程度</t>
  </si>
  <si>
    <t>月1～3日程度</t>
  </si>
  <si>
    <t>年に1～2日程度</t>
  </si>
  <si>
    <t>年に1～2日程度</t>
    <phoneticPr fontId="18"/>
  </si>
  <si>
    <t>月1～3日程度</t>
    <phoneticPr fontId="18"/>
  </si>
  <si>
    <t>週1～2日程度</t>
    <phoneticPr fontId="18"/>
  </si>
  <si>
    <t>週3日以上</t>
    <phoneticPr fontId="18"/>
  </si>
  <si>
    <t>ほとんど毎日</t>
    <phoneticPr fontId="18"/>
  </si>
  <si>
    <t>「家事・育児が忙しいから」、「体力に自信がないから」は、女性では男性に比べて割合が高い。</t>
    <rPh sb="32" eb="34">
      <t>ジョセイ</t>
    </rPh>
    <rPh sb="35" eb="37">
      <t>ワリアイ</t>
    </rPh>
    <phoneticPr fontId="18"/>
  </si>
  <si>
    <t>5年度</t>
    <rPh sb="1" eb="3">
      <t>ネンド</t>
    </rPh>
    <phoneticPr fontId="18"/>
  </si>
  <si>
    <t>5年度</t>
    <rPh sb="1" eb="2">
      <t>ネン</t>
    </rPh>
    <rPh sb="2" eb="3">
      <t>ド</t>
    </rPh>
    <phoneticPr fontId="18"/>
  </si>
  <si>
    <t>運動・スポーツの指導</t>
  </si>
  <si>
    <t>スポーツの審判</t>
  </si>
  <si>
    <t>スポーツクラブ・団体の運営や世話</t>
  </si>
  <si>
    <t>スポーツ施設の管理の手伝い</t>
  </si>
  <si>
    <t>大会・イベントの運営や世話</t>
  </si>
  <si>
    <t>自身やお子様が所属するスポーツ団体やクラブでの補助的な活動（練習や大会での参加者の送迎、参加者の飲料や弁当の準備、活動場所や施設の予約・手配、指導や審判の補助、役員や会計係等、ウェブサイトやチラシの作成）</t>
  </si>
  <si>
    <t>そのスポーツが好きだから</t>
  </si>
  <si>
    <t>そのスポーツをしているから</t>
  </si>
  <si>
    <t>以前そのスポーツをしていたので</t>
  </si>
  <si>
    <t>応援しているチームがあるから</t>
  </si>
  <si>
    <t>応援している選手がいるから</t>
  </si>
  <si>
    <t>暇つぶしのため</t>
  </si>
  <si>
    <t>ストレス発散のため</t>
  </si>
  <si>
    <t>友人や家族に誘われたから</t>
  </si>
  <si>
    <t>家族・友人が出場していたから</t>
  </si>
  <si>
    <t>チケットがあったので</t>
  </si>
  <si>
    <t>なんとなく・たまたま</t>
  </si>
  <si>
    <t>非常に盛んである</t>
  </si>
  <si>
    <t>どちらかといえば盛んである</t>
  </si>
  <si>
    <t>どちらかといえば盛んでない</t>
  </si>
  <si>
    <t>全く盛んでない</t>
  </si>
  <si>
    <t>盛んである　計</t>
  </si>
  <si>
    <t>盛んでない　計</t>
  </si>
  <si>
    <t>バスケットボール・３×３</t>
    <phoneticPr fontId="18"/>
  </si>
  <si>
    <t>＜スポーツボランティアについて＞</t>
    <phoneticPr fontId="18"/>
  </si>
  <si>
    <t>＜ご自身の運動について＞</t>
  </si>
  <si>
    <t>＜スポーツ観戦や大会の認知について＞</t>
  </si>
  <si>
    <t>知っている</t>
  </si>
  <si>
    <t>知らない</t>
  </si>
  <si>
    <t>区の広報誌、行政出版の刊行物</t>
  </si>
  <si>
    <t>大阪市（区）のホームページ</t>
  </si>
  <si>
    <t>ＳＮＳ（Ｘ（旧Ｔｗｉｔｔｅｒ）・Ｉｎｓｔａｇｒａｍ等）</t>
  </si>
  <si>
    <t>大阪市ホームページ・ＳＮＳ以外のインターネット</t>
  </si>
  <si>
    <t>テレビ・ラジオ</t>
  </si>
  <si>
    <t>新聞・広告</t>
  </si>
  <si>
    <t>イベント雑誌</t>
  </si>
  <si>
    <t>知人・友人・家族からの紹介</t>
  </si>
  <si>
    <t>名前も活動内容も知っている</t>
  </si>
  <si>
    <t>名前は聞いたことがあるが、活動内容は知らない</t>
  </si>
  <si>
    <t>名前は聞いたことがないが、存在は知っている</t>
  </si>
  <si>
    <t>名前も活動内容も知らない</t>
  </si>
  <si>
    <t>認知　計</t>
    <rPh sb="0" eb="2">
      <t>ニンチ</t>
    </rPh>
    <phoneticPr fontId="18"/>
  </si>
  <si>
    <t>スポーツの実技指導</t>
  </si>
  <si>
    <t>スポーツ事業・大会の企画・立案・運営</t>
  </si>
  <si>
    <t>障がい者スポーツの普及・振興</t>
  </si>
  <si>
    <t>地域スポーツ活動全般にわたる連絡調整（コーディネーター）</t>
  </si>
  <si>
    <t>よく付き合っている</t>
  </si>
  <si>
    <t>ある程度付き合っている</t>
  </si>
  <si>
    <t>あまり付き合っていない</t>
  </si>
  <si>
    <t>全く付き合っていない</t>
  </si>
  <si>
    <t>付き合っている　計</t>
  </si>
  <si>
    <t>付き合っていない　計</t>
  </si>
  <si>
    <t>非常に役立っている</t>
  </si>
  <si>
    <t>どちらかといえば役立っている</t>
  </si>
  <si>
    <t>どちらかといえば役立っていない</t>
  </si>
  <si>
    <t>全く役立っていない</t>
  </si>
  <si>
    <t>役立っている　計</t>
  </si>
  <si>
    <t>役立っていない　計</t>
  </si>
  <si>
    <t>直接現地で</t>
  </si>
  <si>
    <t>テレビやインターネットで</t>
  </si>
  <si>
    <t>見なかった</t>
  </si>
  <si>
    <t>見た　計</t>
  </si>
  <si>
    <t>性別・年代別ともに「ウォーキング」が約5割と最も割合が高く、過去調査と同じ傾向である。</t>
    <rPh sb="18" eb="19">
      <t>ヤク</t>
    </rPh>
    <rPh sb="20" eb="21">
      <t>ワリ</t>
    </rPh>
    <rPh sb="22" eb="23">
      <t>モット</t>
    </rPh>
    <rPh sb="24" eb="26">
      <t>ワリアイ</t>
    </rPh>
    <rPh sb="27" eb="28">
      <t>タカ</t>
    </rPh>
    <rPh sb="30" eb="34">
      <t>カコチョウサ</t>
    </rPh>
    <phoneticPr fontId="33"/>
  </si>
  <si>
    <t>この1年間に運動・スポーツはしなかった</t>
    <phoneticPr fontId="18"/>
  </si>
  <si>
    <t>18～
29歳以下</t>
    <phoneticPr fontId="18"/>
  </si>
  <si>
    <t>北区</t>
  </si>
  <si>
    <t>都島区</t>
  </si>
  <si>
    <t>福島区</t>
  </si>
  <si>
    <t>此花区</t>
  </si>
  <si>
    <t>中央区</t>
  </si>
  <si>
    <t>西区</t>
  </si>
  <si>
    <t>港区</t>
  </si>
  <si>
    <t>大正区</t>
  </si>
  <si>
    <t>天王寺区</t>
  </si>
  <si>
    <t>浪速区</t>
  </si>
  <si>
    <t>西淀川区</t>
  </si>
  <si>
    <t>淀川区</t>
  </si>
  <si>
    <t>東淀川区</t>
  </si>
  <si>
    <t>東成区</t>
  </si>
  <si>
    <t>生野区</t>
  </si>
  <si>
    <t>旭区</t>
  </si>
  <si>
    <t>城東区</t>
  </si>
  <si>
    <t>鶴見区</t>
  </si>
  <si>
    <t>阿倍野区</t>
  </si>
  <si>
    <t>住之江区</t>
  </si>
  <si>
    <t>住吉区</t>
  </si>
  <si>
    <t>東住吉区</t>
  </si>
  <si>
    <t>平野区</t>
  </si>
  <si>
    <t>西成区</t>
  </si>
  <si>
    <t>SC5　お住まいのエリアをお知らせください。（SA）</t>
  </si>
  <si>
    <t>SC6　あなたの職業をお知らせください。（SA）</t>
  </si>
  <si>
    <t>自営業</t>
  </si>
  <si>
    <t>勤め人（パート・アルバイト含む）</t>
  </si>
  <si>
    <t>主婦・主夫</t>
  </si>
  <si>
    <t>学生</t>
  </si>
  <si>
    <t>無職</t>
  </si>
  <si>
    <t>行っている　計</t>
  </si>
  <si>
    <t>行わなかった</t>
  </si>
  <si>
    <t>令和5年8月21日（月曜日）～9月4日（月曜日）</t>
    <rPh sb="0" eb="2">
      <t>レイワ</t>
    </rPh>
    <rPh sb="3" eb="4">
      <t>ネン</t>
    </rPh>
    <rPh sb="5" eb="6">
      <t>ガツ</t>
    </rPh>
    <rPh sb="8" eb="9">
      <t>ニチ</t>
    </rPh>
    <rPh sb="10" eb="13">
      <t>ゲツヨウビ</t>
    </rPh>
    <rPh sb="16" eb="17">
      <t>ガツ</t>
    </rPh>
    <rPh sb="18" eb="19">
      <t>ニチ</t>
    </rPh>
    <rPh sb="21" eb="23">
      <t>ヨウビ</t>
    </rPh>
    <phoneticPr fontId="18"/>
  </si>
  <si>
    <t>民間ネット調査「運動とスポーツに関する意識調査」（令和5年8月実施）の結果</t>
    <rPh sb="0" eb="2">
      <t>ミンカン</t>
    </rPh>
    <rPh sb="5" eb="7">
      <t>チョウサ</t>
    </rPh>
    <rPh sb="25" eb="27">
      <t>レイワ</t>
    </rPh>
    <rPh sb="28" eb="29">
      <t>ネン</t>
    </rPh>
    <rPh sb="30" eb="31">
      <t>ガツ</t>
    </rPh>
    <rPh sb="31" eb="33">
      <t>ジッシ</t>
    </rPh>
    <rPh sb="35" eb="37">
      <t>ケッカ</t>
    </rPh>
    <phoneticPr fontId="18"/>
  </si>
  <si>
    <t>この1年間に運動・スポーツはしなかったと答えた人の割合が前回調査時18.4%から29.6%へと増加の傾向にある。</t>
    <phoneticPr fontId="33"/>
  </si>
  <si>
    <t>運動することで健康になっていると感じている者は約6割を超えており、そのうち30代未満が71.6％と最も割合が高い。</t>
    <rPh sb="0" eb="2">
      <t>ウンドウ</t>
    </rPh>
    <rPh sb="7" eb="9">
      <t>ケンコウ</t>
    </rPh>
    <rPh sb="16" eb="17">
      <t>カン</t>
    </rPh>
    <rPh sb="21" eb="22">
      <t>モノ</t>
    </rPh>
    <rPh sb="23" eb="24">
      <t>ヤク</t>
    </rPh>
    <rPh sb="25" eb="26">
      <t>ワリ</t>
    </rPh>
    <rPh sb="27" eb="28">
      <t>コ</t>
    </rPh>
    <rPh sb="40" eb="42">
      <t>ミマン</t>
    </rPh>
    <rPh sb="49" eb="50">
      <t>モット</t>
    </rPh>
    <rPh sb="51" eb="53">
      <t>ワリアイ</t>
    </rPh>
    <rPh sb="54" eb="55">
      <t>タカ</t>
    </rPh>
    <phoneticPr fontId="18"/>
  </si>
  <si>
    <t>楽しみ・ストレス解消</t>
    <phoneticPr fontId="18"/>
  </si>
  <si>
    <t>性別にかかわらず、「週1～2日程度」、「月1～3日程度」が約3割と高くなっている。</t>
    <rPh sb="0" eb="2">
      <t>セイベツ</t>
    </rPh>
    <rPh sb="10" eb="11">
      <t>シュウ</t>
    </rPh>
    <rPh sb="14" eb="15">
      <t>ニチ</t>
    </rPh>
    <rPh sb="15" eb="17">
      <t>テイド</t>
    </rPh>
    <rPh sb="20" eb="21">
      <t>ツキ</t>
    </rPh>
    <rPh sb="24" eb="27">
      <t>ニチテイド</t>
    </rPh>
    <rPh sb="29" eb="30">
      <t>ヤク</t>
    </rPh>
    <rPh sb="31" eb="32">
      <t>ワリ</t>
    </rPh>
    <rPh sb="33" eb="34">
      <t>タカ</t>
    </rPh>
    <phoneticPr fontId="18"/>
  </si>
  <si>
    <t>60歳以上では、「ほとんど毎日」「週３日以上」が約4割と高くなっている。</t>
    <rPh sb="3" eb="5">
      <t>イジョウ</t>
    </rPh>
    <rPh sb="13" eb="15">
      <t>マイニティ</t>
    </rPh>
    <rPh sb="17" eb="18">
      <t xml:space="preserve">シュウ </t>
    </rPh>
    <rPh sb="19" eb="20">
      <t>ニティ</t>
    </rPh>
    <rPh sb="20" eb="22">
      <t>イジョウ</t>
    </rPh>
    <rPh sb="24" eb="25">
      <t>ヤク</t>
    </rPh>
    <rPh sb="26" eb="27">
      <t>ワリ</t>
    </rPh>
    <rPh sb="28" eb="29">
      <t>タカ</t>
    </rPh>
    <phoneticPr fontId="18"/>
  </si>
  <si>
    <t>経年比較をすると、過去調査の傾向に反し令和5年度の運動の頻度が減少している傾向が見られる。</t>
    <rPh sb="0" eb="4">
      <t>ケイネンヒカク</t>
    </rPh>
    <rPh sb="9" eb="11">
      <t>カコ</t>
    </rPh>
    <rPh sb="11" eb="13">
      <t>チョウサ</t>
    </rPh>
    <rPh sb="14" eb="16">
      <t>ケイコウ</t>
    </rPh>
    <rPh sb="17" eb="18">
      <t>ハン</t>
    </rPh>
    <rPh sb="19" eb="21">
      <t>レイワ</t>
    </rPh>
    <rPh sb="22" eb="24">
      <t>ネンド</t>
    </rPh>
    <rPh sb="25" eb="27">
      <t>ウンドウ</t>
    </rPh>
    <rPh sb="28" eb="30">
      <t>ヒンド</t>
    </rPh>
    <rPh sb="31" eb="33">
      <t>ゲンショウ</t>
    </rPh>
    <rPh sb="37" eb="39">
      <t>ケイコウ</t>
    </rPh>
    <rPh sb="40" eb="41">
      <t>ミ</t>
    </rPh>
    <phoneticPr fontId="18"/>
  </si>
  <si>
    <t>「健康・体力づくりのために必要な頻度」は性別にかかわらず約8割と高い。また、年齢層が高いほど割合が高く、60歳以上では86.7％となっている。</t>
    <rPh sb="1" eb="3">
      <t>ケンコウ</t>
    </rPh>
    <rPh sb="4" eb="6">
      <t>タイリョク</t>
    </rPh>
    <rPh sb="13" eb="15">
      <t>ヒツヨウ</t>
    </rPh>
    <rPh sb="16" eb="18">
      <t>ヒンド</t>
    </rPh>
    <rPh sb="28" eb="29">
      <t>ヤク</t>
    </rPh>
    <rPh sb="32" eb="33">
      <t>タカ</t>
    </rPh>
    <phoneticPr fontId="18"/>
  </si>
  <si>
    <t>医師からの指導</t>
    <phoneticPr fontId="18"/>
  </si>
  <si>
    <t>経年比較をすると、「医師からの指導」「教室やジム」等の屋内環境への依存が微増の傾向にある。</t>
    <rPh sb="0" eb="4">
      <t>ケイネンヒカク</t>
    </rPh>
    <rPh sb="19" eb="21">
      <t>キョウシツ</t>
    </rPh>
    <rPh sb="25" eb="26">
      <t>トウ</t>
    </rPh>
    <rPh sb="27" eb="29">
      <t>オクナイ</t>
    </rPh>
    <rPh sb="29" eb="31">
      <t>カンキョウ</t>
    </rPh>
    <rPh sb="33" eb="35">
      <t>イゾン</t>
    </rPh>
    <rPh sb="36" eb="38">
      <t>ビゾウ</t>
    </rPh>
    <rPh sb="39" eb="41">
      <t>ケイコウ</t>
    </rPh>
    <phoneticPr fontId="18"/>
  </si>
  <si>
    <t>男性・女性ともに「1年以上継続している」が5割を超えている。</t>
    <rPh sb="3" eb="5">
      <t>ジョセイ</t>
    </rPh>
    <rPh sb="10" eb="13">
      <t>ネンイジョウ</t>
    </rPh>
    <rPh sb="13" eb="15">
      <t>ケイゾク</t>
    </rPh>
    <rPh sb="22" eb="23">
      <t>ワリ</t>
    </rPh>
    <rPh sb="24" eb="25">
      <t>コ</t>
    </rPh>
    <phoneticPr fontId="18"/>
  </si>
  <si>
    <t>運動やスポーツが好きではないから</t>
    <phoneticPr fontId="18"/>
  </si>
  <si>
    <t>男性は「仕事が忙しいから」の割合が最も高い。女性は「運動やスポーツが好きではないから」の割合が最も高い。</t>
    <rPh sb="0" eb="2">
      <t>ダンセイ</t>
    </rPh>
    <rPh sb="4" eb="6">
      <t>シゴト</t>
    </rPh>
    <rPh sb="7" eb="8">
      <t>イソガ</t>
    </rPh>
    <rPh sb="14" eb="16">
      <t>ワリアイ</t>
    </rPh>
    <rPh sb="17" eb="18">
      <t>モット</t>
    </rPh>
    <rPh sb="19" eb="20">
      <t>タカ</t>
    </rPh>
    <rPh sb="22" eb="24">
      <t>ジョセイ</t>
    </rPh>
    <rPh sb="26" eb="28">
      <t>ウンドウ</t>
    </rPh>
    <rPh sb="34" eb="35">
      <t>ス</t>
    </rPh>
    <rPh sb="44" eb="46">
      <t>ワリアイ</t>
    </rPh>
    <rPh sb="47" eb="48">
      <t>モット</t>
    </rPh>
    <rPh sb="49" eb="50">
      <t>タカ</t>
    </rPh>
    <phoneticPr fontId="18"/>
  </si>
  <si>
    <t>場所や施設がないから</t>
    <phoneticPr fontId="18"/>
  </si>
  <si>
    <t>経年比較をすると、「場所や施設がないから」が微増の傾向にある。</t>
    <rPh sb="0" eb="4">
      <t>ケイネンヒカク</t>
    </rPh>
    <rPh sb="22" eb="24">
      <t>ビゾウ</t>
    </rPh>
    <rPh sb="25" eb="27">
      <t>ケイコウ</t>
    </rPh>
    <phoneticPr fontId="18"/>
  </si>
  <si>
    <t>大会・イベントの運営や世話</t>
    <phoneticPr fontId="18"/>
  </si>
  <si>
    <t>男性は「運動・スポーツの指導」の割合が最も高い。女性は「大会・イベントの運営や世話」の割合が最も高い。</t>
    <rPh sb="0" eb="2">
      <t>ダンセイ</t>
    </rPh>
    <rPh sb="4" eb="6">
      <t>ウンドウ</t>
    </rPh>
    <rPh sb="12" eb="14">
      <t>シドウ</t>
    </rPh>
    <rPh sb="16" eb="18">
      <t>ワリアイ</t>
    </rPh>
    <rPh sb="19" eb="20">
      <t>モット</t>
    </rPh>
    <rPh sb="21" eb="22">
      <t>タカ</t>
    </rPh>
    <rPh sb="24" eb="26">
      <t>ジョセイ</t>
    </rPh>
    <rPh sb="43" eb="45">
      <t>ワリアイ</t>
    </rPh>
    <rPh sb="46" eb="47">
      <t>モット</t>
    </rPh>
    <rPh sb="48" eb="49">
      <t>タカ</t>
    </rPh>
    <phoneticPr fontId="18"/>
  </si>
  <si>
    <t>年代別に見ると、18〜29歳以下の活動の割合が最も高く、年齢が進につれて減少の傾向にある。</t>
    <rPh sb="0" eb="2">
      <t>ネンダイ</t>
    </rPh>
    <rPh sb="2" eb="3">
      <t>ベツ</t>
    </rPh>
    <rPh sb="4" eb="5">
      <t>ミ</t>
    </rPh>
    <rPh sb="13" eb="14">
      <t>サイ</t>
    </rPh>
    <rPh sb="14" eb="16">
      <t>イカ</t>
    </rPh>
    <rPh sb="17" eb="19">
      <t>カツドウ</t>
    </rPh>
    <rPh sb="20" eb="22">
      <t>ワリアイ</t>
    </rPh>
    <rPh sb="23" eb="24">
      <t>モット</t>
    </rPh>
    <rPh sb="25" eb="26">
      <t>タカ</t>
    </rPh>
    <rPh sb="28" eb="30">
      <t>ネンレイ</t>
    </rPh>
    <rPh sb="31" eb="32">
      <t>ススム</t>
    </rPh>
    <rPh sb="36" eb="38">
      <t>ゲンショウ</t>
    </rPh>
    <rPh sb="39" eb="41">
      <t>ケイコウ</t>
    </rPh>
    <phoneticPr fontId="18"/>
  </si>
  <si>
    <t>性別にかかわらず、「ボランティア自体に興味がないから」、「ボランティアの募集がどのように行われているかわからないから」が3割程度と高い。</t>
    <rPh sb="0" eb="2">
      <t>セイベツ</t>
    </rPh>
    <rPh sb="62" eb="64">
      <t>テイド</t>
    </rPh>
    <rPh sb="65" eb="66">
      <t>タカ</t>
    </rPh>
    <phoneticPr fontId="18"/>
  </si>
  <si>
    <t>そのスポーツが好きだから</t>
    <phoneticPr fontId="18"/>
  </si>
  <si>
    <t>応援しているチームがあるから</t>
    <phoneticPr fontId="18"/>
  </si>
  <si>
    <t>応援している選手がいるから</t>
    <phoneticPr fontId="18"/>
  </si>
  <si>
    <t>性別・年齢にかかわらず、「そのスポーツが好きだから」の割合が最も高い。次いで「応援している選手・チーム」がいるから」の割合が高い</t>
    <phoneticPr fontId="18"/>
  </si>
  <si>
    <t>「盛んでない」と回答した割合が5割を超えている。</t>
    <rPh sb="1" eb="2">
      <t>サカ</t>
    </rPh>
    <rPh sb="8" eb="10">
      <t>カイトウ</t>
    </rPh>
    <rPh sb="12" eb="14">
      <t>ワリアイ</t>
    </rPh>
    <rPh sb="16" eb="17">
      <t>ワリ</t>
    </rPh>
    <rPh sb="18" eb="19">
      <t>コ</t>
    </rPh>
    <phoneticPr fontId="18"/>
  </si>
  <si>
    <t>性別に関わらず「名前も活動内容も知らない」と回答した割合が8割と高い。</t>
    <rPh sb="0" eb="2">
      <t>セイベツ</t>
    </rPh>
    <rPh sb="3" eb="4">
      <t>カカ</t>
    </rPh>
    <rPh sb="8" eb="10">
      <t>ナマエ</t>
    </rPh>
    <rPh sb="11" eb="13">
      <t>カツドウ</t>
    </rPh>
    <rPh sb="13" eb="15">
      <t>ナイヨウ</t>
    </rPh>
    <rPh sb="16" eb="17">
      <t>シ</t>
    </rPh>
    <rPh sb="22" eb="24">
      <t>カイトウ</t>
    </rPh>
    <rPh sb="26" eb="28">
      <t>ワリアイ</t>
    </rPh>
    <rPh sb="30" eb="31">
      <t>ワリ</t>
    </rPh>
    <rPh sb="32" eb="33">
      <t>タカ</t>
    </rPh>
    <phoneticPr fontId="18"/>
  </si>
  <si>
    <t>年代別においては18～29歳以下が認知している割合が3割と一番高い。</t>
    <rPh sb="0" eb="2">
      <t>ネンダイ</t>
    </rPh>
    <rPh sb="2" eb="3">
      <t>ベツ</t>
    </rPh>
    <rPh sb="13" eb="14">
      <t>サイ</t>
    </rPh>
    <rPh sb="14" eb="16">
      <t>イカ</t>
    </rPh>
    <rPh sb="17" eb="19">
      <t>ニンチ</t>
    </rPh>
    <rPh sb="23" eb="25">
      <t>ワリアイ</t>
    </rPh>
    <rPh sb="27" eb="28">
      <t>ワリ</t>
    </rPh>
    <rPh sb="29" eb="31">
      <t>イチバン</t>
    </rPh>
    <rPh sb="31" eb="32">
      <t>タカ</t>
    </rPh>
    <phoneticPr fontId="18"/>
  </si>
  <si>
    <t>スポーツ事業・大会の企画・立案・運営</t>
    <phoneticPr fontId="18"/>
  </si>
  <si>
    <t>年代・性別に関わらず「スポーツ事業・大会の企画・立案・運営」の回答の割合が一番高い。</t>
    <rPh sb="0" eb="2">
      <t>ネンダイ</t>
    </rPh>
    <rPh sb="3" eb="5">
      <t>セイベツ</t>
    </rPh>
    <rPh sb="6" eb="7">
      <t>カカ</t>
    </rPh>
    <rPh sb="31" eb="33">
      <t>カイトウ</t>
    </rPh>
    <rPh sb="34" eb="36">
      <t>ワリアイ</t>
    </rPh>
    <rPh sb="37" eb="39">
      <t>イチバン</t>
    </rPh>
    <rPh sb="39" eb="40">
      <t>タカ</t>
    </rPh>
    <phoneticPr fontId="18"/>
  </si>
  <si>
    <t>年代・性別に関わらず「付き合っていない」という回答の割合6割程度と高い。</t>
    <rPh sb="0" eb="2">
      <t>ネンダイ</t>
    </rPh>
    <rPh sb="3" eb="5">
      <t>セイベツ</t>
    </rPh>
    <rPh sb="6" eb="7">
      <t>カカ</t>
    </rPh>
    <rPh sb="11" eb="12">
      <t>ツ</t>
    </rPh>
    <rPh sb="13" eb="14">
      <t>ア</t>
    </rPh>
    <rPh sb="23" eb="25">
      <t>カイトウ</t>
    </rPh>
    <rPh sb="26" eb="28">
      <t>ワリアイ</t>
    </rPh>
    <rPh sb="29" eb="30">
      <t>ワリ</t>
    </rPh>
    <rPh sb="30" eb="32">
      <t>テイド</t>
    </rPh>
    <rPh sb="33" eb="34">
      <t>タカ</t>
    </rPh>
    <phoneticPr fontId="18"/>
  </si>
  <si>
    <t>年代より、年齢が高くなるにつれて「付き合っていない」の回答が高くなる傾向が見られる。</t>
    <rPh sb="0" eb="2">
      <t>ネンダイ</t>
    </rPh>
    <rPh sb="5" eb="7">
      <t>ネンレイ</t>
    </rPh>
    <rPh sb="8" eb="9">
      <t>タカ</t>
    </rPh>
    <rPh sb="17" eb="18">
      <t>ツ</t>
    </rPh>
    <rPh sb="19" eb="20">
      <t>ア</t>
    </rPh>
    <rPh sb="27" eb="29">
      <t>カイトウ</t>
    </rPh>
    <rPh sb="30" eb="31">
      <t>タカ</t>
    </rPh>
    <rPh sb="34" eb="36">
      <t>ケイコウ</t>
    </rPh>
    <rPh sb="37" eb="38">
      <t>ミ</t>
    </rPh>
    <phoneticPr fontId="18"/>
  </si>
  <si>
    <t>年代・性別に関わらず「役立っていない」と回答した割合が6割を超えており高い。</t>
    <rPh sb="0" eb="2">
      <t>ネンダイ</t>
    </rPh>
    <rPh sb="3" eb="5">
      <t>セイベツ</t>
    </rPh>
    <rPh sb="6" eb="7">
      <t>カカ</t>
    </rPh>
    <rPh sb="11" eb="13">
      <t>ヤクダ</t>
    </rPh>
    <rPh sb="20" eb="22">
      <t>カイトウ</t>
    </rPh>
    <rPh sb="24" eb="26">
      <t>ワリアイ</t>
    </rPh>
    <rPh sb="28" eb="29">
      <t>ワリ</t>
    </rPh>
    <rPh sb="30" eb="31">
      <t>コ</t>
    </rPh>
    <rPh sb="35" eb="36">
      <t>タカ</t>
    </rPh>
    <phoneticPr fontId="18"/>
  </si>
  <si>
    <t>スポーツ実施率（週1回以上運動やスポーツを行ったひとの割合）は、50.6％となっている。年齢・性別に見ると、18～29歳以下男性・60歳代女性では6割以上と高い。一方、18～29歳女性・40歳代女性では4割以下と低い。</t>
    <rPh sb="8" eb="9">
      <t>シュウ</t>
    </rPh>
    <rPh sb="10" eb="11">
      <t>カイ</t>
    </rPh>
    <rPh sb="11" eb="13">
      <t>イジョウ</t>
    </rPh>
    <rPh sb="13" eb="15">
      <t>ウンドウ</t>
    </rPh>
    <rPh sb="21" eb="22">
      <t>オコナ</t>
    </rPh>
    <rPh sb="27" eb="29">
      <t>ワリアイ</t>
    </rPh>
    <rPh sb="44" eb="46">
      <t>ネンレイ</t>
    </rPh>
    <rPh sb="47" eb="49">
      <t>セイベツ</t>
    </rPh>
    <rPh sb="50" eb="51">
      <t>ミ</t>
    </rPh>
    <rPh sb="59" eb="62">
      <t>サイイカ</t>
    </rPh>
    <rPh sb="62" eb="64">
      <t>ダンセイ</t>
    </rPh>
    <rPh sb="67" eb="69">
      <t>サイダイ</t>
    </rPh>
    <rPh sb="69" eb="71">
      <t>ジョセイ</t>
    </rPh>
    <rPh sb="74" eb="77">
      <t>ワリイジョウ</t>
    </rPh>
    <rPh sb="78" eb="79">
      <t>タカ</t>
    </rPh>
    <rPh sb="81" eb="83">
      <t>イッポウ</t>
    </rPh>
    <rPh sb="90" eb="92">
      <t>ジョセイ</t>
    </rPh>
    <rPh sb="95" eb="97">
      <t>サイダイ</t>
    </rPh>
    <rPh sb="97" eb="99">
      <t>ジョセイ</t>
    </rPh>
    <rPh sb="102" eb="105">
      <t>ワリイカ</t>
    </rPh>
    <rPh sb="106" eb="107">
      <t>ヒクジッシリツ</t>
    </rPh>
    <phoneticPr fontId="18"/>
  </si>
  <si>
    <t>性別、年代別にかかわらず、「公園・河川敷・道路・空き地・広場など」が5割以上、「自宅（室内、庭）」が約3割と高い。</t>
    <rPh sb="0" eb="1">
      <t>セイ</t>
    </rPh>
    <rPh sb="1" eb="2">
      <t>ベツ</t>
    </rPh>
    <rPh sb="3" eb="6">
      <t>ネンダイベツ</t>
    </rPh>
    <rPh sb="35" eb="38">
      <t>ワリイジョウ</t>
    </rPh>
    <rPh sb="50" eb="51">
      <t>ヤク</t>
    </rPh>
    <rPh sb="52" eb="53">
      <t>ワリ</t>
    </rPh>
    <rPh sb="54" eb="55">
      <t>タカ</t>
    </rPh>
    <phoneticPr fontId="18"/>
  </si>
  <si>
    <t>年代別に見ると、全ての年代において、「公園・河川敷・道路・空き地・広場など」が約5割と高い。</t>
    <rPh sb="0" eb="2">
      <t>ネンダイ</t>
    </rPh>
    <rPh sb="2" eb="3">
      <t>ベツ</t>
    </rPh>
    <rPh sb="4" eb="5">
      <t>ミ</t>
    </rPh>
    <rPh sb="8" eb="9">
      <t>スベ</t>
    </rPh>
    <rPh sb="11" eb="13">
      <t>ネンダイ</t>
    </rPh>
    <phoneticPr fontId="18"/>
  </si>
  <si>
    <t>60歳以上では「1年以上継続している」が7割と高い。</t>
    <rPh sb="2" eb="3">
      <t>サイ</t>
    </rPh>
    <rPh sb="3" eb="5">
      <t>イジョウ</t>
    </rPh>
    <rPh sb="23" eb="24">
      <t>タカイ</t>
    </rPh>
    <phoneticPr fontId="18"/>
  </si>
  <si>
    <t>行わなかった</t>
    <phoneticPr fontId="18"/>
  </si>
  <si>
    <t>性別・年齢にかかわらず、「行わなかった」が9割と高くなっている。</t>
    <rPh sb="0" eb="2">
      <t>セイベツ</t>
    </rPh>
    <rPh sb="3" eb="5">
      <t>ネンレイ</t>
    </rPh>
    <rPh sb="22" eb="23">
      <t>ワリ</t>
    </rPh>
    <rPh sb="24" eb="25">
      <t>タカ</t>
    </rPh>
    <phoneticPr fontId="18"/>
  </si>
  <si>
    <t>自身やお子様が所属するスポーツ団体やクラブでの補助的な活動（練習や大会での参加者の送迎、参加者の飲料や弁当の準備、活動場所や施設の予約・手配、指導や審判の補助、役員や会計係等、ウェブサイトやチラシの作成）</t>
    <phoneticPr fontId="18"/>
  </si>
  <si>
    <t>性別に関わらず、「ホームページ」「SNS」「インターネット」の割合が高い。</t>
    <rPh sb="0" eb="2">
      <t>セイベツ</t>
    </rPh>
    <rPh sb="3" eb="4">
      <t>カカ</t>
    </rPh>
    <rPh sb="31" eb="33">
      <t>ワリアイ</t>
    </rPh>
    <rPh sb="34" eb="35">
      <t>タカ</t>
    </rPh>
    <phoneticPr fontId="18"/>
  </si>
  <si>
    <t>年代別においては40歳代で「区の広報誌、行政出版の刊行物」の割合が一番高かった。</t>
    <rPh sb="0" eb="2">
      <t>ネンダイ</t>
    </rPh>
    <rPh sb="2" eb="3">
      <t>ベツ</t>
    </rPh>
    <rPh sb="10" eb="11">
      <t>サイ</t>
    </rPh>
    <rPh sb="14" eb="15">
      <t>ク</t>
    </rPh>
    <rPh sb="16" eb="19">
      <t>コウホウシ</t>
    </rPh>
    <rPh sb="20" eb="22">
      <t>ギョウセイ</t>
    </rPh>
    <rPh sb="22" eb="24">
      <t>シュッパン</t>
    </rPh>
    <rPh sb="25" eb="28">
      <t>カンコウブツ</t>
    </rPh>
    <rPh sb="30" eb="32">
      <t>ワリアイ</t>
    </rPh>
    <rPh sb="33" eb="35">
      <t>イチバン</t>
    </rPh>
    <rPh sb="35" eb="36">
      <t>タカ</t>
    </rPh>
    <phoneticPr fontId="18"/>
  </si>
  <si>
    <t>「ランニング・ジョギング」は男性で24.0%と高いが、女性は9.2％と低くなっている。</t>
    <rPh sb="14" eb="16">
      <t>ダンセイ</t>
    </rPh>
    <rPh sb="23" eb="24">
      <t>タカ</t>
    </rPh>
    <rPh sb="27" eb="29">
      <t>ジョセイ</t>
    </rPh>
    <rPh sb="35" eb="36">
      <t>ヒク</t>
    </rPh>
    <phoneticPr fontId="33"/>
  </si>
  <si>
    <t>大阪市では、子どもから高齢者、障がいのある人、アスリート、誰もがいきいきとスポーツを楽しみ、豊かな生活を送ることができる大阪のまちの実現と、関西を牽引する中核都市として、「誰もがスポーツを楽しめる 元気あふれる大阪のまちをめざします」を掲げ、スポーツ振興事業を進めています。生涯スポーツを振興するにあたり、市民の皆様のスポーツに関する意識の現状を把握することが大切であることから、今回のアンケートで市民の皆様のスポーツに関する意識をお聞きし、今後のスポーツ施策の参考とさせていただくため実施しました。</t>
    <rPh sb="0" eb="2">
      <t>オオサカ</t>
    </rPh>
    <rPh sb="242" eb="244">
      <t>ジッシ</t>
    </rPh>
    <phoneticPr fontId="18"/>
  </si>
  <si>
    <t>年代別に見ると、40歳代以上では「盛んである」の割合が一番高い。</t>
    <rPh sb="0" eb="3">
      <t>ネンダイベツ</t>
    </rPh>
    <rPh sb="4" eb="5">
      <t>ミ</t>
    </rPh>
    <rPh sb="10" eb="11">
      <t>サイ</t>
    </rPh>
    <rPh sb="11" eb="12">
      <t>ダイ</t>
    </rPh>
    <rPh sb="12" eb="14">
      <t>イジョウ</t>
    </rPh>
    <rPh sb="17" eb="18">
      <t>サカ</t>
    </rPh>
    <rPh sb="24" eb="26">
      <t>ワリアイ</t>
    </rPh>
    <rPh sb="27" eb="29">
      <t>イチバン</t>
    </rPh>
    <rPh sb="29" eb="30">
      <t>タカ</t>
    </rPh>
    <phoneticPr fontId="18"/>
  </si>
  <si>
    <t>性別・年代にかかわらず、「知らない」の割合が9割と高い。</t>
    <rPh sb="3" eb="5">
      <t>ネンダイ</t>
    </rPh>
    <rPh sb="13" eb="14">
      <t>シ</t>
    </rPh>
    <rPh sb="23" eb="24">
      <t>ワリ</t>
    </rPh>
    <phoneticPr fontId="18"/>
  </si>
  <si>
    <t>ウォーキング（ぶらぶら歩き・一駅歩き・散歩などを含む）</t>
    <phoneticPr fontId="18"/>
  </si>
  <si>
    <t>階段昇降</t>
    <phoneticPr fontId="18"/>
  </si>
  <si>
    <t>健康・体力づくり</t>
    <phoneticPr fontId="18"/>
  </si>
  <si>
    <t>運動不足の解消</t>
    <phoneticPr fontId="18"/>
  </si>
  <si>
    <t>民間（商業）スポーツ施設</t>
    <phoneticPr fontId="18"/>
  </si>
  <si>
    <t>仕事が忙しいから</t>
    <phoneticPr fontId="18"/>
  </si>
  <si>
    <t>運動・スポーツの指導</t>
    <phoneticPr fontId="18"/>
  </si>
  <si>
    <t>スポーツクラブ・団体の運営や世話</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</si>
</sst>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quot;名&quot;"/>
    <numFmt numFmtId="178" formatCode="\(0.0%\)"/>
  </numFmts>
  <fonts count="39"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b/>
      <sz val="11"/>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rgb="FFFF0000"/>
      <name val="ＭＳ Ｐゴシック"/>
      <family val="3"/>
      <charset val="128"/>
      <scheme val="minor"/>
    </font>
    <font>
      <sz val="10"/>
      <name val="ＭＳ Ｐゴシック"/>
      <family val="3"/>
      <charset val="128"/>
      <scheme val="minor"/>
    </font>
    <font>
      <sz val="10"/>
      <name val="ＭＳ Ｐゴシック"/>
      <family val="2"/>
      <charset val="128"/>
      <scheme val="minor"/>
    </font>
    <font>
      <sz val="9"/>
      <name val="ＭＳ Ｐゴシック"/>
      <family val="3"/>
      <charset val="128"/>
    </font>
    <font>
      <u/>
      <sz val="11"/>
      <color theme="10"/>
      <name val="ＭＳ Ｐゴシック"/>
      <family val="3"/>
      <charset val="128"/>
    </font>
    <font>
      <sz val="11"/>
      <name val="ＭＳ Ｐゴシック"/>
      <family val="3"/>
      <charset val="128"/>
    </font>
    <font>
      <sz val="11"/>
      <name val="ＭＳ ゴシック"/>
      <family val="3"/>
      <charset val="128"/>
    </font>
    <font>
      <sz val="9"/>
      <name val="ＭＳ ゴシック"/>
      <family val="3"/>
      <charset val="128"/>
    </font>
    <font>
      <u/>
      <sz val="9"/>
      <color theme="10"/>
      <name val="ＭＳ ゴシック"/>
      <family val="3"/>
      <charset val="128"/>
    </font>
    <font>
      <sz val="11"/>
      <color theme="1"/>
      <name val="Meiryo UI"/>
      <family val="2"/>
      <charset val="128"/>
    </font>
    <font>
      <sz val="6"/>
      <name val="ＭＳ ゴシック"/>
      <family val="3"/>
      <charset val="128"/>
    </font>
    <font>
      <sz val="6"/>
      <name val="Meiryo UI"/>
      <family val="2"/>
      <charset val="128"/>
    </font>
    <font>
      <b/>
      <sz val="14"/>
      <name val="ＭＳ Ｐゴシック"/>
      <family val="3"/>
      <charset val="128"/>
      <scheme val="minor"/>
    </font>
    <font>
      <b/>
      <sz val="11"/>
      <name val="ＭＳ Ｐゴシック"/>
      <family val="3"/>
      <charset val="128"/>
      <scheme val="minor"/>
    </font>
    <font>
      <sz val="9"/>
      <name val="ＭＳ Ｐゴシック"/>
      <family val="3"/>
      <charset val="128"/>
      <scheme val="minor"/>
    </font>
    <font>
      <b/>
      <sz val="10.5"/>
      <color theme="1"/>
      <name val="ＭＳ ゴシック"/>
      <family val="3"/>
      <charset val="128"/>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indexed="9"/>
        <bgColor indexed="64"/>
      </patternFill>
    </fill>
    <fill>
      <patternFill patternType="solid">
        <fgColor rgb="FFDAEEF3"/>
        <bgColor indexed="64"/>
      </patternFill>
    </fill>
  </fills>
  <borders count="9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bottom style="dashed">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bottom style="thin">
        <color indexed="64"/>
      </bottom>
      <diagonal/>
    </border>
    <border>
      <left style="thin">
        <color indexed="64"/>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top/>
      <bottom style="dash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double">
        <color indexed="64"/>
      </left>
      <right style="thin">
        <color indexed="64"/>
      </right>
      <top/>
      <bottom style="thin">
        <color indexed="64"/>
      </bottom>
      <diagonal/>
    </border>
    <border>
      <left style="thin">
        <color indexed="64"/>
      </left>
      <right style="thin">
        <color indexed="64"/>
      </right>
      <top style="double">
        <color indexed="64"/>
      </top>
      <bottom/>
      <diagonal/>
    </border>
    <border>
      <left/>
      <right style="thin">
        <color indexed="64"/>
      </right>
      <top style="double">
        <color indexed="64"/>
      </top>
      <bottom/>
      <diagonal/>
    </border>
    <border>
      <left style="double">
        <color indexed="64"/>
      </left>
      <right style="thin">
        <color indexed="64"/>
      </right>
      <top style="thin">
        <color indexed="64"/>
      </top>
      <bottom/>
      <diagonal/>
    </border>
    <border>
      <left style="double">
        <color indexed="64"/>
      </left>
      <right/>
      <top style="double">
        <color indexed="64"/>
      </top>
      <bottom/>
      <diagonal/>
    </border>
    <border>
      <left style="double">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double">
        <color indexed="64"/>
      </left>
      <right/>
      <top style="dotted">
        <color indexed="64"/>
      </top>
      <bottom style="thin">
        <color indexed="64"/>
      </bottom>
      <diagonal/>
    </border>
    <border>
      <left/>
      <right style="thin">
        <color indexed="64"/>
      </right>
      <top style="dotted">
        <color indexed="64"/>
      </top>
      <bottom style="thin">
        <color indexed="64"/>
      </bottom>
      <diagonal/>
    </border>
    <border>
      <left style="double">
        <color indexed="64"/>
      </left>
      <right style="thin">
        <color indexed="64"/>
      </right>
      <top style="double">
        <color indexed="64"/>
      </top>
      <bottom style="dotted">
        <color indexed="64"/>
      </bottom>
      <diagonal/>
    </border>
    <border>
      <left style="thin">
        <color indexed="64"/>
      </left>
      <right style="thin">
        <color indexed="64"/>
      </right>
      <top style="double">
        <color indexed="64"/>
      </top>
      <bottom style="dotted">
        <color indexed="64"/>
      </bottom>
      <diagonal/>
    </border>
    <border>
      <left style="thin">
        <color indexed="64"/>
      </left>
      <right style="double">
        <color indexed="64"/>
      </right>
      <top style="double">
        <color indexed="64"/>
      </top>
      <bottom style="dotted">
        <color indexed="64"/>
      </bottom>
      <diagonal/>
    </border>
    <border>
      <left style="double">
        <color indexed="64"/>
      </left>
      <right style="thin">
        <color indexed="64"/>
      </right>
      <top style="double">
        <color indexed="64"/>
      </top>
      <bottom/>
      <diagonal/>
    </border>
    <border>
      <left style="thin">
        <color indexed="64"/>
      </left>
      <right style="double">
        <color indexed="64"/>
      </right>
      <top style="double">
        <color indexed="64"/>
      </top>
      <bottom/>
      <diagonal/>
    </border>
    <border>
      <left style="thin">
        <color indexed="64"/>
      </left>
      <right style="double">
        <color indexed="64"/>
      </right>
      <top style="dotted">
        <color indexed="64"/>
      </top>
      <bottom style="dotted">
        <color indexed="64"/>
      </bottom>
      <diagonal/>
    </border>
    <border>
      <left style="thin">
        <color indexed="64"/>
      </left>
      <right style="double">
        <color indexed="64"/>
      </right>
      <top style="thin">
        <color indexed="64"/>
      </top>
      <bottom/>
      <diagonal/>
    </border>
    <border>
      <left style="double">
        <color indexed="64"/>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double">
        <color indexed="64"/>
      </right>
      <top/>
      <bottom style="dashed">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bottom/>
      <diagonal/>
    </border>
    <border>
      <left style="double">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double">
        <color indexed="64"/>
      </right>
      <top style="dotted">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top style="thin">
        <color indexed="64"/>
      </top>
      <bottom/>
      <diagonal/>
    </border>
    <border>
      <left style="thin">
        <color theme="1"/>
      </left>
      <right style="thin">
        <color theme="1"/>
      </right>
      <top style="thin">
        <color theme="1"/>
      </top>
      <bottom style="thin">
        <color theme="1"/>
      </bottom>
      <diagonal/>
    </border>
    <border>
      <left style="thin">
        <color theme="1"/>
      </left>
      <right style="hair">
        <color theme="1"/>
      </right>
      <top style="thin">
        <color theme="1"/>
      </top>
      <bottom style="thin">
        <color theme="1"/>
      </bottom>
      <diagonal/>
    </border>
    <border>
      <left style="hair">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top style="thin">
        <color rgb="FFA9A9A9"/>
      </top>
      <bottom style="thin">
        <color rgb="FFA9A9A9"/>
      </bottom>
      <diagonal/>
    </border>
    <border>
      <left style="thin">
        <color rgb="FFA9A9A9"/>
      </left>
      <right/>
      <top/>
      <bottom style="thin">
        <color rgb="FFA9A9A9"/>
      </bottom>
      <diagonal/>
    </border>
    <border>
      <left style="thin">
        <color rgb="FFA9A9A9"/>
      </left>
      <right/>
      <top style="thin">
        <color rgb="FFA9A9A9"/>
      </top>
      <bottom/>
      <diagonal/>
    </border>
    <border>
      <left style="thin">
        <color rgb="FFA9A9A9"/>
      </left>
      <right style="thin">
        <color rgb="FFA9A9A9"/>
      </right>
      <top style="thin">
        <color rgb="FFA9A9A9"/>
      </top>
      <bottom style="hair">
        <color rgb="FFA9A9A9"/>
      </bottom>
      <diagonal/>
    </border>
    <border>
      <left style="thin">
        <color rgb="FFA9A9A9"/>
      </left>
      <right style="thin">
        <color rgb="FFA9A9A9"/>
      </right>
      <top style="hair">
        <color rgb="FFA9A9A9"/>
      </top>
      <bottom style="hair">
        <color rgb="FFA9A9A9"/>
      </bottom>
      <diagonal/>
    </border>
    <border>
      <left style="hair">
        <color rgb="FFA9A9A9"/>
      </left>
      <right style="thin">
        <color rgb="FFA9A9A9"/>
      </right>
      <top style="hair">
        <color rgb="FFA9A9A9"/>
      </top>
      <bottom style="thin">
        <color rgb="FFA9A9A9"/>
      </bottom>
      <diagonal/>
    </border>
    <border>
      <left style="hair">
        <color rgb="FFA9A9A9"/>
      </left>
      <right style="hair">
        <color rgb="FFA9A9A9"/>
      </right>
      <top style="thin">
        <color rgb="FFA9A9A9"/>
      </top>
      <bottom/>
      <diagonal/>
    </border>
    <border>
      <left style="hair">
        <color rgb="FFA9A9A9"/>
      </left>
      <right style="hair">
        <color rgb="FFA9A9A9"/>
      </right>
      <top/>
      <bottom style="thin">
        <color rgb="FFA9A9A9"/>
      </bottom>
      <diagonal/>
    </border>
    <border>
      <left style="hair">
        <color rgb="FFA9A9A9"/>
      </left>
      <right style="thin">
        <color rgb="FFA9A9A9"/>
      </right>
      <top/>
      <bottom style="thin">
        <color rgb="FFA9A9A9"/>
      </bottom>
      <diagonal/>
    </border>
    <border>
      <left style="thin">
        <color rgb="FFA9A9A9"/>
      </left>
      <right/>
      <top style="thin">
        <color rgb="FFA9A9A9"/>
      </top>
      <bottom style="hair">
        <color rgb="FFA9A9A9"/>
      </bottom>
      <diagonal/>
    </border>
    <border>
      <left style="thin">
        <color rgb="FFA9A9A9"/>
      </left>
      <right/>
      <top style="hair">
        <color rgb="FFA9A9A9"/>
      </top>
      <bottom style="hair">
        <color rgb="FFA9A9A9"/>
      </bottom>
      <diagonal/>
    </border>
    <border>
      <left style="thin">
        <color rgb="FFA9A9A9"/>
      </left>
      <right/>
      <top style="hair">
        <color rgb="FFA9A9A9"/>
      </top>
      <bottom style="thin">
        <color rgb="FFA9A9A9"/>
      </bottom>
      <diagonal/>
    </border>
    <border>
      <left style="hair">
        <color rgb="FFA9A9A9"/>
      </left>
      <right style="hair">
        <color rgb="FFA9A9A9"/>
      </right>
      <top style="thin">
        <color rgb="FFA9A9A9"/>
      </top>
      <bottom style="hair">
        <color rgb="FFA9A9A9"/>
      </bottom>
      <diagonal/>
    </border>
    <border>
      <left style="hair">
        <color rgb="FFA9A9A9"/>
      </left>
      <right style="thin">
        <color rgb="FFA9A9A9"/>
      </right>
      <top style="thin">
        <color rgb="FFA9A9A9"/>
      </top>
      <bottom style="hair">
        <color rgb="FFA9A9A9"/>
      </bottom>
      <diagonal/>
    </border>
    <border>
      <left style="hair">
        <color rgb="FFA9A9A9"/>
      </left>
      <right style="hair">
        <color rgb="FFA9A9A9"/>
      </right>
      <top style="hair">
        <color rgb="FFA9A9A9"/>
      </top>
      <bottom style="hair">
        <color rgb="FFA9A9A9"/>
      </bottom>
      <diagonal/>
    </border>
    <border>
      <left style="hair">
        <color rgb="FFA9A9A9"/>
      </left>
      <right style="thin">
        <color rgb="FFA9A9A9"/>
      </right>
      <top style="hair">
        <color rgb="FFA9A9A9"/>
      </top>
      <bottom style="hair">
        <color rgb="FFA9A9A9"/>
      </bottom>
      <diagonal/>
    </border>
    <border>
      <left style="hair">
        <color rgb="FFA9A9A9"/>
      </left>
      <right style="hair">
        <color rgb="FFA9A9A9"/>
      </right>
      <top style="hair">
        <color rgb="FFA9A9A9"/>
      </top>
      <bottom style="thin">
        <color rgb="FFA9A9A9"/>
      </bottom>
      <diagonal/>
    </border>
    <border>
      <left style="thin">
        <color rgb="FFA9A9A9"/>
      </left>
      <right style="thin">
        <color rgb="FFA9A9A9"/>
      </right>
      <top/>
      <bottom/>
      <diagonal/>
    </border>
    <border>
      <left style="thin">
        <color rgb="FFA9A9A9"/>
      </left>
      <right style="thin">
        <color rgb="FFA9A9A9"/>
      </right>
      <top/>
      <bottom style="thin">
        <color rgb="FFA9A9A9"/>
      </bottom>
      <diagonal/>
    </border>
    <border>
      <left style="thin">
        <color rgb="FFA9A9A9"/>
      </left>
      <right style="thin">
        <color rgb="FFA9A9A9"/>
      </right>
      <top style="hair">
        <color rgb="FFA9A9A9"/>
      </top>
      <bottom style="thin">
        <color rgb="FFA9A9A9"/>
      </bottom>
      <diagonal/>
    </border>
    <border>
      <left/>
      <right style="thin">
        <color indexed="64"/>
      </right>
      <top style="thin">
        <color rgb="FFA9A9A9"/>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thin">
        <color rgb="FFA9A9A9"/>
      </bottom>
      <diagonal/>
    </border>
    <border>
      <left style="thin">
        <color indexed="64"/>
      </left>
      <right style="hair">
        <color indexed="64"/>
      </right>
      <top style="thin">
        <color rgb="FFA9A9A9"/>
      </top>
      <bottom/>
      <diagonal/>
    </border>
    <border>
      <left style="thin">
        <color indexed="64"/>
      </left>
      <right style="hair">
        <color indexed="64"/>
      </right>
      <top style="hair">
        <color rgb="FFA9A9A9"/>
      </top>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thin">
        <color rgb="FFA9A9A9"/>
      </bottom>
      <diagonal/>
    </border>
    <border>
      <left style="hair">
        <color indexed="64"/>
      </left>
      <right style="thin">
        <color indexed="64"/>
      </right>
      <top style="hair">
        <color rgb="FFA9A9A9"/>
      </top>
      <bottom/>
      <diagonal/>
    </border>
    <border>
      <left/>
      <right/>
      <top style="thin">
        <color indexed="64"/>
      </top>
      <bottom/>
      <diagonal/>
    </border>
  </borders>
  <cellStyleXfs count="5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26" fillId="0" borderId="0">
      <alignment vertical="center"/>
    </xf>
    <xf numFmtId="0" fontId="27" fillId="0" borderId="0" applyNumberFormat="0" applyFill="0" applyBorder="0" applyAlignment="0" applyProtection="0">
      <alignment vertical="top"/>
      <protection locked="0"/>
    </xf>
    <xf numFmtId="0" fontId="1" fillId="0" borderId="0">
      <alignment vertical="center"/>
    </xf>
    <xf numFmtId="0" fontId="30" fillId="0" borderId="0" applyAlignment="0">
      <alignment vertical="center"/>
    </xf>
    <xf numFmtId="0" fontId="30" fillId="0" borderId="0" applyAlignment="0">
      <alignment vertical="center"/>
    </xf>
    <xf numFmtId="0" fontId="31" fillId="0" borderId="0" applyAlignment="0">
      <alignment vertical="center"/>
    </xf>
    <xf numFmtId="0" fontId="32" fillId="0" borderId="0">
      <alignment vertical="center"/>
    </xf>
    <xf numFmtId="0" fontId="30" fillId="0" borderId="0">
      <alignment vertical="center"/>
    </xf>
    <xf numFmtId="9" fontId="30" fillId="0" borderId="0" applyFont="0" applyFill="0" applyBorder="0" applyAlignment="0" applyProtection="0">
      <alignment vertical="center"/>
    </xf>
    <xf numFmtId="38" fontId="30" fillId="0" borderId="0" applyFont="0" applyFill="0" applyBorder="0" applyAlignment="0" applyProtection="0">
      <alignment vertical="center"/>
    </xf>
  </cellStyleXfs>
  <cellXfs count="227">
    <xf numFmtId="0" fontId="0" fillId="0" borderId="0" xfId="0">
      <alignment vertical="center"/>
    </xf>
    <xf numFmtId="0" fontId="19" fillId="0" borderId="0" xfId="0" applyFont="1">
      <alignment vertical="center"/>
    </xf>
    <xf numFmtId="176" fontId="0" fillId="0" borderId="0" xfId="42" applyNumberFormat="1" applyFont="1" applyFill="1">
      <alignment vertical="center"/>
    </xf>
    <xf numFmtId="0" fontId="21" fillId="0" borderId="0" xfId="0" applyFont="1">
      <alignment vertical="center"/>
    </xf>
    <xf numFmtId="176" fontId="0" fillId="0" borderId="0" xfId="42" applyNumberFormat="1" applyFont="1" applyFill="1" applyBorder="1" applyAlignment="1">
      <alignment horizontal="right" vertical="center"/>
    </xf>
    <xf numFmtId="0" fontId="23" fillId="0" borderId="0" xfId="0" applyFont="1">
      <alignment vertical="center"/>
    </xf>
    <xf numFmtId="0" fontId="23" fillId="0" borderId="0" xfId="0" applyFont="1" applyAlignment="1">
      <alignment horizontal="left" vertical="center" wrapText="1"/>
    </xf>
    <xf numFmtId="0" fontId="22" fillId="0" borderId="0" xfId="0" applyFont="1">
      <alignment vertical="center"/>
    </xf>
    <xf numFmtId="0" fontId="22" fillId="0" borderId="0" xfId="0" applyFont="1" applyAlignment="1">
      <alignment horizontal="left" vertical="center" wrapText="1"/>
    </xf>
    <xf numFmtId="0" fontId="0" fillId="0" borderId="0" xfId="0" applyAlignment="1">
      <alignment horizontal="center" vertical="center"/>
    </xf>
    <xf numFmtId="0" fontId="0" fillId="0" borderId="0" xfId="0" applyAlignment="1">
      <alignment horizontal="left" vertical="center" wrapText="1"/>
    </xf>
    <xf numFmtId="0" fontId="20" fillId="0" borderId="0" xfId="0" applyFont="1" applyAlignment="1">
      <alignment horizontal="center" vertical="center" wrapText="1"/>
    </xf>
    <xf numFmtId="176" fontId="0" fillId="0" borderId="0" xfId="0" applyNumberFormat="1" applyAlignment="1">
      <alignment horizontal="center" vertical="center"/>
    </xf>
    <xf numFmtId="0" fontId="0" fillId="0" borderId="10" xfId="0" applyBorder="1">
      <alignment vertical="center"/>
    </xf>
    <xf numFmtId="9" fontId="0" fillId="0" borderId="10" xfId="0" applyNumberFormat="1" applyBorder="1">
      <alignment vertical="center"/>
    </xf>
    <xf numFmtId="1" fontId="28" fillId="0" borderId="47" xfId="44" applyNumberFormat="1" applyFont="1" applyBorder="1" applyAlignment="1">
      <alignment horizontal="right" vertical="center"/>
    </xf>
    <xf numFmtId="0" fontId="22" fillId="0" borderId="47" xfId="43" applyFont="1" applyBorder="1">
      <alignment vertical="center"/>
    </xf>
    <xf numFmtId="0" fontId="22" fillId="0" borderId="23" xfId="0" applyFont="1" applyBorder="1">
      <alignment vertical="center"/>
    </xf>
    <xf numFmtId="177" fontId="22" fillId="0" borderId="24" xfId="0" applyNumberFormat="1" applyFont="1" applyBorder="1">
      <alignment vertical="center"/>
    </xf>
    <xf numFmtId="0" fontId="22" fillId="0" borderId="0" xfId="0" applyFont="1" applyAlignment="1">
      <alignment horizontal="left" vertical="center"/>
    </xf>
    <xf numFmtId="176" fontId="22" fillId="0" borderId="49" xfId="43" applyNumberFormat="1" applyFont="1" applyBorder="1">
      <alignment vertical="center"/>
    </xf>
    <xf numFmtId="176" fontId="22" fillId="0" borderId="48" xfId="43" applyNumberFormat="1" applyFont="1" applyBorder="1">
      <alignment vertical="center"/>
    </xf>
    <xf numFmtId="0" fontId="29" fillId="0" borderId="0" xfId="0" applyFont="1">
      <alignment vertical="center"/>
    </xf>
    <xf numFmtId="0" fontId="29" fillId="0" borderId="23" xfId="0" applyFont="1" applyBorder="1">
      <alignment vertical="center"/>
    </xf>
    <xf numFmtId="0" fontId="21" fillId="0" borderId="23" xfId="0" applyFont="1" applyBorder="1">
      <alignment vertical="center"/>
    </xf>
    <xf numFmtId="0" fontId="22" fillId="0" borderId="23" xfId="43" applyFont="1" applyBorder="1">
      <alignment vertical="center"/>
    </xf>
    <xf numFmtId="0" fontId="22" fillId="0" borderId="0" xfId="0" applyFont="1" applyAlignment="1">
      <alignment horizontal="left" vertical="top" wrapText="1"/>
    </xf>
    <xf numFmtId="176" fontId="22" fillId="0" borderId="49" xfId="0" applyNumberFormat="1" applyFont="1" applyBorder="1">
      <alignment vertical="center"/>
    </xf>
    <xf numFmtId="176" fontId="21" fillId="0" borderId="50" xfId="0" applyNumberFormat="1" applyFont="1" applyBorder="1">
      <alignment vertical="center"/>
    </xf>
    <xf numFmtId="176" fontId="21" fillId="0" borderId="49" xfId="0" applyNumberFormat="1" applyFont="1" applyBorder="1">
      <alignment vertical="center"/>
    </xf>
    <xf numFmtId="176" fontId="22" fillId="0" borderId="50" xfId="0" applyNumberFormat="1" applyFont="1" applyBorder="1">
      <alignment vertical="center"/>
    </xf>
    <xf numFmtId="0" fontId="20" fillId="0" borderId="0" xfId="0" applyFont="1" applyAlignment="1">
      <alignment vertical="center" wrapText="1"/>
    </xf>
    <xf numFmtId="0" fontId="22" fillId="0" borderId="0" xfId="0" applyFont="1" applyAlignment="1">
      <alignment vertical="top" wrapText="1"/>
    </xf>
    <xf numFmtId="0" fontId="34" fillId="0" borderId="0" xfId="50" applyFont="1" applyAlignment="1">
      <alignment horizontal="right" vertical="center"/>
    </xf>
    <xf numFmtId="0" fontId="21" fillId="0" borderId="0" xfId="0" applyFont="1" applyAlignment="1"/>
    <xf numFmtId="0" fontId="30" fillId="0" borderId="0" xfId="48" applyAlignment="1"/>
    <xf numFmtId="0" fontId="30" fillId="35" borderId="68" xfId="48" applyFill="1" applyBorder="1" applyAlignment="1">
      <alignment vertical="top" wrapText="1"/>
    </xf>
    <xf numFmtId="0" fontId="30" fillId="35" borderId="72" xfId="48" applyFill="1" applyBorder="1" applyAlignment="1">
      <alignment vertical="top" wrapText="1"/>
    </xf>
    <xf numFmtId="0" fontId="30" fillId="35" borderId="75" xfId="48" applyFill="1" applyBorder="1" applyAlignment="1">
      <alignment vertical="top" wrapText="1"/>
    </xf>
    <xf numFmtId="0" fontId="30" fillId="35" borderId="76" xfId="48" applyFill="1" applyBorder="1" applyAlignment="1">
      <alignment vertical="top" wrapText="1"/>
    </xf>
    <xf numFmtId="0" fontId="30" fillId="35" borderId="77" xfId="48" applyFill="1" applyBorder="1" applyAlignment="1">
      <alignment vertical="top" wrapText="1"/>
    </xf>
    <xf numFmtId="0" fontId="30" fillId="35" borderId="83" xfId="48" applyFill="1" applyBorder="1" applyAlignment="1">
      <alignment vertical="center"/>
    </xf>
    <xf numFmtId="0" fontId="30" fillId="35" borderId="67" xfId="48" applyFill="1" applyBorder="1" applyAlignment="1">
      <alignment vertical="top" wrapText="1"/>
    </xf>
    <xf numFmtId="176" fontId="30" fillId="34" borderId="69" xfId="42" applyNumberFormat="1" applyFont="1" applyFill="1" applyBorder="1">
      <alignment vertical="center"/>
    </xf>
    <xf numFmtId="176" fontId="30" fillId="0" borderId="75" xfId="42" applyNumberFormat="1" applyFont="1" applyFill="1" applyBorder="1">
      <alignment vertical="center"/>
    </xf>
    <xf numFmtId="176" fontId="30" fillId="0" borderId="78" xfId="42" applyNumberFormat="1" applyFont="1" applyFill="1" applyBorder="1">
      <alignment vertical="center"/>
    </xf>
    <xf numFmtId="176" fontId="30" fillId="0" borderId="79" xfId="42" applyNumberFormat="1" applyFont="1" applyFill="1" applyBorder="1">
      <alignment vertical="center"/>
    </xf>
    <xf numFmtId="176" fontId="30" fillId="34" borderId="70" xfId="42" applyNumberFormat="1" applyFont="1" applyFill="1" applyBorder="1">
      <alignment vertical="center"/>
    </xf>
    <xf numFmtId="176" fontId="30" fillId="0" borderId="76" xfId="42" applyNumberFormat="1" applyFont="1" applyFill="1" applyBorder="1">
      <alignment vertical="center"/>
    </xf>
    <xf numFmtId="176" fontId="30" fillId="0" borderId="80" xfId="42" applyNumberFormat="1" applyFont="1" applyFill="1" applyBorder="1">
      <alignment vertical="center"/>
    </xf>
    <xf numFmtId="176" fontId="30" fillId="0" borderId="81" xfId="42" applyNumberFormat="1" applyFont="1" applyFill="1" applyBorder="1">
      <alignment vertical="center"/>
    </xf>
    <xf numFmtId="176" fontId="30" fillId="34" borderId="85" xfId="42" applyNumberFormat="1" applyFont="1" applyFill="1" applyBorder="1">
      <alignment vertical="center"/>
    </xf>
    <xf numFmtId="176" fontId="30" fillId="0" borderId="77" xfId="42" applyNumberFormat="1" applyFont="1" applyFill="1" applyBorder="1">
      <alignment vertical="center"/>
    </xf>
    <xf numFmtId="176" fontId="30" fillId="0" borderId="82" xfId="42" applyNumberFormat="1" applyFont="1" applyFill="1" applyBorder="1">
      <alignment vertical="center"/>
    </xf>
    <xf numFmtId="176" fontId="30" fillId="0" borderId="71" xfId="42" applyNumberFormat="1" applyFont="1" applyFill="1" applyBorder="1">
      <alignment vertical="center"/>
    </xf>
    <xf numFmtId="176" fontId="30" fillId="34" borderId="84" xfId="42" applyNumberFormat="1" applyFont="1" applyFill="1" applyBorder="1">
      <alignment vertical="center"/>
    </xf>
    <xf numFmtId="176" fontId="30" fillId="0" borderId="67" xfId="42" applyNumberFormat="1" applyFont="1" applyFill="1" applyBorder="1">
      <alignment vertical="center"/>
    </xf>
    <xf numFmtId="176" fontId="30" fillId="0" borderId="73" xfId="42" applyNumberFormat="1" applyFont="1" applyFill="1" applyBorder="1">
      <alignment vertical="center"/>
    </xf>
    <xf numFmtId="176" fontId="30" fillId="0" borderId="74" xfId="42" applyNumberFormat="1" applyFont="1" applyFill="1" applyBorder="1">
      <alignment vertical="center"/>
    </xf>
    <xf numFmtId="0" fontId="22" fillId="0" borderId="23" xfId="0" applyFont="1" applyBorder="1" applyAlignment="1">
      <alignment horizontal="center" vertical="center"/>
    </xf>
    <xf numFmtId="0" fontId="35" fillId="0" borderId="0" xfId="0" applyFont="1">
      <alignment vertical="center"/>
    </xf>
    <xf numFmtId="0" fontId="36" fillId="0" borderId="0" xfId="0" applyFont="1">
      <alignment vertical="center"/>
    </xf>
    <xf numFmtId="0" fontId="21" fillId="0" borderId="0" xfId="0" applyFont="1" applyAlignment="1">
      <alignment horizontal="left" shrinkToFit="1"/>
    </xf>
    <xf numFmtId="0" fontId="22" fillId="0" borderId="27" xfId="0" applyFont="1" applyBorder="1">
      <alignment vertical="center"/>
    </xf>
    <xf numFmtId="0" fontId="22" fillId="0" borderId="57" xfId="0" applyFont="1" applyBorder="1">
      <alignment vertical="center"/>
    </xf>
    <xf numFmtId="0" fontId="22" fillId="0" borderId="0" xfId="0" applyFont="1" applyAlignment="1">
      <alignment horizontal="center" vertical="center"/>
    </xf>
    <xf numFmtId="0" fontId="22" fillId="0" borderId="10" xfId="0" applyFont="1" applyBorder="1" applyAlignment="1">
      <alignment horizontal="center" vertical="center"/>
    </xf>
    <xf numFmtId="176" fontId="22" fillId="0" borderId="48" xfId="0" applyNumberFormat="1" applyFont="1" applyBorder="1">
      <alignment vertical="center"/>
    </xf>
    <xf numFmtId="0" fontId="22" fillId="0" borderId="51" xfId="0" applyFont="1" applyBorder="1">
      <alignment vertical="center"/>
    </xf>
    <xf numFmtId="176" fontId="22" fillId="0" borderId="0" xfId="0" applyNumberFormat="1" applyFont="1">
      <alignment vertical="center"/>
    </xf>
    <xf numFmtId="0" fontId="22" fillId="0" borderId="23" xfId="0" applyFont="1" applyBorder="1" applyAlignment="1">
      <alignment horizontal="right" vertical="center"/>
    </xf>
    <xf numFmtId="0" fontId="22" fillId="0" borderId="23" xfId="0" applyFont="1" applyBorder="1" applyAlignment="1">
      <alignment vertical="center" wrapText="1"/>
    </xf>
    <xf numFmtId="0" fontId="22" fillId="0" borderId="0" xfId="0" applyFont="1" applyAlignment="1">
      <alignment horizontal="right" vertical="center"/>
    </xf>
    <xf numFmtId="176" fontId="22" fillId="0" borderId="0" xfId="42" applyNumberFormat="1" applyFont="1" applyFill="1" applyBorder="1" applyAlignment="1">
      <alignment horizontal="right" vertical="center"/>
    </xf>
    <xf numFmtId="0" fontId="22" fillId="0" borderId="10" xfId="0" applyFont="1" applyBorder="1">
      <alignment vertical="center"/>
    </xf>
    <xf numFmtId="0" fontId="22" fillId="0" borderId="47" xfId="43" applyFont="1" applyBorder="1" applyAlignment="1">
      <alignment horizontal="center" vertical="center"/>
    </xf>
    <xf numFmtId="177" fontId="22" fillId="0" borderId="49" xfId="0" applyNumberFormat="1" applyFont="1" applyBorder="1" applyAlignment="1">
      <alignment horizontal="center" vertical="center"/>
    </xf>
    <xf numFmtId="0" fontId="37" fillId="0" borderId="47" xfId="43" applyFont="1" applyBorder="1" applyAlignment="1">
      <alignment horizontal="center" vertical="center" wrapText="1" shrinkToFit="1"/>
    </xf>
    <xf numFmtId="0" fontId="22" fillId="0" borderId="47" xfId="43" applyFont="1" applyBorder="1" applyAlignment="1">
      <alignment horizontal="center" vertical="center" shrinkToFit="1"/>
    </xf>
    <xf numFmtId="177" fontId="22" fillId="0" borderId="23" xfId="0" applyNumberFormat="1" applyFont="1" applyBorder="1" applyAlignment="1">
      <alignment horizontal="center" vertical="center"/>
    </xf>
    <xf numFmtId="176" fontId="22" fillId="0" borderId="0" xfId="43" applyNumberFormat="1" applyFont="1">
      <alignment vertical="center"/>
    </xf>
    <xf numFmtId="0" fontId="22" fillId="0" borderId="0" xfId="43" applyFont="1">
      <alignment vertical="center"/>
    </xf>
    <xf numFmtId="0" fontId="22" fillId="0" borderId="47" xfId="0" applyFont="1" applyBorder="1">
      <alignment vertical="center"/>
    </xf>
    <xf numFmtId="0" fontId="21" fillId="0" borderId="58" xfId="0" applyFont="1" applyBorder="1" applyAlignment="1">
      <alignment shrinkToFit="1"/>
    </xf>
    <xf numFmtId="0" fontId="21" fillId="0" borderId="61" xfId="0" applyFont="1" applyBorder="1" applyAlignment="1">
      <alignment vertical="top" wrapText="1"/>
    </xf>
    <xf numFmtId="0" fontId="21" fillId="0" borderId="58" xfId="0" applyFont="1" applyBorder="1" applyAlignment="1">
      <alignment vertical="center" shrinkToFit="1"/>
    </xf>
    <xf numFmtId="1" fontId="21" fillId="0" borderId="59" xfId="0" applyNumberFormat="1" applyFont="1" applyBorder="1">
      <alignment vertical="center"/>
    </xf>
    <xf numFmtId="176" fontId="21" fillId="0" borderId="60" xfId="0" applyNumberFormat="1" applyFont="1" applyBorder="1">
      <alignment vertical="center"/>
    </xf>
    <xf numFmtId="176" fontId="21" fillId="0" borderId="0" xfId="0" applyNumberFormat="1" applyFont="1" applyAlignment="1">
      <alignment horizontal="center" vertical="center"/>
    </xf>
    <xf numFmtId="0" fontId="21" fillId="0" borderId="0" xfId="0" applyFont="1" applyAlignment="1">
      <alignment horizontal="right" vertical="center"/>
    </xf>
    <xf numFmtId="176" fontId="21" fillId="0" borderId="0" xfId="0" applyNumberFormat="1" applyFont="1">
      <alignment vertical="center"/>
    </xf>
    <xf numFmtId="0" fontId="21" fillId="0" borderId="0" xfId="0" applyFont="1" applyAlignment="1">
      <alignment horizontal="center" vertical="center"/>
    </xf>
    <xf numFmtId="0" fontId="22" fillId="0" borderId="0" xfId="0" applyFont="1" applyAlignment="1">
      <alignment vertical="top"/>
    </xf>
    <xf numFmtId="0" fontId="21" fillId="0" borderId="23" xfId="0" applyFont="1" applyBorder="1" applyAlignment="1">
      <alignment horizontal="center" vertical="center"/>
    </xf>
    <xf numFmtId="177" fontId="21" fillId="0" borderId="25" xfId="0" applyNumberFormat="1" applyFont="1" applyBorder="1">
      <alignment vertical="center"/>
    </xf>
    <xf numFmtId="177" fontId="21" fillId="0" borderId="24" xfId="0" applyNumberFormat="1" applyFont="1" applyBorder="1">
      <alignment vertical="center"/>
    </xf>
    <xf numFmtId="177" fontId="21" fillId="0" borderId="0" xfId="0" applyNumberFormat="1" applyFont="1">
      <alignment vertical="center"/>
    </xf>
    <xf numFmtId="0" fontId="21" fillId="0" borderId="47" xfId="0" applyFont="1" applyBorder="1">
      <alignment vertical="center"/>
    </xf>
    <xf numFmtId="176" fontId="21" fillId="0" borderId="48" xfId="0" applyNumberFormat="1" applyFont="1" applyBorder="1">
      <alignment vertical="center"/>
    </xf>
    <xf numFmtId="176" fontId="21" fillId="0" borderId="0" xfId="0" applyNumberFormat="1" applyFont="1" applyAlignment="1">
      <alignment horizontal="right" vertical="center"/>
    </xf>
    <xf numFmtId="0" fontId="21" fillId="0" borderId="0" xfId="43" applyFont="1">
      <alignment vertical="center"/>
    </xf>
    <xf numFmtId="176" fontId="21" fillId="0" borderId="0" xfId="43" applyNumberFormat="1" applyFont="1">
      <alignment vertical="center"/>
    </xf>
    <xf numFmtId="176" fontId="21" fillId="0" borderId="0" xfId="43" applyNumberFormat="1" applyFont="1" applyAlignment="1">
      <alignment horizontal="center" vertical="center"/>
    </xf>
    <xf numFmtId="9" fontId="21" fillId="0" borderId="0" xfId="0" applyNumberFormat="1" applyFont="1">
      <alignment vertical="center"/>
    </xf>
    <xf numFmtId="0" fontId="21" fillId="0" borderId="10" xfId="0" applyFont="1" applyBorder="1">
      <alignment vertical="center"/>
    </xf>
    <xf numFmtId="0" fontId="21" fillId="0" borderId="10" xfId="0" applyFont="1" applyBorder="1" applyAlignment="1">
      <alignment horizontal="center" vertical="center"/>
    </xf>
    <xf numFmtId="176" fontId="21" fillId="0" borderId="10" xfId="42" applyNumberFormat="1" applyFont="1" applyFill="1" applyBorder="1" applyAlignment="1">
      <alignment vertical="center"/>
    </xf>
    <xf numFmtId="176" fontId="22" fillId="0" borderId="10" xfId="0" applyNumberFormat="1" applyFont="1" applyBorder="1">
      <alignment vertical="center"/>
    </xf>
    <xf numFmtId="0" fontId="29" fillId="0" borderId="10" xfId="0" applyFont="1" applyBorder="1">
      <alignment vertical="center"/>
    </xf>
    <xf numFmtId="9" fontId="22" fillId="0" borderId="0" xfId="0" applyNumberFormat="1" applyFont="1">
      <alignment vertical="center"/>
    </xf>
    <xf numFmtId="177" fontId="22" fillId="0" borderId="25" xfId="0" applyNumberFormat="1" applyFont="1" applyBorder="1">
      <alignment vertical="center"/>
    </xf>
    <xf numFmtId="177" fontId="22" fillId="0" borderId="0" xfId="0" applyNumberFormat="1" applyFont="1">
      <alignment vertical="center"/>
    </xf>
    <xf numFmtId="0" fontId="22" fillId="0" borderId="24" xfId="0" applyFont="1" applyBorder="1">
      <alignment vertical="center"/>
    </xf>
    <xf numFmtId="176" fontId="22" fillId="0" borderId="0" xfId="42" applyNumberFormat="1" applyFont="1" applyFill="1" applyBorder="1" applyAlignment="1">
      <alignment vertical="center"/>
    </xf>
    <xf numFmtId="0" fontId="21" fillId="0" borderId="0" xfId="0" applyFont="1" applyAlignment="1">
      <alignment horizontal="left" vertical="center"/>
    </xf>
    <xf numFmtId="177" fontId="25" fillId="0" borderId="0" xfId="0" applyNumberFormat="1" applyFont="1">
      <alignment vertical="center"/>
    </xf>
    <xf numFmtId="176" fontId="25" fillId="0" borderId="0" xfId="0" applyNumberFormat="1" applyFont="1">
      <alignment vertical="center"/>
    </xf>
    <xf numFmtId="0" fontId="21" fillId="0" borderId="47" xfId="0" applyFont="1" applyBorder="1" applyAlignment="1">
      <alignment horizontal="right" vertical="center"/>
    </xf>
    <xf numFmtId="176" fontId="25" fillId="0" borderId="0" xfId="0" applyNumberFormat="1" applyFont="1" applyAlignment="1">
      <alignment horizontal="right" vertical="center"/>
    </xf>
    <xf numFmtId="1" fontId="21" fillId="0" borderId="47" xfId="0" applyNumberFormat="1" applyFont="1" applyBorder="1">
      <alignment vertical="center"/>
    </xf>
    <xf numFmtId="1" fontId="21" fillId="0" borderId="0" xfId="0" applyNumberFormat="1" applyFont="1">
      <alignment vertical="center"/>
    </xf>
    <xf numFmtId="0" fontId="21" fillId="0" borderId="23" xfId="0" applyFont="1" applyBorder="1" applyAlignment="1">
      <alignment horizontal="left" vertical="center"/>
    </xf>
    <xf numFmtId="0" fontId="21" fillId="0" borderId="24" xfId="0" applyFont="1" applyBorder="1">
      <alignment vertical="center"/>
    </xf>
    <xf numFmtId="0" fontId="22" fillId="0" borderId="23" xfId="0" applyFont="1" applyBorder="1" applyAlignment="1">
      <alignment horizontal="left" vertical="center"/>
    </xf>
    <xf numFmtId="0" fontId="21" fillId="0" borderId="49" xfId="0" applyFont="1" applyBorder="1">
      <alignment vertical="center"/>
    </xf>
    <xf numFmtId="176" fontId="22" fillId="0" borderId="0" xfId="0" applyNumberFormat="1" applyFont="1" applyAlignment="1">
      <alignment horizontal="right" vertical="center"/>
    </xf>
    <xf numFmtId="0" fontId="22" fillId="0" borderId="23" xfId="0" applyFont="1" applyBorder="1" applyAlignment="1">
      <alignment vertical="center" shrinkToFit="1"/>
    </xf>
    <xf numFmtId="0" fontId="21" fillId="0" borderId="23" xfId="0" applyFont="1" applyBorder="1" applyAlignment="1">
      <alignment vertical="center" shrinkToFit="1"/>
    </xf>
    <xf numFmtId="0" fontId="22" fillId="0" borderId="0" xfId="43" applyFont="1" applyAlignment="1">
      <alignment horizontal="center" vertical="center"/>
    </xf>
    <xf numFmtId="0" fontId="21" fillId="33" borderId="0" xfId="0" applyFont="1" applyFill="1">
      <alignment vertical="center"/>
    </xf>
    <xf numFmtId="0" fontId="21" fillId="33" borderId="0" xfId="0" applyFont="1" applyFill="1" applyAlignment="1">
      <alignment vertical="center" shrinkToFit="1"/>
    </xf>
    <xf numFmtId="0" fontId="37" fillId="0" borderId="51" xfId="43" applyFont="1" applyBorder="1" applyAlignment="1">
      <alignment horizontal="center" vertical="center" shrinkToFit="1"/>
    </xf>
    <xf numFmtId="0" fontId="22" fillId="0" borderId="94" xfId="48" applyFont="1" applyBorder="1" applyAlignment="1">
      <alignment horizontal="center" vertical="top" wrapText="1"/>
    </xf>
    <xf numFmtId="0" fontId="22" fillId="0" borderId="95" xfId="48" applyFont="1" applyBorder="1" applyAlignment="1">
      <alignment horizontal="center" vertical="top" wrapText="1"/>
    </xf>
    <xf numFmtId="0" fontId="22" fillId="0" borderId="63" xfId="48" applyFont="1" applyBorder="1" applyAlignment="1">
      <alignment horizontal="center" vertical="top" wrapText="1"/>
    </xf>
    <xf numFmtId="0" fontId="22" fillId="0" borderId="87" xfId="48" applyFont="1" applyBorder="1" applyAlignment="1">
      <alignment horizontal="center" vertical="top" wrapText="1"/>
    </xf>
    <xf numFmtId="1" fontId="22" fillId="0" borderId="92" xfId="48" applyNumberFormat="1" applyFont="1" applyBorder="1">
      <alignment vertical="center"/>
    </xf>
    <xf numFmtId="1" fontId="22" fillId="0" borderId="86" xfId="48" applyNumberFormat="1" applyFont="1" applyBorder="1">
      <alignment vertical="center"/>
    </xf>
    <xf numFmtId="178" fontId="22" fillId="0" borderId="91" xfId="52" applyNumberFormat="1" applyFont="1" applyFill="1" applyBorder="1">
      <alignment vertical="center"/>
    </xf>
    <xf numFmtId="178" fontId="22" fillId="0" borderId="96" xfId="52" applyNumberFormat="1" applyFont="1" applyFill="1" applyBorder="1">
      <alignment vertical="center"/>
    </xf>
    <xf numFmtId="1" fontId="22" fillId="0" borderId="93" xfId="48" applyNumberFormat="1" applyFont="1" applyBorder="1">
      <alignment vertical="center"/>
    </xf>
    <xf numFmtId="1" fontId="22" fillId="0" borderId="97" xfId="48" applyNumberFormat="1" applyFont="1" applyBorder="1">
      <alignment vertical="center"/>
    </xf>
    <xf numFmtId="178" fontId="22" fillId="0" borderId="63" xfId="52" applyNumberFormat="1" applyFont="1" applyFill="1" applyBorder="1">
      <alignment vertical="center"/>
    </xf>
    <xf numFmtId="178" fontId="22" fillId="0" borderId="65" xfId="52" applyNumberFormat="1" applyFont="1" applyFill="1" applyBorder="1">
      <alignment vertical="center"/>
    </xf>
    <xf numFmtId="0" fontId="38" fillId="0" borderId="0" xfId="0" applyFont="1" applyAlignment="1">
      <alignment horizontal="left" vertical="center"/>
    </xf>
    <xf numFmtId="1" fontId="22" fillId="0" borderId="47" xfId="0" applyNumberFormat="1" applyFont="1" applyBorder="1">
      <alignment vertical="center"/>
    </xf>
    <xf numFmtId="0" fontId="21" fillId="0" borderId="23" xfId="0" applyFont="1" applyBorder="1" applyAlignment="1">
      <alignment vertical="center" wrapText="1"/>
    </xf>
    <xf numFmtId="49" fontId="26" fillId="0" borderId="0" xfId="46" applyNumberFormat="1" applyFont="1">
      <alignment vertical="center"/>
    </xf>
    <xf numFmtId="177" fontId="22" fillId="0" borderId="49" xfId="0" applyNumberFormat="1" applyFont="1" applyBorder="1">
      <alignment vertical="center"/>
    </xf>
    <xf numFmtId="0" fontId="22" fillId="0" borderId="0" xfId="0" applyFont="1" applyAlignment="1"/>
    <xf numFmtId="0" fontId="19" fillId="0" borderId="23" xfId="0" applyFont="1" applyBorder="1" applyAlignment="1">
      <alignment horizontal="center" vertical="center"/>
    </xf>
    <xf numFmtId="0" fontId="19" fillId="0" borderId="24" xfId="0" applyFont="1" applyBorder="1" applyAlignment="1">
      <alignment horizontal="center" vertical="center"/>
    </xf>
    <xf numFmtId="0" fontId="19" fillId="0" borderId="47" xfId="0" applyFont="1" applyBorder="1">
      <alignment vertical="center"/>
    </xf>
    <xf numFmtId="176" fontId="19" fillId="0" borderId="50" xfId="0" applyNumberFormat="1" applyFont="1" applyBorder="1">
      <alignment vertical="center"/>
    </xf>
    <xf numFmtId="0" fontId="22" fillId="0" borderId="98" xfId="0" applyFont="1" applyBorder="1">
      <alignment vertical="center"/>
    </xf>
    <xf numFmtId="0" fontId="24" fillId="0" borderId="12" xfId="0" applyFont="1" applyBorder="1" applyAlignment="1">
      <alignment horizontal="center" vertical="center" wrapText="1"/>
    </xf>
    <xf numFmtId="0" fontId="24" fillId="0" borderId="20" xfId="0" applyFont="1" applyBorder="1" applyAlignment="1">
      <alignment horizontal="center" vertical="center" wrapText="1"/>
    </xf>
    <xf numFmtId="0" fontId="22" fillId="0" borderId="21" xfId="0" applyFont="1" applyBorder="1" applyAlignment="1">
      <alignment horizontal="center" vertical="center"/>
    </xf>
    <xf numFmtId="0" fontId="22" fillId="0" borderId="12" xfId="0" applyFont="1" applyBorder="1" applyAlignment="1">
      <alignment horizontal="center" vertical="center"/>
    </xf>
    <xf numFmtId="176" fontId="0" fillId="0" borderId="0" xfId="0" applyNumberFormat="1" applyAlignment="1">
      <alignment horizontal="center" vertical="center"/>
    </xf>
    <xf numFmtId="0" fontId="0" fillId="0" borderId="0" xfId="0" applyAlignment="1">
      <alignment horizontal="center" vertical="center"/>
    </xf>
    <xf numFmtId="176" fontId="22" fillId="0" borderId="28" xfId="42" applyNumberFormat="1" applyFont="1" applyFill="1" applyBorder="1" applyAlignment="1">
      <alignment horizontal="right" vertical="center"/>
    </xf>
    <xf numFmtId="176" fontId="22" fillId="0" borderId="11" xfId="42" applyNumberFormat="1" applyFont="1" applyFill="1" applyBorder="1" applyAlignment="1">
      <alignment horizontal="right" vertical="center"/>
    </xf>
    <xf numFmtId="176" fontId="22" fillId="0" borderId="19" xfId="42" applyNumberFormat="1" applyFont="1" applyFill="1" applyBorder="1" applyAlignment="1">
      <alignment horizontal="right" vertical="center"/>
    </xf>
    <xf numFmtId="176" fontId="22" fillId="0" borderId="35" xfId="42" applyNumberFormat="1" applyFont="1" applyFill="1" applyBorder="1" applyAlignment="1">
      <alignment horizontal="right" vertical="center"/>
    </xf>
    <xf numFmtId="176" fontId="22" fillId="0" borderId="36" xfId="42" applyNumberFormat="1" applyFont="1" applyFill="1" applyBorder="1" applyAlignment="1">
      <alignment horizontal="right" vertical="center"/>
    </xf>
    <xf numFmtId="176" fontId="0" fillId="0" borderId="0" xfId="42" applyNumberFormat="1" applyFont="1" applyFill="1" applyBorder="1" applyAlignment="1">
      <alignment horizontal="center" vertical="center"/>
    </xf>
    <xf numFmtId="0" fontId="22" fillId="0" borderId="29" xfId="0" applyFont="1" applyBorder="1" applyAlignment="1">
      <alignment horizontal="right" vertical="center"/>
    </xf>
    <xf numFmtId="0" fontId="22" fillId="0" borderId="41" xfId="0" applyFont="1" applyBorder="1" applyAlignment="1">
      <alignment horizontal="right" vertical="center"/>
    </xf>
    <xf numFmtId="0" fontId="22" fillId="0" borderId="32" xfId="0" applyFont="1" applyBorder="1" applyAlignment="1">
      <alignment horizontal="right" vertical="center"/>
    </xf>
    <xf numFmtId="0" fontId="22" fillId="0" borderId="30" xfId="0" applyFont="1" applyBorder="1" applyAlignment="1">
      <alignment horizontal="right" vertical="center"/>
    </xf>
    <xf numFmtId="176" fontId="22" fillId="0" borderId="33" xfId="42" applyNumberFormat="1" applyFont="1" applyFill="1" applyBorder="1" applyAlignment="1">
      <alignment horizontal="right" vertical="center"/>
    </xf>
    <xf numFmtId="176" fontId="22" fillId="0" borderId="34" xfId="42" applyNumberFormat="1" applyFont="1" applyFill="1" applyBorder="1" applyAlignment="1">
      <alignment horizontal="right" vertical="center"/>
    </xf>
    <xf numFmtId="0" fontId="22" fillId="0" borderId="10" xfId="0" applyFont="1" applyBorder="1" applyAlignment="1">
      <alignment horizontal="center" vertical="center"/>
    </xf>
    <xf numFmtId="0" fontId="22" fillId="0" borderId="15" xfId="0" applyFont="1" applyBorder="1" applyAlignment="1">
      <alignment horizontal="center" vertical="center"/>
    </xf>
    <xf numFmtId="0" fontId="22" fillId="0" borderId="17" xfId="0" applyFont="1" applyBorder="1" applyAlignment="1">
      <alignment horizontal="center" vertical="center"/>
    </xf>
    <xf numFmtId="0" fontId="22" fillId="0" borderId="31" xfId="0" applyFont="1" applyBorder="1" applyAlignment="1">
      <alignment horizontal="right" vertical="center"/>
    </xf>
    <xf numFmtId="0" fontId="22" fillId="0" borderId="27" xfId="0" applyFont="1" applyBorder="1" applyAlignment="1">
      <alignment horizontal="right" vertical="center"/>
    </xf>
    <xf numFmtId="0" fontId="22" fillId="0" borderId="12" xfId="0" applyFont="1" applyBorder="1" applyAlignment="1">
      <alignment horizontal="center" vertical="center" wrapText="1"/>
    </xf>
    <xf numFmtId="0" fontId="22" fillId="0" borderId="17" xfId="0" applyFont="1" applyBorder="1" applyAlignment="1">
      <alignment horizontal="center" vertical="center" wrapText="1"/>
    </xf>
    <xf numFmtId="0" fontId="24" fillId="0" borderId="16" xfId="0" applyFont="1" applyBorder="1" applyAlignment="1">
      <alignment horizontal="center" vertical="center" wrapText="1"/>
    </xf>
    <xf numFmtId="0" fontId="22" fillId="0" borderId="14" xfId="0" applyFont="1" applyBorder="1" applyAlignment="1">
      <alignment horizontal="center" vertical="center"/>
    </xf>
    <xf numFmtId="0" fontId="22" fillId="0" borderId="18" xfId="0" applyFont="1" applyBorder="1" applyAlignment="1">
      <alignment horizontal="center" vertical="center"/>
    </xf>
    <xf numFmtId="176" fontId="22" fillId="0" borderId="44" xfId="42" applyNumberFormat="1" applyFont="1" applyFill="1" applyBorder="1" applyAlignment="1">
      <alignment horizontal="right" vertical="center"/>
    </xf>
    <xf numFmtId="176" fontId="22" fillId="0" borderId="45" xfId="42" applyNumberFormat="1" applyFont="1" applyFill="1" applyBorder="1" applyAlignment="1">
      <alignment horizontal="right" vertical="center"/>
    </xf>
    <xf numFmtId="0" fontId="22" fillId="0" borderId="40" xfId="0" applyFont="1" applyBorder="1" applyAlignment="1">
      <alignment horizontal="right" vertical="center"/>
    </xf>
    <xf numFmtId="176" fontId="22" fillId="0" borderId="22" xfId="42" applyNumberFormat="1" applyFont="1" applyFill="1" applyBorder="1" applyAlignment="1">
      <alignment horizontal="right" vertical="center"/>
    </xf>
    <xf numFmtId="176" fontId="22" fillId="0" borderId="13" xfId="42" applyNumberFormat="1" applyFont="1" applyFill="1" applyBorder="1" applyAlignment="1">
      <alignment horizontal="right" vertical="center"/>
    </xf>
    <xf numFmtId="0" fontId="22" fillId="0" borderId="43" xfId="0" applyFont="1" applyBorder="1" applyAlignment="1">
      <alignment horizontal="right" vertical="center"/>
    </xf>
    <xf numFmtId="176" fontId="22" fillId="0" borderId="42" xfId="42" applyNumberFormat="1" applyFont="1" applyFill="1" applyBorder="1" applyAlignment="1">
      <alignment horizontal="right" vertical="center"/>
    </xf>
    <xf numFmtId="176" fontId="22" fillId="0" borderId="46" xfId="42" applyNumberFormat="1" applyFont="1" applyFill="1" applyBorder="1" applyAlignment="1">
      <alignment horizontal="right" vertical="center"/>
    </xf>
    <xf numFmtId="0" fontId="22" fillId="0" borderId="11" xfId="0" applyFont="1" applyBorder="1" applyAlignment="1">
      <alignment horizontal="center" vertical="center"/>
    </xf>
    <xf numFmtId="0" fontId="22" fillId="0" borderId="26" xfId="0" applyFont="1" applyBorder="1" applyAlignment="1">
      <alignment horizontal="center" vertical="center"/>
    </xf>
    <xf numFmtId="0" fontId="22" fillId="0" borderId="23" xfId="0" applyFont="1" applyBorder="1" applyAlignment="1">
      <alignment horizontal="center" vertical="center"/>
    </xf>
    <xf numFmtId="0" fontId="22" fillId="0" borderId="37" xfId="0" applyFont="1" applyBorder="1" applyAlignment="1">
      <alignment horizontal="right" vertical="center"/>
    </xf>
    <xf numFmtId="0" fontId="22" fillId="0" borderId="38" xfId="0" applyFont="1" applyBorder="1" applyAlignment="1">
      <alignment horizontal="right" vertical="center"/>
    </xf>
    <xf numFmtId="0" fontId="22" fillId="0" borderId="39" xfId="0" applyFont="1" applyBorder="1" applyAlignment="1">
      <alignment horizontal="right" vertical="center"/>
    </xf>
    <xf numFmtId="0" fontId="19" fillId="0" borderId="0" xfId="0" applyFont="1" applyAlignment="1">
      <alignment horizontal="center" vertical="center" wrapText="1"/>
    </xf>
    <xf numFmtId="0" fontId="22" fillId="0" borderId="0" xfId="0" applyFont="1" applyAlignment="1">
      <alignment horizontal="left" vertical="top" wrapText="1"/>
    </xf>
    <xf numFmtId="0" fontId="22" fillId="0" borderId="0" xfId="0" applyFont="1" applyAlignment="1">
      <alignment horizontal="left" vertical="center" wrapText="1"/>
    </xf>
    <xf numFmtId="0" fontId="22" fillId="0" borderId="29" xfId="0" applyFont="1" applyBorder="1" applyAlignment="1">
      <alignment horizontal="center" vertical="center" wrapText="1"/>
    </xf>
    <xf numFmtId="0" fontId="22" fillId="0" borderId="55" xfId="0" applyFont="1" applyBorder="1" applyAlignment="1">
      <alignment horizontal="center" vertical="center" wrapText="1"/>
    </xf>
    <xf numFmtId="0" fontId="22" fillId="0" borderId="56" xfId="0" applyFont="1" applyBorder="1" applyAlignment="1">
      <alignment horizontal="center" vertical="center" wrapText="1"/>
    </xf>
    <xf numFmtId="176" fontId="22" fillId="0" borderId="52" xfId="42" applyNumberFormat="1" applyFont="1" applyFill="1" applyBorder="1" applyAlignment="1">
      <alignment horizontal="right" vertical="center"/>
    </xf>
    <xf numFmtId="176" fontId="22" fillId="0" borderId="53" xfId="42" applyNumberFormat="1" applyFont="1" applyFill="1" applyBorder="1" applyAlignment="1">
      <alignment horizontal="right" vertical="center"/>
    </xf>
    <xf numFmtId="176" fontId="22" fillId="0" borderId="54" xfId="42" applyNumberFormat="1" applyFont="1" applyFill="1" applyBorder="1" applyAlignment="1">
      <alignment horizontal="right" vertical="center"/>
    </xf>
    <xf numFmtId="1" fontId="22" fillId="34" borderId="57" xfId="48" applyNumberFormat="1" applyFont="1" applyFill="1" applyBorder="1" applyAlignment="1">
      <alignment horizontal="right" vertical="center"/>
    </xf>
    <xf numFmtId="1" fontId="22" fillId="34" borderId="88" xfId="48" applyNumberFormat="1" applyFont="1" applyFill="1" applyBorder="1" applyAlignment="1">
      <alignment horizontal="right" vertical="center"/>
    </xf>
    <xf numFmtId="178" fontId="22" fillId="0" borderId="26" xfId="52" applyNumberFormat="1" applyFont="1" applyFill="1" applyBorder="1" applyAlignment="1">
      <alignment horizontal="right" vertical="center"/>
    </xf>
    <xf numFmtId="178" fontId="22" fillId="0" borderId="87" xfId="52" applyNumberFormat="1" applyFont="1" applyFill="1" applyBorder="1" applyAlignment="1">
      <alignment horizontal="right" vertical="center"/>
    </xf>
    <xf numFmtId="0" fontId="30" fillId="0" borderId="66" xfId="48" applyBorder="1" applyAlignment="1">
      <alignment horizontal="center" wrapText="1"/>
    </xf>
    <xf numFmtId="0" fontId="30" fillId="0" borderId="66" xfId="48" applyBorder="1" applyAlignment="1">
      <alignment horizontal="center"/>
    </xf>
    <xf numFmtId="0" fontId="22" fillId="0" borderId="10" xfId="48" applyFont="1" applyBorder="1" applyAlignment="1">
      <alignment horizontal="left" vertical="center" wrapText="1"/>
    </xf>
    <xf numFmtId="0" fontId="22" fillId="0" borderId="0" xfId="0" applyFont="1" applyAlignment="1">
      <alignment horizontal="center" vertical="center"/>
    </xf>
    <xf numFmtId="0" fontId="22" fillId="0" borderId="0" xfId="0" applyFont="1" applyAlignment="1">
      <alignment horizontal="left"/>
    </xf>
    <xf numFmtId="0" fontId="22" fillId="0" borderId="62" xfId="0" applyFont="1" applyBorder="1" applyAlignment="1">
      <alignment horizontal="right" vertical="center"/>
    </xf>
    <xf numFmtId="0" fontId="22" fillId="0" borderId="63" xfId="0" applyFont="1" applyBorder="1" applyAlignment="1">
      <alignment horizontal="right" vertical="center"/>
    </xf>
    <xf numFmtId="176" fontId="22" fillId="0" borderId="64" xfId="0" applyNumberFormat="1" applyFont="1" applyBorder="1" applyAlignment="1">
      <alignment horizontal="right" vertical="center"/>
    </xf>
    <xf numFmtId="176" fontId="22" fillId="0" borderId="65" xfId="0" applyNumberFormat="1" applyFont="1" applyBorder="1" applyAlignment="1">
      <alignment horizontal="right" vertical="center"/>
    </xf>
    <xf numFmtId="0" fontId="22" fillId="0" borderId="10" xfId="48" applyFont="1" applyBorder="1" applyAlignment="1">
      <alignment horizontal="center"/>
    </xf>
    <xf numFmtId="0" fontId="22" fillId="0" borderId="57" xfId="48" applyFont="1" applyBorder="1" applyAlignment="1">
      <alignment horizontal="center" vertical="center"/>
    </xf>
    <xf numFmtId="0" fontId="22" fillId="0" borderId="88" xfId="48" applyFont="1" applyBorder="1" applyAlignment="1">
      <alignment horizontal="center" vertical="center"/>
    </xf>
    <xf numFmtId="0" fontId="22" fillId="0" borderId="26" xfId="48" applyFont="1" applyBorder="1" applyAlignment="1">
      <alignment horizontal="center" vertical="center"/>
    </xf>
    <xf numFmtId="0" fontId="22" fillId="0" borderId="87" xfId="48" applyFont="1" applyBorder="1" applyAlignment="1">
      <alignment horizontal="center" vertical="center"/>
    </xf>
    <xf numFmtId="0" fontId="22" fillId="0" borderId="89" xfId="48" applyFont="1" applyBorder="1" applyAlignment="1">
      <alignment horizontal="center" wrapText="1"/>
    </xf>
    <xf numFmtId="0" fontId="22" fillId="0" borderId="90" xfId="48" applyFont="1" applyBorder="1" applyAlignment="1">
      <alignment horizontal="center"/>
    </xf>
    <xf numFmtId="0" fontId="22" fillId="0" borderId="0" xfId="0" applyFont="1" applyBorder="1">
      <alignment vertical="center"/>
    </xf>
  </cellXfs>
  <cellStyles count="5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xfId="42" builtinId="5"/>
    <cellStyle name="パーセント 2" xfId="52" xr:uid="{00000000-0005-0000-0000-00001C000000}"/>
    <cellStyle name="ハイパーリンク 2" xfId="45" xr:uid="{00000000-0005-0000-0000-00001D000000}"/>
    <cellStyle name="ハイパーリンク 3" xfId="49" xr:uid="{00000000-0005-0000-0000-00001E000000}"/>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2" xfId="53" xr:uid="{00000000-0005-0000-0000-000024000000}"/>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6" xr:uid="{00000000-0005-0000-0000-00002E000000}"/>
    <cellStyle name="標準 2 2" xfId="51" xr:uid="{00000000-0005-0000-0000-00002F000000}"/>
    <cellStyle name="標準 2 3" xfId="48" xr:uid="{00000000-0005-0000-0000-000030000000}"/>
    <cellStyle name="標準 3" xfId="43" xr:uid="{00000000-0005-0000-0000-000031000000}"/>
    <cellStyle name="標準 3 2" xfId="50" xr:uid="{00000000-0005-0000-0000-000032000000}"/>
    <cellStyle name="標準 4" xfId="44" xr:uid="{00000000-0005-0000-0000-000033000000}"/>
    <cellStyle name="標準 5" xfId="47" xr:uid="{00000000-0005-0000-0000-000034000000}"/>
    <cellStyle name="良い" xfId="6"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sz="1400" b="1" i="0" u="none" strike="noStrike" kern="1200" spc="0" baseline="0">
                <a:solidFill>
                  <a:sysClr val="windowText" lastClr="000000"/>
                </a:solidFill>
                <a:latin typeface="+mn-lt"/>
                <a:ea typeface="+mn-ea"/>
                <a:cs typeface="+mn-cs"/>
              </a:defRPr>
            </a:pPr>
            <a:r>
              <a:rPr lang="ja-JP" altLang="en-US" sz="1400" b="1" i="0" u="none" strike="noStrike" kern="1200" spc="0" baseline="0">
                <a:solidFill>
                  <a:sysClr val="windowText" lastClr="000000"/>
                </a:solidFill>
                <a:latin typeface="+mn-lt"/>
                <a:ea typeface="+mn-ea"/>
                <a:cs typeface="+mn-cs"/>
              </a:rPr>
              <a:t>回答者性別構成比</a:t>
            </a:r>
            <a:endParaRPr lang="ja-JP" sz="1400" b="1" i="0" u="none" strike="noStrike" kern="1200" spc="0" baseline="0">
              <a:solidFill>
                <a:sysClr val="windowText" lastClr="000000"/>
              </a:solidFill>
              <a:latin typeface="+mn-lt"/>
              <a:ea typeface="+mn-ea"/>
              <a:cs typeface="+mn-cs"/>
            </a:endParaRPr>
          </a:p>
        </c:rich>
      </c:tx>
      <c:overlay val="0"/>
      <c:spPr>
        <a:noFill/>
        <a:ln>
          <a:noFill/>
        </a:ln>
        <a:effectLst/>
      </c:spPr>
      <c:txPr>
        <a:bodyPr rot="0" spcFirstLastPara="1" vertOverflow="ellipsis" vert="horz" wrap="square" anchor="ctr" anchorCtr="1"/>
        <a:lstStyle/>
        <a:p>
          <a:pPr algn="ctr" rtl="0">
            <a:defRPr sz="1400" b="1" i="0" u="none" strike="noStrike" kern="1200" spc="0" baseline="0">
              <a:solidFill>
                <a:sysClr val="windowText" lastClr="000000"/>
              </a:solidFill>
              <a:latin typeface="+mn-lt"/>
              <a:ea typeface="+mn-ea"/>
              <a:cs typeface="+mn-cs"/>
            </a:defRPr>
          </a:pPr>
          <a:endParaRPr lang="ja-JP"/>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D04-457F-AEB5-B449CBCC798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D04-457F-AEB5-B449CBCC798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D04-457F-AEB5-B449CBCC798C}"/>
              </c:ext>
            </c:extLst>
          </c:dPt>
          <c:dLbls>
            <c:dLbl>
              <c:idx val="0"/>
              <c:tx>
                <c:rich>
                  <a:bodyPr/>
                  <a:lstStyle/>
                  <a:p>
                    <a:fld id="{44C17091-5C1B-4027-AECA-9F3579F87888}" type="CATEGORYNAME">
                      <a:rPr lang="ja-JP" altLang="en-US"/>
                      <a:pPr/>
                      <a:t>[分類名]</a:t>
                    </a:fld>
                    <a:r>
                      <a:rPr lang="ja-JP" altLang="en-US" baseline="0"/>
                      <a:t>
</a:t>
                    </a:r>
                    <a:r>
                      <a:rPr lang="en-US" altLang="ja-JP" baseline="0"/>
                      <a:t>50.0</a:t>
                    </a:r>
                    <a:r>
                      <a:rPr lang="ja-JP" altLang="en-US" baseline="0"/>
                      <a:t>％</a:t>
                    </a:r>
                  </a:p>
                </c:rich>
              </c:tx>
              <c:dLblPos val="ctr"/>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1D04-457F-AEB5-B449CBCC798C}"/>
                </c:ext>
              </c:extLst>
            </c:dLbl>
            <c:dLbl>
              <c:idx val="1"/>
              <c:tx>
                <c:rich>
                  <a:bodyPr/>
                  <a:lstStyle/>
                  <a:p>
                    <a:fld id="{0359ED69-6B1D-4C96-A357-0A15AE3147BB}" type="CATEGORYNAME">
                      <a:rPr lang="ja-JP" altLang="en-US"/>
                      <a:pPr/>
                      <a:t>[分類名]</a:t>
                    </a:fld>
                    <a:r>
                      <a:rPr lang="ja-JP" altLang="en-US" baseline="0"/>
                      <a:t>
</a:t>
                    </a:r>
                    <a:r>
                      <a:rPr lang="en-US" altLang="ja-JP" baseline="0"/>
                      <a:t>50</a:t>
                    </a:r>
                    <a:r>
                      <a:rPr lang="ja-JP" altLang="en-US" baseline="0"/>
                      <a:t>％</a:t>
                    </a:r>
                  </a:p>
                </c:rich>
              </c:tx>
              <c:dLblPos val="ctr"/>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1D04-457F-AEB5-B449CBCC798C}"/>
                </c:ext>
              </c:extLst>
            </c:dLbl>
            <c:dLbl>
              <c:idx val="2"/>
              <c:layout>
                <c:manualLayout>
                  <c:x val="0.23309393917914795"/>
                  <c:y val="9.0641094822565244E-2"/>
                </c:manualLayout>
              </c:layout>
              <c:tx>
                <c:rich>
                  <a:bodyPr rot="0" spcFirstLastPara="1" vertOverflow="clip" horzOverflow="clip" vert="horz" wrap="square" lIns="36576" tIns="18288" rIns="36576" bIns="18288" anchor="ctr" anchorCtr="1">
                    <a:spAutoFit/>
                  </a:bodyPr>
                  <a:lstStyle/>
                  <a:p>
                    <a:pPr>
                      <a:defRPr sz="900" b="0" i="0" u="none" strike="noStrike" kern="1200" baseline="0">
                        <a:solidFill>
                          <a:schemeClr val="bg1"/>
                        </a:solidFill>
                        <a:latin typeface="+mn-lt"/>
                        <a:ea typeface="+mn-ea"/>
                        <a:cs typeface="+mn-cs"/>
                      </a:defRPr>
                    </a:pPr>
                    <a:fld id="{96EE71BD-C94F-43E4-A736-AEA6460E26C8}" type="CATEGORYNAME">
                      <a:rPr lang="en-US" altLang="ja-JP">
                        <a:solidFill>
                          <a:sysClr val="windowText" lastClr="000000"/>
                        </a:solidFill>
                      </a:rPr>
                      <a:pPr>
                        <a:defRPr>
                          <a:solidFill>
                            <a:schemeClr val="bg1"/>
                          </a:solidFill>
                        </a:defRPr>
                      </a:pPr>
                      <a:t>[分類名]</a:t>
                    </a:fld>
                    <a:r>
                      <a:rPr lang="en-US" altLang="ja-JP" baseline="0">
                        <a:solidFill>
                          <a:sysClr val="windowText" lastClr="000000"/>
                        </a:solidFill>
                      </a:rPr>
                      <a:t>
0.4</a:t>
                    </a:r>
                    <a:r>
                      <a:rPr lang="ja-JP" altLang="en-US" baseline="0">
                        <a:solidFill>
                          <a:sysClr val="windowText" lastClr="000000"/>
                        </a:solidFill>
                      </a:rPr>
                      <a:t>％</a:t>
                    </a:r>
                  </a:p>
                </c:rich>
              </c:tx>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bg1"/>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borderCallout1">
                      <a:avLst/>
                    </a:prstGeom>
                    <a:noFill/>
                    <a:ln>
                      <a:noFill/>
                    </a:ln>
                  </c15:spPr>
                  <c15:dlblFieldTable/>
                  <c15:showDataLabelsRange val="0"/>
                </c:ext>
                <c:ext xmlns:c16="http://schemas.microsoft.com/office/drawing/2014/chart" uri="{C3380CC4-5D6E-409C-BE32-E72D297353CC}">
                  <c16:uniqueId val="{00000005-1D04-457F-AEB5-B449CBCC798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調査概要!$AH$46:$AH$47</c:f>
              <c:strCache>
                <c:ptCount val="2"/>
                <c:pt idx="0">
                  <c:v>男性</c:v>
                </c:pt>
                <c:pt idx="1">
                  <c:v>女性</c:v>
                </c:pt>
              </c:strCache>
            </c:strRef>
          </c:cat>
          <c:val>
            <c:numRef>
              <c:f>調査概要!$AI$46:$AI$47</c:f>
              <c:numCache>
                <c:formatCode>0%</c:formatCode>
                <c:ptCount val="2"/>
                <c:pt idx="0">
                  <c:v>0.5</c:v>
                </c:pt>
                <c:pt idx="1">
                  <c:v>0.5</c:v>
                </c:pt>
              </c:numCache>
            </c:numRef>
          </c:val>
          <c:extLst>
            <c:ext xmlns:c16="http://schemas.microsoft.com/office/drawing/2014/chart" uri="{C3380CC4-5D6E-409C-BE32-E72D297353CC}">
              <c16:uniqueId val="{00000006-1D04-457F-AEB5-B449CBCC798C}"/>
            </c:ext>
          </c:extLst>
        </c:ser>
        <c:dLbls>
          <c:dLblPos val="ctr"/>
          <c:showLegendKey val="0"/>
          <c:showVal val="0"/>
          <c:showCatName val="1"/>
          <c:showSerName val="0"/>
          <c:showPercent val="1"/>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ja-JP" sz="1400" b="1" i="0" kern="1200" spc="0" baseline="0">
                <a:solidFill>
                  <a:srgbClr val="000000"/>
                </a:solidFill>
                <a:effectLst/>
              </a:rPr>
              <a:t>回答者</a:t>
            </a:r>
            <a:r>
              <a:rPr lang="ja-JP" altLang="en-US" sz="1400" b="1" i="0" kern="1200" spc="0" baseline="0">
                <a:solidFill>
                  <a:srgbClr val="000000"/>
                </a:solidFill>
                <a:effectLst/>
              </a:rPr>
              <a:t>年代</a:t>
            </a:r>
            <a:r>
              <a:rPr lang="ja-JP" altLang="ja-JP" sz="1400" b="1" i="0" kern="1200" spc="0" baseline="0">
                <a:solidFill>
                  <a:srgbClr val="000000"/>
                </a:solidFill>
                <a:effectLst/>
              </a:rPr>
              <a:t>別構成比</a:t>
            </a:r>
            <a:endParaRPr lang="ja-JP" altLang="ja-JP">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55608950617284"/>
          <c:y val="0.22391062857621935"/>
          <c:w val="0.48878240740740742"/>
          <c:h val="0.70622680794874459"/>
        </c:manualLayout>
      </c:layout>
      <c:pieChart>
        <c:varyColors val="1"/>
        <c:ser>
          <c:idx val="0"/>
          <c:order val="0"/>
          <c:dPt>
            <c:idx val="0"/>
            <c:bubble3D val="0"/>
            <c:spPr>
              <a:solidFill>
                <a:schemeClr val="accent1"/>
              </a:solidFill>
              <a:ln w="19050">
                <a:solidFill>
                  <a:schemeClr val="lt1"/>
                </a:solidFill>
              </a:ln>
              <a:effectLst/>
            </c:spPr>
            <c:extLst xmlns:c15="http://schemas.microsoft.com/office/drawing/2012/chart">
              <c:ext xmlns:c16="http://schemas.microsoft.com/office/drawing/2014/chart" uri="{C3380CC4-5D6E-409C-BE32-E72D297353CC}">
                <c16:uniqueId val="{0000000C-5531-46FC-8760-7F97266BE1B8}"/>
              </c:ext>
            </c:extLst>
          </c:dPt>
          <c:dPt>
            <c:idx val="1"/>
            <c:bubble3D val="0"/>
            <c:spPr>
              <a:solidFill>
                <a:schemeClr val="accent2"/>
              </a:solidFill>
              <a:ln w="19050">
                <a:solidFill>
                  <a:schemeClr val="lt1"/>
                </a:solidFill>
              </a:ln>
              <a:effectLst/>
            </c:spPr>
            <c:extLst xmlns:c15="http://schemas.microsoft.com/office/drawing/2012/chart">
              <c:ext xmlns:c16="http://schemas.microsoft.com/office/drawing/2014/chart" uri="{C3380CC4-5D6E-409C-BE32-E72D297353CC}">
                <c16:uniqueId val="{0000000E-5531-46FC-8760-7F97266BE1B8}"/>
              </c:ext>
            </c:extLst>
          </c:dPt>
          <c:dPt>
            <c:idx val="2"/>
            <c:bubble3D val="0"/>
            <c:spPr>
              <a:solidFill>
                <a:schemeClr val="accent2"/>
              </a:solidFill>
              <a:ln w="19050">
                <a:solidFill>
                  <a:schemeClr val="lt1"/>
                </a:solidFill>
              </a:ln>
              <a:effectLst/>
            </c:spPr>
            <c:extLst xmlns:c15="http://schemas.microsoft.com/office/drawing/2012/chart">
              <c:ext xmlns:c16="http://schemas.microsoft.com/office/drawing/2014/chart" uri="{C3380CC4-5D6E-409C-BE32-E72D297353CC}">
                <c16:uniqueId val="{00000010-5531-46FC-8760-7F97266BE1B8}"/>
              </c:ext>
            </c:extLst>
          </c:dPt>
          <c:dPt>
            <c:idx val="3"/>
            <c:bubble3D val="0"/>
            <c:spPr>
              <a:solidFill>
                <a:schemeClr val="accent4"/>
              </a:solidFill>
              <a:ln w="19050">
                <a:solidFill>
                  <a:schemeClr val="lt1"/>
                </a:solidFill>
              </a:ln>
              <a:effectLst/>
            </c:spPr>
            <c:extLst xmlns:c15="http://schemas.microsoft.com/office/drawing/2012/chart">
              <c:ext xmlns:c16="http://schemas.microsoft.com/office/drawing/2014/chart" uri="{C3380CC4-5D6E-409C-BE32-E72D297353CC}">
                <c16:uniqueId val="{00000012-5531-46FC-8760-7F97266BE1B8}"/>
              </c:ext>
            </c:extLst>
          </c:dPt>
          <c:dPt>
            <c:idx val="4"/>
            <c:bubble3D val="0"/>
            <c:spPr>
              <a:solidFill>
                <a:schemeClr val="accent5"/>
              </a:solidFill>
              <a:ln w="19050">
                <a:solidFill>
                  <a:schemeClr val="lt1"/>
                </a:solidFill>
              </a:ln>
              <a:effectLst/>
            </c:spPr>
            <c:extLst xmlns:c15="http://schemas.microsoft.com/office/drawing/2012/chart">
              <c:ext xmlns:c16="http://schemas.microsoft.com/office/drawing/2014/chart" uri="{C3380CC4-5D6E-409C-BE32-E72D297353CC}">
                <c16:uniqueId val="{00000014-5531-46FC-8760-7F97266BE1B8}"/>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5C40-4925-9FF7-FFC99837F37E}"/>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70-15CD-4FF7-903A-0AD3BBEBCCE9}"/>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5C40-4925-9FF7-FFC99837F37E}"/>
              </c:ext>
            </c:extLst>
          </c:dPt>
          <c:dPt>
            <c:idx val="8"/>
            <c:bubble3D val="0"/>
            <c:spPr>
              <a:solidFill>
                <a:schemeClr val="accent6"/>
              </a:solidFill>
              <a:ln w="19050">
                <a:solidFill>
                  <a:schemeClr val="lt1"/>
                </a:solidFill>
              </a:ln>
              <a:effectLst/>
            </c:spPr>
            <c:extLst>
              <c:ext xmlns:c16="http://schemas.microsoft.com/office/drawing/2014/chart" uri="{C3380CC4-5D6E-409C-BE32-E72D297353CC}">
                <c16:uniqueId val="{0000006F-15CD-4FF7-903A-0AD3BBEBCCE9}"/>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5C40-4925-9FF7-FFC99837F37E}"/>
              </c:ext>
            </c:extLst>
          </c:dPt>
          <c:dLbls>
            <c:dLbl>
              <c:idx val="0"/>
              <c:layout>
                <c:manualLayout>
                  <c:x val="-0.11339077785819437"/>
                  <c:y val="0.22107139882143981"/>
                </c:manualLayout>
              </c:layout>
              <c:dLblPos val="bestFit"/>
              <c:showLegendKey val="0"/>
              <c:showVal val="0"/>
              <c:showCatName val="1"/>
              <c:showSerName val="0"/>
              <c:showPercent val="1"/>
              <c:showBubbleSize val="0"/>
              <c:separator>
</c:separator>
              <c:extLst xmlns:c15="http://schemas.microsoft.com/office/drawing/2012/chart">
                <c:ext xmlns:c15="http://schemas.microsoft.com/office/drawing/2012/chart" uri="{CE6537A1-D6FC-4f65-9D91-7224C49458BB}"/>
                <c:ext xmlns:c16="http://schemas.microsoft.com/office/drawing/2014/chart" uri="{C3380CC4-5D6E-409C-BE32-E72D297353CC}">
                  <c16:uniqueId val="{0000000C-5531-46FC-8760-7F97266BE1B8}"/>
                </c:ext>
              </c:extLst>
            </c:dLbl>
            <c:dLbl>
              <c:idx val="1"/>
              <c:layout>
                <c:manualLayout>
                  <c:x val="0.19402777777777777"/>
                  <c:y val="-7.0555555555555621E-2"/>
                </c:manualLayout>
              </c:layout>
              <c:dLblPos val="bestFit"/>
              <c:showLegendKey val="0"/>
              <c:showVal val="0"/>
              <c:showCatName val="1"/>
              <c:showSerName val="0"/>
              <c:showPercent val="1"/>
              <c:showBubbleSize val="0"/>
              <c:separator>
</c:separator>
              <c:extLst xmlns:c15="http://schemas.microsoft.com/office/drawing/2012/chart">
                <c:ext xmlns:c15="http://schemas.microsoft.com/office/drawing/2012/chart" uri="{CE6537A1-D6FC-4f65-9D91-7224C49458BB}"/>
                <c:ext xmlns:c16="http://schemas.microsoft.com/office/drawing/2014/chart" uri="{C3380CC4-5D6E-409C-BE32-E72D297353CC}">
                  <c16:uniqueId val="{0000000E-5531-46FC-8760-7F97266BE1B8}"/>
                </c:ext>
              </c:extLst>
            </c:dLbl>
            <c:dLbl>
              <c:idx val="2"/>
              <c:layout>
                <c:manualLayout>
                  <c:x val="-0.1602280056521376"/>
                  <c:y val="-6.8252232304802651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10-5531-46FC-8760-7F97266BE1B8}"/>
                </c:ext>
              </c:extLst>
            </c:dLbl>
            <c:dLbl>
              <c:idx val="4"/>
              <c:layout>
                <c:manualLayout>
                  <c:x val="0"/>
                  <c:y val="-0.1080660344826043"/>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14-5531-46FC-8760-7F97266BE1B8}"/>
                </c:ext>
              </c:extLst>
            </c:dLbl>
            <c:dLbl>
              <c:idx val="6"/>
              <c:layout>
                <c:manualLayout>
                  <c:x val="0.16413600578999454"/>
                  <c:y val="-7.9627604355603093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70-15CD-4FF7-903A-0AD3BBEBCCE9}"/>
                </c:ext>
              </c:extLst>
            </c:dLbl>
            <c:dLbl>
              <c:idx val="8"/>
              <c:layout>
                <c:manualLayout>
                  <c:x val="0.12114800427356739"/>
                  <c:y val="0.22750744101600881"/>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6F-15CD-4FF7-903A-0AD3BBEBCCE9}"/>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outEnd"/>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f>調査概要!$H$33:$Q$33</c:f>
              <c:strCache>
                <c:ptCount val="9"/>
                <c:pt idx="0">
                  <c:v>18～29歳
以下</c:v>
                </c:pt>
                <c:pt idx="2">
                  <c:v>30歳代</c:v>
                </c:pt>
                <c:pt idx="4">
                  <c:v>40歳代</c:v>
                </c:pt>
                <c:pt idx="6">
                  <c:v>50歳代</c:v>
                </c:pt>
                <c:pt idx="8">
                  <c:v>60歳
以上</c:v>
                </c:pt>
              </c:strCache>
            </c:strRef>
          </c:cat>
          <c:val>
            <c:numRef>
              <c:f>調査概要!$H$40:$Q$40</c:f>
              <c:numCache>
                <c:formatCode>General</c:formatCode>
                <c:ptCount val="10"/>
                <c:pt idx="0">
                  <c:v>100</c:v>
                </c:pt>
                <c:pt idx="2">
                  <c:v>100</c:v>
                </c:pt>
                <c:pt idx="4">
                  <c:v>100</c:v>
                </c:pt>
                <c:pt idx="6">
                  <c:v>100</c:v>
                </c:pt>
                <c:pt idx="8">
                  <c:v>100</c:v>
                </c:pt>
              </c:numCache>
            </c:numRef>
          </c:val>
          <c:extLst xmlns:c15="http://schemas.microsoft.com/office/drawing/2012/chart">
            <c:ext xmlns:c16="http://schemas.microsoft.com/office/drawing/2014/chart" uri="{C3380CC4-5D6E-409C-BE32-E72D297353CC}">
              <c16:uniqueId val="{00000015-5531-46FC-8760-7F97266BE1B8}"/>
            </c:ext>
          </c:extLst>
        </c:ser>
        <c:dLbls>
          <c:showLegendKey val="0"/>
          <c:showVal val="0"/>
          <c:showCatName val="0"/>
          <c:showSerName val="0"/>
          <c:showPercent val="0"/>
          <c:showBubbleSize val="0"/>
          <c:showLeaderLines val="1"/>
        </c:dLbls>
        <c:firstSliceAng val="0"/>
        <c:extLst/>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200" b="0" i="0" u="none" strike="noStrike" kern="1200" spc="0" baseline="0">
                <a:solidFill>
                  <a:schemeClr val="tx1">
                    <a:lumMod val="65000"/>
                    <a:lumOff val="35000"/>
                  </a:schemeClr>
                </a:solidFill>
                <a:effectLst>
                  <a:glow rad="63500">
                    <a:schemeClr val="bg1"/>
                  </a:glow>
                </a:effectLst>
                <a:latin typeface="+mn-lt"/>
                <a:ea typeface="+mn-ea"/>
                <a:cs typeface="+mn-cs"/>
              </a:defRPr>
            </a:pPr>
            <a:r>
              <a:rPr lang="ja-JP" sz="1200"/>
              <a:t>運動やスポーツしている人の推移（スポーツ実施率）</a:t>
            </a:r>
          </a:p>
        </c:rich>
      </c:tx>
      <c:layout>
        <c:manualLayout>
          <c:xMode val="edge"/>
          <c:yMode val="edge"/>
          <c:x val="0.31570297144067638"/>
          <c:y val="2.8160689672845917E-2"/>
        </c:manualLayout>
      </c:layout>
      <c:overlay val="0"/>
      <c:spPr>
        <a:noFill/>
        <a:ln>
          <a:noFill/>
        </a:ln>
        <a:effectLst/>
      </c:spPr>
      <c:txPr>
        <a:bodyPr rot="0" spcFirstLastPara="1" vertOverflow="ellipsis" vert="horz" wrap="square" anchor="ctr" anchorCtr="1"/>
        <a:lstStyle/>
        <a:p>
          <a:pPr algn="ctr">
            <a:defRPr sz="1200" b="0" i="0" u="none" strike="noStrike" kern="1200" spc="0" baseline="0">
              <a:solidFill>
                <a:schemeClr val="tx1">
                  <a:lumMod val="65000"/>
                  <a:lumOff val="35000"/>
                </a:schemeClr>
              </a:solidFill>
              <a:effectLst>
                <a:glow rad="63500">
                  <a:schemeClr val="bg1"/>
                </a:glow>
              </a:effectLst>
              <a:latin typeface="+mn-lt"/>
              <a:ea typeface="+mn-ea"/>
              <a:cs typeface="+mn-cs"/>
            </a:defRPr>
          </a:pPr>
          <a:endParaRPr lang="ja-JP"/>
        </a:p>
      </c:txPr>
    </c:title>
    <c:autoTitleDeleted val="0"/>
    <c:plotArea>
      <c:layout>
        <c:manualLayout>
          <c:layoutTarget val="inner"/>
          <c:xMode val="edge"/>
          <c:yMode val="edge"/>
          <c:x val="0.11135550119443763"/>
          <c:y val="0.17863575157436412"/>
          <c:w val="0.85493403013705205"/>
          <c:h val="0.6010097409659807"/>
        </c:manualLayout>
      </c:layout>
      <c:barChart>
        <c:barDir val="bar"/>
        <c:grouping val="stacked"/>
        <c:varyColors val="0"/>
        <c:ser>
          <c:idx val="0"/>
          <c:order val="0"/>
          <c:tx>
            <c:strRef>
              <c:f>指標関係調査!$P$264</c:f>
              <c:strCache>
                <c:ptCount val="1"/>
                <c:pt idx="0">
                  <c:v>ほとんど毎日</c:v>
                </c:pt>
              </c:strCache>
            </c:strRef>
          </c:tx>
          <c:spPr>
            <a:solidFill>
              <a:schemeClr val="accent1"/>
            </a:solidFill>
            <a:ln w="6350">
              <a:solidFill>
                <a:schemeClr val="tx1"/>
              </a:solid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effectLst>
                      <a:glow rad="63500">
                        <a:schemeClr val="bg1"/>
                      </a:glow>
                    </a:effectLst>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指標関係調査!$Q$263:$U$263</c:f>
              <c:strCache>
                <c:ptCount val="5"/>
                <c:pt idx="0">
                  <c:v>30年度</c:v>
                </c:pt>
                <c:pt idx="1">
                  <c:v>元年度</c:v>
                </c:pt>
                <c:pt idx="2">
                  <c:v>2年度</c:v>
                </c:pt>
                <c:pt idx="3">
                  <c:v>3年度</c:v>
                </c:pt>
                <c:pt idx="4">
                  <c:v>5年度</c:v>
                </c:pt>
              </c:strCache>
            </c:strRef>
          </c:cat>
          <c:val>
            <c:numRef>
              <c:f>指標関係調査!$Q$264:$U$264</c:f>
              <c:numCache>
                <c:formatCode>0.0%</c:formatCode>
                <c:ptCount val="5"/>
                <c:pt idx="0">
                  <c:v>8.5999999999999993E-2</c:v>
                </c:pt>
                <c:pt idx="1">
                  <c:v>9.1999999999999998E-2</c:v>
                </c:pt>
                <c:pt idx="2">
                  <c:v>0.112</c:v>
                </c:pt>
                <c:pt idx="3">
                  <c:v>0.14000000000000001</c:v>
                </c:pt>
                <c:pt idx="4">
                  <c:v>0.11799999999999999</c:v>
                </c:pt>
              </c:numCache>
            </c:numRef>
          </c:val>
          <c:extLst>
            <c:ext xmlns:c16="http://schemas.microsoft.com/office/drawing/2014/chart" uri="{C3380CC4-5D6E-409C-BE32-E72D297353CC}">
              <c16:uniqueId val="{00000000-1781-426F-AA4C-DF29EBD560F4}"/>
            </c:ext>
          </c:extLst>
        </c:ser>
        <c:ser>
          <c:idx val="1"/>
          <c:order val="1"/>
          <c:tx>
            <c:strRef>
              <c:f>指標関係調査!$P$265</c:f>
              <c:strCache>
                <c:ptCount val="1"/>
                <c:pt idx="0">
                  <c:v>週３日以上</c:v>
                </c:pt>
              </c:strCache>
            </c:strRef>
          </c:tx>
          <c:spPr>
            <a:solidFill>
              <a:schemeClr val="tx2">
                <a:lumMod val="40000"/>
                <a:lumOff val="60000"/>
              </a:schemeClr>
            </a:solidFill>
            <a:ln w="6350">
              <a:solidFill>
                <a:schemeClr val="tx1"/>
              </a:solid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effectLst>
                      <a:glow rad="63500">
                        <a:schemeClr val="bg1"/>
                      </a:glow>
                    </a:effectLst>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指標関係調査!$Q$263:$U$263</c:f>
              <c:strCache>
                <c:ptCount val="5"/>
                <c:pt idx="0">
                  <c:v>30年度</c:v>
                </c:pt>
                <c:pt idx="1">
                  <c:v>元年度</c:v>
                </c:pt>
                <c:pt idx="2">
                  <c:v>2年度</c:v>
                </c:pt>
                <c:pt idx="3">
                  <c:v>3年度</c:v>
                </c:pt>
                <c:pt idx="4">
                  <c:v>5年度</c:v>
                </c:pt>
              </c:strCache>
            </c:strRef>
          </c:cat>
          <c:val>
            <c:numRef>
              <c:f>指標関係調査!$Q$265:$U$265</c:f>
              <c:numCache>
                <c:formatCode>0.0%</c:formatCode>
                <c:ptCount val="5"/>
                <c:pt idx="0">
                  <c:v>0.11799999999999999</c:v>
                </c:pt>
                <c:pt idx="1">
                  <c:v>0.108</c:v>
                </c:pt>
                <c:pt idx="2">
                  <c:v>0.17399999999999999</c:v>
                </c:pt>
                <c:pt idx="3">
                  <c:v>0.17399999999999999</c:v>
                </c:pt>
                <c:pt idx="4">
                  <c:v>0.156</c:v>
                </c:pt>
              </c:numCache>
            </c:numRef>
          </c:val>
          <c:extLst>
            <c:ext xmlns:c16="http://schemas.microsoft.com/office/drawing/2014/chart" uri="{C3380CC4-5D6E-409C-BE32-E72D297353CC}">
              <c16:uniqueId val="{00000001-1781-426F-AA4C-DF29EBD560F4}"/>
            </c:ext>
          </c:extLst>
        </c:ser>
        <c:ser>
          <c:idx val="2"/>
          <c:order val="2"/>
          <c:tx>
            <c:strRef>
              <c:f>指標関係調査!$P$266</c:f>
              <c:strCache>
                <c:ptCount val="1"/>
                <c:pt idx="0">
                  <c:v>週１～２日程度</c:v>
                </c:pt>
              </c:strCache>
            </c:strRef>
          </c:tx>
          <c:spPr>
            <a:solidFill>
              <a:schemeClr val="accent1">
                <a:lumMod val="40000"/>
                <a:lumOff val="60000"/>
              </a:schemeClr>
            </a:solidFill>
            <a:ln w="6350">
              <a:solidFill>
                <a:schemeClr val="tx1"/>
              </a:solid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effectLst>
                      <a:glow rad="63500">
                        <a:schemeClr val="bg1"/>
                      </a:glow>
                    </a:effectLst>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指標関係調査!$Q$263:$U$263</c:f>
              <c:strCache>
                <c:ptCount val="5"/>
                <c:pt idx="0">
                  <c:v>30年度</c:v>
                </c:pt>
                <c:pt idx="1">
                  <c:v>元年度</c:v>
                </c:pt>
                <c:pt idx="2">
                  <c:v>2年度</c:v>
                </c:pt>
                <c:pt idx="3">
                  <c:v>3年度</c:v>
                </c:pt>
                <c:pt idx="4">
                  <c:v>5年度</c:v>
                </c:pt>
              </c:strCache>
            </c:strRef>
          </c:cat>
          <c:val>
            <c:numRef>
              <c:f>指標関係調査!$Q$266:$U$266</c:f>
              <c:numCache>
                <c:formatCode>0.0%</c:formatCode>
                <c:ptCount val="5"/>
                <c:pt idx="0">
                  <c:v>0.188</c:v>
                </c:pt>
                <c:pt idx="1">
                  <c:v>0.24399999999999999</c:v>
                </c:pt>
                <c:pt idx="2">
                  <c:v>0.24</c:v>
                </c:pt>
                <c:pt idx="3">
                  <c:v>0.23200000000000001</c:v>
                </c:pt>
                <c:pt idx="4">
                  <c:v>0.23200000000000001</c:v>
                </c:pt>
              </c:numCache>
            </c:numRef>
          </c:val>
          <c:extLst>
            <c:ext xmlns:c16="http://schemas.microsoft.com/office/drawing/2014/chart" uri="{C3380CC4-5D6E-409C-BE32-E72D297353CC}">
              <c16:uniqueId val="{00000002-1781-426F-AA4C-DF29EBD560F4}"/>
            </c:ext>
          </c:extLst>
        </c:ser>
        <c:ser>
          <c:idx val="3"/>
          <c:order val="3"/>
          <c:tx>
            <c:strRef>
              <c:f>指標関係調査!$P$267</c:f>
              <c:strCache>
                <c:ptCount val="1"/>
                <c:pt idx="0">
                  <c:v>月１～３日程度</c:v>
                </c:pt>
              </c:strCache>
            </c:strRef>
          </c:tx>
          <c:spPr>
            <a:solidFill>
              <a:schemeClr val="accent2">
                <a:lumMod val="20000"/>
                <a:lumOff val="80000"/>
              </a:schemeClr>
            </a:solidFill>
            <a:ln w="6350">
              <a:solidFill>
                <a:schemeClr val="tx1"/>
              </a:solid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effectLst>
                      <a:glow rad="63500">
                        <a:schemeClr val="bg1"/>
                      </a:glow>
                    </a:effectLst>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指標関係調査!$Q$263:$U$263</c:f>
              <c:strCache>
                <c:ptCount val="5"/>
                <c:pt idx="0">
                  <c:v>30年度</c:v>
                </c:pt>
                <c:pt idx="1">
                  <c:v>元年度</c:v>
                </c:pt>
                <c:pt idx="2">
                  <c:v>2年度</c:v>
                </c:pt>
                <c:pt idx="3">
                  <c:v>3年度</c:v>
                </c:pt>
                <c:pt idx="4">
                  <c:v>5年度</c:v>
                </c:pt>
              </c:strCache>
            </c:strRef>
          </c:cat>
          <c:val>
            <c:numRef>
              <c:f>指標関係調査!$Q$267:$U$267</c:f>
              <c:numCache>
                <c:formatCode>0.0%</c:formatCode>
                <c:ptCount val="5"/>
                <c:pt idx="0">
                  <c:v>0.158</c:v>
                </c:pt>
                <c:pt idx="1">
                  <c:v>0.128</c:v>
                </c:pt>
                <c:pt idx="2">
                  <c:v>0.128</c:v>
                </c:pt>
                <c:pt idx="3">
                  <c:v>0.2</c:v>
                </c:pt>
                <c:pt idx="4">
                  <c:v>0.128</c:v>
                </c:pt>
              </c:numCache>
            </c:numRef>
          </c:val>
          <c:extLst>
            <c:ext xmlns:c16="http://schemas.microsoft.com/office/drawing/2014/chart" uri="{C3380CC4-5D6E-409C-BE32-E72D297353CC}">
              <c16:uniqueId val="{00000003-1781-426F-AA4C-DF29EBD560F4}"/>
            </c:ext>
          </c:extLst>
        </c:ser>
        <c:ser>
          <c:idx val="4"/>
          <c:order val="4"/>
          <c:tx>
            <c:strRef>
              <c:f>指標関係調査!$P$268</c:f>
              <c:strCache>
                <c:ptCount val="1"/>
                <c:pt idx="0">
                  <c:v>年に１～２日程度</c:v>
                </c:pt>
              </c:strCache>
            </c:strRef>
          </c:tx>
          <c:spPr>
            <a:solidFill>
              <a:schemeClr val="accent2">
                <a:lumMod val="60000"/>
                <a:lumOff val="40000"/>
              </a:schemeClr>
            </a:solidFill>
            <a:ln w="6350">
              <a:solidFill>
                <a:schemeClr val="tx1"/>
              </a:solid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effectLst>
                      <a:glow rad="63500">
                        <a:schemeClr val="bg1"/>
                      </a:glow>
                    </a:effectLst>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指標関係調査!$Q$263:$U$263</c:f>
              <c:strCache>
                <c:ptCount val="5"/>
                <c:pt idx="0">
                  <c:v>30年度</c:v>
                </c:pt>
                <c:pt idx="1">
                  <c:v>元年度</c:v>
                </c:pt>
                <c:pt idx="2">
                  <c:v>2年度</c:v>
                </c:pt>
                <c:pt idx="3">
                  <c:v>3年度</c:v>
                </c:pt>
                <c:pt idx="4">
                  <c:v>5年度</c:v>
                </c:pt>
              </c:strCache>
            </c:strRef>
          </c:cat>
          <c:val>
            <c:numRef>
              <c:f>指標関係調査!$Q$268:$U$268</c:f>
              <c:numCache>
                <c:formatCode>0.0%</c:formatCode>
                <c:ptCount val="5"/>
                <c:pt idx="0">
                  <c:v>0.106</c:v>
                </c:pt>
                <c:pt idx="1">
                  <c:v>0.156</c:v>
                </c:pt>
                <c:pt idx="2">
                  <c:v>0.06</c:v>
                </c:pt>
                <c:pt idx="3">
                  <c:v>7.0000000000000007E-2</c:v>
                </c:pt>
                <c:pt idx="4">
                  <c:v>7.0000000000000007E-2</c:v>
                </c:pt>
              </c:numCache>
            </c:numRef>
          </c:val>
          <c:extLst>
            <c:ext xmlns:c16="http://schemas.microsoft.com/office/drawing/2014/chart" uri="{C3380CC4-5D6E-409C-BE32-E72D297353CC}">
              <c16:uniqueId val="{00000004-1781-426F-AA4C-DF29EBD560F4}"/>
            </c:ext>
          </c:extLst>
        </c:ser>
        <c:ser>
          <c:idx val="5"/>
          <c:order val="5"/>
          <c:tx>
            <c:strRef>
              <c:f>指標関係調査!$P$269</c:f>
              <c:strCache>
                <c:ptCount val="1"/>
                <c:pt idx="0">
                  <c:v>まったくしなかった</c:v>
                </c:pt>
              </c:strCache>
            </c:strRef>
          </c:tx>
          <c:spPr>
            <a:solidFill>
              <a:schemeClr val="accent2"/>
            </a:solidFill>
            <a:ln w="6350">
              <a:solidFill>
                <a:schemeClr val="tx1"/>
              </a:solid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effectLst>
                      <a:glow rad="63500">
                        <a:schemeClr val="bg1"/>
                      </a:glow>
                    </a:effectLst>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指標関係調査!$Q$263:$U$263</c:f>
              <c:strCache>
                <c:ptCount val="5"/>
                <c:pt idx="0">
                  <c:v>30年度</c:v>
                </c:pt>
                <c:pt idx="1">
                  <c:v>元年度</c:v>
                </c:pt>
                <c:pt idx="2">
                  <c:v>2年度</c:v>
                </c:pt>
                <c:pt idx="3">
                  <c:v>3年度</c:v>
                </c:pt>
                <c:pt idx="4">
                  <c:v>5年度</c:v>
                </c:pt>
              </c:strCache>
            </c:strRef>
          </c:cat>
          <c:val>
            <c:numRef>
              <c:f>指標関係調査!$Q$269:$U$269</c:f>
              <c:numCache>
                <c:formatCode>0.0%</c:formatCode>
                <c:ptCount val="5"/>
                <c:pt idx="0">
                  <c:v>0.34399999999999997</c:v>
                </c:pt>
                <c:pt idx="1">
                  <c:v>0.27200000000000002</c:v>
                </c:pt>
                <c:pt idx="2">
                  <c:v>0.28599999999999998</c:v>
                </c:pt>
                <c:pt idx="3">
                  <c:v>0.184</c:v>
                </c:pt>
                <c:pt idx="4">
                  <c:v>0.29599999999999999</c:v>
                </c:pt>
              </c:numCache>
            </c:numRef>
          </c:val>
          <c:extLst>
            <c:ext xmlns:c16="http://schemas.microsoft.com/office/drawing/2014/chart" uri="{C3380CC4-5D6E-409C-BE32-E72D297353CC}">
              <c16:uniqueId val="{00000005-1781-426F-AA4C-DF29EBD560F4}"/>
            </c:ext>
          </c:extLst>
        </c:ser>
        <c:dLbls>
          <c:dLblPos val="ctr"/>
          <c:showLegendKey val="0"/>
          <c:showVal val="1"/>
          <c:showCatName val="0"/>
          <c:showSerName val="0"/>
          <c:showPercent val="0"/>
          <c:showBubbleSize val="0"/>
        </c:dLbls>
        <c:gapWidth val="100"/>
        <c:overlap val="100"/>
        <c:axId val="348002008"/>
        <c:axId val="348010592"/>
      </c:barChart>
      <c:catAx>
        <c:axId val="34800200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effectLst>
                  <a:glow rad="63500">
                    <a:schemeClr val="bg1"/>
                  </a:glow>
                </a:effectLst>
                <a:latin typeface="+mn-lt"/>
                <a:ea typeface="+mn-ea"/>
                <a:cs typeface="+mn-cs"/>
              </a:defRPr>
            </a:pPr>
            <a:endParaRPr lang="ja-JP"/>
          </a:p>
        </c:txPr>
        <c:crossAx val="348010592"/>
        <c:crosses val="autoZero"/>
        <c:auto val="1"/>
        <c:lblAlgn val="ctr"/>
        <c:lblOffset val="100"/>
        <c:noMultiLvlLbl val="0"/>
      </c:catAx>
      <c:valAx>
        <c:axId val="348010592"/>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high"/>
        <c:spPr>
          <a:noFill/>
          <a:ln>
            <a:solidFill>
              <a:schemeClr val="bg1">
                <a:lumMod val="8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effectLst>
                  <a:glow rad="63500">
                    <a:schemeClr val="bg1"/>
                  </a:glow>
                </a:effectLst>
                <a:latin typeface="+mn-lt"/>
                <a:ea typeface="+mn-ea"/>
                <a:cs typeface="+mn-cs"/>
              </a:defRPr>
            </a:pPr>
            <a:endParaRPr lang="ja-JP"/>
          </a:p>
        </c:txPr>
        <c:crossAx val="348002008"/>
        <c:crosses val="autoZero"/>
        <c:crossBetween val="between"/>
      </c:valAx>
      <c:spPr>
        <a:noFill/>
        <a:ln>
          <a:noFill/>
        </a:ln>
        <a:effectLst/>
      </c:spPr>
    </c:plotArea>
    <c:legend>
      <c:legendPos val="b"/>
      <c:layout>
        <c:manualLayout>
          <c:xMode val="edge"/>
          <c:yMode val="edge"/>
          <c:x val="0.10756012071887956"/>
          <c:y val="0.89775080784943873"/>
          <c:w val="0.7848797585622409"/>
          <c:h val="0.1022491921505612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effectLst>
                <a:glow rad="63500">
                  <a:schemeClr val="bg1"/>
                </a:glow>
              </a:effectLst>
              <a:latin typeface="+mn-lt"/>
              <a:ea typeface="+mn-ea"/>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a:effectLst>
            <a:glow rad="63500">
              <a:schemeClr val="bg1"/>
            </a:glow>
          </a:effectLst>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100" b="0" i="0" u="none" strike="noStrike" kern="1200" spc="0" baseline="0">
                <a:solidFill>
                  <a:schemeClr val="tx1">
                    <a:lumMod val="65000"/>
                    <a:lumOff val="35000"/>
                  </a:schemeClr>
                </a:solidFill>
                <a:effectLst>
                  <a:glow rad="63500">
                    <a:schemeClr val="bg1"/>
                  </a:glow>
                </a:effectLst>
                <a:latin typeface="+mn-lt"/>
                <a:ea typeface="+mn-ea"/>
                <a:cs typeface="+mn-cs"/>
              </a:defRPr>
            </a:pPr>
            <a:r>
              <a:rPr lang="ja-JP" sz="1100"/>
              <a:t>運動やスポーツしている人の推移（スポーツ実施率）</a:t>
            </a:r>
          </a:p>
        </c:rich>
      </c:tx>
      <c:layout>
        <c:manualLayout>
          <c:xMode val="edge"/>
          <c:yMode val="edge"/>
          <c:x val="0.32382826135385895"/>
          <c:y val="9.4253456992189578E-4"/>
        </c:manualLayout>
      </c:layout>
      <c:overlay val="0"/>
      <c:spPr>
        <a:noFill/>
        <a:ln>
          <a:noFill/>
        </a:ln>
        <a:effectLst/>
      </c:spPr>
      <c:txPr>
        <a:bodyPr rot="0" spcFirstLastPara="1" vertOverflow="ellipsis" vert="horz" wrap="square" anchor="ctr" anchorCtr="1"/>
        <a:lstStyle/>
        <a:p>
          <a:pPr algn="ctr">
            <a:defRPr sz="1100" b="0" i="0" u="none" strike="noStrike" kern="1200" spc="0" baseline="0">
              <a:solidFill>
                <a:schemeClr val="tx1">
                  <a:lumMod val="65000"/>
                  <a:lumOff val="35000"/>
                </a:schemeClr>
              </a:solidFill>
              <a:effectLst>
                <a:glow rad="63500">
                  <a:schemeClr val="bg1"/>
                </a:glow>
              </a:effectLst>
              <a:latin typeface="+mn-lt"/>
              <a:ea typeface="+mn-ea"/>
              <a:cs typeface="+mn-cs"/>
            </a:defRPr>
          </a:pPr>
          <a:endParaRPr lang="ja-JP"/>
        </a:p>
      </c:txPr>
    </c:title>
    <c:autoTitleDeleted val="0"/>
    <c:plotArea>
      <c:layout>
        <c:manualLayout>
          <c:layoutTarget val="inner"/>
          <c:xMode val="edge"/>
          <c:yMode val="edge"/>
          <c:x val="0.10458606792683167"/>
          <c:y val="6.5819362408404053E-2"/>
          <c:w val="0.85486156428788052"/>
          <c:h val="0.78175733040857898"/>
        </c:manualLayout>
      </c:layout>
      <c:barChart>
        <c:barDir val="bar"/>
        <c:grouping val="percentStacked"/>
        <c:varyColors val="0"/>
        <c:ser>
          <c:idx val="0"/>
          <c:order val="0"/>
          <c:tx>
            <c:strRef>
              <c:f>指標関係調査!$R$229</c:f>
              <c:strCache>
                <c:ptCount val="1"/>
                <c:pt idx="0">
                  <c:v>ほとんど毎日</c:v>
                </c:pt>
              </c:strCache>
            </c:strRef>
          </c:tx>
          <c:spPr>
            <a:solidFill>
              <a:schemeClr val="accent1"/>
            </a:solidFill>
            <a:ln w="6350">
              <a:solidFill>
                <a:schemeClr val="tx1"/>
              </a:solid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effectLst>
                      <a:glow rad="63500">
                        <a:schemeClr val="bg1"/>
                      </a:glow>
                    </a:effectLst>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指標関係調査!$S$227:$AC$228</c:f>
              <c:multiLvlStrCache>
                <c:ptCount val="11"/>
                <c:lvl>
                  <c:pt idx="1">
                    <c:v>男性</c:v>
                  </c:pt>
                  <c:pt idx="2">
                    <c:v>女性</c:v>
                  </c:pt>
                  <c:pt idx="3">
                    <c:v>男性</c:v>
                  </c:pt>
                  <c:pt idx="4">
                    <c:v>女性</c:v>
                  </c:pt>
                  <c:pt idx="5">
                    <c:v>男性</c:v>
                  </c:pt>
                  <c:pt idx="6">
                    <c:v>女性</c:v>
                  </c:pt>
                  <c:pt idx="7">
                    <c:v>男性</c:v>
                  </c:pt>
                  <c:pt idx="8">
                    <c:v>女性</c:v>
                  </c:pt>
                  <c:pt idx="9">
                    <c:v>男性</c:v>
                  </c:pt>
                  <c:pt idx="10">
                    <c:v>女性</c:v>
                  </c:pt>
                </c:lvl>
                <c:lvl>
                  <c:pt idx="0">
                    <c:v>全体</c:v>
                  </c:pt>
                  <c:pt idx="1">
                    <c:v>18-29歳</c:v>
                  </c:pt>
                  <c:pt idx="3">
                    <c:v>30歳代</c:v>
                  </c:pt>
                  <c:pt idx="5">
                    <c:v>40歳代</c:v>
                  </c:pt>
                  <c:pt idx="7">
                    <c:v>50歳代</c:v>
                  </c:pt>
                  <c:pt idx="9">
                    <c:v>60歳以上</c:v>
                  </c:pt>
                </c:lvl>
              </c:multiLvlStrCache>
            </c:multiLvlStrRef>
          </c:cat>
          <c:val>
            <c:numRef>
              <c:f>指標関係調査!$S$229:$AC$229</c:f>
              <c:numCache>
                <c:formatCode>0.0%</c:formatCode>
                <c:ptCount val="11"/>
                <c:pt idx="0">
                  <c:v>0.11799999999999999</c:v>
                </c:pt>
                <c:pt idx="1">
                  <c:v>0.24</c:v>
                </c:pt>
                <c:pt idx="2">
                  <c:v>0.08</c:v>
                </c:pt>
                <c:pt idx="3">
                  <c:v>0.1</c:v>
                </c:pt>
                <c:pt idx="4">
                  <c:v>0.1</c:v>
                </c:pt>
                <c:pt idx="5">
                  <c:v>0.04</c:v>
                </c:pt>
                <c:pt idx="6">
                  <c:v>0.1</c:v>
                </c:pt>
                <c:pt idx="7">
                  <c:v>0.06</c:v>
                </c:pt>
                <c:pt idx="8">
                  <c:v>0.18</c:v>
                </c:pt>
                <c:pt idx="9">
                  <c:v>0.12</c:v>
                </c:pt>
                <c:pt idx="10">
                  <c:v>0.16</c:v>
                </c:pt>
              </c:numCache>
            </c:numRef>
          </c:val>
          <c:extLst>
            <c:ext xmlns:c16="http://schemas.microsoft.com/office/drawing/2014/chart" uri="{C3380CC4-5D6E-409C-BE32-E72D297353CC}">
              <c16:uniqueId val="{00000000-DE19-4310-8C02-4E5AE0B90588}"/>
            </c:ext>
          </c:extLst>
        </c:ser>
        <c:ser>
          <c:idx val="1"/>
          <c:order val="1"/>
          <c:tx>
            <c:strRef>
              <c:f>指標関係調査!$R$230</c:f>
              <c:strCache>
                <c:ptCount val="1"/>
                <c:pt idx="0">
                  <c:v>週3日以上</c:v>
                </c:pt>
              </c:strCache>
            </c:strRef>
          </c:tx>
          <c:spPr>
            <a:solidFill>
              <a:schemeClr val="tx2">
                <a:lumMod val="40000"/>
                <a:lumOff val="60000"/>
              </a:schemeClr>
            </a:solidFill>
            <a:ln w="6350">
              <a:solidFill>
                <a:schemeClr val="tx1"/>
              </a:solid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effectLst>
                      <a:glow rad="63500">
                        <a:schemeClr val="bg1"/>
                      </a:glow>
                    </a:effectLst>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指標関係調査!$S$227:$AC$228</c:f>
              <c:multiLvlStrCache>
                <c:ptCount val="11"/>
                <c:lvl>
                  <c:pt idx="1">
                    <c:v>男性</c:v>
                  </c:pt>
                  <c:pt idx="2">
                    <c:v>女性</c:v>
                  </c:pt>
                  <c:pt idx="3">
                    <c:v>男性</c:v>
                  </c:pt>
                  <c:pt idx="4">
                    <c:v>女性</c:v>
                  </c:pt>
                  <c:pt idx="5">
                    <c:v>男性</c:v>
                  </c:pt>
                  <c:pt idx="6">
                    <c:v>女性</c:v>
                  </c:pt>
                  <c:pt idx="7">
                    <c:v>男性</c:v>
                  </c:pt>
                  <c:pt idx="8">
                    <c:v>女性</c:v>
                  </c:pt>
                  <c:pt idx="9">
                    <c:v>男性</c:v>
                  </c:pt>
                  <c:pt idx="10">
                    <c:v>女性</c:v>
                  </c:pt>
                </c:lvl>
                <c:lvl>
                  <c:pt idx="0">
                    <c:v>全体</c:v>
                  </c:pt>
                  <c:pt idx="1">
                    <c:v>18-29歳</c:v>
                  </c:pt>
                  <c:pt idx="3">
                    <c:v>30歳代</c:v>
                  </c:pt>
                  <c:pt idx="5">
                    <c:v>40歳代</c:v>
                  </c:pt>
                  <c:pt idx="7">
                    <c:v>50歳代</c:v>
                  </c:pt>
                  <c:pt idx="9">
                    <c:v>60歳以上</c:v>
                  </c:pt>
                </c:lvl>
              </c:multiLvlStrCache>
            </c:multiLvlStrRef>
          </c:cat>
          <c:val>
            <c:numRef>
              <c:f>指標関係調査!$S$230:$AC$230</c:f>
              <c:numCache>
                <c:formatCode>0.0%</c:formatCode>
                <c:ptCount val="11"/>
                <c:pt idx="0">
                  <c:v>0.156</c:v>
                </c:pt>
                <c:pt idx="1">
                  <c:v>0.16</c:v>
                </c:pt>
                <c:pt idx="2">
                  <c:v>0.12</c:v>
                </c:pt>
                <c:pt idx="3">
                  <c:v>0.14000000000000001</c:v>
                </c:pt>
                <c:pt idx="4">
                  <c:v>0.06</c:v>
                </c:pt>
                <c:pt idx="5">
                  <c:v>0.2</c:v>
                </c:pt>
                <c:pt idx="6">
                  <c:v>0.12</c:v>
                </c:pt>
                <c:pt idx="7">
                  <c:v>0.12</c:v>
                </c:pt>
                <c:pt idx="8">
                  <c:v>0.12</c:v>
                </c:pt>
                <c:pt idx="9">
                  <c:v>0.24</c:v>
                </c:pt>
                <c:pt idx="10">
                  <c:v>0.28000000000000003</c:v>
                </c:pt>
              </c:numCache>
            </c:numRef>
          </c:val>
          <c:extLst>
            <c:ext xmlns:c16="http://schemas.microsoft.com/office/drawing/2014/chart" uri="{C3380CC4-5D6E-409C-BE32-E72D297353CC}">
              <c16:uniqueId val="{00000001-DE19-4310-8C02-4E5AE0B90588}"/>
            </c:ext>
          </c:extLst>
        </c:ser>
        <c:ser>
          <c:idx val="2"/>
          <c:order val="2"/>
          <c:tx>
            <c:strRef>
              <c:f>指標関係調査!$R$231</c:f>
              <c:strCache>
                <c:ptCount val="1"/>
                <c:pt idx="0">
                  <c:v>週1～2日程度</c:v>
                </c:pt>
              </c:strCache>
            </c:strRef>
          </c:tx>
          <c:spPr>
            <a:solidFill>
              <a:schemeClr val="accent1">
                <a:lumMod val="40000"/>
                <a:lumOff val="60000"/>
              </a:schemeClr>
            </a:solidFill>
            <a:ln w="6350">
              <a:solidFill>
                <a:schemeClr val="tx1"/>
              </a:solid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effectLst>
                      <a:glow rad="63500">
                        <a:schemeClr val="bg1"/>
                      </a:glow>
                    </a:effectLst>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指標関係調査!$S$227:$AC$228</c:f>
              <c:multiLvlStrCache>
                <c:ptCount val="11"/>
                <c:lvl>
                  <c:pt idx="1">
                    <c:v>男性</c:v>
                  </c:pt>
                  <c:pt idx="2">
                    <c:v>女性</c:v>
                  </c:pt>
                  <c:pt idx="3">
                    <c:v>男性</c:v>
                  </c:pt>
                  <c:pt idx="4">
                    <c:v>女性</c:v>
                  </c:pt>
                  <c:pt idx="5">
                    <c:v>男性</c:v>
                  </c:pt>
                  <c:pt idx="6">
                    <c:v>女性</c:v>
                  </c:pt>
                  <c:pt idx="7">
                    <c:v>男性</c:v>
                  </c:pt>
                  <c:pt idx="8">
                    <c:v>女性</c:v>
                  </c:pt>
                  <c:pt idx="9">
                    <c:v>男性</c:v>
                  </c:pt>
                  <c:pt idx="10">
                    <c:v>女性</c:v>
                  </c:pt>
                </c:lvl>
                <c:lvl>
                  <c:pt idx="0">
                    <c:v>全体</c:v>
                  </c:pt>
                  <c:pt idx="1">
                    <c:v>18-29歳</c:v>
                  </c:pt>
                  <c:pt idx="3">
                    <c:v>30歳代</c:v>
                  </c:pt>
                  <c:pt idx="5">
                    <c:v>40歳代</c:v>
                  </c:pt>
                  <c:pt idx="7">
                    <c:v>50歳代</c:v>
                  </c:pt>
                  <c:pt idx="9">
                    <c:v>60歳以上</c:v>
                  </c:pt>
                </c:lvl>
              </c:multiLvlStrCache>
            </c:multiLvlStrRef>
          </c:cat>
          <c:val>
            <c:numRef>
              <c:f>指標関係調査!$S$231:$AC$231</c:f>
              <c:numCache>
                <c:formatCode>0.0%</c:formatCode>
                <c:ptCount val="11"/>
                <c:pt idx="0">
                  <c:v>0.23200000000000001</c:v>
                </c:pt>
                <c:pt idx="1">
                  <c:v>0.24</c:v>
                </c:pt>
                <c:pt idx="2">
                  <c:v>0.18</c:v>
                </c:pt>
                <c:pt idx="3">
                  <c:v>0.14000000000000001</c:v>
                </c:pt>
                <c:pt idx="4">
                  <c:v>0.38</c:v>
                </c:pt>
                <c:pt idx="5">
                  <c:v>0.3</c:v>
                </c:pt>
                <c:pt idx="6">
                  <c:v>0.14000000000000001</c:v>
                </c:pt>
                <c:pt idx="7">
                  <c:v>0.34</c:v>
                </c:pt>
                <c:pt idx="8">
                  <c:v>0.2</c:v>
                </c:pt>
                <c:pt idx="9">
                  <c:v>0.2</c:v>
                </c:pt>
                <c:pt idx="10">
                  <c:v>0.2</c:v>
                </c:pt>
              </c:numCache>
            </c:numRef>
          </c:val>
          <c:extLst>
            <c:ext xmlns:c16="http://schemas.microsoft.com/office/drawing/2014/chart" uri="{C3380CC4-5D6E-409C-BE32-E72D297353CC}">
              <c16:uniqueId val="{00000002-DE19-4310-8C02-4E5AE0B90588}"/>
            </c:ext>
          </c:extLst>
        </c:ser>
        <c:ser>
          <c:idx val="3"/>
          <c:order val="3"/>
          <c:tx>
            <c:strRef>
              <c:f>指標関係調査!$R$232</c:f>
              <c:strCache>
                <c:ptCount val="1"/>
                <c:pt idx="0">
                  <c:v>月1～3日程度</c:v>
                </c:pt>
              </c:strCache>
            </c:strRef>
          </c:tx>
          <c:spPr>
            <a:solidFill>
              <a:schemeClr val="accent2">
                <a:lumMod val="20000"/>
                <a:lumOff val="80000"/>
              </a:schemeClr>
            </a:solidFill>
            <a:ln w="6350">
              <a:solidFill>
                <a:schemeClr val="tx1"/>
              </a:solid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effectLst>
                      <a:glow rad="63500">
                        <a:schemeClr val="bg1"/>
                      </a:glow>
                    </a:effectLst>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指標関係調査!$S$227:$AC$228</c:f>
              <c:multiLvlStrCache>
                <c:ptCount val="11"/>
                <c:lvl>
                  <c:pt idx="1">
                    <c:v>男性</c:v>
                  </c:pt>
                  <c:pt idx="2">
                    <c:v>女性</c:v>
                  </c:pt>
                  <c:pt idx="3">
                    <c:v>男性</c:v>
                  </c:pt>
                  <c:pt idx="4">
                    <c:v>女性</c:v>
                  </c:pt>
                  <c:pt idx="5">
                    <c:v>男性</c:v>
                  </c:pt>
                  <c:pt idx="6">
                    <c:v>女性</c:v>
                  </c:pt>
                  <c:pt idx="7">
                    <c:v>男性</c:v>
                  </c:pt>
                  <c:pt idx="8">
                    <c:v>女性</c:v>
                  </c:pt>
                  <c:pt idx="9">
                    <c:v>男性</c:v>
                  </c:pt>
                  <c:pt idx="10">
                    <c:v>女性</c:v>
                  </c:pt>
                </c:lvl>
                <c:lvl>
                  <c:pt idx="0">
                    <c:v>全体</c:v>
                  </c:pt>
                  <c:pt idx="1">
                    <c:v>18-29歳</c:v>
                  </c:pt>
                  <c:pt idx="3">
                    <c:v>30歳代</c:v>
                  </c:pt>
                  <c:pt idx="5">
                    <c:v>40歳代</c:v>
                  </c:pt>
                  <c:pt idx="7">
                    <c:v>50歳代</c:v>
                  </c:pt>
                  <c:pt idx="9">
                    <c:v>60歳以上</c:v>
                  </c:pt>
                </c:lvl>
              </c:multiLvlStrCache>
            </c:multiLvlStrRef>
          </c:cat>
          <c:val>
            <c:numRef>
              <c:f>指標関係調査!$S$232:$AC$232</c:f>
              <c:numCache>
                <c:formatCode>0.0%</c:formatCode>
                <c:ptCount val="11"/>
                <c:pt idx="0">
                  <c:v>0.128</c:v>
                </c:pt>
                <c:pt idx="1">
                  <c:v>0.12</c:v>
                </c:pt>
                <c:pt idx="2">
                  <c:v>0.2</c:v>
                </c:pt>
                <c:pt idx="3">
                  <c:v>0.18</c:v>
                </c:pt>
                <c:pt idx="4">
                  <c:v>0.1</c:v>
                </c:pt>
                <c:pt idx="5">
                  <c:v>0.12</c:v>
                </c:pt>
                <c:pt idx="6">
                  <c:v>0.16</c:v>
                </c:pt>
                <c:pt idx="7">
                  <c:v>0.14000000000000001</c:v>
                </c:pt>
                <c:pt idx="8">
                  <c:v>0.08</c:v>
                </c:pt>
                <c:pt idx="9">
                  <c:v>0.1</c:v>
                </c:pt>
                <c:pt idx="10">
                  <c:v>0.08</c:v>
                </c:pt>
              </c:numCache>
            </c:numRef>
          </c:val>
          <c:extLst>
            <c:ext xmlns:c16="http://schemas.microsoft.com/office/drawing/2014/chart" uri="{C3380CC4-5D6E-409C-BE32-E72D297353CC}">
              <c16:uniqueId val="{00000003-DE19-4310-8C02-4E5AE0B90588}"/>
            </c:ext>
          </c:extLst>
        </c:ser>
        <c:ser>
          <c:idx val="4"/>
          <c:order val="4"/>
          <c:tx>
            <c:strRef>
              <c:f>指標関係調査!$R$233</c:f>
              <c:strCache>
                <c:ptCount val="1"/>
                <c:pt idx="0">
                  <c:v>年に1～2日程度</c:v>
                </c:pt>
              </c:strCache>
            </c:strRef>
          </c:tx>
          <c:spPr>
            <a:solidFill>
              <a:schemeClr val="accent2">
                <a:lumMod val="60000"/>
                <a:lumOff val="40000"/>
              </a:schemeClr>
            </a:solidFill>
            <a:ln w="6350">
              <a:solidFill>
                <a:schemeClr val="tx1"/>
              </a:solid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effectLst>
                      <a:glow rad="63500">
                        <a:schemeClr val="bg1"/>
                      </a:glow>
                    </a:effectLst>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指標関係調査!$S$227:$AC$228</c:f>
              <c:multiLvlStrCache>
                <c:ptCount val="11"/>
                <c:lvl>
                  <c:pt idx="1">
                    <c:v>男性</c:v>
                  </c:pt>
                  <c:pt idx="2">
                    <c:v>女性</c:v>
                  </c:pt>
                  <c:pt idx="3">
                    <c:v>男性</c:v>
                  </c:pt>
                  <c:pt idx="4">
                    <c:v>女性</c:v>
                  </c:pt>
                  <c:pt idx="5">
                    <c:v>男性</c:v>
                  </c:pt>
                  <c:pt idx="6">
                    <c:v>女性</c:v>
                  </c:pt>
                  <c:pt idx="7">
                    <c:v>男性</c:v>
                  </c:pt>
                  <c:pt idx="8">
                    <c:v>女性</c:v>
                  </c:pt>
                  <c:pt idx="9">
                    <c:v>男性</c:v>
                  </c:pt>
                  <c:pt idx="10">
                    <c:v>女性</c:v>
                  </c:pt>
                </c:lvl>
                <c:lvl>
                  <c:pt idx="0">
                    <c:v>全体</c:v>
                  </c:pt>
                  <c:pt idx="1">
                    <c:v>18-29歳</c:v>
                  </c:pt>
                  <c:pt idx="3">
                    <c:v>30歳代</c:v>
                  </c:pt>
                  <c:pt idx="5">
                    <c:v>40歳代</c:v>
                  </c:pt>
                  <c:pt idx="7">
                    <c:v>50歳代</c:v>
                  </c:pt>
                  <c:pt idx="9">
                    <c:v>60歳以上</c:v>
                  </c:pt>
                </c:lvl>
              </c:multiLvlStrCache>
            </c:multiLvlStrRef>
          </c:cat>
          <c:val>
            <c:numRef>
              <c:f>指標関係調査!$S$233:$AC$233</c:f>
              <c:numCache>
                <c:formatCode>0.0%</c:formatCode>
                <c:ptCount val="11"/>
                <c:pt idx="0">
                  <c:v>7.0000000000000007E-2</c:v>
                </c:pt>
                <c:pt idx="1">
                  <c:v>0.02</c:v>
                </c:pt>
                <c:pt idx="2">
                  <c:v>0.12</c:v>
                </c:pt>
                <c:pt idx="3">
                  <c:v>0.12</c:v>
                </c:pt>
                <c:pt idx="4">
                  <c:v>0.04</c:v>
                </c:pt>
                <c:pt idx="5">
                  <c:v>0.1</c:v>
                </c:pt>
                <c:pt idx="6">
                  <c:v>0.08</c:v>
                </c:pt>
                <c:pt idx="7">
                  <c:v>0.04</c:v>
                </c:pt>
                <c:pt idx="8">
                  <c:v>0.06</c:v>
                </c:pt>
                <c:pt idx="9">
                  <c:v>0.06</c:v>
                </c:pt>
                <c:pt idx="10">
                  <c:v>0.06</c:v>
                </c:pt>
              </c:numCache>
            </c:numRef>
          </c:val>
          <c:extLst>
            <c:ext xmlns:c16="http://schemas.microsoft.com/office/drawing/2014/chart" uri="{C3380CC4-5D6E-409C-BE32-E72D297353CC}">
              <c16:uniqueId val="{00000004-DE19-4310-8C02-4E5AE0B90588}"/>
            </c:ext>
          </c:extLst>
        </c:ser>
        <c:ser>
          <c:idx val="5"/>
          <c:order val="5"/>
          <c:tx>
            <c:strRef>
              <c:f>指標関係調査!$R$234</c:f>
              <c:strCache>
                <c:ptCount val="1"/>
                <c:pt idx="0">
                  <c:v>まったくしなかった</c:v>
                </c:pt>
              </c:strCache>
            </c:strRef>
          </c:tx>
          <c:spPr>
            <a:solidFill>
              <a:schemeClr val="accent2"/>
            </a:solidFill>
            <a:ln w="6350">
              <a:solidFill>
                <a:schemeClr val="tx1"/>
              </a:solid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effectLst>
                      <a:glow rad="63500">
                        <a:schemeClr val="bg1"/>
                      </a:glow>
                    </a:effectLst>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指標関係調査!$S$227:$AC$228</c:f>
              <c:multiLvlStrCache>
                <c:ptCount val="11"/>
                <c:lvl>
                  <c:pt idx="1">
                    <c:v>男性</c:v>
                  </c:pt>
                  <c:pt idx="2">
                    <c:v>女性</c:v>
                  </c:pt>
                  <c:pt idx="3">
                    <c:v>男性</c:v>
                  </c:pt>
                  <c:pt idx="4">
                    <c:v>女性</c:v>
                  </c:pt>
                  <c:pt idx="5">
                    <c:v>男性</c:v>
                  </c:pt>
                  <c:pt idx="6">
                    <c:v>女性</c:v>
                  </c:pt>
                  <c:pt idx="7">
                    <c:v>男性</c:v>
                  </c:pt>
                  <c:pt idx="8">
                    <c:v>女性</c:v>
                  </c:pt>
                  <c:pt idx="9">
                    <c:v>男性</c:v>
                  </c:pt>
                  <c:pt idx="10">
                    <c:v>女性</c:v>
                  </c:pt>
                </c:lvl>
                <c:lvl>
                  <c:pt idx="0">
                    <c:v>全体</c:v>
                  </c:pt>
                  <c:pt idx="1">
                    <c:v>18-29歳</c:v>
                  </c:pt>
                  <c:pt idx="3">
                    <c:v>30歳代</c:v>
                  </c:pt>
                  <c:pt idx="5">
                    <c:v>40歳代</c:v>
                  </c:pt>
                  <c:pt idx="7">
                    <c:v>50歳代</c:v>
                  </c:pt>
                  <c:pt idx="9">
                    <c:v>60歳以上</c:v>
                  </c:pt>
                </c:lvl>
              </c:multiLvlStrCache>
            </c:multiLvlStrRef>
          </c:cat>
          <c:val>
            <c:numRef>
              <c:f>指標関係調査!$S$234:$AC$234</c:f>
              <c:numCache>
                <c:formatCode>0.0%</c:formatCode>
                <c:ptCount val="11"/>
                <c:pt idx="0">
                  <c:v>0.29599999999999999</c:v>
                </c:pt>
                <c:pt idx="1">
                  <c:v>0.22</c:v>
                </c:pt>
                <c:pt idx="2">
                  <c:v>0.3</c:v>
                </c:pt>
                <c:pt idx="3">
                  <c:v>0.32</c:v>
                </c:pt>
                <c:pt idx="4">
                  <c:v>0.32</c:v>
                </c:pt>
                <c:pt idx="5">
                  <c:v>0.24</c:v>
                </c:pt>
                <c:pt idx="6">
                  <c:v>0.4</c:v>
                </c:pt>
                <c:pt idx="7">
                  <c:v>0.3</c:v>
                </c:pt>
                <c:pt idx="8">
                  <c:v>0.36</c:v>
                </c:pt>
                <c:pt idx="9">
                  <c:v>0.28000000000000003</c:v>
                </c:pt>
                <c:pt idx="10">
                  <c:v>0.22</c:v>
                </c:pt>
              </c:numCache>
            </c:numRef>
          </c:val>
          <c:extLst>
            <c:ext xmlns:c16="http://schemas.microsoft.com/office/drawing/2014/chart" uri="{C3380CC4-5D6E-409C-BE32-E72D297353CC}">
              <c16:uniqueId val="{00000005-DE19-4310-8C02-4E5AE0B90588}"/>
            </c:ext>
          </c:extLst>
        </c:ser>
        <c:dLbls>
          <c:dLblPos val="ctr"/>
          <c:showLegendKey val="0"/>
          <c:showVal val="1"/>
          <c:showCatName val="0"/>
          <c:showSerName val="0"/>
          <c:showPercent val="0"/>
          <c:showBubbleSize val="0"/>
        </c:dLbls>
        <c:gapWidth val="100"/>
        <c:overlap val="100"/>
        <c:axId val="348002008"/>
        <c:axId val="348010592"/>
      </c:barChart>
      <c:catAx>
        <c:axId val="34800200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effectLst>
                  <a:glow rad="63500">
                    <a:schemeClr val="bg1"/>
                  </a:glow>
                </a:effectLst>
                <a:latin typeface="+mn-lt"/>
                <a:ea typeface="+mn-ea"/>
                <a:cs typeface="+mn-cs"/>
              </a:defRPr>
            </a:pPr>
            <a:endParaRPr lang="ja-JP"/>
          </a:p>
        </c:txPr>
        <c:crossAx val="348010592"/>
        <c:crosses val="autoZero"/>
        <c:auto val="1"/>
        <c:lblAlgn val="ctr"/>
        <c:lblOffset val="100"/>
        <c:noMultiLvlLbl val="0"/>
      </c:catAx>
      <c:valAx>
        <c:axId val="348010592"/>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effectLst>
                  <a:glow rad="63500">
                    <a:schemeClr val="bg1"/>
                  </a:glow>
                </a:effectLst>
                <a:latin typeface="+mn-lt"/>
                <a:ea typeface="+mn-ea"/>
                <a:cs typeface="+mn-cs"/>
              </a:defRPr>
            </a:pPr>
            <a:endParaRPr lang="ja-JP"/>
          </a:p>
        </c:txPr>
        <c:crossAx val="348002008"/>
        <c:crosses val="autoZero"/>
        <c:crossBetween val="between"/>
      </c:valAx>
      <c:spPr>
        <a:noFill/>
        <a:ln>
          <a:solidFill>
            <a:schemeClr val="bg1">
              <a:lumMod val="85000"/>
            </a:schemeClr>
          </a:solidFill>
        </a:ln>
        <a:effectLst/>
      </c:spPr>
    </c:plotArea>
    <c:legend>
      <c:legendPos val="b"/>
      <c:layout>
        <c:manualLayout>
          <c:xMode val="edge"/>
          <c:yMode val="edge"/>
          <c:x val="0.11584238299942638"/>
          <c:y val="0.91924559503856129"/>
          <c:w val="0.76502813208810339"/>
          <c:h val="6.685905628983447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effectLst>
                <a:glow rad="63500">
                  <a:schemeClr val="bg1"/>
                </a:glow>
              </a:effectLst>
              <a:latin typeface="+mn-lt"/>
              <a:ea typeface="+mn-ea"/>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a:effectLst>
            <a:glow rad="63500">
              <a:schemeClr val="bg1"/>
            </a:glow>
          </a:effectLst>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51159</xdr:colOff>
      <xdr:row>43</xdr:row>
      <xdr:rowOff>165350</xdr:rowOff>
    </xdr:from>
    <xdr:to>
      <xdr:col>10</xdr:col>
      <xdr:colOff>313317</xdr:colOff>
      <xdr:row>56</xdr:row>
      <xdr:rowOff>140203</xdr:rowOff>
    </xdr:to>
    <xdr:graphicFrame macro="">
      <xdr:nvGraphicFramePr>
        <xdr:cNvPr id="2" name="グラフ 1">
          <a:extLst>
            <a:ext uri="{FF2B5EF4-FFF2-40B4-BE49-F238E27FC236}">
              <a16:creationId xmlns:a16="http://schemas.microsoft.com/office/drawing/2014/main" id="{68ADC655-A74A-417A-BE12-C4B6DA801D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201323</xdr:colOff>
      <xdr:row>43</xdr:row>
      <xdr:rowOff>165653</xdr:rowOff>
    </xdr:from>
    <xdr:to>
      <xdr:col>18</xdr:col>
      <xdr:colOff>419632</xdr:colOff>
      <xdr:row>56</xdr:row>
      <xdr:rowOff>137395</xdr:rowOff>
    </xdr:to>
    <xdr:graphicFrame macro="">
      <xdr:nvGraphicFramePr>
        <xdr:cNvPr id="39" name="グラフ 38">
          <a:extLst>
            <a:ext uri="{FF2B5EF4-FFF2-40B4-BE49-F238E27FC236}">
              <a16:creationId xmlns:a16="http://schemas.microsoft.com/office/drawing/2014/main" id="{B5089105-C0C2-400D-BE4B-EF37F99E0BBB}"/>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47624</xdr:colOff>
      <xdr:row>4</xdr:row>
      <xdr:rowOff>47625</xdr:rowOff>
    </xdr:from>
    <xdr:to>
      <xdr:col>14</xdr:col>
      <xdr:colOff>357232</xdr:colOff>
      <xdr:row>5</xdr:row>
      <xdr:rowOff>142875</xdr:rowOff>
    </xdr:to>
    <xdr:sp macro="" textlink="">
      <xdr:nvSpPr>
        <xdr:cNvPr id="2" name="角丸四角形 10">
          <a:extLst>
            <a:ext uri="{FF2B5EF4-FFF2-40B4-BE49-F238E27FC236}">
              <a16:creationId xmlns:a16="http://schemas.microsoft.com/office/drawing/2014/main" id="{C61F73B5-315F-42C8-8F25-C5076F2C3ADA}"/>
            </a:ext>
          </a:extLst>
        </xdr:cNvPr>
        <xdr:cNvSpPr/>
      </xdr:nvSpPr>
      <xdr:spPr>
        <a:xfrm>
          <a:off x="47624" y="817245"/>
          <a:ext cx="9659348" cy="285750"/>
        </a:xfrm>
        <a:prstGeom prst="roundRect">
          <a:avLst/>
        </a:prstGeom>
        <a:ln w="38100">
          <a:solidFill>
            <a:srgbClr val="00206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kumimoji="1" lang="en-US" altLang="ja-JP" sz="1100" b="1">
              <a:latin typeface="+mn-ea"/>
              <a:ea typeface="+mn-ea"/>
              <a:cs typeface="メイリオ" panose="020B0604030504040204" pitchFamily="50" charset="-128"/>
            </a:rPr>
            <a:t>Q</a:t>
          </a:r>
          <a:r>
            <a:rPr kumimoji="1" lang="ja-JP" altLang="en-US" sz="1100" b="1">
              <a:latin typeface="+mn-ea"/>
              <a:ea typeface="+mn-ea"/>
              <a:cs typeface="メイリオ" panose="020B0604030504040204" pitchFamily="50" charset="-128"/>
            </a:rPr>
            <a:t>１　</a:t>
          </a:r>
          <a:r>
            <a:rPr lang="ja-JP" altLang="en-US" sz="1100" b="1">
              <a:solidFill>
                <a:schemeClr val="dk1"/>
              </a:solidFill>
              <a:effectLst/>
              <a:latin typeface="+mn-lt"/>
              <a:ea typeface="+mn-ea"/>
              <a:cs typeface="+mn-cs"/>
            </a:rPr>
            <a:t>下の一覧の中に、あなたがこの１年間にしたことのある運動やスポーツは何ですか。</a:t>
          </a:r>
          <a:r>
            <a:rPr kumimoji="1" lang="en-US" altLang="ja-JP" sz="1100" b="1">
              <a:latin typeface="+mn-ea"/>
              <a:ea typeface="+mn-ea"/>
              <a:cs typeface="メイリオ" panose="020B0604030504040204" pitchFamily="50" charset="-128"/>
            </a:rPr>
            <a:t>(</a:t>
          </a:r>
          <a:r>
            <a:rPr kumimoji="1" lang="ja-JP" altLang="en-US" sz="1100" b="1">
              <a:latin typeface="+mn-ea"/>
              <a:ea typeface="+mn-ea"/>
              <a:cs typeface="メイリオ" panose="020B0604030504040204" pitchFamily="50" charset="-128"/>
            </a:rPr>
            <a:t>複数回答）</a:t>
          </a:r>
        </a:p>
      </xdr:txBody>
    </xdr:sp>
    <xdr:clientData/>
  </xdr:twoCellAnchor>
  <xdr:twoCellAnchor>
    <xdr:from>
      <xdr:col>0</xdr:col>
      <xdr:colOff>47624</xdr:colOff>
      <xdr:row>143</xdr:row>
      <xdr:rowOff>0</xdr:rowOff>
    </xdr:from>
    <xdr:to>
      <xdr:col>14</xdr:col>
      <xdr:colOff>357232</xdr:colOff>
      <xdr:row>144</xdr:row>
      <xdr:rowOff>104456</xdr:rowOff>
    </xdr:to>
    <xdr:sp macro="" textlink="">
      <xdr:nvSpPr>
        <xdr:cNvPr id="3" name="角丸四角形 11">
          <a:extLst>
            <a:ext uri="{FF2B5EF4-FFF2-40B4-BE49-F238E27FC236}">
              <a16:creationId xmlns:a16="http://schemas.microsoft.com/office/drawing/2014/main" id="{7F8160B8-EC3A-4D01-BCD6-2FEB3EC95AD9}"/>
            </a:ext>
          </a:extLst>
        </xdr:cNvPr>
        <xdr:cNvSpPr/>
      </xdr:nvSpPr>
      <xdr:spPr>
        <a:xfrm>
          <a:off x="47624" y="34536529"/>
          <a:ext cx="10663843" cy="272545"/>
        </a:xfrm>
        <a:prstGeom prst="roundRect">
          <a:avLst/>
        </a:prstGeom>
        <a:ln w="38100">
          <a:solidFill>
            <a:srgbClr val="00206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r>
            <a:rPr kumimoji="1" lang="en-US" altLang="ja-JP" sz="1100" b="1">
              <a:solidFill>
                <a:schemeClr val="dk1"/>
              </a:solidFill>
              <a:effectLst/>
              <a:latin typeface="+mn-ea"/>
              <a:ea typeface="+mn-ea"/>
              <a:cs typeface="+mn-cs"/>
            </a:rPr>
            <a:t>Q</a:t>
          </a:r>
          <a:r>
            <a:rPr kumimoji="1" lang="ja-JP" altLang="en-US" sz="1100" b="1">
              <a:latin typeface="+mn-ea"/>
              <a:ea typeface="+mn-ea"/>
              <a:cs typeface="メイリオ" panose="020B0604030504040204" pitchFamily="50" charset="-128"/>
            </a:rPr>
            <a:t>２　</a:t>
          </a:r>
          <a:r>
            <a:rPr kumimoji="1" lang="ja-JP" altLang="en-US" sz="1100" b="1">
              <a:solidFill>
                <a:schemeClr val="dk1"/>
              </a:solidFill>
              <a:effectLst/>
              <a:latin typeface="+mn-lt"/>
              <a:ea typeface="+mn-ea"/>
              <a:cs typeface="+mn-cs"/>
            </a:rPr>
            <a:t>この１年間に運動やスポーツをしたことのある方にお聞きします。あなたはスポーツや運動をすることで健康になっていると感じますか。</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単一回答</a:t>
          </a:r>
          <a:r>
            <a:rPr kumimoji="1" lang="ja-JP" altLang="ja-JP" sz="1100" b="1">
              <a:solidFill>
                <a:schemeClr val="dk1"/>
              </a:solidFill>
              <a:effectLst/>
              <a:latin typeface="+mn-lt"/>
              <a:ea typeface="+mn-ea"/>
              <a:cs typeface="+mn-cs"/>
            </a:rPr>
            <a:t>）</a:t>
          </a:r>
          <a:endParaRPr lang="ja-JP" altLang="ja-JP">
            <a:effectLst/>
          </a:endParaRPr>
        </a:p>
      </xdr:txBody>
    </xdr:sp>
    <xdr:clientData/>
  </xdr:twoCellAnchor>
  <xdr:twoCellAnchor>
    <xdr:from>
      <xdr:col>0</xdr:col>
      <xdr:colOff>66672</xdr:colOff>
      <xdr:row>159</xdr:row>
      <xdr:rowOff>62864</xdr:rowOff>
    </xdr:from>
    <xdr:to>
      <xdr:col>14</xdr:col>
      <xdr:colOff>376280</xdr:colOff>
      <xdr:row>161</xdr:row>
      <xdr:rowOff>0</xdr:rowOff>
    </xdr:to>
    <xdr:sp macro="" textlink="">
      <xdr:nvSpPr>
        <xdr:cNvPr id="4" name="角丸四角形 11">
          <a:extLst>
            <a:ext uri="{FF2B5EF4-FFF2-40B4-BE49-F238E27FC236}">
              <a16:creationId xmlns:a16="http://schemas.microsoft.com/office/drawing/2014/main" id="{5B818751-E5E6-4EA0-923E-3939E5DBE028}"/>
            </a:ext>
          </a:extLst>
        </xdr:cNvPr>
        <xdr:cNvSpPr/>
      </xdr:nvSpPr>
      <xdr:spPr>
        <a:xfrm>
          <a:off x="66672" y="38899962"/>
          <a:ext cx="10116000" cy="265842"/>
        </a:xfrm>
        <a:prstGeom prst="roundRect">
          <a:avLst/>
        </a:prstGeom>
        <a:ln w="38100">
          <a:solidFill>
            <a:srgbClr val="00206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kumimoji="1" lang="en-US" altLang="ja-JP" sz="1100" b="1">
              <a:solidFill>
                <a:schemeClr val="dk1"/>
              </a:solidFill>
              <a:effectLst/>
              <a:latin typeface="+mn-ea"/>
              <a:ea typeface="+mn-ea"/>
              <a:cs typeface="+mn-cs"/>
            </a:rPr>
            <a:t>Q</a:t>
          </a:r>
          <a:r>
            <a:rPr kumimoji="1" lang="ja-JP" altLang="en-US" sz="1100" b="1">
              <a:latin typeface="+mn-ea"/>
              <a:ea typeface="+mn-ea"/>
              <a:cs typeface="メイリオ" panose="020B0604030504040204" pitchFamily="50" charset="-128"/>
            </a:rPr>
            <a:t>３　</a:t>
          </a:r>
          <a:r>
            <a:rPr lang="ja-JP" altLang="en-US" sz="1100" b="1">
              <a:solidFill>
                <a:schemeClr val="dk1"/>
              </a:solidFill>
              <a:effectLst/>
              <a:latin typeface="+mn-lt"/>
              <a:ea typeface="+mn-ea"/>
              <a:cs typeface="+mn-cs"/>
            </a:rPr>
            <a:t>この１年間に運動やスポーツをしたことのある方にお聞きします。あなたが運動やスポーツをしたのはどのような理由からですか。</a:t>
          </a:r>
          <a:r>
            <a:rPr lang="ja-JP" altLang="ja-JP" sz="1100" b="1">
              <a:solidFill>
                <a:schemeClr val="dk1"/>
              </a:solidFill>
              <a:effectLst/>
              <a:latin typeface="+mn-lt"/>
              <a:ea typeface="+mn-ea"/>
              <a:cs typeface="+mn-cs"/>
            </a:rPr>
            <a:t>（複数回答</a:t>
          </a:r>
          <a:r>
            <a:rPr lang="ja-JP" altLang="en-US" sz="1100" b="1">
              <a:solidFill>
                <a:schemeClr val="dk1"/>
              </a:solidFill>
              <a:effectLst/>
              <a:latin typeface="+mn-lt"/>
              <a:ea typeface="+mn-ea"/>
              <a:cs typeface="+mn-cs"/>
            </a:rPr>
            <a:t>）</a:t>
          </a:r>
          <a:endParaRPr lang="en-US" altLang="ja-JP" sz="1100" b="1">
            <a:solidFill>
              <a:schemeClr val="dk1"/>
            </a:solidFill>
            <a:effectLst/>
            <a:latin typeface="+mn-lt"/>
            <a:ea typeface="+mn-ea"/>
            <a:cs typeface="+mn-cs"/>
          </a:endParaRPr>
        </a:p>
      </xdr:txBody>
    </xdr:sp>
    <xdr:clientData/>
  </xdr:twoCellAnchor>
  <xdr:twoCellAnchor>
    <xdr:from>
      <xdr:col>0</xdr:col>
      <xdr:colOff>82260</xdr:colOff>
      <xdr:row>200</xdr:row>
      <xdr:rowOff>20170</xdr:rowOff>
    </xdr:from>
    <xdr:to>
      <xdr:col>14</xdr:col>
      <xdr:colOff>391868</xdr:colOff>
      <xdr:row>201</xdr:row>
      <xdr:rowOff>112059</xdr:rowOff>
    </xdr:to>
    <xdr:sp macro="" textlink="">
      <xdr:nvSpPr>
        <xdr:cNvPr id="6" name="角丸四角形 12">
          <a:extLst>
            <a:ext uri="{FF2B5EF4-FFF2-40B4-BE49-F238E27FC236}">
              <a16:creationId xmlns:a16="http://schemas.microsoft.com/office/drawing/2014/main" id="{1AB908A7-C75F-48C0-A143-3C9CDCCD498A}"/>
            </a:ext>
          </a:extLst>
        </xdr:cNvPr>
        <xdr:cNvSpPr/>
      </xdr:nvSpPr>
      <xdr:spPr>
        <a:xfrm>
          <a:off x="82260" y="45784994"/>
          <a:ext cx="10116000" cy="256241"/>
        </a:xfrm>
        <a:prstGeom prst="roundRect">
          <a:avLst/>
        </a:prstGeom>
        <a:ln w="38100">
          <a:solidFill>
            <a:srgbClr val="00206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kumimoji="1" lang="en-US" altLang="ja-JP" sz="1100" b="1">
              <a:solidFill>
                <a:schemeClr val="dk1"/>
              </a:solidFill>
              <a:effectLst/>
              <a:latin typeface="+mn-ea"/>
              <a:ea typeface="+mn-ea"/>
              <a:cs typeface="+mn-cs"/>
            </a:rPr>
            <a:t>Q</a:t>
          </a:r>
          <a:r>
            <a:rPr kumimoji="1" lang="ja-JP" altLang="en-US" sz="1100" b="1">
              <a:latin typeface="+mn-ea"/>
              <a:ea typeface="+mn-ea"/>
              <a:cs typeface="メイリオ" panose="020B0604030504040204" pitchFamily="50" charset="-128"/>
            </a:rPr>
            <a:t>４　この１年間に運動やスポーツをしたことのある方にお聞きします。あなたはこの１年間に運動やスポーツをどの程度しましたか。（単一回答）</a:t>
          </a:r>
        </a:p>
      </xdr:txBody>
    </xdr:sp>
    <xdr:clientData/>
  </xdr:twoCellAnchor>
  <xdr:twoCellAnchor>
    <xdr:from>
      <xdr:col>0</xdr:col>
      <xdr:colOff>82260</xdr:colOff>
      <xdr:row>285</xdr:row>
      <xdr:rowOff>66675</xdr:rowOff>
    </xdr:from>
    <xdr:to>
      <xdr:col>14</xdr:col>
      <xdr:colOff>391868</xdr:colOff>
      <xdr:row>286</xdr:row>
      <xdr:rowOff>161925</xdr:rowOff>
    </xdr:to>
    <xdr:sp macro="" textlink="">
      <xdr:nvSpPr>
        <xdr:cNvPr id="7" name="角丸四角形 13">
          <a:extLst>
            <a:ext uri="{FF2B5EF4-FFF2-40B4-BE49-F238E27FC236}">
              <a16:creationId xmlns:a16="http://schemas.microsoft.com/office/drawing/2014/main" id="{01761C1F-7773-4215-9F57-A0F2792D1A3E}"/>
            </a:ext>
          </a:extLst>
        </xdr:cNvPr>
        <xdr:cNvSpPr/>
      </xdr:nvSpPr>
      <xdr:spPr>
        <a:xfrm>
          <a:off x="82260" y="53909695"/>
          <a:ext cx="10116000" cy="259603"/>
        </a:xfrm>
        <a:prstGeom prst="roundRect">
          <a:avLst/>
        </a:prstGeom>
        <a:ln w="38100">
          <a:solidFill>
            <a:srgbClr val="00206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kumimoji="1" lang="en-US" altLang="ja-JP" sz="1100" b="1">
              <a:solidFill>
                <a:schemeClr val="dk1"/>
              </a:solidFill>
              <a:effectLst/>
              <a:latin typeface="+mn-ea"/>
              <a:ea typeface="+mn-ea"/>
              <a:cs typeface="+mn-cs"/>
            </a:rPr>
            <a:t>Q</a:t>
          </a:r>
          <a:r>
            <a:rPr kumimoji="1" lang="ja-JP" altLang="en-US" sz="1100" b="1">
              <a:latin typeface="+mn-ea"/>
              <a:ea typeface="+mn-ea"/>
              <a:cs typeface="メイリオ" panose="020B0604030504040204" pitchFamily="50" charset="-128"/>
            </a:rPr>
            <a:t>５　</a:t>
          </a:r>
          <a:r>
            <a:rPr kumimoji="1" lang="en-US" altLang="ja-JP" sz="1100" b="1">
              <a:solidFill>
                <a:schemeClr val="dk1"/>
              </a:solidFill>
              <a:effectLst/>
              <a:latin typeface="+mn-ea"/>
              <a:ea typeface="+mn-ea"/>
              <a:cs typeface="+mn-cs"/>
            </a:rPr>
            <a:t>Q</a:t>
          </a:r>
          <a:r>
            <a:rPr kumimoji="1" lang="ja-JP" altLang="en-US" sz="1100" b="1">
              <a:latin typeface="+mn-ea"/>
              <a:ea typeface="+mn-ea"/>
              <a:cs typeface="メイリオ" panose="020B0604030504040204" pitchFamily="50" charset="-128"/>
            </a:rPr>
            <a:t>４で「週１～２日」以上と答えた方にお聞きします。運動やスポーツを週に１～２日以上しているのはなぜですか。（複数回答）</a:t>
          </a:r>
        </a:p>
      </xdr:txBody>
    </xdr:sp>
    <xdr:clientData/>
  </xdr:twoCellAnchor>
  <xdr:twoCellAnchor>
    <xdr:from>
      <xdr:col>2</xdr:col>
      <xdr:colOff>0</xdr:colOff>
      <xdr:row>269</xdr:row>
      <xdr:rowOff>150845</xdr:rowOff>
    </xdr:from>
    <xdr:to>
      <xdr:col>11</xdr:col>
      <xdr:colOff>20295</xdr:colOff>
      <xdr:row>282</xdr:row>
      <xdr:rowOff>142875</xdr:rowOff>
    </xdr:to>
    <xdr:graphicFrame macro="">
      <xdr:nvGraphicFramePr>
        <xdr:cNvPr id="10" name="グラフ 9" title="１年間に運動やスポーツしている人の推移（スポーツ実施率）">
          <a:extLst>
            <a:ext uri="{FF2B5EF4-FFF2-40B4-BE49-F238E27FC236}">
              <a16:creationId xmlns:a16="http://schemas.microsoft.com/office/drawing/2014/main" id="{63257ED8-88CB-4C3F-A860-6A48C3AAFB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82260</xdr:colOff>
      <xdr:row>322</xdr:row>
      <xdr:rowOff>0</xdr:rowOff>
    </xdr:from>
    <xdr:to>
      <xdr:col>14</xdr:col>
      <xdr:colOff>391868</xdr:colOff>
      <xdr:row>323</xdr:row>
      <xdr:rowOff>94711</xdr:rowOff>
    </xdr:to>
    <xdr:sp macro="" textlink="">
      <xdr:nvSpPr>
        <xdr:cNvPr id="11" name="角丸四角形 14">
          <a:extLst>
            <a:ext uri="{FF2B5EF4-FFF2-40B4-BE49-F238E27FC236}">
              <a16:creationId xmlns:a16="http://schemas.microsoft.com/office/drawing/2014/main" id="{FA0CE99C-1CB5-4134-A256-8FF38B7AAA39}"/>
            </a:ext>
          </a:extLst>
        </xdr:cNvPr>
        <xdr:cNvSpPr/>
      </xdr:nvSpPr>
      <xdr:spPr>
        <a:xfrm>
          <a:off x="82260" y="59948980"/>
          <a:ext cx="10116000" cy="259064"/>
        </a:xfrm>
        <a:prstGeom prst="roundRect">
          <a:avLst/>
        </a:prstGeom>
        <a:ln w="38100">
          <a:solidFill>
            <a:srgbClr val="00206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kumimoji="1" lang="en-US" altLang="ja-JP" sz="1100" b="1">
              <a:solidFill>
                <a:schemeClr val="dk1"/>
              </a:solidFill>
              <a:effectLst/>
              <a:latin typeface="+mn-ea"/>
              <a:ea typeface="+mn-ea"/>
              <a:cs typeface="+mn-cs"/>
            </a:rPr>
            <a:t>Q</a:t>
          </a:r>
          <a:r>
            <a:rPr kumimoji="1" lang="ja-JP" altLang="en-US" sz="1100" b="1">
              <a:latin typeface="+mn-ea"/>
              <a:ea typeface="+mn-ea"/>
              <a:cs typeface="メイリオ" panose="020B0604030504040204" pitchFamily="50" charset="-128"/>
            </a:rPr>
            <a:t>６　</a:t>
          </a:r>
          <a:r>
            <a:rPr kumimoji="1" lang="en-US" altLang="ja-JP" sz="1100" b="1">
              <a:solidFill>
                <a:schemeClr val="dk1"/>
              </a:solidFill>
              <a:effectLst/>
              <a:latin typeface="+mn-ea"/>
              <a:ea typeface="+mn-ea"/>
              <a:cs typeface="+mn-cs"/>
            </a:rPr>
            <a:t>Q</a:t>
          </a:r>
          <a:r>
            <a:rPr kumimoji="1" lang="ja-JP" altLang="ja-JP" sz="1100" b="1">
              <a:solidFill>
                <a:schemeClr val="dk1"/>
              </a:solidFill>
              <a:effectLst/>
              <a:latin typeface="+mn-lt"/>
              <a:ea typeface="+mn-ea"/>
              <a:cs typeface="+mn-cs"/>
            </a:rPr>
            <a:t>４で「週１～２日」以上と答えた方にお聞きします。</a:t>
          </a:r>
          <a:r>
            <a:rPr kumimoji="1" lang="ja-JP" altLang="en-US" sz="1100" b="1">
              <a:latin typeface="+mn-ea"/>
              <a:ea typeface="+mn-ea"/>
              <a:cs typeface="メイリオ" panose="020B0604030504040204" pitchFamily="50" charset="-128"/>
            </a:rPr>
            <a:t>あなたが運動やスポーツをする場所は主にどのような施設ですか。（複数回答）</a:t>
          </a:r>
        </a:p>
      </xdr:txBody>
    </xdr:sp>
    <xdr:clientData/>
  </xdr:twoCellAnchor>
  <xdr:twoCellAnchor>
    <xdr:from>
      <xdr:col>0</xdr:col>
      <xdr:colOff>82260</xdr:colOff>
      <xdr:row>346</xdr:row>
      <xdr:rowOff>0</xdr:rowOff>
    </xdr:from>
    <xdr:to>
      <xdr:col>14</xdr:col>
      <xdr:colOff>391868</xdr:colOff>
      <xdr:row>349</xdr:row>
      <xdr:rowOff>116542</xdr:rowOff>
    </xdr:to>
    <xdr:sp macro="" textlink="">
      <xdr:nvSpPr>
        <xdr:cNvPr id="13" name="角丸四角形 14">
          <a:extLst>
            <a:ext uri="{FF2B5EF4-FFF2-40B4-BE49-F238E27FC236}">
              <a16:creationId xmlns:a16="http://schemas.microsoft.com/office/drawing/2014/main" id="{77AB4589-BAA6-4957-B949-44F5A3F1F6A3}"/>
            </a:ext>
          </a:extLst>
        </xdr:cNvPr>
        <xdr:cNvSpPr/>
      </xdr:nvSpPr>
      <xdr:spPr>
        <a:xfrm>
          <a:off x="82260" y="73815388"/>
          <a:ext cx="9677726" cy="627530"/>
        </a:xfrm>
        <a:prstGeom prst="roundRect">
          <a:avLst/>
        </a:prstGeom>
        <a:ln w="38100">
          <a:solidFill>
            <a:srgbClr val="00206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kumimoji="1" lang="en-US" altLang="ja-JP" sz="1100" b="1">
              <a:solidFill>
                <a:schemeClr val="dk1"/>
              </a:solidFill>
              <a:effectLst/>
              <a:latin typeface="+mn-ea"/>
              <a:ea typeface="+mn-ea"/>
              <a:cs typeface="+mn-cs"/>
            </a:rPr>
            <a:t>Q</a:t>
          </a:r>
          <a:r>
            <a:rPr kumimoji="1" lang="ja-JP" altLang="en-US" sz="1100" b="1">
              <a:latin typeface="+mn-ea"/>
              <a:ea typeface="+mn-ea"/>
              <a:cs typeface="メイリオ" panose="020B0604030504040204" pitchFamily="50" charset="-128"/>
            </a:rPr>
            <a:t>７　</a:t>
          </a:r>
          <a:r>
            <a:rPr kumimoji="1" lang="en-US" altLang="ja-JP" sz="1100" b="1">
              <a:solidFill>
                <a:schemeClr val="dk1"/>
              </a:solidFill>
              <a:effectLst/>
              <a:latin typeface="+mn-ea"/>
              <a:ea typeface="+mn-ea"/>
              <a:cs typeface="+mn-cs"/>
            </a:rPr>
            <a:t>Q</a:t>
          </a:r>
          <a:r>
            <a:rPr kumimoji="1" lang="ja-JP" altLang="ja-JP" sz="1100" b="1">
              <a:solidFill>
                <a:schemeClr val="dk1"/>
              </a:solidFill>
              <a:effectLst/>
              <a:latin typeface="+mn-ea"/>
              <a:ea typeface="+mn-ea"/>
              <a:cs typeface="+mn-cs"/>
            </a:rPr>
            <a:t>４</a:t>
          </a:r>
          <a:r>
            <a:rPr kumimoji="1" lang="ja-JP" altLang="ja-JP" sz="1100" b="1">
              <a:solidFill>
                <a:schemeClr val="dk1"/>
              </a:solidFill>
              <a:effectLst/>
              <a:latin typeface="+mn-lt"/>
              <a:ea typeface="+mn-ea"/>
              <a:cs typeface="+mn-cs"/>
            </a:rPr>
            <a:t>で「週１～２日」以上と答えた方にお聞きします。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en-US" sz="1100" b="1">
              <a:latin typeface="+mn-ea"/>
              <a:ea typeface="+mn-ea"/>
              <a:cs typeface="メイリオ" panose="020B0604030504040204" pitchFamily="50" charset="-128"/>
            </a:rPr>
            <a:t>１日</a:t>
          </a:r>
          <a:r>
            <a:rPr kumimoji="1" lang="en-US" altLang="ja-JP" sz="1100" b="1">
              <a:latin typeface="+mn-ea"/>
              <a:ea typeface="+mn-ea"/>
              <a:cs typeface="メイリオ" panose="020B0604030504040204" pitchFamily="50" charset="-128"/>
            </a:rPr>
            <a:t>30 </a:t>
          </a:r>
          <a:r>
            <a:rPr kumimoji="1" lang="ja-JP" altLang="en-US" sz="1100" b="1">
              <a:latin typeface="+mn-ea"/>
              <a:ea typeface="+mn-ea"/>
              <a:cs typeface="メイリオ" panose="020B0604030504040204" pitchFamily="50" charset="-128"/>
            </a:rPr>
            <a:t>分以上の軽く汗をかく運動（ウォーキング・スポーツ・百歳体操など）を、週２日以上継続して行っていますか。（単一回答）</a:t>
          </a:r>
        </a:p>
      </xdr:txBody>
    </xdr:sp>
    <xdr:clientData/>
  </xdr:twoCellAnchor>
  <xdr:twoCellAnchor>
    <xdr:from>
      <xdr:col>0</xdr:col>
      <xdr:colOff>82260</xdr:colOff>
      <xdr:row>370</xdr:row>
      <xdr:rowOff>89647</xdr:rowOff>
    </xdr:from>
    <xdr:to>
      <xdr:col>14</xdr:col>
      <xdr:colOff>391868</xdr:colOff>
      <xdr:row>372</xdr:row>
      <xdr:rowOff>88271</xdr:rowOff>
    </xdr:to>
    <xdr:sp macro="" textlink="">
      <xdr:nvSpPr>
        <xdr:cNvPr id="15" name="角丸四角形 14">
          <a:extLst>
            <a:ext uri="{FF2B5EF4-FFF2-40B4-BE49-F238E27FC236}">
              <a16:creationId xmlns:a16="http://schemas.microsoft.com/office/drawing/2014/main" id="{7411C7EA-329F-4542-8CB4-06EFA418D074}"/>
            </a:ext>
          </a:extLst>
        </xdr:cNvPr>
        <xdr:cNvSpPr/>
      </xdr:nvSpPr>
      <xdr:spPr>
        <a:xfrm>
          <a:off x="82260" y="69785255"/>
          <a:ext cx="10116000" cy="327330"/>
        </a:xfrm>
        <a:prstGeom prst="roundRect">
          <a:avLst/>
        </a:prstGeom>
        <a:ln w="38100">
          <a:solidFill>
            <a:srgbClr val="00206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kumimoji="1" lang="en-US" altLang="ja-JP" sz="1100" b="1">
              <a:solidFill>
                <a:schemeClr val="dk1"/>
              </a:solidFill>
              <a:effectLst/>
              <a:latin typeface="+mn-ea"/>
              <a:ea typeface="+mn-ea"/>
              <a:cs typeface="+mn-cs"/>
            </a:rPr>
            <a:t>Q</a:t>
          </a:r>
          <a:r>
            <a:rPr kumimoji="1" lang="ja-JP" altLang="en-US" sz="1100" b="1">
              <a:latin typeface="+mn-ea"/>
              <a:ea typeface="+mn-ea"/>
              <a:cs typeface="メイリオ" panose="020B0604030504040204" pitchFamily="50" charset="-128"/>
            </a:rPr>
            <a:t>８　</a:t>
          </a:r>
          <a:r>
            <a:rPr kumimoji="1" lang="en-US" altLang="ja-JP" sz="1100" b="1">
              <a:solidFill>
                <a:schemeClr val="dk1"/>
              </a:solidFill>
              <a:effectLst/>
              <a:latin typeface="+mn-ea"/>
              <a:ea typeface="+mn-ea"/>
              <a:cs typeface="+mn-cs"/>
            </a:rPr>
            <a:t>Q</a:t>
          </a:r>
          <a:r>
            <a:rPr kumimoji="1" lang="ja-JP" altLang="en-US" sz="1100" b="1">
              <a:solidFill>
                <a:schemeClr val="dk1"/>
              </a:solidFill>
              <a:effectLst/>
              <a:latin typeface="+mn-ea"/>
              <a:ea typeface="+mn-ea"/>
              <a:cs typeface="+mn-cs"/>
            </a:rPr>
            <a:t>１</a:t>
          </a:r>
          <a:r>
            <a:rPr kumimoji="1" lang="ja-JP" altLang="en-US" sz="1100" b="1">
              <a:solidFill>
                <a:schemeClr val="dk1"/>
              </a:solidFill>
              <a:effectLst/>
              <a:latin typeface="+mn-lt"/>
              <a:ea typeface="+mn-ea"/>
              <a:cs typeface="+mn-cs"/>
            </a:rPr>
            <a:t>で「この１年間に運動・スポーツはしなかった」と答えた方にお聞きします。運動やスポーツをしなかったのはどのような理由からですか。</a:t>
          </a:r>
          <a:r>
            <a:rPr kumimoji="1" lang="ja-JP" altLang="en-US" sz="1100" b="1">
              <a:latin typeface="+mn-ea"/>
              <a:ea typeface="+mn-ea"/>
              <a:cs typeface="メイリオ" panose="020B0604030504040204" pitchFamily="50" charset="-128"/>
            </a:rPr>
            <a:t>（複数回答）</a:t>
          </a:r>
        </a:p>
      </xdr:txBody>
    </xdr:sp>
    <xdr:clientData/>
  </xdr:twoCellAnchor>
  <xdr:twoCellAnchor>
    <xdr:from>
      <xdr:col>0</xdr:col>
      <xdr:colOff>82260</xdr:colOff>
      <xdr:row>420</xdr:row>
      <xdr:rowOff>77682</xdr:rowOff>
    </xdr:from>
    <xdr:to>
      <xdr:col>14</xdr:col>
      <xdr:colOff>391868</xdr:colOff>
      <xdr:row>422</xdr:row>
      <xdr:rowOff>65406</xdr:rowOff>
    </xdr:to>
    <xdr:sp macro="" textlink="">
      <xdr:nvSpPr>
        <xdr:cNvPr id="17" name="角丸四角形 21">
          <a:extLst>
            <a:ext uri="{FF2B5EF4-FFF2-40B4-BE49-F238E27FC236}">
              <a16:creationId xmlns:a16="http://schemas.microsoft.com/office/drawing/2014/main" id="{011C0946-C540-4686-906B-C6B250FB8DF2}"/>
            </a:ext>
          </a:extLst>
        </xdr:cNvPr>
        <xdr:cNvSpPr/>
      </xdr:nvSpPr>
      <xdr:spPr>
        <a:xfrm>
          <a:off x="82260" y="74406549"/>
          <a:ext cx="10101308" cy="317924"/>
        </a:xfrm>
        <a:prstGeom prst="roundRect">
          <a:avLst/>
        </a:prstGeom>
        <a:ln w="38100">
          <a:solidFill>
            <a:srgbClr val="00206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kumimoji="1" lang="en-US" altLang="ja-JP" sz="1100" b="1">
              <a:solidFill>
                <a:schemeClr val="dk1"/>
              </a:solidFill>
              <a:effectLst/>
              <a:latin typeface="+mn-ea"/>
              <a:ea typeface="+mn-ea"/>
              <a:cs typeface="+mn-cs"/>
            </a:rPr>
            <a:t>Q</a:t>
          </a:r>
          <a:r>
            <a:rPr kumimoji="1" lang="ja-JP" altLang="en-US" sz="1100" b="1">
              <a:latin typeface="+mn-ea"/>
              <a:ea typeface="+mn-ea"/>
              <a:cs typeface="メイリオ" panose="020B0604030504040204" pitchFamily="50" charset="-128"/>
            </a:rPr>
            <a:t>９　この１年間にスポーツの指導、クラブの運営や補助、イベントや行事への協力、スポーツに関するボランティア活動を行いましたか。（単一回答）</a:t>
          </a:r>
        </a:p>
      </xdr:txBody>
    </xdr:sp>
    <xdr:clientData/>
  </xdr:twoCellAnchor>
  <xdr:twoCellAnchor>
    <xdr:from>
      <xdr:col>0</xdr:col>
      <xdr:colOff>82260</xdr:colOff>
      <xdr:row>466</xdr:row>
      <xdr:rowOff>77682</xdr:rowOff>
    </xdr:from>
    <xdr:to>
      <xdr:col>14</xdr:col>
      <xdr:colOff>391868</xdr:colOff>
      <xdr:row>468</xdr:row>
      <xdr:rowOff>65406</xdr:rowOff>
    </xdr:to>
    <xdr:sp macro="" textlink="">
      <xdr:nvSpPr>
        <xdr:cNvPr id="18" name="角丸四角形 21">
          <a:extLst>
            <a:ext uri="{FF2B5EF4-FFF2-40B4-BE49-F238E27FC236}">
              <a16:creationId xmlns:a16="http://schemas.microsoft.com/office/drawing/2014/main" id="{7A4B2CA3-CC3C-43EE-A1D8-3005FDF7AE6E}"/>
            </a:ext>
          </a:extLst>
        </xdr:cNvPr>
        <xdr:cNvSpPr/>
      </xdr:nvSpPr>
      <xdr:spPr>
        <a:xfrm>
          <a:off x="82260" y="80974191"/>
          <a:ext cx="10116000" cy="316430"/>
        </a:xfrm>
        <a:prstGeom prst="roundRect">
          <a:avLst/>
        </a:prstGeom>
        <a:ln w="38100">
          <a:solidFill>
            <a:srgbClr val="00206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kumimoji="1" lang="en-US" altLang="ja-JP" sz="1100" b="1">
              <a:solidFill>
                <a:schemeClr val="dk1"/>
              </a:solidFill>
              <a:effectLst/>
              <a:latin typeface="+mn-ea"/>
              <a:ea typeface="+mn-ea"/>
              <a:cs typeface="+mn-cs"/>
            </a:rPr>
            <a:t>Q</a:t>
          </a:r>
          <a:r>
            <a:rPr kumimoji="1" lang="en-US" altLang="ja-JP" sz="1100" b="1">
              <a:latin typeface="+mn-ea"/>
              <a:ea typeface="+mn-ea"/>
              <a:cs typeface="メイリオ" panose="020B0604030504040204" pitchFamily="50" charset="-128"/>
            </a:rPr>
            <a:t>11</a:t>
          </a:r>
          <a:r>
            <a:rPr kumimoji="1" lang="ja-JP" altLang="en-US" sz="1100" b="1">
              <a:latin typeface="+mn-ea"/>
              <a:ea typeface="+mn-ea"/>
              <a:cs typeface="メイリオ" panose="020B0604030504040204" pitchFamily="50" charset="-128"/>
            </a:rPr>
            <a:t>　</a:t>
          </a:r>
          <a:r>
            <a:rPr kumimoji="1" lang="en-US" altLang="ja-JP" sz="1100" b="1">
              <a:solidFill>
                <a:schemeClr val="dk1"/>
              </a:solidFill>
              <a:effectLst/>
              <a:latin typeface="+mn-ea"/>
              <a:ea typeface="+mn-ea"/>
              <a:cs typeface="+mn-cs"/>
            </a:rPr>
            <a:t>Q</a:t>
          </a:r>
          <a:r>
            <a:rPr kumimoji="1" lang="ja-JP" altLang="en-US" sz="1100" b="1">
              <a:latin typeface="+mn-ea"/>
              <a:ea typeface="+mn-ea"/>
              <a:cs typeface="メイリオ" panose="020B0604030504040204" pitchFamily="50" charset="-128"/>
            </a:rPr>
            <a:t>９で「行わなかった」と答えた方にお聞きします。ボランティア活動を行わなかったのはどのような理由ですか。</a:t>
          </a:r>
          <a:r>
            <a:rPr kumimoji="1" lang="ja-JP" altLang="ja-JP" sz="1100" b="1">
              <a:solidFill>
                <a:schemeClr val="dk1"/>
              </a:solidFill>
              <a:effectLst/>
              <a:latin typeface="+mn-lt"/>
              <a:ea typeface="+mn-ea"/>
              <a:cs typeface="+mn-cs"/>
            </a:rPr>
            <a:t>（単一回答）</a:t>
          </a:r>
          <a:endParaRPr kumimoji="1" lang="ja-JP" altLang="en-US" sz="1100" b="1">
            <a:latin typeface="+mn-ea"/>
            <a:ea typeface="+mn-ea"/>
            <a:cs typeface="メイリオ" panose="020B0604030504040204" pitchFamily="50" charset="-128"/>
          </a:endParaRPr>
        </a:p>
      </xdr:txBody>
    </xdr:sp>
    <xdr:clientData/>
  </xdr:twoCellAnchor>
  <xdr:twoCellAnchor>
    <xdr:from>
      <xdr:col>0</xdr:col>
      <xdr:colOff>82260</xdr:colOff>
      <xdr:row>491</xdr:row>
      <xdr:rowOff>77682</xdr:rowOff>
    </xdr:from>
    <xdr:to>
      <xdr:col>14</xdr:col>
      <xdr:colOff>391868</xdr:colOff>
      <xdr:row>493</xdr:row>
      <xdr:rowOff>65406</xdr:rowOff>
    </xdr:to>
    <xdr:sp macro="" textlink="">
      <xdr:nvSpPr>
        <xdr:cNvPr id="19" name="角丸四角形 21">
          <a:extLst>
            <a:ext uri="{FF2B5EF4-FFF2-40B4-BE49-F238E27FC236}">
              <a16:creationId xmlns:a16="http://schemas.microsoft.com/office/drawing/2014/main" id="{B572C921-C831-4FD3-862A-BED31545D3C2}"/>
            </a:ext>
          </a:extLst>
        </xdr:cNvPr>
        <xdr:cNvSpPr/>
      </xdr:nvSpPr>
      <xdr:spPr>
        <a:xfrm>
          <a:off x="82260" y="86587094"/>
          <a:ext cx="10116000" cy="316430"/>
        </a:xfrm>
        <a:prstGeom prst="roundRect">
          <a:avLst/>
        </a:prstGeom>
        <a:ln w="38100">
          <a:solidFill>
            <a:srgbClr val="00206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lang="en-US" altLang="ja-JP" sz="1100" b="1">
              <a:solidFill>
                <a:schemeClr val="dk1"/>
              </a:solidFill>
              <a:effectLst/>
              <a:latin typeface="+mn-ea"/>
              <a:ea typeface="+mn-ea"/>
              <a:cs typeface="+mn-cs"/>
            </a:rPr>
            <a:t>Q12_1</a:t>
          </a:r>
          <a:r>
            <a:rPr lang="ja-JP" altLang="en-US" sz="1100" b="1">
              <a:solidFill>
                <a:schemeClr val="dk1"/>
              </a:solidFill>
              <a:effectLst/>
              <a:latin typeface="+mn-lt"/>
              <a:ea typeface="+mn-ea"/>
              <a:cs typeface="+mn-cs"/>
            </a:rPr>
            <a:t>　あなたはこの１年間にどんなスポーツを観戦しましたか。／プロ野球（ＮＰＢ、メジャーリーグ含む）</a:t>
          </a:r>
          <a:r>
            <a:rPr lang="ja-JP" altLang="ja-JP"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複数回答）</a:t>
          </a:r>
          <a:endParaRPr kumimoji="1" lang="en-US" altLang="ja-JP" sz="1100" b="1">
            <a:latin typeface="+mn-ea"/>
            <a:ea typeface="+mn-ea"/>
            <a:cs typeface="メイリオ" panose="020B0604030504040204" pitchFamily="50" charset="-128"/>
          </a:endParaRPr>
        </a:p>
      </xdr:txBody>
    </xdr:sp>
    <xdr:clientData/>
  </xdr:twoCellAnchor>
  <xdr:twoCellAnchor>
    <xdr:from>
      <xdr:col>0</xdr:col>
      <xdr:colOff>78027</xdr:colOff>
      <xdr:row>1037</xdr:row>
      <xdr:rowOff>77682</xdr:rowOff>
    </xdr:from>
    <xdr:to>
      <xdr:col>14</xdr:col>
      <xdr:colOff>388693</xdr:colOff>
      <xdr:row>1039</xdr:row>
      <xdr:rowOff>68581</xdr:rowOff>
    </xdr:to>
    <xdr:sp macro="" textlink="">
      <xdr:nvSpPr>
        <xdr:cNvPr id="21" name="角丸四角形 21">
          <a:extLst>
            <a:ext uri="{FF2B5EF4-FFF2-40B4-BE49-F238E27FC236}">
              <a16:creationId xmlns:a16="http://schemas.microsoft.com/office/drawing/2014/main" id="{824D6611-FF21-4D4E-85DA-A6497D125569}"/>
            </a:ext>
          </a:extLst>
        </xdr:cNvPr>
        <xdr:cNvSpPr/>
      </xdr:nvSpPr>
      <xdr:spPr>
        <a:xfrm>
          <a:off x="78027" y="85728139"/>
          <a:ext cx="10142123" cy="322203"/>
        </a:xfrm>
        <a:prstGeom prst="roundRect">
          <a:avLst/>
        </a:prstGeom>
        <a:ln w="38100">
          <a:solidFill>
            <a:srgbClr val="00206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kumimoji="1" lang="en-US" altLang="ja-JP" sz="1100" b="1">
              <a:solidFill>
                <a:schemeClr val="dk1"/>
              </a:solidFill>
              <a:effectLst/>
              <a:latin typeface="+mn-ea"/>
              <a:ea typeface="+mn-ea"/>
              <a:cs typeface="+mn-cs"/>
            </a:rPr>
            <a:t>Q</a:t>
          </a:r>
          <a:r>
            <a:rPr kumimoji="1" lang="en-US" altLang="ja-JP" sz="1100" b="1">
              <a:latin typeface="+mn-ea"/>
              <a:ea typeface="+mn-ea"/>
              <a:cs typeface="メイリオ" panose="020B0604030504040204" pitchFamily="50" charset="-128"/>
            </a:rPr>
            <a:t>13</a:t>
          </a:r>
          <a:r>
            <a:rPr kumimoji="1" lang="ja-JP" altLang="en-US" sz="1100" b="1">
              <a:latin typeface="+mn-ea"/>
              <a:ea typeface="+mn-ea"/>
              <a:cs typeface="メイリオ" panose="020B0604030504040204" pitchFamily="50" charset="-128"/>
            </a:rPr>
            <a:t>　</a:t>
          </a:r>
          <a:r>
            <a:rPr lang="ja-JP" altLang="en-US" sz="1100" b="1">
              <a:solidFill>
                <a:schemeClr val="dk1"/>
              </a:solidFill>
              <a:effectLst/>
              <a:latin typeface="+mn-lt"/>
              <a:ea typeface="+mn-ea"/>
              <a:cs typeface="+mn-cs"/>
            </a:rPr>
            <a:t>Ｑ１２で「スポーツ観戦をした」を選択された方にお聞きします。スポーツを観戦した理由を選んでください。</a:t>
          </a:r>
          <a:r>
            <a:rPr kumimoji="1" lang="ja-JP" altLang="ja-JP" sz="1100" b="1">
              <a:solidFill>
                <a:schemeClr val="dk1"/>
              </a:solidFill>
              <a:effectLst/>
              <a:latin typeface="+mn-lt"/>
              <a:ea typeface="+mn-ea"/>
              <a:cs typeface="+mn-cs"/>
            </a:rPr>
            <a:t>（複数回答）</a:t>
          </a:r>
          <a:endParaRPr kumimoji="1" lang="ja-JP" altLang="en-US" sz="1100" b="1">
            <a:latin typeface="+mn-ea"/>
            <a:ea typeface="+mn-ea"/>
            <a:cs typeface="メイリオ" panose="020B0604030504040204" pitchFamily="50" charset="-128"/>
          </a:endParaRPr>
        </a:p>
      </xdr:txBody>
    </xdr:sp>
    <xdr:clientData/>
  </xdr:twoCellAnchor>
  <xdr:twoCellAnchor>
    <xdr:from>
      <xdr:col>0</xdr:col>
      <xdr:colOff>82260</xdr:colOff>
      <xdr:row>1074</xdr:row>
      <xdr:rowOff>11231</xdr:rowOff>
    </xdr:from>
    <xdr:to>
      <xdr:col>14</xdr:col>
      <xdr:colOff>391868</xdr:colOff>
      <xdr:row>1076</xdr:row>
      <xdr:rowOff>0</xdr:rowOff>
    </xdr:to>
    <xdr:sp macro="" textlink="">
      <xdr:nvSpPr>
        <xdr:cNvPr id="23" name="角丸四角形 28">
          <a:extLst>
            <a:ext uri="{FF2B5EF4-FFF2-40B4-BE49-F238E27FC236}">
              <a16:creationId xmlns:a16="http://schemas.microsoft.com/office/drawing/2014/main" id="{E617EC31-D8C6-44B1-A608-DFB70799A8E5}"/>
            </a:ext>
          </a:extLst>
        </xdr:cNvPr>
        <xdr:cNvSpPr/>
      </xdr:nvSpPr>
      <xdr:spPr>
        <a:xfrm>
          <a:off x="82260" y="112094957"/>
          <a:ext cx="10116000" cy="317475"/>
        </a:xfrm>
        <a:prstGeom prst="roundRect">
          <a:avLst/>
        </a:prstGeom>
        <a:ln w="38100">
          <a:solidFill>
            <a:srgbClr val="00206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kumimoji="1" lang="en-US" altLang="ja-JP" sz="1100" b="1">
              <a:solidFill>
                <a:schemeClr val="dk1"/>
              </a:solidFill>
              <a:effectLst/>
              <a:latin typeface="+mn-ea"/>
              <a:ea typeface="+mn-ea"/>
              <a:cs typeface="+mn-cs"/>
            </a:rPr>
            <a:t>Q</a:t>
          </a:r>
          <a:r>
            <a:rPr kumimoji="1" lang="en-US" altLang="ja-JP" sz="1100" b="1">
              <a:latin typeface="+mn-ea"/>
              <a:ea typeface="+mn-ea"/>
              <a:cs typeface="メイリオ" panose="020B0604030504040204" pitchFamily="50" charset="-128"/>
            </a:rPr>
            <a:t>14</a:t>
          </a:r>
          <a:r>
            <a:rPr kumimoji="1" lang="ja-JP" altLang="en-US" sz="1100" b="1">
              <a:latin typeface="+mn-ea"/>
              <a:ea typeface="+mn-ea"/>
              <a:cs typeface="メイリオ" panose="020B0604030504040204" pitchFamily="50" charset="-128"/>
            </a:rPr>
            <a:t>　</a:t>
          </a:r>
          <a:r>
            <a:rPr kumimoji="1" lang="ja-JP" altLang="en-US" sz="1100" b="1">
              <a:solidFill>
                <a:schemeClr val="dk1"/>
              </a:solidFill>
              <a:effectLst/>
              <a:latin typeface="+mn-lt"/>
              <a:ea typeface="+mn-ea"/>
              <a:cs typeface="+mn-cs"/>
            </a:rPr>
            <a:t>大阪市はスポーツイベントや競技大会（市民参加型、プロ興行含む）が盛んだと思いますか。</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単一</a:t>
          </a:r>
          <a:r>
            <a:rPr kumimoji="1" lang="ja-JP" altLang="ja-JP" sz="1100" b="1">
              <a:solidFill>
                <a:schemeClr val="dk1"/>
              </a:solidFill>
              <a:effectLst/>
              <a:latin typeface="+mn-lt"/>
              <a:ea typeface="+mn-ea"/>
              <a:cs typeface="+mn-cs"/>
            </a:rPr>
            <a:t>回答）</a:t>
          </a:r>
          <a:endParaRPr kumimoji="1" lang="ja-JP" altLang="en-US" sz="1100" b="1">
            <a:latin typeface="+mn-ea"/>
            <a:ea typeface="+mn-ea"/>
            <a:cs typeface="メイリオ" panose="020B0604030504040204" pitchFamily="50" charset="-128"/>
          </a:endParaRPr>
        </a:p>
      </xdr:txBody>
    </xdr:sp>
    <xdr:clientData/>
  </xdr:twoCellAnchor>
  <xdr:twoCellAnchor>
    <xdr:from>
      <xdr:col>0</xdr:col>
      <xdr:colOff>82260</xdr:colOff>
      <xdr:row>1109</xdr:row>
      <xdr:rowOff>11231</xdr:rowOff>
    </xdr:from>
    <xdr:to>
      <xdr:col>14</xdr:col>
      <xdr:colOff>391868</xdr:colOff>
      <xdr:row>1113</xdr:row>
      <xdr:rowOff>121920</xdr:rowOff>
    </xdr:to>
    <xdr:sp macro="" textlink="">
      <xdr:nvSpPr>
        <xdr:cNvPr id="25" name="角丸四角形 28">
          <a:extLst>
            <a:ext uri="{FF2B5EF4-FFF2-40B4-BE49-F238E27FC236}">
              <a16:creationId xmlns:a16="http://schemas.microsoft.com/office/drawing/2014/main" id="{FD5F1BFB-8172-458F-81B0-47292E679C67}"/>
            </a:ext>
          </a:extLst>
        </xdr:cNvPr>
        <xdr:cNvSpPr/>
      </xdr:nvSpPr>
      <xdr:spPr>
        <a:xfrm>
          <a:off x="82260" y="109876391"/>
          <a:ext cx="9659348" cy="781249"/>
        </a:xfrm>
        <a:prstGeom prst="roundRect">
          <a:avLst/>
        </a:prstGeom>
        <a:ln w="38100">
          <a:solidFill>
            <a:srgbClr val="00206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kumimoji="1" lang="en-US" altLang="ja-JP" sz="1100" b="1">
              <a:latin typeface="+mn-ea"/>
              <a:ea typeface="+mn-ea"/>
              <a:cs typeface="メイリオ" panose="020B0604030504040204" pitchFamily="50" charset="-128"/>
            </a:rPr>
            <a:t>Q15</a:t>
          </a:r>
          <a:r>
            <a:rPr kumimoji="1" lang="ja-JP" altLang="en-US" sz="1100" b="1">
              <a:latin typeface="+mn-ea"/>
              <a:ea typeface="+mn-ea"/>
              <a:cs typeface="メイリオ" panose="020B0604030504040204" pitchFamily="50" charset="-128"/>
            </a:rPr>
            <a:t>　大阪市は、スポーツ観戦に関する情報発信を充実させるとともに、スポーツ観戦を楽しむための様々なコンテンツを実施するプロジェクトとして、</a:t>
          </a:r>
          <a:endParaRPr kumimoji="1" lang="en-US" altLang="ja-JP" sz="1100" b="1">
            <a:latin typeface="+mn-ea"/>
            <a:ea typeface="+mn-ea"/>
            <a:cs typeface="メイリオ" panose="020B0604030504040204" pitchFamily="50" charset="-128"/>
          </a:endParaRPr>
        </a:p>
        <a:p>
          <a:pPr algn="l"/>
          <a:r>
            <a:rPr kumimoji="1" lang="ja-JP" altLang="en-US" sz="1100" b="1">
              <a:latin typeface="+mn-ea"/>
              <a:ea typeface="+mn-ea"/>
              <a:cs typeface="メイリオ" panose="020B0604030504040204" pitchFamily="50" charset="-128"/>
            </a:rPr>
            <a:t>　　　 大阪市スポーツ応援事業「ＯＳＡＫＡ　ＳＰＯＲＴＳ　ＧＲＯＯＶＥ」（オオサカ　スポーツ　グルーヴ）を市内各地で展開しています。</a:t>
          </a:r>
          <a:endParaRPr kumimoji="1" lang="en-US" altLang="ja-JP" sz="1100" b="1">
            <a:latin typeface="+mn-ea"/>
            <a:ea typeface="+mn-ea"/>
            <a:cs typeface="メイリオ" panose="020B0604030504040204" pitchFamily="50" charset="-128"/>
          </a:endParaRPr>
        </a:p>
        <a:p>
          <a:pPr algn="l"/>
          <a:r>
            <a:rPr kumimoji="1" lang="ja-JP" altLang="en-US" sz="1100" b="1">
              <a:latin typeface="+mn-ea"/>
              <a:ea typeface="+mn-ea"/>
              <a:cs typeface="メイリオ" panose="020B0604030504040204" pitchFamily="50" charset="-128"/>
            </a:rPr>
            <a:t>　　　 あなたは、この取り組みをご存じでしたか。</a:t>
          </a:r>
          <a:r>
            <a:rPr kumimoji="1" lang="ja-JP" altLang="ja-JP" sz="1100" b="1">
              <a:solidFill>
                <a:schemeClr val="dk1"/>
              </a:solidFill>
              <a:effectLst/>
              <a:latin typeface="+mn-lt"/>
              <a:ea typeface="+mn-ea"/>
              <a:cs typeface="+mn-cs"/>
            </a:rPr>
            <a:t>（単一回答）</a:t>
          </a:r>
          <a:endParaRPr kumimoji="1" lang="ja-JP" altLang="en-US" sz="1100" b="1">
            <a:latin typeface="+mn-ea"/>
            <a:ea typeface="+mn-ea"/>
            <a:cs typeface="メイリオ" panose="020B0604030504040204" pitchFamily="50" charset="-128"/>
          </a:endParaRPr>
        </a:p>
      </xdr:txBody>
    </xdr:sp>
    <xdr:clientData/>
  </xdr:twoCellAnchor>
  <xdr:twoCellAnchor>
    <xdr:from>
      <xdr:col>2</xdr:col>
      <xdr:colOff>0</xdr:colOff>
      <xdr:row>241</xdr:row>
      <xdr:rowOff>0</xdr:rowOff>
    </xdr:from>
    <xdr:to>
      <xdr:col>11</xdr:col>
      <xdr:colOff>486</xdr:colOff>
      <xdr:row>260</xdr:row>
      <xdr:rowOff>19050</xdr:rowOff>
    </xdr:to>
    <xdr:graphicFrame macro="">
      <xdr:nvGraphicFramePr>
        <xdr:cNvPr id="30" name="グラフ 29" title="１年間に運動やスポーツしている人の推移（スポーツ実施率）">
          <a:extLst>
            <a:ext uri="{FF2B5EF4-FFF2-40B4-BE49-F238E27FC236}">
              <a16:creationId xmlns:a16="http://schemas.microsoft.com/office/drawing/2014/main" id="{484655ED-867F-40D6-8AC5-F1187A195E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82260</xdr:colOff>
      <xdr:row>440</xdr:row>
      <xdr:rowOff>89647</xdr:rowOff>
    </xdr:from>
    <xdr:to>
      <xdr:col>14</xdr:col>
      <xdr:colOff>391868</xdr:colOff>
      <xdr:row>442</xdr:row>
      <xdr:rowOff>88271</xdr:rowOff>
    </xdr:to>
    <xdr:sp macro="" textlink="">
      <xdr:nvSpPr>
        <xdr:cNvPr id="8" name="角丸四角形 14">
          <a:extLst>
            <a:ext uri="{FF2B5EF4-FFF2-40B4-BE49-F238E27FC236}">
              <a16:creationId xmlns:a16="http://schemas.microsoft.com/office/drawing/2014/main" id="{6C3B720F-F295-44E2-ACE1-F5AFA996C54D}"/>
            </a:ext>
          </a:extLst>
        </xdr:cNvPr>
        <xdr:cNvSpPr/>
      </xdr:nvSpPr>
      <xdr:spPr>
        <a:xfrm>
          <a:off x="82260" y="73355947"/>
          <a:ext cx="9659348" cy="333904"/>
        </a:xfrm>
        <a:prstGeom prst="roundRect">
          <a:avLst/>
        </a:prstGeom>
        <a:ln w="38100">
          <a:solidFill>
            <a:srgbClr val="00206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kumimoji="1" lang="en-US" altLang="ja-JP" sz="1100" b="1">
              <a:solidFill>
                <a:schemeClr val="dk1"/>
              </a:solidFill>
              <a:effectLst/>
              <a:latin typeface="+mn-ea"/>
              <a:ea typeface="+mn-ea"/>
              <a:cs typeface="+mn-cs"/>
            </a:rPr>
            <a:t>Q</a:t>
          </a:r>
          <a:r>
            <a:rPr kumimoji="1" lang="en-US" altLang="ja-JP" sz="1100" b="1">
              <a:latin typeface="+mn-ea"/>
              <a:ea typeface="+mn-ea"/>
              <a:cs typeface="メイリオ" panose="020B0604030504040204" pitchFamily="50" charset="-128"/>
            </a:rPr>
            <a:t>10</a:t>
          </a:r>
          <a:r>
            <a:rPr kumimoji="1" lang="ja-JP" altLang="en-US" sz="1100" b="1">
              <a:latin typeface="+mn-ea"/>
              <a:ea typeface="+mn-ea"/>
              <a:cs typeface="メイリオ" panose="020B0604030504040204" pitchFamily="50" charset="-128"/>
            </a:rPr>
            <a:t>　</a:t>
          </a:r>
          <a:r>
            <a:rPr kumimoji="1" lang="en-US" altLang="ja-JP" sz="1100" b="1">
              <a:solidFill>
                <a:schemeClr val="dk1"/>
              </a:solidFill>
              <a:effectLst/>
              <a:latin typeface="+mn-ea"/>
              <a:ea typeface="+mn-ea"/>
              <a:cs typeface="+mn-cs"/>
            </a:rPr>
            <a:t>Q</a:t>
          </a:r>
          <a:r>
            <a:rPr kumimoji="1" lang="ja-JP" altLang="en-US" sz="1100" b="1">
              <a:solidFill>
                <a:schemeClr val="dk1"/>
              </a:solidFill>
              <a:effectLst/>
              <a:latin typeface="+mn-lt"/>
              <a:ea typeface="+mn-ea"/>
              <a:cs typeface="+mn-cs"/>
            </a:rPr>
            <a:t>９で「行った」と答えた方にお聞きします。そのボランティア活動は具体的にどのような内容ですか。</a:t>
          </a:r>
          <a:r>
            <a:rPr kumimoji="1" lang="ja-JP" altLang="en-US" sz="1100" b="1">
              <a:latin typeface="+mn-ea"/>
              <a:ea typeface="+mn-ea"/>
              <a:cs typeface="メイリオ" panose="020B0604030504040204" pitchFamily="50" charset="-128"/>
            </a:rPr>
            <a:t>（複数回答）</a:t>
          </a:r>
        </a:p>
      </xdr:txBody>
    </xdr:sp>
    <xdr:clientData/>
  </xdr:twoCellAnchor>
  <xdr:twoCellAnchor>
    <xdr:from>
      <xdr:col>0</xdr:col>
      <xdr:colOff>82260</xdr:colOff>
      <xdr:row>1125</xdr:row>
      <xdr:rowOff>11231</xdr:rowOff>
    </xdr:from>
    <xdr:to>
      <xdr:col>14</xdr:col>
      <xdr:colOff>391868</xdr:colOff>
      <xdr:row>1128</xdr:row>
      <xdr:rowOff>83820</xdr:rowOff>
    </xdr:to>
    <xdr:sp macro="" textlink="">
      <xdr:nvSpPr>
        <xdr:cNvPr id="12" name="角丸四角形 28">
          <a:extLst>
            <a:ext uri="{FF2B5EF4-FFF2-40B4-BE49-F238E27FC236}">
              <a16:creationId xmlns:a16="http://schemas.microsoft.com/office/drawing/2014/main" id="{A25E1056-6985-4778-8D38-83357A407307}"/>
            </a:ext>
          </a:extLst>
        </xdr:cNvPr>
        <xdr:cNvSpPr/>
      </xdr:nvSpPr>
      <xdr:spPr>
        <a:xfrm>
          <a:off x="82260" y="112650071"/>
          <a:ext cx="9659348" cy="575509"/>
        </a:xfrm>
        <a:prstGeom prst="roundRect">
          <a:avLst/>
        </a:prstGeom>
        <a:ln w="38100">
          <a:solidFill>
            <a:srgbClr val="00206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kumimoji="1" lang="en-US" altLang="ja-JP" sz="1100" b="1">
              <a:latin typeface="+mn-ea"/>
              <a:ea typeface="+mn-ea"/>
              <a:cs typeface="メイリオ" panose="020B0604030504040204" pitchFamily="50" charset="-128"/>
            </a:rPr>
            <a:t>Q16</a:t>
          </a:r>
          <a:r>
            <a:rPr kumimoji="1" lang="ja-JP" altLang="en-US" sz="1100" b="1">
              <a:latin typeface="+mn-ea"/>
              <a:ea typeface="+mn-ea"/>
              <a:cs typeface="メイリオ" panose="020B0604030504040204" pitchFamily="50" charset="-128"/>
            </a:rPr>
            <a:t>　Ｑ１５で「知っている」と答えた方にお聞きします。あなたは、「ＯＳＡＫＡ　ＳＰＯＲＴＳ　ＧＲＯＯＶＥ」（オオサカ　スポーツ　グルーヴ）をどのように知りましたか。</a:t>
          </a:r>
          <a:endParaRPr kumimoji="1" lang="en-US" altLang="ja-JP" sz="1100" b="1">
            <a:latin typeface="+mn-ea"/>
            <a:ea typeface="+mn-ea"/>
            <a:cs typeface="メイリオ" panose="020B0604030504040204" pitchFamily="50" charset="-128"/>
          </a:endParaRPr>
        </a:p>
        <a:p>
          <a:pPr algn="l"/>
          <a:r>
            <a:rPr kumimoji="1" lang="ja-JP" altLang="en-US" sz="1100" b="1">
              <a:latin typeface="+mn-ea"/>
              <a:ea typeface="+mn-ea"/>
              <a:cs typeface="メイリオ" panose="020B0604030504040204" pitchFamily="50" charset="-128"/>
            </a:rPr>
            <a:t>　　  </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複数</a:t>
          </a:r>
          <a:r>
            <a:rPr kumimoji="1" lang="ja-JP" altLang="ja-JP" sz="1100" b="1">
              <a:solidFill>
                <a:schemeClr val="dk1"/>
              </a:solidFill>
              <a:effectLst/>
              <a:latin typeface="+mn-lt"/>
              <a:ea typeface="+mn-ea"/>
              <a:cs typeface="+mn-cs"/>
            </a:rPr>
            <a:t>回答）</a:t>
          </a:r>
          <a:endParaRPr kumimoji="1" lang="ja-JP" altLang="en-US" sz="1100" b="1">
            <a:latin typeface="+mn-ea"/>
            <a:ea typeface="+mn-ea"/>
            <a:cs typeface="メイリオ" panose="020B0604030504040204" pitchFamily="50" charset="-128"/>
          </a:endParaRPr>
        </a:p>
      </xdr:txBody>
    </xdr:sp>
    <xdr:clientData/>
  </xdr:twoCellAnchor>
  <xdr:twoCellAnchor>
    <xdr:from>
      <xdr:col>0</xdr:col>
      <xdr:colOff>82260</xdr:colOff>
      <xdr:row>1154</xdr:row>
      <xdr:rowOff>11231</xdr:rowOff>
    </xdr:from>
    <xdr:to>
      <xdr:col>14</xdr:col>
      <xdr:colOff>391868</xdr:colOff>
      <xdr:row>1158</xdr:row>
      <xdr:rowOff>15240</xdr:rowOff>
    </xdr:to>
    <xdr:sp macro="" textlink="">
      <xdr:nvSpPr>
        <xdr:cNvPr id="14" name="角丸四角形 28">
          <a:extLst>
            <a:ext uri="{FF2B5EF4-FFF2-40B4-BE49-F238E27FC236}">
              <a16:creationId xmlns:a16="http://schemas.microsoft.com/office/drawing/2014/main" id="{39F99B59-19D5-4625-87AF-C37E9A663D73}"/>
            </a:ext>
          </a:extLst>
        </xdr:cNvPr>
        <xdr:cNvSpPr/>
      </xdr:nvSpPr>
      <xdr:spPr>
        <a:xfrm>
          <a:off x="82260" y="117770711"/>
          <a:ext cx="9659348" cy="506929"/>
        </a:xfrm>
        <a:prstGeom prst="roundRect">
          <a:avLst/>
        </a:prstGeom>
        <a:ln w="38100">
          <a:solidFill>
            <a:srgbClr val="00206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kumimoji="1" lang="en-US" altLang="ja-JP" sz="1100" b="1">
              <a:latin typeface="+mn-ea"/>
              <a:ea typeface="+mn-ea"/>
              <a:cs typeface="メイリオ" panose="020B0604030504040204" pitchFamily="50" charset="-128"/>
            </a:rPr>
            <a:t>Q17</a:t>
          </a:r>
          <a:r>
            <a:rPr kumimoji="1" lang="ja-JP" altLang="en-US" sz="1100" b="1">
              <a:latin typeface="+mn-ea"/>
              <a:ea typeface="+mn-ea"/>
              <a:cs typeface="メイリオ" panose="020B0604030504040204" pitchFamily="50" charset="-128"/>
            </a:rPr>
            <a:t>　「スポーツ推進委員」（地域でのスポーツ振興の推進者・コーディネーターで、大阪市では、スポーツ大会などの時に青い帽子と青いポロシャツで</a:t>
          </a:r>
          <a:endParaRPr kumimoji="1" lang="en-US" altLang="ja-JP" sz="1100" b="1">
            <a:latin typeface="+mn-ea"/>
            <a:ea typeface="+mn-ea"/>
            <a:cs typeface="メイリオ" panose="020B0604030504040204" pitchFamily="50" charset="-128"/>
          </a:endParaRPr>
        </a:p>
        <a:p>
          <a:pPr algn="l"/>
          <a:r>
            <a:rPr kumimoji="1" lang="en-US" altLang="ja-JP" sz="1100" b="1">
              <a:latin typeface="+mn-ea"/>
              <a:ea typeface="+mn-ea"/>
              <a:cs typeface="メイリオ" panose="020B0604030504040204" pitchFamily="50" charset="-128"/>
            </a:rPr>
            <a:t> </a:t>
          </a:r>
          <a:r>
            <a:rPr kumimoji="1" lang="ja-JP" altLang="en-US" sz="1100" b="1">
              <a:latin typeface="+mn-ea"/>
              <a:ea typeface="+mn-ea"/>
              <a:cs typeface="メイリオ" panose="020B0604030504040204" pitchFamily="50" charset="-128"/>
            </a:rPr>
            <a:t>　　　 活動しています。）についてお聞きします。あなたは、「スポーツ推進委員」について、ご存知ですか。</a:t>
          </a:r>
          <a:r>
            <a:rPr kumimoji="1" lang="ja-JP" altLang="ja-JP" sz="1100" b="1">
              <a:solidFill>
                <a:schemeClr val="dk1"/>
              </a:solidFill>
              <a:effectLst/>
              <a:latin typeface="+mn-lt"/>
              <a:ea typeface="+mn-ea"/>
              <a:cs typeface="+mn-cs"/>
            </a:rPr>
            <a:t>（単一回答）</a:t>
          </a:r>
          <a:endParaRPr kumimoji="1" lang="ja-JP" altLang="en-US" sz="1100" b="1">
            <a:latin typeface="+mn-ea"/>
            <a:ea typeface="+mn-ea"/>
            <a:cs typeface="メイリオ" panose="020B0604030504040204" pitchFamily="50" charset="-128"/>
          </a:endParaRPr>
        </a:p>
      </xdr:txBody>
    </xdr:sp>
    <xdr:clientData/>
  </xdr:twoCellAnchor>
  <xdr:twoCellAnchor>
    <xdr:from>
      <xdr:col>0</xdr:col>
      <xdr:colOff>82260</xdr:colOff>
      <xdr:row>1180</xdr:row>
      <xdr:rowOff>11231</xdr:rowOff>
    </xdr:from>
    <xdr:to>
      <xdr:col>14</xdr:col>
      <xdr:colOff>391868</xdr:colOff>
      <xdr:row>1184</xdr:row>
      <xdr:rowOff>15240</xdr:rowOff>
    </xdr:to>
    <xdr:sp macro="" textlink="">
      <xdr:nvSpPr>
        <xdr:cNvPr id="16" name="角丸四角形 28">
          <a:extLst>
            <a:ext uri="{FF2B5EF4-FFF2-40B4-BE49-F238E27FC236}">
              <a16:creationId xmlns:a16="http://schemas.microsoft.com/office/drawing/2014/main" id="{6BE847FE-C9B9-489E-9CD8-60984FD12C1C}"/>
            </a:ext>
          </a:extLst>
        </xdr:cNvPr>
        <xdr:cNvSpPr/>
      </xdr:nvSpPr>
      <xdr:spPr>
        <a:xfrm>
          <a:off x="82260" y="117770711"/>
          <a:ext cx="9659348" cy="506929"/>
        </a:xfrm>
        <a:prstGeom prst="roundRect">
          <a:avLst/>
        </a:prstGeom>
        <a:ln w="38100">
          <a:solidFill>
            <a:srgbClr val="00206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kumimoji="1" lang="en-US" altLang="ja-JP" sz="1100" b="1">
              <a:latin typeface="+mn-ea"/>
              <a:ea typeface="+mn-ea"/>
              <a:cs typeface="メイリオ" panose="020B0604030504040204" pitchFamily="50" charset="-128"/>
            </a:rPr>
            <a:t>Q18</a:t>
          </a:r>
          <a:r>
            <a:rPr kumimoji="1" lang="ja-JP" altLang="en-US" sz="1100" b="1">
              <a:latin typeface="+mn-ea"/>
              <a:ea typeface="+mn-ea"/>
              <a:cs typeface="メイリオ" panose="020B0604030504040204" pitchFamily="50" charset="-128"/>
            </a:rPr>
            <a:t>　「スポーツ推進委員」は、地域でのスポーツ・レクリエーション事業の企画・開催や、ニュースポーツの普及など大阪市における生涯スポーツの振興を</a:t>
          </a:r>
          <a:endParaRPr kumimoji="1" lang="en-US" altLang="ja-JP" sz="1100" b="1">
            <a:latin typeface="+mn-ea"/>
            <a:ea typeface="+mn-ea"/>
            <a:cs typeface="メイリオ" panose="020B0604030504040204" pitchFamily="50" charset="-128"/>
          </a:endParaRPr>
        </a:p>
        <a:p>
          <a:pPr algn="l"/>
          <a:r>
            <a:rPr kumimoji="1" lang="ja-JP" altLang="en-US" sz="1100" b="1">
              <a:latin typeface="+mn-ea"/>
              <a:ea typeface="+mn-ea"/>
              <a:cs typeface="メイリオ" panose="020B0604030504040204" pitchFamily="50" charset="-128"/>
            </a:rPr>
            <a:t>　　　　活動内容としています。あなたはスポーツ推進委員にどのような役割・活動を期待しますか？一番期待するもの１つを選んでください。</a:t>
          </a:r>
          <a:r>
            <a:rPr kumimoji="1" lang="ja-JP" altLang="ja-JP" sz="1100" b="1">
              <a:solidFill>
                <a:schemeClr val="dk1"/>
              </a:solidFill>
              <a:effectLst/>
              <a:latin typeface="+mn-lt"/>
              <a:ea typeface="+mn-ea"/>
              <a:cs typeface="+mn-cs"/>
            </a:rPr>
            <a:t>（単一回答）</a:t>
          </a:r>
          <a:endParaRPr kumimoji="1" lang="ja-JP" altLang="en-US" sz="1100" b="1">
            <a:latin typeface="+mn-ea"/>
            <a:ea typeface="+mn-ea"/>
            <a:cs typeface="メイリオ" panose="020B0604030504040204" pitchFamily="50" charset="-128"/>
          </a:endParaRPr>
        </a:p>
      </xdr:txBody>
    </xdr:sp>
    <xdr:clientData/>
  </xdr:twoCellAnchor>
  <xdr:twoCellAnchor>
    <xdr:from>
      <xdr:col>0</xdr:col>
      <xdr:colOff>82260</xdr:colOff>
      <xdr:row>1205</xdr:row>
      <xdr:rowOff>11231</xdr:rowOff>
    </xdr:from>
    <xdr:to>
      <xdr:col>14</xdr:col>
      <xdr:colOff>391868</xdr:colOff>
      <xdr:row>1207</xdr:row>
      <xdr:rowOff>0</xdr:rowOff>
    </xdr:to>
    <xdr:sp macro="" textlink="">
      <xdr:nvSpPr>
        <xdr:cNvPr id="20" name="角丸四角形 28">
          <a:extLst>
            <a:ext uri="{FF2B5EF4-FFF2-40B4-BE49-F238E27FC236}">
              <a16:creationId xmlns:a16="http://schemas.microsoft.com/office/drawing/2014/main" id="{04DB99A2-C691-4C5B-A80B-2D68C3F50501}"/>
            </a:ext>
          </a:extLst>
        </xdr:cNvPr>
        <xdr:cNvSpPr/>
      </xdr:nvSpPr>
      <xdr:spPr>
        <a:xfrm>
          <a:off x="82260" y="103650851"/>
          <a:ext cx="9659348" cy="324049"/>
        </a:xfrm>
        <a:prstGeom prst="roundRect">
          <a:avLst/>
        </a:prstGeom>
        <a:ln w="38100">
          <a:solidFill>
            <a:srgbClr val="00206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kumimoji="1" lang="en-US" altLang="ja-JP" sz="1100" b="1">
              <a:solidFill>
                <a:schemeClr val="dk1"/>
              </a:solidFill>
              <a:effectLst/>
              <a:latin typeface="+mn-ea"/>
              <a:ea typeface="+mn-ea"/>
              <a:cs typeface="+mn-cs"/>
            </a:rPr>
            <a:t>Q19</a:t>
          </a:r>
          <a:r>
            <a:rPr kumimoji="1" lang="ja-JP" altLang="en-US" sz="1100" b="1">
              <a:solidFill>
                <a:schemeClr val="dk1"/>
              </a:solidFill>
              <a:effectLst/>
              <a:latin typeface="+mn-ea"/>
              <a:ea typeface="+mn-ea"/>
              <a:cs typeface="+mn-cs"/>
            </a:rPr>
            <a:t>　あなたは、地域での付き合いをどの程度していますか。</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単一</a:t>
          </a:r>
          <a:r>
            <a:rPr kumimoji="1" lang="ja-JP" altLang="ja-JP" sz="1100" b="1">
              <a:solidFill>
                <a:schemeClr val="dk1"/>
              </a:solidFill>
              <a:effectLst/>
              <a:latin typeface="+mn-lt"/>
              <a:ea typeface="+mn-ea"/>
              <a:cs typeface="+mn-cs"/>
            </a:rPr>
            <a:t>回答）</a:t>
          </a:r>
          <a:endParaRPr kumimoji="1" lang="ja-JP" altLang="en-US" sz="1100" b="1">
            <a:latin typeface="+mn-ea"/>
            <a:ea typeface="+mn-ea"/>
            <a:cs typeface="メイリオ" panose="020B0604030504040204" pitchFamily="50" charset="-128"/>
          </a:endParaRPr>
        </a:p>
      </xdr:txBody>
    </xdr:sp>
    <xdr:clientData/>
  </xdr:twoCellAnchor>
  <xdr:twoCellAnchor>
    <xdr:from>
      <xdr:col>0</xdr:col>
      <xdr:colOff>82260</xdr:colOff>
      <xdr:row>1234</xdr:row>
      <xdr:rowOff>11231</xdr:rowOff>
    </xdr:from>
    <xdr:to>
      <xdr:col>14</xdr:col>
      <xdr:colOff>391868</xdr:colOff>
      <xdr:row>1236</xdr:row>
      <xdr:rowOff>0</xdr:rowOff>
    </xdr:to>
    <xdr:sp macro="" textlink="">
      <xdr:nvSpPr>
        <xdr:cNvPr id="27" name="角丸四角形 28">
          <a:extLst>
            <a:ext uri="{FF2B5EF4-FFF2-40B4-BE49-F238E27FC236}">
              <a16:creationId xmlns:a16="http://schemas.microsoft.com/office/drawing/2014/main" id="{625B5361-C024-45C3-A75E-B09444C45F39}"/>
            </a:ext>
          </a:extLst>
        </xdr:cNvPr>
        <xdr:cNvSpPr/>
      </xdr:nvSpPr>
      <xdr:spPr>
        <a:xfrm>
          <a:off x="82260" y="126442271"/>
          <a:ext cx="9659348" cy="324049"/>
        </a:xfrm>
        <a:prstGeom prst="roundRect">
          <a:avLst/>
        </a:prstGeom>
        <a:ln w="38100">
          <a:solidFill>
            <a:srgbClr val="00206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kumimoji="1" lang="en-US" altLang="ja-JP" sz="1100" b="1">
              <a:solidFill>
                <a:schemeClr val="dk1"/>
              </a:solidFill>
              <a:effectLst/>
              <a:latin typeface="+mn-ea"/>
              <a:ea typeface="+mn-ea"/>
              <a:cs typeface="+mn-cs"/>
            </a:rPr>
            <a:t>Q20</a:t>
          </a:r>
          <a:r>
            <a:rPr kumimoji="1" lang="ja-JP" altLang="en-US" sz="1100" b="1">
              <a:solidFill>
                <a:schemeClr val="dk1"/>
              </a:solidFill>
              <a:effectLst/>
              <a:latin typeface="+mn-ea"/>
              <a:ea typeface="+mn-ea"/>
              <a:cs typeface="+mn-cs"/>
            </a:rPr>
            <a:t>　あなたが住んでいる地域では、スポーツが人との交流やつながりに役立っていると思いますか。</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単一</a:t>
          </a:r>
          <a:r>
            <a:rPr kumimoji="1" lang="ja-JP" altLang="ja-JP" sz="1100" b="1">
              <a:solidFill>
                <a:schemeClr val="dk1"/>
              </a:solidFill>
              <a:effectLst/>
              <a:latin typeface="+mn-lt"/>
              <a:ea typeface="+mn-ea"/>
              <a:cs typeface="+mn-cs"/>
            </a:rPr>
            <a:t>回答）</a:t>
          </a:r>
          <a:endParaRPr kumimoji="1" lang="ja-JP" altLang="en-US" sz="1100" b="1">
            <a:latin typeface="+mn-ea"/>
            <a:ea typeface="+mn-ea"/>
            <a:cs typeface="メイリオ" panose="020B0604030504040204" pitchFamily="50" charset="-128"/>
          </a:endParaRPr>
        </a:p>
      </xdr:txBody>
    </xdr:sp>
    <xdr:clientData/>
  </xdr:twoCellAnchor>
  <xdr:twoCellAnchor>
    <xdr:from>
      <xdr:col>0</xdr:col>
      <xdr:colOff>82260</xdr:colOff>
      <xdr:row>511</xdr:row>
      <xdr:rowOff>77682</xdr:rowOff>
    </xdr:from>
    <xdr:to>
      <xdr:col>14</xdr:col>
      <xdr:colOff>391868</xdr:colOff>
      <xdr:row>513</xdr:row>
      <xdr:rowOff>65406</xdr:rowOff>
    </xdr:to>
    <xdr:sp macro="" textlink="">
      <xdr:nvSpPr>
        <xdr:cNvPr id="31" name="角丸四角形 21">
          <a:extLst>
            <a:ext uri="{FF2B5EF4-FFF2-40B4-BE49-F238E27FC236}">
              <a16:creationId xmlns:a16="http://schemas.microsoft.com/office/drawing/2014/main" id="{3837455B-7FF1-4DAF-B0A3-C5FA715CE20A}"/>
            </a:ext>
          </a:extLst>
        </xdr:cNvPr>
        <xdr:cNvSpPr/>
      </xdr:nvSpPr>
      <xdr:spPr>
        <a:xfrm>
          <a:off x="82260" y="98870982"/>
          <a:ext cx="9659348" cy="323004"/>
        </a:xfrm>
        <a:prstGeom prst="roundRect">
          <a:avLst/>
        </a:prstGeom>
        <a:ln w="38100">
          <a:solidFill>
            <a:srgbClr val="00206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lang="en-US" altLang="ja-JP" sz="1100" b="1">
              <a:solidFill>
                <a:schemeClr val="dk1"/>
              </a:solidFill>
              <a:effectLst/>
              <a:latin typeface="+mn-ea"/>
              <a:ea typeface="+mn-ea"/>
              <a:cs typeface="+mn-cs"/>
            </a:rPr>
            <a:t>Q12_2</a:t>
          </a:r>
          <a:r>
            <a:rPr lang="ja-JP" altLang="en-US" sz="1100" b="1">
              <a:solidFill>
                <a:schemeClr val="dk1"/>
              </a:solidFill>
              <a:effectLst/>
              <a:latin typeface="+mn-ea"/>
              <a:ea typeface="+mn-ea"/>
              <a:cs typeface="+mn-cs"/>
            </a:rPr>
            <a:t>　あなたはこの１年間にどんなスポーツを観戦しましたか。／高校野球　</a:t>
          </a:r>
          <a:r>
            <a:rPr lang="ja-JP"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複数回答）</a:t>
          </a:r>
          <a:endParaRPr kumimoji="1" lang="en-US" altLang="ja-JP" sz="1100" b="1">
            <a:latin typeface="+mn-ea"/>
            <a:ea typeface="+mn-ea"/>
            <a:cs typeface="メイリオ" panose="020B0604030504040204" pitchFamily="50" charset="-128"/>
          </a:endParaRPr>
        </a:p>
      </xdr:txBody>
    </xdr:sp>
    <xdr:clientData/>
  </xdr:twoCellAnchor>
  <xdr:twoCellAnchor>
    <xdr:from>
      <xdr:col>0</xdr:col>
      <xdr:colOff>82260</xdr:colOff>
      <xdr:row>531</xdr:row>
      <xdr:rowOff>77682</xdr:rowOff>
    </xdr:from>
    <xdr:to>
      <xdr:col>14</xdr:col>
      <xdr:colOff>391868</xdr:colOff>
      <xdr:row>533</xdr:row>
      <xdr:rowOff>65406</xdr:rowOff>
    </xdr:to>
    <xdr:sp macro="" textlink="">
      <xdr:nvSpPr>
        <xdr:cNvPr id="32" name="角丸四角形 21">
          <a:extLst>
            <a:ext uri="{FF2B5EF4-FFF2-40B4-BE49-F238E27FC236}">
              <a16:creationId xmlns:a16="http://schemas.microsoft.com/office/drawing/2014/main" id="{9E92D974-33BB-4499-B5EF-C3F4DC0EC93D}"/>
            </a:ext>
          </a:extLst>
        </xdr:cNvPr>
        <xdr:cNvSpPr/>
      </xdr:nvSpPr>
      <xdr:spPr>
        <a:xfrm>
          <a:off x="82260" y="98870982"/>
          <a:ext cx="9659348" cy="323004"/>
        </a:xfrm>
        <a:prstGeom prst="roundRect">
          <a:avLst/>
        </a:prstGeom>
        <a:ln w="38100">
          <a:solidFill>
            <a:srgbClr val="00206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lang="en-US" altLang="ja-JP" sz="1100" b="1">
              <a:solidFill>
                <a:schemeClr val="dk1"/>
              </a:solidFill>
              <a:effectLst/>
              <a:latin typeface="+mn-ea"/>
              <a:ea typeface="+mn-ea"/>
              <a:cs typeface="+mn-cs"/>
            </a:rPr>
            <a:t>Q12_3</a:t>
          </a:r>
          <a:r>
            <a:rPr lang="ja-JP" altLang="en-US" sz="1100" b="1">
              <a:solidFill>
                <a:schemeClr val="dk1"/>
              </a:solidFill>
              <a:effectLst/>
              <a:latin typeface="+mn-ea"/>
              <a:ea typeface="+mn-ea"/>
              <a:cs typeface="+mn-cs"/>
            </a:rPr>
            <a:t>　あなたはこの１年間にどんなスポーツを観戦しましたか。／その他野球、ソフトボール　</a:t>
          </a:r>
          <a:r>
            <a:rPr lang="ja-JP"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複数回答）</a:t>
          </a:r>
          <a:endParaRPr kumimoji="1" lang="en-US" altLang="ja-JP" sz="1100" b="1">
            <a:latin typeface="+mn-ea"/>
            <a:ea typeface="+mn-ea"/>
            <a:cs typeface="メイリオ" panose="020B0604030504040204" pitchFamily="50" charset="-128"/>
          </a:endParaRPr>
        </a:p>
      </xdr:txBody>
    </xdr:sp>
    <xdr:clientData/>
  </xdr:twoCellAnchor>
  <xdr:twoCellAnchor>
    <xdr:from>
      <xdr:col>0</xdr:col>
      <xdr:colOff>82260</xdr:colOff>
      <xdr:row>551</xdr:row>
      <xdr:rowOff>77682</xdr:rowOff>
    </xdr:from>
    <xdr:to>
      <xdr:col>14</xdr:col>
      <xdr:colOff>391868</xdr:colOff>
      <xdr:row>553</xdr:row>
      <xdr:rowOff>65406</xdr:rowOff>
    </xdr:to>
    <xdr:sp macro="" textlink="">
      <xdr:nvSpPr>
        <xdr:cNvPr id="33" name="角丸四角形 21">
          <a:extLst>
            <a:ext uri="{FF2B5EF4-FFF2-40B4-BE49-F238E27FC236}">
              <a16:creationId xmlns:a16="http://schemas.microsoft.com/office/drawing/2014/main" id="{A52BFBFD-EBC8-41C4-BC48-4CF8BCDD5016}"/>
            </a:ext>
          </a:extLst>
        </xdr:cNvPr>
        <xdr:cNvSpPr/>
      </xdr:nvSpPr>
      <xdr:spPr>
        <a:xfrm>
          <a:off x="82260" y="103092462"/>
          <a:ext cx="9659348" cy="323004"/>
        </a:xfrm>
        <a:prstGeom prst="roundRect">
          <a:avLst/>
        </a:prstGeom>
        <a:ln w="38100">
          <a:solidFill>
            <a:srgbClr val="00206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lang="en-US" altLang="ja-JP" sz="1100" b="1">
              <a:solidFill>
                <a:schemeClr val="dk1"/>
              </a:solidFill>
              <a:effectLst/>
              <a:latin typeface="+mn-ea"/>
              <a:ea typeface="+mn-ea"/>
              <a:cs typeface="+mn-cs"/>
            </a:rPr>
            <a:t>Q12_4</a:t>
          </a:r>
          <a:r>
            <a:rPr lang="ja-JP" altLang="en-US" sz="1100" b="1">
              <a:solidFill>
                <a:schemeClr val="dk1"/>
              </a:solidFill>
              <a:effectLst/>
              <a:latin typeface="+mn-ea"/>
              <a:ea typeface="+mn-ea"/>
              <a:cs typeface="+mn-cs"/>
            </a:rPr>
            <a:t>　あなたはこの１年間にどんなスポーツを観戦しましたか。／サッカー日本代表　</a:t>
          </a:r>
          <a:r>
            <a:rPr lang="ja-JP"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複数回答）</a:t>
          </a:r>
          <a:endParaRPr kumimoji="1" lang="en-US" altLang="ja-JP" sz="1100" b="1">
            <a:latin typeface="+mn-ea"/>
            <a:ea typeface="+mn-ea"/>
            <a:cs typeface="メイリオ" panose="020B0604030504040204" pitchFamily="50" charset="-128"/>
          </a:endParaRPr>
        </a:p>
      </xdr:txBody>
    </xdr:sp>
    <xdr:clientData/>
  </xdr:twoCellAnchor>
  <xdr:twoCellAnchor>
    <xdr:from>
      <xdr:col>0</xdr:col>
      <xdr:colOff>82260</xdr:colOff>
      <xdr:row>571</xdr:row>
      <xdr:rowOff>77682</xdr:rowOff>
    </xdr:from>
    <xdr:to>
      <xdr:col>14</xdr:col>
      <xdr:colOff>391868</xdr:colOff>
      <xdr:row>573</xdr:row>
      <xdr:rowOff>65406</xdr:rowOff>
    </xdr:to>
    <xdr:sp macro="" textlink="">
      <xdr:nvSpPr>
        <xdr:cNvPr id="34" name="角丸四角形 21">
          <a:extLst>
            <a:ext uri="{FF2B5EF4-FFF2-40B4-BE49-F238E27FC236}">
              <a16:creationId xmlns:a16="http://schemas.microsoft.com/office/drawing/2014/main" id="{FE38AF8A-BEE4-405E-BCE1-927068FA579D}"/>
            </a:ext>
          </a:extLst>
        </xdr:cNvPr>
        <xdr:cNvSpPr/>
      </xdr:nvSpPr>
      <xdr:spPr>
        <a:xfrm>
          <a:off x="82260" y="98870982"/>
          <a:ext cx="9659348" cy="323004"/>
        </a:xfrm>
        <a:prstGeom prst="roundRect">
          <a:avLst/>
        </a:prstGeom>
        <a:ln w="38100">
          <a:solidFill>
            <a:srgbClr val="00206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lang="en-US" altLang="ja-JP" sz="1100" b="1">
              <a:solidFill>
                <a:schemeClr val="dk1"/>
              </a:solidFill>
              <a:effectLst/>
              <a:latin typeface="+mn-ea"/>
              <a:ea typeface="+mn-ea"/>
              <a:cs typeface="+mn-cs"/>
            </a:rPr>
            <a:t>Q12_5</a:t>
          </a:r>
          <a:r>
            <a:rPr lang="ja-JP" altLang="en-US" sz="1100" b="1">
              <a:solidFill>
                <a:schemeClr val="dk1"/>
              </a:solidFill>
              <a:effectLst/>
              <a:latin typeface="+mn-ea"/>
              <a:ea typeface="+mn-ea"/>
              <a:cs typeface="+mn-cs"/>
            </a:rPr>
            <a:t>　あなたはこの１年間にどんなスポーツを観戦しましたか。／Ｊリーグ（Ｊ１、Ｊ２、Ｊ３）　</a:t>
          </a:r>
          <a:r>
            <a:rPr lang="ja-JP"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複数回答）</a:t>
          </a:r>
          <a:endParaRPr kumimoji="1" lang="en-US" altLang="ja-JP" sz="1100" b="1">
            <a:latin typeface="+mn-ea"/>
            <a:ea typeface="+mn-ea"/>
            <a:cs typeface="メイリオ" panose="020B0604030504040204" pitchFamily="50" charset="-128"/>
          </a:endParaRPr>
        </a:p>
      </xdr:txBody>
    </xdr:sp>
    <xdr:clientData/>
  </xdr:twoCellAnchor>
  <xdr:twoCellAnchor>
    <xdr:from>
      <xdr:col>0</xdr:col>
      <xdr:colOff>82260</xdr:colOff>
      <xdr:row>592</xdr:row>
      <xdr:rowOff>77682</xdr:rowOff>
    </xdr:from>
    <xdr:to>
      <xdr:col>14</xdr:col>
      <xdr:colOff>391868</xdr:colOff>
      <xdr:row>594</xdr:row>
      <xdr:rowOff>65406</xdr:rowOff>
    </xdr:to>
    <xdr:sp macro="" textlink="">
      <xdr:nvSpPr>
        <xdr:cNvPr id="35" name="角丸四角形 21">
          <a:extLst>
            <a:ext uri="{FF2B5EF4-FFF2-40B4-BE49-F238E27FC236}">
              <a16:creationId xmlns:a16="http://schemas.microsoft.com/office/drawing/2014/main" id="{FABEF6DF-CCFC-4332-B1CC-C48ACD325207}"/>
            </a:ext>
          </a:extLst>
        </xdr:cNvPr>
        <xdr:cNvSpPr/>
      </xdr:nvSpPr>
      <xdr:spPr>
        <a:xfrm>
          <a:off x="82260" y="103092462"/>
          <a:ext cx="9659348" cy="323004"/>
        </a:xfrm>
        <a:prstGeom prst="roundRect">
          <a:avLst/>
        </a:prstGeom>
        <a:ln w="38100">
          <a:solidFill>
            <a:srgbClr val="00206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lang="en-US" altLang="ja-JP" sz="1100" b="1">
              <a:solidFill>
                <a:schemeClr val="dk1"/>
              </a:solidFill>
              <a:effectLst/>
              <a:latin typeface="+mn-ea"/>
              <a:ea typeface="+mn-ea"/>
              <a:cs typeface="+mn-cs"/>
            </a:rPr>
            <a:t>Q12_6</a:t>
          </a:r>
          <a:r>
            <a:rPr lang="ja-JP" altLang="en-US" sz="1100" b="1">
              <a:solidFill>
                <a:schemeClr val="dk1"/>
              </a:solidFill>
              <a:effectLst/>
              <a:latin typeface="+mn-ea"/>
              <a:ea typeface="+mn-ea"/>
              <a:cs typeface="+mn-cs"/>
            </a:rPr>
            <a:t>　あなたはこの１年間にどんなスポーツを観戦しましたか。／海外サッカー　</a:t>
          </a:r>
          <a:r>
            <a:rPr lang="ja-JP"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複数回答）</a:t>
          </a:r>
          <a:endParaRPr kumimoji="1" lang="en-US" altLang="ja-JP" sz="1100" b="1">
            <a:latin typeface="+mn-ea"/>
            <a:ea typeface="+mn-ea"/>
            <a:cs typeface="メイリオ" panose="020B0604030504040204" pitchFamily="50" charset="-128"/>
          </a:endParaRPr>
        </a:p>
      </xdr:txBody>
    </xdr:sp>
    <xdr:clientData/>
  </xdr:twoCellAnchor>
  <xdr:twoCellAnchor>
    <xdr:from>
      <xdr:col>0</xdr:col>
      <xdr:colOff>82260</xdr:colOff>
      <xdr:row>612</xdr:row>
      <xdr:rowOff>77682</xdr:rowOff>
    </xdr:from>
    <xdr:to>
      <xdr:col>14</xdr:col>
      <xdr:colOff>391868</xdr:colOff>
      <xdr:row>614</xdr:row>
      <xdr:rowOff>65406</xdr:rowOff>
    </xdr:to>
    <xdr:sp macro="" textlink="">
      <xdr:nvSpPr>
        <xdr:cNvPr id="36" name="角丸四角形 21">
          <a:extLst>
            <a:ext uri="{FF2B5EF4-FFF2-40B4-BE49-F238E27FC236}">
              <a16:creationId xmlns:a16="http://schemas.microsoft.com/office/drawing/2014/main" id="{91961A17-F11D-4443-81BC-6D8E0D983226}"/>
            </a:ext>
          </a:extLst>
        </xdr:cNvPr>
        <xdr:cNvSpPr/>
      </xdr:nvSpPr>
      <xdr:spPr>
        <a:xfrm>
          <a:off x="82260" y="107313942"/>
          <a:ext cx="9659348" cy="323004"/>
        </a:xfrm>
        <a:prstGeom prst="roundRect">
          <a:avLst/>
        </a:prstGeom>
        <a:ln w="38100">
          <a:solidFill>
            <a:srgbClr val="00206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lang="en-US" altLang="ja-JP" sz="1100" b="1">
              <a:solidFill>
                <a:schemeClr val="dk1"/>
              </a:solidFill>
              <a:effectLst/>
              <a:latin typeface="+mn-ea"/>
              <a:ea typeface="+mn-ea"/>
              <a:cs typeface="+mn-cs"/>
            </a:rPr>
            <a:t>Q12_7</a:t>
          </a:r>
          <a:r>
            <a:rPr lang="ja-JP" altLang="en-US" sz="1100" b="1">
              <a:solidFill>
                <a:schemeClr val="dk1"/>
              </a:solidFill>
              <a:effectLst/>
              <a:latin typeface="+mn-ea"/>
              <a:ea typeface="+mn-ea"/>
              <a:cs typeface="+mn-cs"/>
            </a:rPr>
            <a:t>　あなたはこの１年間にどんなスポーツを観戦しましたか。／その他サッカー　</a:t>
          </a:r>
          <a:r>
            <a:rPr lang="ja-JP"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複数回答）</a:t>
          </a:r>
          <a:endParaRPr kumimoji="1" lang="en-US" altLang="ja-JP" sz="1100" b="1">
            <a:latin typeface="+mn-ea"/>
            <a:ea typeface="+mn-ea"/>
            <a:cs typeface="メイリオ" panose="020B0604030504040204" pitchFamily="50" charset="-128"/>
          </a:endParaRPr>
        </a:p>
      </xdr:txBody>
    </xdr:sp>
    <xdr:clientData/>
  </xdr:twoCellAnchor>
  <xdr:twoCellAnchor>
    <xdr:from>
      <xdr:col>0</xdr:col>
      <xdr:colOff>82260</xdr:colOff>
      <xdr:row>632</xdr:row>
      <xdr:rowOff>77682</xdr:rowOff>
    </xdr:from>
    <xdr:to>
      <xdr:col>14</xdr:col>
      <xdr:colOff>391868</xdr:colOff>
      <xdr:row>634</xdr:row>
      <xdr:rowOff>65406</xdr:rowOff>
    </xdr:to>
    <xdr:sp macro="" textlink="">
      <xdr:nvSpPr>
        <xdr:cNvPr id="37" name="角丸四角形 21">
          <a:extLst>
            <a:ext uri="{FF2B5EF4-FFF2-40B4-BE49-F238E27FC236}">
              <a16:creationId xmlns:a16="http://schemas.microsoft.com/office/drawing/2014/main" id="{16A427F4-4F38-4748-941E-A369B88CA6C9}"/>
            </a:ext>
          </a:extLst>
        </xdr:cNvPr>
        <xdr:cNvSpPr/>
      </xdr:nvSpPr>
      <xdr:spPr>
        <a:xfrm>
          <a:off x="82260" y="98870982"/>
          <a:ext cx="9659348" cy="323004"/>
        </a:xfrm>
        <a:prstGeom prst="roundRect">
          <a:avLst/>
        </a:prstGeom>
        <a:ln w="38100">
          <a:solidFill>
            <a:srgbClr val="00206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lang="en-US" altLang="ja-JP" sz="1100" b="1">
              <a:solidFill>
                <a:schemeClr val="dk1"/>
              </a:solidFill>
              <a:effectLst/>
              <a:latin typeface="+mn-ea"/>
              <a:ea typeface="+mn-ea"/>
              <a:cs typeface="+mn-cs"/>
            </a:rPr>
            <a:t>Q12_8</a:t>
          </a:r>
          <a:r>
            <a:rPr lang="ja-JP" altLang="en-US" sz="1100" b="1">
              <a:solidFill>
                <a:schemeClr val="dk1"/>
              </a:solidFill>
              <a:effectLst/>
              <a:latin typeface="+mn-ea"/>
              <a:ea typeface="+mn-ea"/>
              <a:cs typeface="+mn-cs"/>
            </a:rPr>
            <a:t>　あなたはこの１年間にどんなスポーツを観戦しましたか。／フットサル　</a:t>
          </a:r>
          <a:r>
            <a:rPr lang="ja-JP"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複数回答）</a:t>
          </a:r>
          <a:endParaRPr kumimoji="1" lang="en-US" altLang="ja-JP" sz="1100" b="1">
            <a:latin typeface="+mn-ea"/>
            <a:ea typeface="+mn-ea"/>
            <a:cs typeface="メイリオ" panose="020B0604030504040204" pitchFamily="50" charset="-128"/>
          </a:endParaRPr>
        </a:p>
      </xdr:txBody>
    </xdr:sp>
    <xdr:clientData/>
  </xdr:twoCellAnchor>
  <xdr:twoCellAnchor>
    <xdr:from>
      <xdr:col>0</xdr:col>
      <xdr:colOff>82260</xdr:colOff>
      <xdr:row>652</xdr:row>
      <xdr:rowOff>77682</xdr:rowOff>
    </xdr:from>
    <xdr:to>
      <xdr:col>14</xdr:col>
      <xdr:colOff>391868</xdr:colOff>
      <xdr:row>654</xdr:row>
      <xdr:rowOff>65406</xdr:rowOff>
    </xdr:to>
    <xdr:sp macro="" textlink="">
      <xdr:nvSpPr>
        <xdr:cNvPr id="38" name="角丸四角形 21">
          <a:extLst>
            <a:ext uri="{FF2B5EF4-FFF2-40B4-BE49-F238E27FC236}">
              <a16:creationId xmlns:a16="http://schemas.microsoft.com/office/drawing/2014/main" id="{F76CFBBA-BF02-45A9-AE56-FE79E8B4F54B}"/>
            </a:ext>
          </a:extLst>
        </xdr:cNvPr>
        <xdr:cNvSpPr/>
      </xdr:nvSpPr>
      <xdr:spPr>
        <a:xfrm>
          <a:off x="82260" y="103092462"/>
          <a:ext cx="9659348" cy="323004"/>
        </a:xfrm>
        <a:prstGeom prst="roundRect">
          <a:avLst/>
        </a:prstGeom>
        <a:ln w="38100">
          <a:solidFill>
            <a:srgbClr val="00206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lang="en-US" altLang="ja-JP" sz="1100" b="1">
              <a:solidFill>
                <a:schemeClr val="dk1"/>
              </a:solidFill>
              <a:effectLst/>
              <a:latin typeface="+mn-ea"/>
              <a:ea typeface="+mn-ea"/>
              <a:cs typeface="+mn-cs"/>
            </a:rPr>
            <a:t>Q12_9</a:t>
          </a:r>
          <a:r>
            <a:rPr lang="ja-JP" altLang="en-US" sz="1100" b="1">
              <a:solidFill>
                <a:schemeClr val="dk1"/>
              </a:solidFill>
              <a:effectLst/>
              <a:latin typeface="+mn-ea"/>
              <a:ea typeface="+mn-ea"/>
              <a:cs typeface="+mn-cs"/>
            </a:rPr>
            <a:t>　あなたはこの１年間にどんなスポーツを観戦しましたか。／ラグビー（リーグワン、大学・高校ラグビー、海外ラグビー含む）　</a:t>
          </a:r>
          <a:r>
            <a:rPr lang="ja-JP"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複数回答）</a:t>
          </a:r>
          <a:endParaRPr kumimoji="1" lang="en-US" altLang="ja-JP" sz="1100" b="1">
            <a:latin typeface="+mn-ea"/>
            <a:ea typeface="+mn-ea"/>
            <a:cs typeface="メイリオ" panose="020B0604030504040204" pitchFamily="50" charset="-128"/>
          </a:endParaRPr>
        </a:p>
      </xdr:txBody>
    </xdr:sp>
    <xdr:clientData/>
  </xdr:twoCellAnchor>
  <xdr:twoCellAnchor>
    <xdr:from>
      <xdr:col>0</xdr:col>
      <xdr:colOff>82260</xdr:colOff>
      <xdr:row>672</xdr:row>
      <xdr:rowOff>77682</xdr:rowOff>
    </xdr:from>
    <xdr:to>
      <xdr:col>14</xdr:col>
      <xdr:colOff>391868</xdr:colOff>
      <xdr:row>674</xdr:row>
      <xdr:rowOff>65406</xdr:rowOff>
    </xdr:to>
    <xdr:sp macro="" textlink="">
      <xdr:nvSpPr>
        <xdr:cNvPr id="39" name="角丸四角形 21">
          <a:extLst>
            <a:ext uri="{FF2B5EF4-FFF2-40B4-BE49-F238E27FC236}">
              <a16:creationId xmlns:a16="http://schemas.microsoft.com/office/drawing/2014/main" id="{57A7CDF0-3C43-4532-9A84-9A2460DE3D4E}"/>
            </a:ext>
          </a:extLst>
        </xdr:cNvPr>
        <xdr:cNvSpPr/>
      </xdr:nvSpPr>
      <xdr:spPr>
        <a:xfrm>
          <a:off x="82260" y="107313942"/>
          <a:ext cx="9659348" cy="323004"/>
        </a:xfrm>
        <a:prstGeom prst="roundRect">
          <a:avLst/>
        </a:prstGeom>
        <a:ln w="38100">
          <a:solidFill>
            <a:srgbClr val="00206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lang="en-US" altLang="ja-JP" sz="1100" b="1">
              <a:solidFill>
                <a:schemeClr val="dk1"/>
              </a:solidFill>
              <a:effectLst/>
              <a:latin typeface="+mn-ea"/>
              <a:ea typeface="+mn-ea"/>
              <a:cs typeface="+mn-cs"/>
            </a:rPr>
            <a:t>Q12_10</a:t>
          </a:r>
          <a:r>
            <a:rPr lang="ja-JP" altLang="en-US" sz="1100" b="1">
              <a:solidFill>
                <a:schemeClr val="dk1"/>
              </a:solidFill>
              <a:effectLst/>
              <a:latin typeface="+mn-ea"/>
              <a:ea typeface="+mn-ea"/>
              <a:cs typeface="+mn-cs"/>
            </a:rPr>
            <a:t>　あなたはこの１年間にどんなスポーツを観戦しましたか。／アメリカンフットボール（ＮＦＬ等含む）　</a:t>
          </a:r>
          <a:r>
            <a:rPr lang="ja-JP"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複数回答）</a:t>
          </a:r>
          <a:endParaRPr kumimoji="1" lang="en-US" altLang="ja-JP" sz="1100" b="1">
            <a:latin typeface="+mn-ea"/>
            <a:ea typeface="+mn-ea"/>
            <a:cs typeface="メイリオ" panose="020B0604030504040204" pitchFamily="50" charset="-128"/>
          </a:endParaRPr>
        </a:p>
      </xdr:txBody>
    </xdr:sp>
    <xdr:clientData/>
  </xdr:twoCellAnchor>
  <xdr:twoCellAnchor>
    <xdr:from>
      <xdr:col>0</xdr:col>
      <xdr:colOff>82260</xdr:colOff>
      <xdr:row>693</xdr:row>
      <xdr:rowOff>77682</xdr:rowOff>
    </xdr:from>
    <xdr:to>
      <xdr:col>14</xdr:col>
      <xdr:colOff>391868</xdr:colOff>
      <xdr:row>695</xdr:row>
      <xdr:rowOff>65406</xdr:rowOff>
    </xdr:to>
    <xdr:sp macro="" textlink="">
      <xdr:nvSpPr>
        <xdr:cNvPr id="40" name="角丸四角形 21">
          <a:extLst>
            <a:ext uri="{FF2B5EF4-FFF2-40B4-BE49-F238E27FC236}">
              <a16:creationId xmlns:a16="http://schemas.microsoft.com/office/drawing/2014/main" id="{618293DC-CFDD-4A04-B0F4-FDAFE997C06B}"/>
            </a:ext>
          </a:extLst>
        </xdr:cNvPr>
        <xdr:cNvSpPr/>
      </xdr:nvSpPr>
      <xdr:spPr>
        <a:xfrm>
          <a:off x="82260" y="111535422"/>
          <a:ext cx="9659348" cy="323004"/>
        </a:xfrm>
        <a:prstGeom prst="roundRect">
          <a:avLst/>
        </a:prstGeom>
        <a:ln w="38100">
          <a:solidFill>
            <a:srgbClr val="00206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lang="en-US" altLang="ja-JP" sz="1100" b="1">
              <a:solidFill>
                <a:schemeClr val="dk1"/>
              </a:solidFill>
              <a:effectLst/>
              <a:latin typeface="+mn-ea"/>
              <a:ea typeface="+mn-ea"/>
              <a:cs typeface="+mn-cs"/>
            </a:rPr>
            <a:t>Q12_11</a:t>
          </a:r>
          <a:r>
            <a:rPr lang="ja-JP" altLang="en-US" sz="1100" b="1">
              <a:solidFill>
                <a:schemeClr val="dk1"/>
              </a:solidFill>
              <a:effectLst/>
              <a:latin typeface="+mn-ea"/>
              <a:ea typeface="+mn-ea"/>
              <a:cs typeface="+mn-cs"/>
            </a:rPr>
            <a:t>　あなたはこの１年間にどんなスポーツを観戦しましたか。／バレーボール（Ｖリーグ、日本代表含む）　</a:t>
          </a:r>
          <a:r>
            <a:rPr lang="ja-JP"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複数回答）</a:t>
          </a:r>
          <a:endParaRPr kumimoji="1" lang="en-US" altLang="ja-JP" sz="1100" b="1">
            <a:latin typeface="+mn-ea"/>
            <a:ea typeface="+mn-ea"/>
            <a:cs typeface="メイリオ" panose="020B0604030504040204" pitchFamily="50" charset="-128"/>
          </a:endParaRPr>
        </a:p>
      </xdr:txBody>
    </xdr:sp>
    <xdr:clientData/>
  </xdr:twoCellAnchor>
  <xdr:twoCellAnchor>
    <xdr:from>
      <xdr:col>0</xdr:col>
      <xdr:colOff>82260</xdr:colOff>
      <xdr:row>713</xdr:row>
      <xdr:rowOff>77682</xdr:rowOff>
    </xdr:from>
    <xdr:to>
      <xdr:col>14</xdr:col>
      <xdr:colOff>391868</xdr:colOff>
      <xdr:row>715</xdr:row>
      <xdr:rowOff>65406</xdr:rowOff>
    </xdr:to>
    <xdr:sp macro="" textlink="">
      <xdr:nvSpPr>
        <xdr:cNvPr id="41" name="角丸四角形 21">
          <a:extLst>
            <a:ext uri="{FF2B5EF4-FFF2-40B4-BE49-F238E27FC236}">
              <a16:creationId xmlns:a16="http://schemas.microsoft.com/office/drawing/2014/main" id="{FCC83F16-E065-4075-8D17-D436E7F91FE6}"/>
            </a:ext>
          </a:extLst>
        </xdr:cNvPr>
        <xdr:cNvSpPr/>
      </xdr:nvSpPr>
      <xdr:spPr>
        <a:xfrm>
          <a:off x="82260" y="115756902"/>
          <a:ext cx="9659348" cy="323004"/>
        </a:xfrm>
        <a:prstGeom prst="roundRect">
          <a:avLst/>
        </a:prstGeom>
        <a:ln w="38100">
          <a:solidFill>
            <a:srgbClr val="00206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lang="en-US" altLang="ja-JP" sz="1100" b="1">
              <a:solidFill>
                <a:schemeClr val="dk1"/>
              </a:solidFill>
              <a:effectLst/>
              <a:latin typeface="+mn-ea"/>
              <a:ea typeface="+mn-ea"/>
              <a:cs typeface="+mn-cs"/>
            </a:rPr>
            <a:t>Q12_12</a:t>
          </a:r>
          <a:r>
            <a:rPr lang="ja-JP" altLang="en-US" sz="1100" b="1">
              <a:solidFill>
                <a:schemeClr val="dk1"/>
              </a:solidFill>
              <a:effectLst/>
              <a:latin typeface="+mn-ea"/>
              <a:ea typeface="+mn-ea"/>
              <a:cs typeface="+mn-cs"/>
            </a:rPr>
            <a:t>　あなたはこの１年間にどんなスポーツを観戦しましたか。／バスケットボール（Ｂリーグ、ＮＢＡ含む）　</a:t>
          </a:r>
          <a:r>
            <a:rPr lang="ja-JP"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複数回答）</a:t>
          </a:r>
          <a:endParaRPr kumimoji="1" lang="en-US" altLang="ja-JP" sz="1100" b="1">
            <a:latin typeface="+mn-ea"/>
            <a:ea typeface="+mn-ea"/>
            <a:cs typeface="メイリオ" panose="020B0604030504040204" pitchFamily="50" charset="-128"/>
          </a:endParaRPr>
        </a:p>
      </xdr:txBody>
    </xdr:sp>
    <xdr:clientData/>
  </xdr:twoCellAnchor>
  <xdr:twoCellAnchor>
    <xdr:from>
      <xdr:col>0</xdr:col>
      <xdr:colOff>82260</xdr:colOff>
      <xdr:row>733</xdr:row>
      <xdr:rowOff>77682</xdr:rowOff>
    </xdr:from>
    <xdr:to>
      <xdr:col>14</xdr:col>
      <xdr:colOff>391868</xdr:colOff>
      <xdr:row>735</xdr:row>
      <xdr:rowOff>65406</xdr:rowOff>
    </xdr:to>
    <xdr:sp macro="" textlink="">
      <xdr:nvSpPr>
        <xdr:cNvPr id="42" name="角丸四角形 21">
          <a:extLst>
            <a:ext uri="{FF2B5EF4-FFF2-40B4-BE49-F238E27FC236}">
              <a16:creationId xmlns:a16="http://schemas.microsoft.com/office/drawing/2014/main" id="{B667B39F-5CCF-4956-8E83-0D414D5B42DE}"/>
            </a:ext>
          </a:extLst>
        </xdr:cNvPr>
        <xdr:cNvSpPr/>
      </xdr:nvSpPr>
      <xdr:spPr>
        <a:xfrm>
          <a:off x="82260" y="119978382"/>
          <a:ext cx="9659348" cy="323004"/>
        </a:xfrm>
        <a:prstGeom prst="roundRect">
          <a:avLst/>
        </a:prstGeom>
        <a:ln w="38100">
          <a:solidFill>
            <a:srgbClr val="00206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lang="en-US" altLang="ja-JP" sz="1100" b="1">
              <a:solidFill>
                <a:schemeClr val="dk1"/>
              </a:solidFill>
              <a:effectLst/>
              <a:latin typeface="+mn-ea"/>
              <a:ea typeface="+mn-ea"/>
              <a:cs typeface="+mn-cs"/>
            </a:rPr>
            <a:t>Q12_13</a:t>
          </a:r>
          <a:r>
            <a:rPr lang="ja-JP" altLang="en-US" sz="1100" b="1">
              <a:solidFill>
                <a:schemeClr val="dk1"/>
              </a:solidFill>
              <a:effectLst/>
              <a:latin typeface="+mn-ea"/>
              <a:ea typeface="+mn-ea"/>
              <a:cs typeface="+mn-cs"/>
            </a:rPr>
            <a:t>　あなたはこの１年間にどんなスポーツを観戦しましたか。／大相撲　</a:t>
          </a:r>
          <a:r>
            <a:rPr lang="ja-JP"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複数回答）</a:t>
          </a:r>
          <a:endParaRPr kumimoji="1" lang="en-US" altLang="ja-JP" sz="1100" b="1">
            <a:latin typeface="+mn-ea"/>
            <a:ea typeface="+mn-ea"/>
            <a:cs typeface="メイリオ" panose="020B0604030504040204" pitchFamily="50" charset="-128"/>
          </a:endParaRPr>
        </a:p>
      </xdr:txBody>
    </xdr:sp>
    <xdr:clientData/>
  </xdr:twoCellAnchor>
  <xdr:twoCellAnchor>
    <xdr:from>
      <xdr:col>0</xdr:col>
      <xdr:colOff>82260</xdr:colOff>
      <xdr:row>753</xdr:row>
      <xdr:rowOff>77682</xdr:rowOff>
    </xdr:from>
    <xdr:to>
      <xdr:col>14</xdr:col>
      <xdr:colOff>391868</xdr:colOff>
      <xdr:row>755</xdr:row>
      <xdr:rowOff>65406</xdr:rowOff>
    </xdr:to>
    <xdr:sp macro="" textlink="">
      <xdr:nvSpPr>
        <xdr:cNvPr id="43" name="角丸四角形 21">
          <a:extLst>
            <a:ext uri="{FF2B5EF4-FFF2-40B4-BE49-F238E27FC236}">
              <a16:creationId xmlns:a16="http://schemas.microsoft.com/office/drawing/2014/main" id="{B197BFF9-E8E2-4285-B8E9-878EC6B593B8}"/>
            </a:ext>
          </a:extLst>
        </xdr:cNvPr>
        <xdr:cNvSpPr/>
      </xdr:nvSpPr>
      <xdr:spPr>
        <a:xfrm>
          <a:off x="82260" y="98870982"/>
          <a:ext cx="9659348" cy="323004"/>
        </a:xfrm>
        <a:prstGeom prst="roundRect">
          <a:avLst/>
        </a:prstGeom>
        <a:ln w="38100">
          <a:solidFill>
            <a:srgbClr val="00206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lang="en-US" altLang="ja-JP" sz="1100" b="1">
              <a:solidFill>
                <a:schemeClr val="dk1"/>
              </a:solidFill>
              <a:effectLst/>
              <a:latin typeface="+mn-ea"/>
              <a:ea typeface="+mn-ea"/>
              <a:cs typeface="+mn-cs"/>
            </a:rPr>
            <a:t>Q12_14</a:t>
          </a:r>
          <a:r>
            <a:rPr lang="ja-JP" altLang="en-US" sz="1100" b="1">
              <a:solidFill>
                <a:schemeClr val="dk1"/>
              </a:solidFill>
              <a:effectLst/>
              <a:latin typeface="+mn-ea"/>
              <a:ea typeface="+mn-ea"/>
              <a:cs typeface="+mn-cs"/>
            </a:rPr>
            <a:t>　あなたはこの１年間にどんなスポーツを観戦しましたか。／テニス　</a:t>
          </a:r>
          <a:r>
            <a:rPr lang="ja-JP"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複数回答）</a:t>
          </a:r>
          <a:endParaRPr kumimoji="1" lang="en-US" altLang="ja-JP" sz="1100" b="1">
            <a:latin typeface="+mn-ea"/>
            <a:ea typeface="+mn-ea"/>
            <a:cs typeface="メイリオ" panose="020B0604030504040204" pitchFamily="50" charset="-128"/>
          </a:endParaRPr>
        </a:p>
      </xdr:txBody>
    </xdr:sp>
    <xdr:clientData/>
  </xdr:twoCellAnchor>
  <xdr:twoCellAnchor>
    <xdr:from>
      <xdr:col>0</xdr:col>
      <xdr:colOff>82260</xdr:colOff>
      <xdr:row>773</xdr:row>
      <xdr:rowOff>77682</xdr:rowOff>
    </xdr:from>
    <xdr:to>
      <xdr:col>14</xdr:col>
      <xdr:colOff>391868</xdr:colOff>
      <xdr:row>775</xdr:row>
      <xdr:rowOff>65406</xdr:rowOff>
    </xdr:to>
    <xdr:sp macro="" textlink="">
      <xdr:nvSpPr>
        <xdr:cNvPr id="44" name="角丸四角形 21">
          <a:extLst>
            <a:ext uri="{FF2B5EF4-FFF2-40B4-BE49-F238E27FC236}">
              <a16:creationId xmlns:a16="http://schemas.microsoft.com/office/drawing/2014/main" id="{093FD5FC-D45F-4596-A8C0-72CE83F7E2C3}"/>
            </a:ext>
          </a:extLst>
        </xdr:cNvPr>
        <xdr:cNvSpPr/>
      </xdr:nvSpPr>
      <xdr:spPr>
        <a:xfrm>
          <a:off x="82260" y="103092462"/>
          <a:ext cx="9659348" cy="323004"/>
        </a:xfrm>
        <a:prstGeom prst="roundRect">
          <a:avLst/>
        </a:prstGeom>
        <a:ln w="38100">
          <a:solidFill>
            <a:srgbClr val="00206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lang="en-US" altLang="ja-JP" sz="1100" b="1">
              <a:solidFill>
                <a:schemeClr val="dk1"/>
              </a:solidFill>
              <a:effectLst/>
              <a:latin typeface="+mn-ea"/>
              <a:ea typeface="+mn-ea"/>
              <a:cs typeface="+mn-cs"/>
            </a:rPr>
            <a:t>Q12_15</a:t>
          </a:r>
          <a:r>
            <a:rPr lang="ja-JP" altLang="en-US" sz="1100" b="1">
              <a:solidFill>
                <a:schemeClr val="dk1"/>
              </a:solidFill>
              <a:effectLst/>
              <a:latin typeface="+mn-ea"/>
              <a:ea typeface="+mn-ea"/>
              <a:cs typeface="+mn-cs"/>
            </a:rPr>
            <a:t>　あなたはこの１年間にどんなスポーツを観戦しましたか。／バドミントン　</a:t>
          </a:r>
          <a:r>
            <a:rPr lang="ja-JP"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複数回答）</a:t>
          </a:r>
          <a:endParaRPr kumimoji="1" lang="en-US" altLang="ja-JP" sz="1100" b="1">
            <a:latin typeface="+mn-ea"/>
            <a:ea typeface="+mn-ea"/>
            <a:cs typeface="メイリオ" panose="020B0604030504040204" pitchFamily="50" charset="-128"/>
          </a:endParaRPr>
        </a:p>
      </xdr:txBody>
    </xdr:sp>
    <xdr:clientData/>
  </xdr:twoCellAnchor>
  <xdr:twoCellAnchor>
    <xdr:from>
      <xdr:col>0</xdr:col>
      <xdr:colOff>82260</xdr:colOff>
      <xdr:row>793</xdr:row>
      <xdr:rowOff>77682</xdr:rowOff>
    </xdr:from>
    <xdr:to>
      <xdr:col>14</xdr:col>
      <xdr:colOff>391868</xdr:colOff>
      <xdr:row>795</xdr:row>
      <xdr:rowOff>65406</xdr:rowOff>
    </xdr:to>
    <xdr:sp macro="" textlink="">
      <xdr:nvSpPr>
        <xdr:cNvPr id="45" name="角丸四角形 21">
          <a:extLst>
            <a:ext uri="{FF2B5EF4-FFF2-40B4-BE49-F238E27FC236}">
              <a16:creationId xmlns:a16="http://schemas.microsoft.com/office/drawing/2014/main" id="{167694C1-F502-4F7F-A472-2CCE6370CB14}"/>
            </a:ext>
          </a:extLst>
        </xdr:cNvPr>
        <xdr:cNvSpPr/>
      </xdr:nvSpPr>
      <xdr:spPr>
        <a:xfrm>
          <a:off x="82260" y="107313942"/>
          <a:ext cx="9659348" cy="323004"/>
        </a:xfrm>
        <a:prstGeom prst="roundRect">
          <a:avLst/>
        </a:prstGeom>
        <a:ln w="38100">
          <a:solidFill>
            <a:srgbClr val="00206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lang="en-US" altLang="ja-JP" sz="1100" b="1">
              <a:solidFill>
                <a:schemeClr val="dk1"/>
              </a:solidFill>
              <a:effectLst/>
              <a:latin typeface="+mn-ea"/>
              <a:ea typeface="+mn-ea"/>
              <a:cs typeface="+mn-cs"/>
            </a:rPr>
            <a:t>Q12_16</a:t>
          </a:r>
          <a:r>
            <a:rPr lang="ja-JP" altLang="en-US" sz="1100" b="1">
              <a:solidFill>
                <a:schemeClr val="dk1"/>
              </a:solidFill>
              <a:effectLst/>
              <a:latin typeface="+mn-ea"/>
              <a:ea typeface="+mn-ea"/>
              <a:cs typeface="+mn-cs"/>
            </a:rPr>
            <a:t>　あなたはこの１年間にどんなスポーツを観戦しましたか。／ゴルフ　</a:t>
          </a:r>
          <a:r>
            <a:rPr lang="ja-JP"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複数回答）</a:t>
          </a:r>
          <a:endParaRPr kumimoji="1" lang="en-US" altLang="ja-JP" sz="1100" b="1">
            <a:latin typeface="+mn-ea"/>
            <a:ea typeface="+mn-ea"/>
            <a:cs typeface="メイリオ" panose="020B0604030504040204" pitchFamily="50" charset="-128"/>
          </a:endParaRPr>
        </a:p>
      </xdr:txBody>
    </xdr:sp>
    <xdr:clientData/>
  </xdr:twoCellAnchor>
  <xdr:twoCellAnchor>
    <xdr:from>
      <xdr:col>0</xdr:col>
      <xdr:colOff>82260</xdr:colOff>
      <xdr:row>813</xdr:row>
      <xdr:rowOff>77682</xdr:rowOff>
    </xdr:from>
    <xdr:to>
      <xdr:col>14</xdr:col>
      <xdr:colOff>391868</xdr:colOff>
      <xdr:row>815</xdr:row>
      <xdr:rowOff>65406</xdr:rowOff>
    </xdr:to>
    <xdr:sp macro="" textlink="">
      <xdr:nvSpPr>
        <xdr:cNvPr id="46" name="角丸四角形 21">
          <a:extLst>
            <a:ext uri="{FF2B5EF4-FFF2-40B4-BE49-F238E27FC236}">
              <a16:creationId xmlns:a16="http://schemas.microsoft.com/office/drawing/2014/main" id="{14FB4416-73E0-477B-9E85-C42ADF70F2A0}"/>
            </a:ext>
          </a:extLst>
        </xdr:cNvPr>
        <xdr:cNvSpPr/>
      </xdr:nvSpPr>
      <xdr:spPr>
        <a:xfrm>
          <a:off x="82260" y="111535422"/>
          <a:ext cx="9659348" cy="323004"/>
        </a:xfrm>
        <a:prstGeom prst="roundRect">
          <a:avLst/>
        </a:prstGeom>
        <a:ln w="38100">
          <a:solidFill>
            <a:srgbClr val="00206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lang="en-US" altLang="ja-JP" sz="1100" b="1">
              <a:solidFill>
                <a:schemeClr val="dk1"/>
              </a:solidFill>
              <a:effectLst/>
              <a:latin typeface="+mn-ea"/>
              <a:ea typeface="+mn-ea"/>
              <a:cs typeface="+mn-cs"/>
            </a:rPr>
            <a:t>Q12_17</a:t>
          </a:r>
          <a:r>
            <a:rPr lang="ja-JP" altLang="en-US" sz="1100" b="1">
              <a:solidFill>
                <a:schemeClr val="dk1"/>
              </a:solidFill>
              <a:effectLst/>
              <a:latin typeface="+mn-ea"/>
              <a:ea typeface="+mn-ea"/>
              <a:cs typeface="+mn-cs"/>
            </a:rPr>
            <a:t>　あなたはこの１年間にどんなスポーツを観戦しましたか。／体操・新体操　</a:t>
          </a:r>
          <a:r>
            <a:rPr lang="ja-JP"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複数回答）</a:t>
          </a:r>
          <a:endParaRPr kumimoji="1" lang="en-US" altLang="ja-JP" sz="1100" b="1">
            <a:latin typeface="+mn-ea"/>
            <a:ea typeface="+mn-ea"/>
            <a:cs typeface="メイリオ" panose="020B0604030504040204" pitchFamily="50" charset="-128"/>
          </a:endParaRPr>
        </a:p>
      </xdr:txBody>
    </xdr:sp>
    <xdr:clientData/>
  </xdr:twoCellAnchor>
  <xdr:twoCellAnchor>
    <xdr:from>
      <xdr:col>0</xdr:col>
      <xdr:colOff>82260</xdr:colOff>
      <xdr:row>833</xdr:row>
      <xdr:rowOff>77682</xdr:rowOff>
    </xdr:from>
    <xdr:to>
      <xdr:col>14</xdr:col>
      <xdr:colOff>391868</xdr:colOff>
      <xdr:row>837</xdr:row>
      <xdr:rowOff>65406</xdr:rowOff>
    </xdr:to>
    <xdr:sp macro="" textlink="">
      <xdr:nvSpPr>
        <xdr:cNvPr id="47" name="角丸四角形 21">
          <a:extLst>
            <a:ext uri="{FF2B5EF4-FFF2-40B4-BE49-F238E27FC236}">
              <a16:creationId xmlns:a16="http://schemas.microsoft.com/office/drawing/2014/main" id="{D8EE1028-2527-4CCB-AC19-C8F83D0663C2}"/>
            </a:ext>
          </a:extLst>
        </xdr:cNvPr>
        <xdr:cNvSpPr/>
      </xdr:nvSpPr>
      <xdr:spPr>
        <a:xfrm>
          <a:off x="82260" y="115756902"/>
          <a:ext cx="9659348" cy="323004"/>
        </a:xfrm>
        <a:prstGeom prst="roundRect">
          <a:avLst/>
        </a:prstGeom>
        <a:ln w="38100">
          <a:solidFill>
            <a:srgbClr val="00206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lang="en-US" altLang="ja-JP" sz="1100" b="1">
              <a:solidFill>
                <a:schemeClr val="dk1"/>
              </a:solidFill>
              <a:effectLst/>
              <a:latin typeface="+mn-ea"/>
              <a:ea typeface="+mn-ea"/>
              <a:cs typeface="+mn-cs"/>
            </a:rPr>
            <a:t>Q12_18</a:t>
          </a:r>
          <a:r>
            <a:rPr lang="ja-JP" altLang="en-US" sz="1100" b="1">
              <a:solidFill>
                <a:schemeClr val="dk1"/>
              </a:solidFill>
              <a:effectLst/>
              <a:latin typeface="+mn-ea"/>
              <a:ea typeface="+mn-ea"/>
              <a:cs typeface="+mn-cs"/>
            </a:rPr>
            <a:t>　あなたはこの１年間にどんなスポーツを観戦しましたか。／</a:t>
          </a:r>
          <a:endParaRPr lang="en-US" altLang="ja-JP" sz="1100" b="1">
            <a:solidFill>
              <a:schemeClr val="dk1"/>
            </a:solidFill>
            <a:effectLst/>
            <a:latin typeface="+mn-ea"/>
            <a:ea typeface="+mn-ea"/>
            <a:cs typeface="+mn-cs"/>
          </a:endParaRPr>
        </a:p>
        <a:p>
          <a:pPr algn="l"/>
          <a:r>
            <a:rPr lang="ja-JP" altLang="en-US" sz="1100" b="1">
              <a:solidFill>
                <a:schemeClr val="dk1"/>
              </a:solidFill>
              <a:effectLst/>
              <a:latin typeface="+mn-ea"/>
              <a:ea typeface="+mn-ea"/>
              <a:cs typeface="+mn-cs"/>
            </a:rPr>
            <a:t>　　　　　</a:t>
          </a:r>
          <a:r>
            <a:rPr lang="ja-JP" altLang="en-US" sz="1100" b="1" baseline="0">
              <a:solidFill>
                <a:schemeClr val="dk1"/>
              </a:solidFill>
              <a:effectLst/>
              <a:latin typeface="+mn-ea"/>
              <a:ea typeface="+mn-ea"/>
              <a:cs typeface="+mn-cs"/>
            </a:rPr>
            <a:t> </a:t>
          </a:r>
          <a:r>
            <a:rPr lang="ja-JP" altLang="en-US" sz="1100" b="1">
              <a:solidFill>
                <a:schemeClr val="dk1"/>
              </a:solidFill>
              <a:effectLst/>
              <a:latin typeface="+mn-ea"/>
              <a:ea typeface="+mn-ea"/>
              <a:cs typeface="+mn-cs"/>
            </a:rPr>
            <a:t>水泳（競泳・水球・飛び込み・アーティスティックスイミング・オープンウォータースイミング等）　</a:t>
          </a:r>
          <a:r>
            <a:rPr lang="ja-JP"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複数回答）</a:t>
          </a:r>
          <a:endParaRPr kumimoji="1" lang="en-US" altLang="ja-JP" sz="1100" b="1">
            <a:latin typeface="+mn-ea"/>
            <a:ea typeface="+mn-ea"/>
            <a:cs typeface="メイリオ" panose="020B0604030504040204" pitchFamily="50" charset="-128"/>
          </a:endParaRPr>
        </a:p>
      </xdr:txBody>
    </xdr:sp>
    <xdr:clientData/>
  </xdr:twoCellAnchor>
  <xdr:twoCellAnchor>
    <xdr:from>
      <xdr:col>0</xdr:col>
      <xdr:colOff>82260</xdr:colOff>
      <xdr:row>855</xdr:row>
      <xdr:rowOff>77682</xdr:rowOff>
    </xdr:from>
    <xdr:to>
      <xdr:col>14</xdr:col>
      <xdr:colOff>391868</xdr:colOff>
      <xdr:row>857</xdr:row>
      <xdr:rowOff>65406</xdr:rowOff>
    </xdr:to>
    <xdr:sp macro="" textlink="">
      <xdr:nvSpPr>
        <xdr:cNvPr id="48" name="角丸四角形 21">
          <a:extLst>
            <a:ext uri="{FF2B5EF4-FFF2-40B4-BE49-F238E27FC236}">
              <a16:creationId xmlns:a16="http://schemas.microsoft.com/office/drawing/2014/main" id="{355F25DB-4683-495A-8B39-5DC6F112A993}"/>
            </a:ext>
          </a:extLst>
        </xdr:cNvPr>
        <xdr:cNvSpPr/>
      </xdr:nvSpPr>
      <xdr:spPr>
        <a:xfrm>
          <a:off x="82260" y="119978382"/>
          <a:ext cx="9659348" cy="323004"/>
        </a:xfrm>
        <a:prstGeom prst="roundRect">
          <a:avLst/>
        </a:prstGeom>
        <a:ln w="38100">
          <a:solidFill>
            <a:srgbClr val="00206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lang="en-US" altLang="ja-JP" sz="1100" b="1">
              <a:solidFill>
                <a:schemeClr val="dk1"/>
              </a:solidFill>
              <a:effectLst/>
              <a:latin typeface="+mn-ea"/>
              <a:ea typeface="+mn-ea"/>
              <a:cs typeface="+mn-cs"/>
            </a:rPr>
            <a:t>Q12_19</a:t>
          </a:r>
          <a:r>
            <a:rPr lang="ja-JP" altLang="en-US" sz="1100" b="1">
              <a:solidFill>
                <a:schemeClr val="dk1"/>
              </a:solidFill>
              <a:effectLst/>
              <a:latin typeface="+mn-ea"/>
              <a:ea typeface="+mn-ea"/>
              <a:cs typeface="+mn-cs"/>
            </a:rPr>
            <a:t>　あなたはこの１年間にどんなスポーツを観戦しましたか。／マラソン・駅伝　</a:t>
          </a:r>
          <a:r>
            <a:rPr lang="ja-JP"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複数回答）</a:t>
          </a:r>
          <a:endParaRPr kumimoji="1" lang="en-US" altLang="ja-JP" sz="1100" b="1">
            <a:latin typeface="+mn-ea"/>
            <a:ea typeface="+mn-ea"/>
            <a:cs typeface="メイリオ" panose="020B0604030504040204" pitchFamily="50" charset="-128"/>
          </a:endParaRPr>
        </a:p>
      </xdr:txBody>
    </xdr:sp>
    <xdr:clientData/>
  </xdr:twoCellAnchor>
  <xdr:twoCellAnchor>
    <xdr:from>
      <xdr:col>0</xdr:col>
      <xdr:colOff>82260</xdr:colOff>
      <xdr:row>875</xdr:row>
      <xdr:rowOff>77682</xdr:rowOff>
    </xdr:from>
    <xdr:to>
      <xdr:col>14</xdr:col>
      <xdr:colOff>391868</xdr:colOff>
      <xdr:row>877</xdr:row>
      <xdr:rowOff>65406</xdr:rowOff>
    </xdr:to>
    <xdr:sp macro="" textlink="">
      <xdr:nvSpPr>
        <xdr:cNvPr id="49" name="角丸四角形 21">
          <a:extLst>
            <a:ext uri="{FF2B5EF4-FFF2-40B4-BE49-F238E27FC236}">
              <a16:creationId xmlns:a16="http://schemas.microsoft.com/office/drawing/2014/main" id="{A600334C-D263-4B64-B746-1F3C18251C18}"/>
            </a:ext>
          </a:extLst>
        </xdr:cNvPr>
        <xdr:cNvSpPr/>
      </xdr:nvSpPr>
      <xdr:spPr>
        <a:xfrm>
          <a:off x="82260" y="124199862"/>
          <a:ext cx="9659348" cy="323004"/>
        </a:xfrm>
        <a:prstGeom prst="roundRect">
          <a:avLst/>
        </a:prstGeom>
        <a:ln w="38100">
          <a:solidFill>
            <a:srgbClr val="00206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lang="en-US" altLang="ja-JP" sz="1100" b="1">
              <a:solidFill>
                <a:schemeClr val="dk1"/>
              </a:solidFill>
              <a:effectLst/>
              <a:latin typeface="+mn-ea"/>
              <a:ea typeface="+mn-ea"/>
              <a:cs typeface="+mn-cs"/>
            </a:rPr>
            <a:t>Q12_20</a:t>
          </a:r>
          <a:r>
            <a:rPr lang="ja-JP" altLang="en-US" sz="1100" b="1">
              <a:solidFill>
                <a:schemeClr val="dk1"/>
              </a:solidFill>
              <a:effectLst/>
              <a:latin typeface="+mn-ea"/>
              <a:ea typeface="+mn-ea"/>
              <a:cs typeface="+mn-cs"/>
            </a:rPr>
            <a:t>　あなたはこの１年間にどんなスポーツを観戦しましたか。／陸上競技　</a:t>
          </a:r>
          <a:r>
            <a:rPr lang="ja-JP"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複数回答）</a:t>
          </a:r>
          <a:endParaRPr kumimoji="1" lang="en-US" altLang="ja-JP" sz="1100" b="1">
            <a:latin typeface="+mn-ea"/>
            <a:ea typeface="+mn-ea"/>
            <a:cs typeface="メイリオ" panose="020B0604030504040204" pitchFamily="50" charset="-128"/>
          </a:endParaRPr>
        </a:p>
      </xdr:txBody>
    </xdr:sp>
    <xdr:clientData/>
  </xdr:twoCellAnchor>
  <xdr:twoCellAnchor>
    <xdr:from>
      <xdr:col>0</xdr:col>
      <xdr:colOff>82260</xdr:colOff>
      <xdr:row>895</xdr:row>
      <xdr:rowOff>77682</xdr:rowOff>
    </xdr:from>
    <xdr:to>
      <xdr:col>14</xdr:col>
      <xdr:colOff>391868</xdr:colOff>
      <xdr:row>897</xdr:row>
      <xdr:rowOff>65406</xdr:rowOff>
    </xdr:to>
    <xdr:sp macro="" textlink="">
      <xdr:nvSpPr>
        <xdr:cNvPr id="50" name="角丸四角形 21">
          <a:extLst>
            <a:ext uri="{FF2B5EF4-FFF2-40B4-BE49-F238E27FC236}">
              <a16:creationId xmlns:a16="http://schemas.microsoft.com/office/drawing/2014/main" id="{0C5EFBC7-41A1-4DFF-A398-43416EC5F3B4}"/>
            </a:ext>
          </a:extLst>
        </xdr:cNvPr>
        <xdr:cNvSpPr/>
      </xdr:nvSpPr>
      <xdr:spPr>
        <a:xfrm>
          <a:off x="82260" y="128421342"/>
          <a:ext cx="9659348" cy="323004"/>
        </a:xfrm>
        <a:prstGeom prst="roundRect">
          <a:avLst/>
        </a:prstGeom>
        <a:ln w="38100">
          <a:solidFill>
            <a:srgbClr val="00206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lang="en-US" altLang="ja-JP" sz="1100" b="1">
              <a:solidFill>
                <a:schemeClr val="dk1"/>
              </a:solidFill>
              <a:effectLst/>
              <a:latin typeface="+mn-ea"/>
              <a:ea typeface="+mn-ea"/>
              <a:cs typeface="+mn-cs"/>
            </a:rPr>
            <a:t>Q12_21</a:t>
          </a:r>
          <a:r>
            <a:rPr lang="ja-JP" altLang="en-US" sz="1100" b="1">
              <a:solidFill>
                <a:schemeClr val="dk1"/>
              </a:solidFill>
              <a:effectLst/>
              <a:latin typeface="+mn-ea"/>
              <a:ea typeface="+mn-ea"/>
              <a:cs typeface="+mn-cs"/>
            </a:rPr>
            <a:t>　あなたはこの１年間にどんなスポーツを観戦しましたか。／武道（剣道・柔道・空手）・ボクシング・レスリング　</a:t>
          </a:r>
          <a:r>
            <a:rPr lang="ja-JP"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複数回答）</a:t>
          </a:r>
          <a:endParaRPr kumimoji="1" lang="en-US" altLang="ja-JP" sz="1100" b="1">
            <a:latin typeface="+mn-ea"/>
            <a:ea typeface="+mn-ea"/>
            <a:cs typeface="メイリオ" panose="020B0604030504040204" pitchFamily="50" charset="-128"/>
          </a:endParaRPr>
        </a:p>
      </xdr:txBody>
    </xdr:sp>
    <xdr:clientData/>
  </xdr:twoCellAnchor>
  <xdr:twoCellAnchor>
    <xdr:from>
      <xdr:col>0</xdr:col>
      <xdr:colOff>82260</xdr:colOff>
      <xdr:row>915</xdr:row>
      <xdr:rowOff>77682</xdr:rowOff>
    </xdr:from>
    <xdr:to>
      <xdr:col>14</xdr:col>
      <xdr:colOff>391868</xdr:colOff>
      <xdr:row>917</xdr:row>
      <xdr:rowOff>65406</xdr:rowOff>
    </xdr:to>
    <xdr:sp macro="" textlink="">
      <xdr:nvSpPr>
        <xdr:cNvPr id="51" name="角丸四角形 21">
          <a:extLst>
            <a:ext uri="{FF2B5EF4-FFF2-40B4-BE49-F238E27FC236}">
              <a16:creationId xmlns:a16="http://schemas.microsoft.com/office/drawing/2014/main" id="{69BFE8CE-D4DA-46B7-BF82-CA4D5852B6AC}"/>
            </a:ext>
          </a:extLst>
        </xdr:cNvPr>
        <xdr:cNvSpPr/>
      </xdr:nvSpPr>
      <xdr:spPr>
        <a:xfrm>
          <a:off x="82260" y="132642822"/>
          <a:ext cx="9659348" cy="323004"/>
        </a:xfrm>
        <a:prstGeom prst="roundRect">
          <a:avLst/>
        </a:prstGeom>
        <a:ln w="38100">
          <a:solidFill>
            <a:srgbClr val="00206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lang="en-US" altLang="ja-JP" sz="1100" b="1">
              <a:solidFill>
                <a:schemeClr val="dk1"/>
              </a:solidFill>
              <a:effectLst/>
              <a:latin typeface="+mn-ea"/>
              <a:ea typeface="+mn-ea"/>
              <a:cs typeface="+mn-cs"/>
            </a:rPr>
            <a:t>Q12_22</a:t>
          </a:r>
          <a:r>
            <a:rPr lang="ja-JP" altLang="en-US" sz="1100" b="1">
              <a:solidFill>
                <a:schemeClr val="dk1"/>
              </a:solidFill>
              <a:effectLst/>
              <a:latin typeface="+mn-ea"/>
              <a:ea typeface="+mn-ea"/>
              <a:cs typeface="+mn-cs"/>
            </a:rPr>
            <a:t>　あなたはこの１年間にどんなスポーツを観戦しましたか。／自転車競技（競輪を除く）・スケートボード・インラインスケート等　</a:t>
          </a:r>
          <a:r>
            <a:rPr lang="ja-JP"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複数回答）</a:t>
          </a:r>
          <a:endParaRPr kumimoji="1" lang="en-US" altLang="ja-JP" sz="1100" b="1">
            <a:latin typeface="+mn-ea"/>
            <a:ea typeface="+mn-ea"/>
            <a:cs typeface="メイリオ" panose="020B0604030504040204" pitchFamily="50" charset="-128"/>
          </a:endParaRPr>
        </a:p>
      </xdr:txBody>
    </xdr:sp>
    <xdr:clientData/>
  </xdr:twoCellAnchor>
  <xdr:twoCellAnchor>
    <xdr:from>
      <xdr:col>0</xdr:col>
      <xdr:colOff>82260</xdr:colOff>
      <xdr:row>935</xdr:row>
      <xdr:rowOff>77682</xdr:rowOff>
    </xdr:from>
    <xdr:to>
      <xdr:col>14</xdr:col>
      <xdr:colOff>391868</xdr:colOff>
      <xdr:row>937</xdr:row>
      <xdr:rowOff>65406</xdr:rowOff>
    </xdr:to>
    <xdr:sp macro="" textlink="">
      <xdr:nvSpPr>
        <xdr:cNvPr id="52" name="角丸四角形 21">
          <a:extLst>
            <a:ext uri="{FF2B5EF4-FFF2-40B4-BE49-F238E27FC236}">
              <a16:creationId xmlns:a16="http://schemas.microsoft.com/office/drawing/2014/main" id="{A8EF2F90-F1B9-4A4D-A105-240E4FDE9809}"/>
            </a:ext>
          </a:extLst>
        </xdr:cNvPr>
        <xdr:cNvSpPr/>
      </xdr:nvSpPr>
      <xdr:spPr>
        <a:xfrm>
          <a:off x="82260" y="136864302"/>
          <a:ext cx="9659348" cy="323004"/>
        </a:xfrm>
        <a:prstGeom prst="roundRect">
          <a:avLst/>
        </a:prstGeom>
        <a:ln w="38100">
          <a:solidFill>
            <a:srgbClr val="00206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lang="en-US" altLang="ja-JP" sz="1100" b="1">
              <a:solidFill>
                <a:schemeClr val="dk1"/>
              </a:solidFill>
              <a:effectLst/>
              <a:latin typeface="+mn-ea"/>
              <a:ea typeface="+mn-ea"/>
              <a:cs typeface="+mn-cs"/>
            </a:rPr>
            <a:t>Q12_23</a:t>
          </a:r>
          <a:r>
            <a:rPr lang="ja-JP" altLang="en-US" sz="1100" b="1">
              <a:solidFill>
                <a:schemeClr val="dk1"/>
              </a:solidFill>
              <a:effectLst/>
              <a:latin typeface="+mn-ea"/>
              <a:ea typeface="+mn-ea"/>
              <a:cs typeface="+mn-cs"/>
            </a:rPr>
            <a:t>　あなたはこの１年間にどんなスポーツを観戦しましたか。／ヨット・ボート・カヌー・サーフィン等マリンスポーツ（競艇を除く）　</a:t>
          </a:r>
          <a:r>
            <a:rPr lang="ja-JP"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複数回答）</a:t>
          </a:r>
          <a:endParaRPr kumimoji="1" lang="en-US" altLang="ja-JP" sz="1100" b="1">
            <a:latin typeface="+mn-ea"/>
            <a:ea typeface="+mn-ea"/>
            <a:cs typeface="メイリオ" panose="020B0604030504040204" pitchFamily="50" charset="-128"/>
          </a:endParaRPr>
        </a:p>
      </xdr:txBody>
    </xdr:sp>
    <xdr:clientData/>
  </xdr:twoCellAnchor>
  <xdr:twoCellAnchor>
    <xdr:from>
      <xdr:col>0</xdr:col>
      <xdr:colOff>82260</xdr:colOff>
      <xdr:row>955</xdr:row>
      <xdr:rowOff>77682</xdr:rowOff>
    </xdr:from>
    <xdr:to>
      <xdr:col>14</xdr:col>
      <xdr:colOff>391868</xdr:colOff>
      <xdr:row>957</xdr:row>
      <xdr:rowOff>65406</xdr:rowOff>
    </xdr:to>
    <xdr:sp macro="" textlink="">
      <xdr:nvSpPr>
        <xdr:cNvPr id="53" name="角丸四角形 21">
          <a:extLst>
            <a:ext uri="{FF2B5EF4-FFF2-40B4-BE49-F238E27FC236}">
              <a16:creationId xmlns:a16="http://schemas.microsoft.com/office/drawing/2014/main" id="{CCF10770-AFAB-455B-A2C0-53BE6D213672}"/>
            </a:ext>
          </a:extLst>
        </xdr:cNvPr>
        <xdr:cNvSpPr/>
      </xdr:nvSpPr>
      <xdr:spPr>
        <a:xfrm>
          <a:off x="82260" y="141085782"/>
          <a:ext cx="9659348" cy="323004"/>
        </a:xfrm>
        <a:prstGeom prst="roundRect">
          <a:avLst/>
        </a:prstGeom>
        <a:ln w="38100">
          <a:solidFill>
            <a:srgbClr val="00206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lang="en-US" altLang="ja-JP" sz="1100" b="1">
              <a:solidFill>
                <a:schemeClr val="dk1"/>
              </a:solidFill>
              <a:effectLst/>
              <a:latin typeface="+mn-ea"/>
              <a:ea typeface="+mn-ea"/>
              <a:cs typeface="+mn-cs"/>
            </a:rPr>
            <a:t>Q12_24</a:t>
          </a:r>
          <a:r>
            <a:rPr lang="ja-JP" altLang="en-US" sz="1100" b="1">
              <a:solidFill>
                <a:schemeClr val="dk1"/>
              </a:solidFill>
              <a:effectLst/>
              <a:latin typeface="+mn-ea"/>
              <a:ea typeface="+mn-ea"/>
              <a:cs typeface="+mn-cs"/>
            </a:rPr>
            <a:t>　あなたはこの１年間にどんなスポーツを観戦しましたか。／スキー（アルペン、フリースタイル、ジャンプ、クロスカントリー他）・スノーボード　</a:t>
          </a:r>
          <a:r>
            <a:rPr lang="ja-JP"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複数回答）</a:t>
          </a:r>
          <a:endParaRPr kumimoji="1" lang="en-US" altLang="ja-JP" sz="1100" b="1">
            <a:latin typeface="+mn-ea"/>
            <a:ea typeface="+mn-ea"/>
            <a:cs typeface="メイリオ" panose="020B0604030504040204" pitchFamily="50" charset="-128"/>
          </a:endParaRPr>
        </a:p>
      </xdr:txBody>
    </xdr:sp>
    <xdr:clientData/>
  </xdr:twoCellAnchor>
  <xdr:twoCellAnchor>
    <xdr:from>
      <xdr:col>0</xdr:col>
      <xdr:colOff>82260</xdr:colOff>
      <xdr:row>975</xdr:row>
      <xdr:rowOff>77682</xdr:rowOff>
    </xdr:from>
    <xdr:to>
      <xdr:col>14</xdr:col>
      <xdr:colOff>391868</xdr:colOff>
      <xdr:row>977</xdr:row>
      <xdr:rowOff>65406</xdr:rowOff>
    </xdr:to>
    <xdr:sp macro="" textlink="">
      <xdr:nvSpPr>
        <xdr:cNvPr id="54" name="角丸四角形 21">
          <a:extLst>
            <a:ext uri="{FF2B5EF4-FFF2-40B4-BE49-F238E27FC236}">
              <a16:creationId xmlns:a16="http://schemas.microsoft.com/office/drawing/2014/main" id="{D504E09F-2CDD-4FA8-844D-A1D9BAF14727}"/>
            </a:ext>
          </a:extLst>
        </xdr:cNvPr>
        <xdr:cNvSpPr/>
      </xdr:nvSpPr>
      <xdr:spPr>
        <a:xfrm>
          <a:off x="82260" y="145307262"/>
          <a:ext cx="9659348" cy="323004"/>
        </a:xfrm>
        <a:prstGeom prst="roundRect">
          <a:avLst/>
        </a:prstGeom>
        <a:ln w="38100">
          <a:solidFill>
            <a:srgbClr val="00206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lang="en-US" altLang="ja-JP" sz="1100" b="1">
              <a:solidFill>
                <a:schemeClr val="dk1"/>
              </a:solidFill>
              <a:effectLst/>
              <a:latin typeface="+mn-ea"/>
              <a:ea typeface="+mn-ea"/>
              <a:cs typeface="+mn-cs"/>
            </a:rPr>
            <a:t>Q12_25</a:t>
          </a:r>
          <a:r>
            <a:rPr lang="ja-JP" altLang="en-US" sz="1100" b="1">
              <a:solidFill>
                <a:schemeClr val="dk1"/>
              </a:solidFill>
              <a:effectLst/>
              <a:latin typeface="+mn-ea"/>
              <a:ea typeface="+mn-ea"/>
              <a:cs typeface="+mn-cs"/>
            </a:rPr>
            <a:t>　あなたはこの１年間にどんなスポーツを観戦しましたか。／フィギュアスケート・スピードスケート・アイスホッケー　</a:t>
          </a:r>
          <a:r>
            <a:rPr lang="ja-JP"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複数回答）</a:t>
          </a:r>
          <a:endParaRPr kumimoji="1" lang="en-US" altLang="ja-JP" sz="1100" b="1">
            <a:latin typeface="+mn-ea"/>
            <a:ea typeface="+mn-ea"/>
            <a:cs typeface="メイリオ" panose="020B0604030504040204" pitchFamily="50" charset="-128"/>
          </a:endParaRPr>
        </a:p>
      </xdr:txBody>
    </xdr:sp>
    <xdr:clientData/>
  </xdr:twoCellAnchor>
  <xdr:twoCellAnchor>
    <xdr:from>
      <xdr:col>0</xdr:col>
      <xdr:colOff>82260</xdr:colOff>
      <xdr:row>996</xdr:row>
      <xdr:rowOff>77682</xdr:rowOff>
    </xdr:from>
    <xdr:to>
      <xdr:col>14</xdr:col>
      <xdr:colOff>391868</xdr:colOff>
      <xdr:row>998</xdr:row>
      <xdr:rowOff>65406</xdr:rowOff>
    </xdr:to>
    <xdr:sp macro="" textlink="">
      <xdr:nvSpPr>
        <xdr:cNvPr id="55" name="角丸四角形 21">
          <a:extLst>
            <a:ext uri="{FF2B5EF4-FFF2-40B4-BE49-F238E27FC236}">
              <a16:creationId xmlns:a16="http://schemas.microsoft.com/office/drawing/2014/main" id="{B86D675A-C5F8-4755-89FB-1525BDF1DBCA}"/>
            </a:ext>
          </a:extLst>
        </xdr:cNvPr>
        <xdr:cNvSpPr/>
      </xdr:nvSpPr>
      <xdr:spPr>
        <a:xfrm>
          <a:off x="82260" y="191743542"/>
          <a:ext cx="9659348" cy="323004"/>
        </a:xfrm>
        <a:prstGeom prst="roundRect">
          <a:avLst/>
        </a:prstGeom>
        <a:ln w="38100">
          <a:solidFill>
            <a:srgbClr val="00206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lang="en-US" altLang="ja-JP" sz="1100" b="1">
              <a:solidFill>
                <a:schemeClr val="dk1"/>
              </a:solidFill>
              <a:effectLst/>
              <a:latin typeface="+mn-ea"/>
              <a:ea typeface="+mn-ea"/>
              <a:cs typeface="+mn-cs"/>
            </a:rPr>
            <a:t>Q12_26</a:t>
          </a:r>
          <a:r>
            <a:rPr lang="ja-JP" altLang="en-US" sz="1100" b="1">
              <a:solidFill>
                <a:schemeClr val="dk1"/>
              </a:solidFill>
              <a:effectLst/>
              <a:latin typeface="+mn-ea"/>
              <a:ea typeface="+mn-ea"/>
              <a:cs typeface="+mn-cs"/>
            </a:rPr>
            <a:t>　あなたはこの１年間にどんなスポーツを観戦しましたか。／障がい者スポーツ（車いすバスケットボール、車いすテニス等）　</a:t>
          </a:r>
          <a:r>
            <a:rPr lang="ja-JP"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複数回答）</a:t>
          </a:r>
          <a:endParaRPr kumimoji="1" lang="en-US" altLang="ja-JP" sz="1100" b="1">
            <a:latin typeface="+mn-ea"/>
            <a:ea typeface="+mn-ea"/>
            <a:cs typeface="メイリオ" panose="020B0604030504040204" pitchFamily="50" charset="-128"/>
          </a:endParaRPr>
        </a:p>
      </xdr:txBody>
    </xdr:sp>
    <xdr:clientData/>
  </xdr:twoCellAnchor>
  <xdr:twoCellAnchor>
    <xdr:from>
      <xdr:col>0</xdr:col>
      <xdr:colOff>82260</xdr:colOff>
      <xdr:row>1016</xdr:row>
      <xdr:rowOff>77682</xdr:rowOff>
    </xdr:from>
    <xdr:to>
      <xdr:col>14</xdr:col>
      <xdr:colOff>391868</xdr:colOff>
      <xdr:row>1018</xdr:row>
      <xdr:rowOff>65406</xdr:rowOff>
    </xdr:to>
    <xdr:sp macro="" textlink="">
      <xdr:nvSpPr>
        <xdr:cNvPr id="56" name="角丸四角形 21">
          <a:extLst>
            <a:ext uri="{FF2B5EF4-FFF2-40B4-BE49-F238E27FC236}">
              <a16:creationId xmlns:a16="http://schemas.microsoft.com/office/drawing/2014/main" id="{F20FABA4-EB26-4C28-88F3-6C69FA4E6B8C}"/>
            </a:ext>
          </a:extLst>
        </xdr:cNvPr>
        <xdr:cNvSpPr/>
      </xdr:nvSpPr>
      <xdr:spPr>
        <a:xfrm>
          <a:off x="82260" y="195965022"/>
          <a:ext cx="9659348" cy="323004"/>
        </a:xfrm>
        <a:prstGeom prst="roundRect">
          <a:avLst/>
        </a:prstGeom>
        <a:ln w="38100">
          <a:solidFill>
            <a:srgbClr val="00206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lang="en-US" altLang="ja-JP" sz="1100" b="1">
              <a:solidFill>
                <a:schemeClr val="dk1"/>
              </a:solidFill>
              <a:effectLst/>
              <a:latin typeface="+mn-ea"/>
              <a:ea typeface="+mn-ea"/>
              <a:cs typeface="+mn-cs"/>
            </a:rPr>
            <a:t>Q12_27</a:t>
          </a:r>
          <a:r>
            <a:rPr lang="ja-JP" altLang="en-US" sz="1100" b="1">
              <a:solidFill>
                <a:schemeClr val="dk1"/>
              </a:solidFill>
              <a:effectLst/>
              <a:latin typeface="+mn-ea"/>
              <a:ea typeface="+mn-ea"/>
              <a:cs typeface="+mn-cs"/>
            </a:rPr>
            <a:t>　あなたはこの１年間にどんなスポーツを観戦しましたか。／その他　</a:t>
          </a:r>
          <a:r>
            <a:rPr lang="ja-JP"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複数回答）</a:t>
          </a:r>
          <a:endParaRPr kumimoji="1" lang="en-US" altLang="ja-JP" sz="1100" b="1">
            <a:latin typeface="+mn-ea"/>
            <a:ea typeface="+mn-ea"/>
            <a:cs typeface="メイリオ" panose="020B0604030504040204" pitchFamily="50" charset="-128"/>
          </a:endParaRPr>
        </a:p>
      </xdr:txBody>
    </xdr:sp>
    <xdr:clientData/>
  </xdr:twoCellAnchor>
</xdr:wsDr>
</file>

<file path=xl/drawings/drawing3.xml><?xml version="1.0" encoding="utf-8"?>
<c:userShapes xmlns:c="http://schemas.openxmlformats.org/drawingml/2006/chart">
  <cdr:relSizeAnchor xmlns:cdr="http://schemas.openxmlformats.org/drawingml/2006/chartDrawing">
    <cdr:from>
      <cdr:x>0.00756</cdr:x>
      <cdr:y>0.07144</cdr:y>
    </cdr:from>
    <cdr:to>
      <cdr:x>0.05716</cdr:x>
      <cdr:y>0.84365</cdr:y>
    </cdr:to>
    <cdr:grpSp>
      <cdr:nvGrpSpPr>
        <cdr:cNvPr id="12" name="グループ化 11">
          <a:extLst xmlns:a="http://schemas.openxmlformats.org/drawingml/2006/main">
            <a:ext uri="{FF2B5EF4-FFF2-40B4-BE49-F238E27FC236}">
              <a16:creationId xmlns:a16="http://schemas.microsoft.com/office/drawing/2014/main" id="{F646639E-D2FC-4593-9896-9E38118DFBE5}"/>
            </a:ext>
          </a:extLst>
        </cdr:cNvPr>
        <cdr:cNvGrpSpPr/>
      </cdr:nvGrpSpPr>
      <cdr:grpSpPr>
        <a:xfrm xmlns:a="http://schemas.openxmlformats.org/drawingml/2006/main">
          <a:off x="62003" y="234080"/>
          <a:ext cx="406795" cy="2530224"/>
          <a:chOff x="0" y="-15482"/>
          <a:chExt cx="297655" cy="2119256"/>
        </a:xfrm>
      </cdr:grpSpPr>
      <cdr:sp macro="" textlink="">
        <cdr:nvSpPr>
          <cdr:cNvPr id="13" name="正方形/長方形 12">
            <a:extLst xmlns:a="http://schemas.openxmlformats.org/drawingml/2006/main">
              <a:ext uri="{FF2B5EF4-FFF2-40B4-BE49-F238E27FC236}">
                <a16:creationId xmlns:a16="http://schemas.microsoft.com/office/drawing/2014/main" id="{3461ED26-8404-45F8-936F-3D0930887BE2}"/>
              </a:ext>
            </a:extLst>
          </cdr:cNvPr>
          <cdr:cNvSpPr/>
        </cdr:nvSpPr>
        <cdr:spPr>
          <a:xfrm xmlns:a="http://schemas.openxmlformats.org/drawingml/2006/main">
            <a:off x="17859" y="184549"/>
            <a:ext cx="279796" cy="339328"/>
          </a:xfrm>
          <a:prstGeom xmlns:a="http://schemas.openxmlformats.org/drawingml/2006/main" prst="rect">
            <a:avLst/>
          </a:prstGeom>
          <a:solidFill xmlns:a="http://schemas.openxmlformats.org/drawingml/2006/main">
            <a:schemeClr val="bg1"/>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kumimoji="1" lang="ja-JP" altLang="en-US" sz="1100"/>
          </a:p>
        </cdr:txBody>
      </cdr:sp>
      <cdr:sp macro="" textlink="">
        <cdr:nvSpPr>
          <cdr:cNvPr id="14" name="正方形/長方形 13">
            <a:extLst xmlns:a="http://schemas.openxmlformats.org/drawingml/2006/main">
              <a:ext uri="{FF2B5EF4-FFF2-40B4-BE49-F238E27FC236}">
                <a16:creationId xmlns:a16="http://schemas.microsoft.com/office/drawing/2014/main" id="{BF36719C-6287-4F7E-B842-7599CB19C9A6}"/>
              </a:ext>
            </a:extLst>
          </cdr:cNvPr>
          <cdr:cNvSpPr/>
        </cdr:nvSpPr>
        <cdr:spPr>
          <a:xfrm xmlns:a="http://schemas.openxmlformats.org/drawingml/2006/main">
            <a:off x="0" y="589361"/>
            <a:ext cx="279796" cy="339328"/>
          </a:xfrm>
          <a:prstGeom xmlns:a="http://schemas.openxmlformats.org/drawingml/2006/main" prst="rect">
            <a:avLst/>
          </a:prstGeom>
          <a:solidFill xmlns:a="http://schemas.openxmlformats.org/drawingml/2006/main">
            <a:schemeClr val="bg1"/>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kumimoji="1" lang="ja-JP" altLang="en-US" sz="1100"/>
          </a:p>
        </cdr:txBody>
      </cdr:sp>
      <cdr:sp macro="" textlink="">
        <cdr:nvSpPr>
          <cdr:cNvPr id="15" name="正方形/長方形 14">
            <a:extLst xmlns:a="http://schemas.openxmlformats.org/drawingml/2006/main">
              <a:ext uri="{FF2B5EF4-FFF2-40B4-BE49-F238E27FC236}">
                <a16:creationId xmlns:a16="http://schemas.microsoft.com/office/drawing/2014/main" id="{B1E7E62A-6EDC-477E-BFB3-32CAEDD6E032}"/>
              </a:ext>
            </a:extLst>
          </cdr:cNvPr>
          <cdr:cNvSpPr/>
        </cdr:nvSpPr>
        <cdr:spPr>
          <a:xfrm xmlns:a="http://schemas.openxmlformats.org/drawingml/2006/main">
            <a:off x="0" y="946548"/>
            <a:ext cx="279796" cy="339328"/>
          </a:xfrm>
          <a:prstGeom xmlns:a="http://schemas.openxmlformats.org/drawingml/2006/main" prst="rect">
            <a:avLst/>
          </a:prstGeom>
          <a:solidFill xmlns:a="http://schemas.openxmlformats.org/drawingml/2006/main">
            <a:schemeClr val="bg1"/>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kumimoji="1" lang="ja-JP" altLang="en-US" sz="1100"/>
          </a:p>
        </cdr:txBody>
      </cdr:sp>
      <cdr:sp macro="" textlink="">
        <cdr:nvSpPr>
          <cdr:cNvPr id="16" name="正方形/長方形 15">
            <a:extLst xmlns:a="http://schemas.openxmlformats.org/drawingml/2006/main">
              <a:ext uri="{FF2B5EF4-FFF2-40B4-BE49-F238E27FC236}">
                <a16:creationId xmlns:a16="http://schemas.microsoft.com/office/drawing/2014/main" id="{32A9F6A8-FD09-4152-B2A6-E429EA651564}"/>
              </a:ext>
            </a:extLst>
          </cdr:cNvPr>
          <cdr:cNvSpPr/>
        </cdr:nvSpPr>
        <cdr:spPr>
          <a:xfrm xmlns:a="http://schemas.openxmlformats.org/drawingml/2006/main">
            <a:off x="5953" y="1357313"/>
            <a:ext cx="267890" cy="339328"/>
          </a:xfrm>
          <a:prstGeom xmlns:a="http://schemas.openxmlformats.org/drawingml/2006/main" prst="rect">
            <a:avLst/>
          </a:prstGeom>
          <a:solidFill xmlns:a="http://schemas.openxmlformats.org/drawingml/2006/main">
            <a:schemeClr val="bg1"/>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kumimoji="1" lang="ja-JP" altLang="en-US" sz="1100"/>
          </a:p>
        </cdr:txBody>
      </cdr:sp>
      <cdr:sp macro="" textlink="">
        <cdr:nvSpPr>
          <cdr:cNvPr id="17" name="正方形/長方形 16">
            <a:extLst xmlns:a="http://schemas.openxmlformats.org/drawingml/2006/main">
              <a:ext uri="{FF2B5EF4-FFF2-40B4-BE49-F238E27FC236}">
                <a16:creationId xmlns:a16="http://schemas.microsoft.com/office/drawing/2014/main" id="{58BC9D80-0C8E-4601-8492-CB8CB1662961}"/>
              </a:ext>
            </a:extLst>
          </cdr:cNvPr>
          <cdr:cNvSpPr/>
        </cdr:nvSpPr>
        <cdr:spPr>
          <a:xfrm xmlns:a="http://schemas.openxmlformats.org/drawingml/2006/main">
            <a:off x="5953" y="1750220"/>
            <a:ext cx="267891" cy="353554"/>
          </a:xfrm>
          <a:prstGeom xmlns:a="http://schemas.openxmlformats.org/drawingml/2006/main" prst="rect">
            <a:avLst/>
          </a:prstGeom>
          <a:solidFill xmlns:a="http://schemas.openxmlformats.org/drawingml/2006/main">
            <a:schemeClr val="bg1"/>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kumimoji="1" lang="ja-JP" altLang="en-US" sz="1100"/>
          </a:p>
        </cdr:txBody>
      </cdr:sp>
      <cdr:sp macro="" textlink="">
        <cdr:nvSpPr>
          <cdr:cNvPr id="18" name="正方形/長方形 17">
            <a:extLst xmlns:a="http://schemas.openxmlformats.org/drawingml/2006/main">
              <a:ext uri="{FF2B5EF4-FFF2-40B4-BE49-F238E27FC236}">
                <a16:creationId xmlns:a16="http://schemas.microsoft.com/office/drawing/2014/main" id="{1BCAF6CE-5494-4772-B2CD-4EDE16006D83}"/>
              </a:ext>
            </a:extLst>
          </cdr:cNvPr>
          <cdr:cNvSpPr/>
        </cdr:nvSpPr>
        <cdr:spPr>
          <a:xfrm xmlns:a="http://schemas.openxmlformats.org/drawingml/2006/main">
            <a:off x="5953" y="-15482"/>
            <a:ext cx="267890" cy="174371"/>
          </a:xfrm>
          <a:prstGeom xmlns:a="http://schemas.openxmlformats.org/drawingml/2006/main" prst="rect">
            <a:avLst/>
          </a:prstGeom>
          <a:solidFill xmlns:a="http://schemas.openxmlformats.org/drawingml/2006/main">
            <a:schemeClr val="bg1"/>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kumimoji="1" lang="ja-JP" altLang="en-US" sz="1100"/>
          </a:p>
        </cdr:txBody>
      </cdr:sp>
    </cdr:grpSp>
  </cdr:relSizeAnchor>
  <cdr:relSizeAnchor xmlns:cdr="http://schemas.openxmlformats.org/drawingml/2006/chartDrawing">
    <cdr:from>
      <cdr:x>0</cdr:x>
      <cdr:y>0.07112</cdr:y>
    </cdr:from>
    <cdr:to>
      <cdr:x>0.07372</cdr:x>
      <cdr:y>0.86071</cdr:y>
    </cdr:to>
    <cdr:grpSp>
      <cdr:nvGrpSpPr>
        <cdr:cNvPr id="19" name="グループ化 18">
          <a:extLst xmlns:a="http://schemas.openxmlformats.org/drawingml/2006/main">
            <a:ext uri="{FF2B5EF4-FFF2-40B4-BE49-F238E27FC236}">
              <a16:creationId xmlns:a16="http://schemas.microsoft.com/office/drawing/2014/main" id="{54A1C6D2-D4C0-4731-A957-D4C46280C82D}"/>
            </a:ext>
          </a:extLst>
        </cdr:cNvPr>
        <cdr:cNvGrpSpPr/>
      </cdr:nvGrpSpPr>
      <cdr:grpSpPr>
        <a:xfrm xmlns:a="http://schemas.openxmlformats.org/drawingml/2006/main">
          <a:off x="0" y="233032"/>
          <a:ext cx="604615" cy="2587170"/>
          <a:chOff x="0" y="0"/>
          <a:chExt cx="482203" cy="2166936"/>
        </a:xfrm>
      </cdr:grpSpPr>
      <cdr:sp macro="" textlink="">
        <cdr:nvSpPr>
          <cdr:cNvPr id="20" name="テキスト ボックス 13">
            <a:extLst xmlns:a="http://schemas.openxmlformats.org/drawingml/2006/main">
              <a:ext uri="{FF2B5EF4-FFF2-40B4-BE49-F238E27FC236}">
                <a16:creationId xmlns:a16="http://schemas.microsoft.com/office/drawing/2014/main" id="{BFDC4CDA-0B8C-4AA6-BB6C-68793355C7A1}"/>
              </a:ext>
            </a:extLst>
          </cdr:cNvPr>
          <cdr:cNvSpPr txBox="1"/>
        </cdr:nvSpPr>
        <cdr:spPr>
          <a:xfrm xmlns:a="http://schemas.openxmlformats.org/drawingml/2006/main">
            <a:off x="0" y="0"/>
            <a:ext cx="482203" cy="23217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ja-JP" altLang="en-US" sz="800">
                <a:solidFill>
                  <a:schemeClr val="tx1">
                    <a:lumMod val="65000"/>
                    <a:lumOff val="35000"/>
                  </a:schemeClr>
                </a:solidFill>
              </a:rPr>
              <a:t>全体</a:t>
            </a:r>
          </a:p>
        </cdr:txBody>
      </cdr:sp>
      <cdr:sp macro="" textlink="">
        <cdr:nvSpPr>
          <cdr:cNvPr id="21" name="テキスト ボックス 14">
            <a:extLst xmlns:a="http://schemas.openxmlformats.org/drawingml/2006/main">
              <a:ext uri="{FF2B5EF4-FFF2-40B4-BE49-F238E27FC236}">
                <a16:creationId xmlns:a16="http://schemas.microsoft.com/office/drawing/2014/main" id="{0A8D62DA-2A1B-430A-9CB9-E9B2EA99900D}"/>
              </a:ext>
            </a:extLst>
          </cdr:cNvPr>
          <cdr:cNvSpPr txBox="1"/>
        </cdr:nvSpPr>
        <cdr:spPr>
          <a:xfrm xmlns:a="http://schemas.openxmlformats.org/drawingml/2006/main">
            <a:off x="0" y="214311"/>
            <a:ext cx="482203" cy="3809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800">
                <a:solidFill>
                  <a:schemeClr val="tx1">
                    <a:lumMod val="65000"/>
                    <a:lumOff val="35000"/>
                  </a:schemeClr>
                </a:solidFill>
              </a:rPr>
              <a:t>18-29</a:t>
            </a:r>
          </a:p>
          <a:p xmlns:a="http://schemas.openxmlformats.org/drawingml/2006/main">
            <a:r>
              <a:rPr kumimoji="1" lang="ja-JP" altLang="en-US" sz="800">
                <a:solidFill>
                  <a:schemeClr val="tx1">
                    <a:lumMod val="65000"/>
                    <a:lumOff val="35000"/>
                  </a:schemeClr>
                </a:solidFill>
              </a:rPr>
              <a:t>歳</a:t>
            </a:r>
          </a:p>
        </cdr:txBody>
      </cdr:sp>
      <cdr:sp macro="" textlink="">
        <cdr:nvSpPr>
          <cdr:cNvPr id="22" name="テキスト ボックス 15">
            <a:extLst xmlns:a="http://schemas.openxmlformats.org/drawingml/2006/main">
              <a:ext uri="{FF2B5EF4-FFF2-40B4-BE49-F238E27FC236}">
                <a16:creationId xmlns:a16="http://schemas.microsoft.com/office/drawing/2014/main" id="{AC5CE9A9-19B4-42EF-B80D-6CDEF11EF8A5}"/>
              </a:ext>
            </a:extLst>
          </cdr:cNvPr>
          <cdr:cNvSpPr txBox="1"/>
        </cdr:nvSpPr>
        <cdr:spPr>
          <a:xfrm xmlns:a="http://schemas.openxmlformats.org/drawingml/2006/main">
            <a:off x="0" y="607217"/>
            <a:ext cx="482203" cy="3809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800">
                <a:solidFill>
                  <a:schemeClr val="tx1">
                    <a:lumMod val="65000"/>
                    <a:lumOff val="35000"/>
                  </a:schemeClr>
                </a:solidFill>
              </a:rPr>
              <a:t>30</a:t>
            </a:r>
          </a:p>
          <a:p xmlns:a="http://schemas.openxmlformats.org/drawingml/2006/main">
            <a:r>
              <a:rPr kumimoji="1" lang="ja-JP" altLang="en-US" sz="800">
                <a:solidFill>
                  <a:schemeClr val="tx1">
                    <a:lumMod val="65000"/>
                    <a:lumOff val="35000"/>
                  </a:schemeClr>
                </a:solidFill>
              </a:rPr>
              <a:t>歳代</a:t>
            </a:r>
          </a:p>
        </cdr:txBody>
      </cdr:sp>
      <cdr:sp macro="" textlink="">
        <cdr:nvSpPr>
          <cdr:cNvPr id="23" name="テキスト ボックス 16">
            <a:extLst xmlns:a="http://schemas.openxmlformats.org/drawingml/2006/main">
              <a:ext uri="{FF2B5EF4-FFF2-40B4-BE49-F238E27FC236}">
                <a16:creationId xmlns:a16="http://schemas.microsoft.com/office/drawing/2014/main" id="{F295B6EA-26CD-4212-B331-9FCE86BFF1E8}"/>
              </a:ext>
            </a:extLst>
          </cdr:cNvPr>
          <cdr:cNvSpPr txBox="1"/>
        </cdr:nvSpPr>
        <cdr:spPr>
          <a:xfrm xmlns:a="http://schemas.openxmlformats.org/drawingml/2006/main">
            <a:off x="0" y="1000124"/>
            <a:ext cx="482203" cy="3809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800">
                <a:solidFill>
                  <a:schemeClr val="tx1">
                    <a:lumMod val="65000"/>
                    <a:lumOff val="35000"/>
                  </a:schemeClr>
                </a:solidFill>
              </a:rPr>
              <a:t>40</a:t>
            </a:r>
          </a:p>
          <a:p xmlns:a="http://schemas.openxmlformats.org/drawingml/2006/main">
            <a:r>
              <a:rPr kumimoji="1" lang="ja-JP" altLang="en-US" sz="800">
                <a:solidFill>
                  <a:schemeClr val="tx1">
                    <a:lumMod val="65000"/>
                    <a:lumOff val="35000"/>
                  </a:schemeClr>
                </a:solidFill>
              </a:rPr>
              <a:t>歳代</a:t>
            </a:r>
          </a:p>
        </cdr:txBody>
      </cdr:sp>
      <cdr:sp macro="" textlink="">
        <cdr:nvSpPr>
          <cdr:cNvPr id="24" name="テキスト ボックス 17">
            <a:extLst xmlns:a="http://schemas.openxmlformats.org/drawingml/2006/main">
              <a:ext uri="{FF2B5EF4-FFF2-40B4-BE49-F238E27FC236}">
                <a16:creationId xmlns:a16="http://schemas.microsoft.com/office/drawing/2014/main" id="{8346125E-0B54-4E11-BBEA-F0C65D0306AB}"/>
              </a:ext>
            </a:extLst>
          </cdr:cNvPr>
          <cdr:cNvSpPr txBox="1"/>
        </cdr:nvSpPr>
        <cdr:spPr>
          <a:xfrm xmlns:a="http://schemas.openxmlformats.org/drawingml/2006/main">
            <a:off x="0" y="1387077"/>
            <a:ext cx="482203" cy="3809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800">
                <a:solidFill>
                  <a:schemeClr val="tx1">
                    <a:lumMod val="65000"/>
                    <a:lumOff val="35000"/>
                  </a:schemeClr>
                </a:solidFill>
              </a:rPr>
              <a:t>50</a:t>
            </a:r>
          </a:p>
          <a:p xmlns:a="http://schemas.openxmlformats.org/drawingml/2006/main">
            <a:r>
              <a:rPr kumimoji="1" lang="ja-JP" altLang="en-US" sz="800">
                <a:solidFill>
                  <a:schemeClr val="tx1">
                    <a:lumMod val="65000"/>
                    <a:lumOff val="35000"/>
                  </a:schemeClr>
                </a:solidFill>
              </a:rPr>
              <a:t>歳代</a:t>
            </a:r>
          </a:p>
        </cdr:txBody>
      </cdr:sp>
      <cdr:sp macro="" textlink="">
        <cdr:nvSpPr>
          <cdr:cNvPr id="25" name="テキスト ボックス 18">
            <a:extLst xmlns:a="http://schemas.openxmlformats.org/drawingml/2006/main">
              <a:ext uri="{FF2B5EF4-FFF2-40B4-BE49-F238E27FC236}">
                <a16:creationId xmlns:a16="http://schemas.microsoft.com/office/drawing/2014/main" id="{61AB5171-4276-4FEB-9F27-D20E106C4259}"/>
              </a:ext>
            </a:extLst>
          </cdr:cNvPr>
          <cdr:cNvSpPr txBox="1"/>
        </cdr:nvSpPr>
        <cdr:spPr>
          <a:xfrm xmlns:a="http://schemas.openxmlformats.org/drawingml/2006/main">
            <a:off x="0" y="1785937"/>
            <a:ext cx="482203" cy="3809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800">
                <a:solidFill>
                  <a:schemeClr val="tx1">
                    <a:lumMod val="65000"/>
                    <a:lumOff val="35000"/>
                  </a:schemeClr>
                </a:solidFill>
              </a:rPr>
              <a:t>60</a:t>
            </a:r>
            <a:r>
              <a:rPr kumimoji="1" lang="ja-JP" altLang="en-US" sz="800">
                <a:solidFill>
                  <a:schemeClr val="tx1">
                    <a:lumMod val="65000"/>
                    <a:lumOff val="35000"/>
                  </a:schemeClr>
                </a:solidFill>
              </a:rPr>
              <a:t>歳</a:t>
            </a:r>
            <a:endParaRPr kumimoji="1" lang="en-US" altLang="ja-JP" sz="800">
              <a:solidFill>
                <a:schemeClr val="tx1">
                  <a:lumMod val="65000"/>
                  <a:lumOff val="35000"/>
                </a:schemeClr>
              </a:solidFill>
            </a:endParaRPr>
          </a:p>
          <a:p xmlns:a="http://schemas.openxmlformats.org/drawingml/2006/main">
            <a:r>
              <a:rPr kumimoji="1" lang="ja-JP" altLang="en-US" sz="800">
                <a:solidFill>
                  <a:schemeClr val="tx1">
                    <a:lumMod val="65000"/>
                    <a:lumOff val="35000"/>
                  </a:schemeClr>
                </a:solidFill>
              </a:rPr>
              <a:t>以上</a:t>
            </a:r>
          </a:p>
        </cdr:txBody>
      </cdr:sp>
    </cdr:grp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2:AI47"/>
  <sheetViews>
    <sheetView zoomScale="145" zoomScaleNormal="145" zoomScaleSheetLayoutView="115" workbookViewId="0">
      <selection activeCell="J42" sqref="J42:K42"/>
    </sheetView>
  </sheetViews>
  <sheetFormatPr defaultColWidth="9" defaultRowHeight="13.5" x14ac:dyDescent="0.15"/>
  <cols>
    <col min="1" max="2" width="3.625" customWidth="1"/>
    <col min="3" max="6" width="3.125" customWidth="1"/>
    <col min="7" max="7" width="8.625" customWidth="1"/>
    <col min="8" max="8" width="3.125" customWidth="1"/>
    <col min="9" max="9" width="8.125" customWidth="1"/>
    <col min="10" max="10" width="3.125" customWidth="1"/>
    <col min="11" max="11" width="6" customWidth="1"/>
    <col min="12" max="12" width="3.125" customWidth="1"/>
    <col min="13" max="13" width="7" customWidth="1"/>
    <col min="14" max="14" width="3.125" customWidth="1"/>
    <col min="15" max="15" width="7.625" customWidth="1"/>
    <col min="16" max="16" width="3.125" customWidth="1"/>
    <col min="17" max="17" width="6.625" customWidth="1"/>
    <col min="18" max="18" width="3.125" customWidth="1"/>
    <col min="19" max="19" width="6.5" customWidth="1"/>
    <col min="20" max="20" width="3.5" customWidth="1"/>
    <col min="21" max="21" width="3.125" customWidth="1"/>
    <col min="22" max="22" width="4.125" customWidth="1"/>
    <col min="23" max="23" width="3.125" customWidth="1"/>
    <col min="24" max="24" width="3.625" customWidth="1"/>
    <col min="25" max="25" width="4.375" customWidth="1"/>
    <col min="26" max="26" width="4.625" customWidth="1"/>
    <col min="27" max="27" width="3.125" customWidth="1"/>
    <col min="28" max="28" width="4.375" customWidth="1"/>
    <col min="29" max="31" width="3.625" customWidth="1"/>
    <col min="32" max="32" width="3.125" customWidth="1"/>
    <col min="33" max="33" width="20.125" bestFit="1" customWidth="1"/>
    <col min="34" max="34" width="7.875" bestFit="1" customWidth="1"/>
    <col min="35" max="35" width="7.875" customWidth="1"/>
    <col min="36" max="38" width="7.125" customWidth="1"/>
    <col min="39" max="65" width="3.125" customWidth="1"/>
  </cols>
  <sheetData>
    <row r="2" spans="1:29" ht="13.5" customHeight="1" x14ac:dyDescent="0.15">
      <c r="A2" s="197" t="s">
        <v>267</v>
      </c>
      <c r="B2" s="197"/>
      <c r="C2" s="197"/>
      <c r="D2" s="197"/>
      <c r="E2" s="197"/>
      <c r="F2" s="197"/>
      <c r="G2" s="197"/>
      <c r="H2" s="197"/>
      <c r="I2" s="197"/>
      <c r="J2" s="197"/>
      <c r="K2" s="197"/>
      <c r="L2" s="197"/>
      <c r="M2" s="197"/>
      <c r="N2" s="197"/>
      <c r="O2" s="197"/>
      <c r="P2" s="197"/>
      <c r="Q2" s="197"/>
      <c r="R2" s="197"/>
      <c r="S2" s="197"/>
      <c r="T2" s="31"/>
      <c r="U2" s="31"/>
      <c r="V2" s="31"/>
      <c r="W2" s="31"/>
      <c r="X2" s="31"/>
      <c r="Y2" s="31"/>
      <c r="Z2" s="31"/>
      <c r="AA2" s="31"/>
      <c r="AB2" s="31"/>
      <c r="AC2" s="31"/>
    </row>
    <row r="3" spans="1:29" ht="13.5" customHeight="1" x14ac:dyDescent="0.15">
      <c r="A3" s="197"/>
      <c r="B3" s="197"/>
      <c r="C3" s="197"/>
      <c r="D3" s="197"/>
      <c r="E3" s="197"/>
      <c r="F3" s="197"/>
      <c r="G3" s="197"/>
      <c r="H3" s="197"/>
      <c r="I3" s="197"/>
      <c r="J3" s="197"/>
      <c r="K3" s="197"/>
      <c r="L3" s="197"/>
      <c r="M3" s="197"/>
      <c r="N3" s="197"/>
      <c r="O3" s="197"/>
      <c r="P3" s="197"/>
      <c r="Q3" s="197"/>
      <c r="R3" s="197"/>
      <c r="S3" s="197"/>
      <c r="T3" s="31"/>
      <c r="U3" s="31"/>
      <c r="V3" s="31"/>
      <c r="W3" s="31"/>
      <c r="X3" s="31"/>
      <c r="Y3" s="31"/>
      <c r="Z3" s="31"/>
      <c r="AA3" s="31"/>
      <c r="AB3" s="31"/>
      <c r="AC3" s="31"/>
    </row>
    <row r="4" spans="1:29" ht="13.5" customHeight="1" x14ac:dyDescent="0.15">
      <c r="A4" s="11"/>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row>
    <row r="5" spans="1:29" ht="13.5" customHeight="1" x14ac:dyDescent="0.15">
      <c r="A5" s="1" t="s">
        <v>9</v>
      </c>
      <c r="B5" s="1"/>
      <c r="C5" s="1"/>
      <c r="D5" s="1"/>
      <c r="E5" s="198" t="s">
        <v>308</v>
      </c>
      <c r="F5" s="198"/>
      <c r="G5" s="198"/>
      <c r="H5" s="198"/>
      <c r="I5" s="198"/>
      <c r="J5" s="198"/>
      <c r="K5" s="198"/>
      <c r="L5" s="198"/>
      <c r="M5" s="198"/>
      <c r="N5" s="198"/>
      <c r="O5" s="198"/>
      <c r="P5" s="198"/>
      <c r="Q5" s="198"/>
      <c r="R5" s="198"/>
      <c r="S5" s="198"/>
      <c r="T5" s="32"/>
      <c r="U5" s="32"/>
      <c r="V5" s="32"/>
      <c r="W5" s="32"/>
      <c r="X5" s="32"/>
      <c r="Y5" s="32"/>
      <c r="Z5" s="32"/>
      <c r="AA5" s="32"/>
      <c r="AB5" s="32"/>
      <c r="AC5" s="32"/>
    </row>
    <row r="6" spans="1:29" ht="13.5" customHeight="1" x14ac:dyDescent="0.15">
      <c r="A6" s="1"/>
      <c r="B6" s="1"/>
      <c r="C6" s="1"/>
      <c r="D6" s="1"/>
      <c r="E6" s="198"/>
      <c r="F6" s="198"/>
      <c r="G6" s="198"/>
      <c r="H6" s="198"/>
      <c r="I6" s="198"/>
      <c r="J6" s="198"/>
      <c r="K6" s="198"/>
      <c r="L6" s="198"/>
      <c r="M6" s="198"/>
      <c r="N6" s="198"/>
      <c r="O6" s="198"/>
      <c r="P6" s="198"/>
      <c r="Q6" s="198"/>
      <c r="R6" s="198"/>
      <c r="S6" s="198"/>
      <c r="T6" s="32"/>
      <c r="U6" s="32"/>
      <c r="V6" s="32"/>
      <c r="W6" s="32"/>
      <c r="X6" s="32"/>
      <c r="Y6" s="32"/>
      <c r="Z6" s="32"/>
      <c r="AA6" s="32"/>
      <c r="AB6" s="32"/>
      <c r="AC6" s="32"/>
    </row>
    <row r="7" spans="1:29" ht="13.5" customHeight="1" x14ac:dyDescent="0.15">
      <c r="A7" s="1"/>
      <c r="B7" s="1"/>
      <c r="C7" s="1"/>
      <c r="D7" s="1"/>
      <c r="E7" s="198"/>
      <c r="F7" s="198"/>
      <c r="G7" s="198"/>
      <c r="H7" s="198"/>
      <c r="I7" s="198"/>
      <c r="J7" s="198"/>
      <c r="K7" s="198"/>
      <c r="L7" s="198"/>
      <c r="M7" s="198"/>
      <c r="N7" s="198"/>
      <c r="O7" s="198"/>
      <c r="P7" s="198"/>
      <c r="Q7" s="198"/>
      <c r="R7" s="198"/>
      <c r="S7" s="198"/>
      <c r="T7" s="32"/>
      <c r="U7" s="32"/>
      <c r="V7" s="32"/>
      <c r="W7" s="32"/>
      <c r="X7" s="32"/>
      <c r="Y7" s="32"/>
      <c r="Z7" s="32"/>
      <c r="AA7" s="32"/>
      <c r="AB7" s="32"/>
      <c r="AC7" s="32"/>
    </row>
    <row r="8" spans="1:29" ht="13.5" customHeight="1" x14ac:dyDescent="0.15">
      <c r="A8" s="1"/>
      <c r="B8" s="1"/>
      <c r="C8" s="1"/>
      <c r="D8" s="1"/>
      <c r="E8" s="198"/>
      <c r="F8" s="198"/>
      <c r="G8" s="198"/>
      <c r="H8" s="198"/>
      <c r="I8" s="198"/>
      <c r="J8" s="198"/>
      <c r="K8" s="198"/>
      <c r="L8" s="198"/>
      <c r="M8" s="198"/>
      <c r="N8" s="198"/>
      <c r="O8" s="198"/>
      <c r="P8" s="198"/>
      <c r="Q8" s="198"/>
      <c r="R8" s="198"/>
      <c r="S8" s="198"/>
      <c r="T8" s="32"/>
      <c r="U8" s="32"/>
      <c r="V8" s="32"/>
      <c r="W8" s="32"/>
      <c r="X8" s="32"/>
      <c r="Y8" s="32"/>
      <c r="Z8" s="32"/>
      <c r="AA8" s="32"/>
      <c r="AB8" s="32"/>
      <c r="AC8" s="32"/>
    </row>
    <row r="9" spans="1:29" ht="13.5" customHeight="1" x14ac:dyDescent="0.15">
      <c r="A9" s="1"/>
      <c r="B9" s="1"/>
      <c r="C9" s="1"/>
      <c r="D9" s="1"/>
      <c r="E9" s="198"/>
      <c r="F9" s="198"/>
      <c r="G9" s="198"/>
      <c r="H9" s="198"/>
      <c r="I9" s="198"/>
      <c r="J9" s="198"/>
      <c r="K9" s="198"/>
      <c r="L9" s="198"/>
      <c r="M9" s="198"/>
      <c r="N9" s="198"/>
      <c r="O9" s="198"/>
      <c r="P9" s="198"/>
      <c r="Q9" s="198"/>
      <c r="R9" s="198"/>
      <c r="S9" s="198"/>
      <c r="T9" s="32"/>
      <c r="U9" s="32"/>
      <c r="V9" s="32"/>
      <c r="W9" s="32"/>
      <c r="X9" s="32"/>
      <c r="Y9" s="32"/>
      <c r="Z9" s="32"/>
      <c r="AA9" s="32"/>
      <c r="AB9" s="32"/>
      <c r="AC9" s="32"/>
    </row>
    <row r="10" spans="1:29" ht="28.5" customHeight="1" x14ac:dyDescent="0.15">
      <c r="A10" s="1"/>
      <c r="B10" s="1"/>
      <c r="C10" s="1"/>
      <c r="D10" s="1"/>
      <c r="E10" s="198"/>
      <c r="F10" s="198"/>
      <c r="G10" s="198"/>
      <c r="H10" s="198"/>
      <c r="I10" s="198"/>
      <c r="J10" s="198"/>
      <c r="K10" s="198"/>
      <c r="L10" s="198"/>
      <c r="M10" s="198"/>
      <c r="N10" s="198"/>
      <c r="O10" s="198"/>
      <c r="P10" s="198"/>
      <c r="Q10" s="198"/>
      <c r="R10" s="198"/>
      <c r="S10" s="198"/>
      <c r="T10" s="32"/>
      <c r="U10" s="32"/>
      <c r="V10" s="32"/>
      <c r="W10" s="32"/>
      <c r="X10" s="32"/>
      <c r="Y10" s="32"/>
      <c r="Z10" s="32"/>
      <c r="AA10" s="32"/>
      <c r="AB10" s="32"/>
      <c r="AC10" s="32"/>
    </row>
    <row r="11" spans="1:29" ht="13.5" customHeight="1" x14ac:dyDescent="0.15">
      <c r="A11" s="1"/>
      <c r="B11" s="1"/>
      <c r="C11" s="1"/>
      <c r="D11" s="1"/>
      <c r="E11" s="26"/>
      <c r="F11" s="26"/>
      <c r="G11" s="26"/>
      <c r="H11" s="26"/>
      <c r="I11" s="26"/>
      <c r="J11" s="26"/>
      <c r="K11" s="26"/>
      <c r="L11" s="26"/>
      <c r="M11" s="26"/>
      <c r="N11" s="26"/>
      <c r="O11" s="26"/>
      <c r="P11" s="26"/>
      <c r="Q11" s="26"/>
      <c r="R11" s="26"/>
      <c r="S11" s="26"/>
      <c r="T11" s="32"/>
      <c r="U11" s="32"/>
      <c r="V11" s="32"/>
      <c r="W11" s="32"/>
      <c r="X11" s="32"/>
      <c r="Y11" s="32"/>
      <c r="Z11" s="32"/>
      <c r="AA11" s="32"/>
      <c r="AB11" s="32"/>
      <c r="AC11" s="32"/>
    </row>
    <row r="12" spans="1:29" ht="13.5" customHeight="1" x14ac:dyDescent="0.15">
      <c r="A12" s="1"/>
      <c r="B12" s="1"/>
      <c r="C12" s="1"/>
      <c r="D12" s="1"/>
      <c r="E12" s="26"/>
      <c r="F12" s="26"/>
      <c r="G12" s="26"/>
      <c r="H12" s="26"/>
      <c r="I12" s="26"/>
      <c r="J12" s="26"/>
      <c r="K12" s="26"/>
      <c r="L12" s="26"/>
      <c r="M12" s="26"/>
      <c r="N12" s="26"/>
      <c r="O12" s="26"/>
      <c r="P12" s="26"/>
      <c r="Q12" s="26"/>
      <c r="R12" s="26"/>
      <c r="S12" s="26"/>
      <c r="T12" s="32"/>
      <c r="U12" s="32"/>
      <c r="V12" s="32"/>
      <c r="W12" s="32"/>
      <c r="X12" s="32"/>
      <c r="Y12" s="32"/>
      <c r="Z12" s="32"/>
      <c r="AA12" s="32"/>
      <c r="AB12" s="32"/>
      <c r="AC12" s="32"/>
    </row>
    <row r="13" spans="1:29" ht="13.5" customHeight="1" x14ac:dyDescent="0.15">
      <c r="A13" t="s">
        <v>39</v>
      </c>
      <c r="E13" s="7" t="s">
        <v>40</v>
      </c>
      <c r="F13" s="7"/>
      <c r="G13" s="7"/>
      <c r="H13" s="7"/>
      <c r="I13" s="7"/>
      <c r="J13" s="7"/>
      <c r="K13" s="7"/>
      <c r="L13" s="7"/>
      <c r="M13" s="7"/>
      <c r="N13" s="7"/>
      <c r="O13" s="7"/>
      <c r="P13" s="7"/>
      <c r="Q13" s="7"/>
      <c r="R13" s="7"/>
      <c r="S13" s="7"/>
      <c r="T13" s="7"/>
      <c r="U13" s="7"/>
      <c r="V13" s="7"/>
      <c r="W13" s="7"/>
      <c r="X13" s="7"/>
      <c r="Y13" s="7"/>
    </row>
    <row r="14" spans="1:29" ht="13.5" customHeight="1" x14ac:dyDescent="0.15">
      <c r="E14" s="3"/>
    </row>
    <row r="15" spans="1:29" ht="13.5" customHeight="1" x14ac:dyDescent="0.15">
      <c r="A15" t="s">
        <v>10</v>
      </c>
      <c r="E15" s="3" t="s">
        <v>266</v>
      </c>
      <c r="F15" s="5"/>
      <c r="G15" s="5"/>
      <c r="H15" s="5"/>
      <c r="I15" s="5"/>
      <c r="J15" s="5"/>
      <c r="K15" s="5"/>
      <c r="L15" s="5"/>
      <c r="M15" s="5"/>
      <c r="N15" s="5"/>
      <c r="O15" s="5"/>
      <c r="P15" s="5"/>
    </row>
    <row r="16" spans="1:29" ht="13.5" customHeight="1" x14ac:dyDescent="0.15">
      <c r="E16" s="3"/>
    </row>
    <row r="17" spans="1:29" ht="13.5" customHeight="1" x14ac:dyDescent="0.15">
      <c r="A17" t="s">
        <v>41</v>
      </c>
      <c r="E17" s="7" t="s">
        <v>42</v>
      </c>
      <c r="F17" s="7"/>
      <c r="G17" s="7"/>
      <c r="H17" s="7"/>
      <c r="I17" s="7"/>
      <c r="J17" s="7"/>
      <c r="K17" s="7"/>
      <c r="L17" s="7"/>
      <c r="M17" s="7"/>
      <c r="N17" s="7"/>
      <c r="O17" s="7"/>
      <c r="P17" s="7"/>
    </row>
    <row r="18" spans="1:29" ht="13.5" customHeight="1" x14ac:dyDescent="0.15">
      <c r="E18" s="3"/>
    </row>
    <row r="19" spans="1:29" ht="13.5" customHeight="1" x14ac:dyDescent="0.15">
      <c r="A19" t="s">
        <v>13</v>
      </c>
      <c r="E19" s="7" t="s">
        <v>45</v>
      </c>
      <c r="F19" s="7"/>
      <c r="G19" s="7"/>
      <c r="H19" s="7"/>
      <c r="I19" s="7"/>
      <c r="J19" s="7"/>
    </row>
    <row r="20" spans="1:29" ht="13.5" customHeight="1" x14ac:dyDescent="0.15"/>
    <row r="21" spans="1:29" ht="13.5" customHeight="1" x14ac:dyDescent="0.15">
      <c r="A21" t="s">
        <v>8</v>
      </c>
      <c r="E21" s="199" t="s">
        <v>143</v>
      </c>
      <c r="F21" s="199"/>
      <c r="G21" s="199"/>
      <c r="H21" s="199"/>
      <c r="I21" s="199"/>
      <c r="J21" s="199"/>
      <c r="K21" s="199"/>
      <c r="L21" s="199"/>
      <c r="M21" s="199"/>
      <c r="N21" s="199"/>
      <c r="O21" s="199"/>
      <c r="P21" s="199"/>
      <c r="Q21" s="199"/>
      <c r="R21" s="199"/>
      <c r="S21" s="199"/>
      <c r="T21" s="7"/>
      <c r="U21" s="7"/>
      <c r="V21" s="7"/>
      <c r="W21" s="7"/>
      <c r="X21" s="7"/>
      <c r="Y21" s="7"/>
      <c r="Z21" s="7"/>
      <c r="AA21" s="5"/>
    </row>
    <row r="22" spans="1:29" ht="13.5" customHeight="1" x14ac:dyDescent="0.15">
      <c r="E22" s="199"/>
      <c r="F22" s="199"/>
      <c r="G22" s="199"/>
      <c r="H22" s="199"/>
      <c r="I22" s="199"/>
      <c r="J22" s="199"/>
      <c r="K22" s="199"/>
      <c r="L22" s="199"/>
      <c r="M22" s="199"/>
      <c r="N22" s="199"/>
      <c r="O22" s="199"/>
      <c r="P22" s="199"/>
      <c r="Q22" s="199"/>
      <c r="R22" s="199"/>
      <c r="S22" s="199"/>
      <c r="T22" s="7"/>
      <c r="U22" s="7"/>
      <c r="V22" s="7"/>
      <c r="W22" s="7"/>
      <c r="X22" s="7"/>
      <c r="Y22" s="7"/>
      <c r="Z22" s="7"/>
      <c r="AA22" s="5"/>
    </row>
    <row r="23" spans="1:29" ht="13.5" customHeight="1" x14ac:dyDescent="0.15">
      <c r="A23" s="10"/>
      <c r="B23" s="10"/>
      <c r="C23" s="10"/>
      <c r="D23" s="10"/>
      <c r="E23" s="199"/>
      <c r="F23" s="199"/>
      <c r="G23" s="199"/>
      <c r="H23" s="199"/>
      <c r="I23" s="199"/>
      <c r="J23" s="199"/>
      <c r="K23" s="199"/>
      <c r="L23" s="199"/>
      <c r="M23" s="199"/>
      <c r="N23" s="199"/>
      <c r="O23" s="199"/>
      <c r="P23" s="199"/>
      <c r="Q23" s="199"/>
      <c r="R23" s="199"/>
      <c r="S23" s="199"/>
      <c r="T23" s="8"/>
      <c r="U23" s="8"/>
      <c r="V23" s="8"/>
      <c r="W23" s="8"/>
      <c r="X23" s="8"/>
      <c r="Y23" s="8"/>
      <c r="Z23" s="8"/>
      <c r="AA23" s="6"/>
      <c r="AB23" s="10"/>
      <c r="AC23" s="10"/>
    </row>
    <row r="24" spans="1:29" ht="13.5" customHeight="1" x14ac:dyDescent="0.15">
      <c r="A24" s="10"/>
      <c r="B24" s="10"/>
      <c r="C24" s="10"/>
      <c r="D24" s="10"/>
      <c r="E24" s="199"/>
      <c r="F24" s="199"/>
      <c r="G24" s="199"/>
      <c r="H24" s="199"/>
      <c r="I24" s="199"/>
      <c r="J24" s="199"/>
      <c r="K24" s="199"/>
      <c r="L24" s="199"/>
      <c r="M24" s="199"/>
      <c r="N24" s="199"/>
      <c r="O24" s="199"/>
      <c r="P24" s="199"/>
      <c r="Q24" s="199"/>
      <c r="R24" s="199"/>
      <c r="S24" s="199"/>
      <c r="T24" s="8"/>
      <c r="U24" s="8"/>
      <c r="V24" s="8"/>
      <c r="W24" s="8"/>
      <c r="X24" s="8"/>
      <c r="Y24" s="8"/>
      <c r="Z24" s="8"/>
      <c r="AA24" s="6"/>
      <c r="AB24" s="10"/>
      <c r="AC24" s="10"/>
    </row>
    <row r="25" spans="1:29" ht="13.5" customHeight="1" x14ac:dyDescent="0.15">
      <c r="A25" s="10"/>
      <c r="B25" s="10"/>
      <c r="C25" s="10"/>
      <c r="D25" s="10"/>
      <c r="E25" s="199"/>
      <c r="F25" s="199"/>
      <c r="G25" s="199"/>
      <c r="H25" s="199"/>
      <c r="I25" s="199"/>
      <c r="J25" s="199"/>
      <c r="K25" s="199"/>
      <c r="L25" s="199"/>
      <c r="M25" s="199"/>
      <c r="N25" s="199"/>
      <c r="O25" s="199"/>
      <c r="P25" s="199"/>
      <c r="Q25" s="199"/>
      <c r="R25" s="199"/>
      <c r="S25" s="199"/>
      <c r="T25" s="8"/>
      <c r="U25" s="8"/>
      <c r="V25" s="8"/>
      <c r="W25" s="8"/>
      <c r="X25" s="8"/>
      <c r="Y25" s="8"/>
      <c r="Z25" s="8"/>
      <c r="AA25" s="6"/>
      <c r="AB25" s="10"/>
      <c r="AC25" s="10"/>
    </row>
    <row r="26" spans="1:29" ht="13.5" customHeight="1" x14ac:dyDescent="0.15">
      <c r="A26" s="10"/>
      <c r="B26" s="10"/>
      <c r="C26" s="10"/>
      <c r="D26" s="10"/>
      <c r="E26" s="199"/>
      <c r="F26" s="199"/>
      <c r="G26" s="199"/>
      <c r="H26" s="199"/>
      <c r="I26" s="199"/>
      <c r="J26" s="199"/>
      <c r="K26" s="199"/>
      <c r="L26" s="199"/>
      <c r="M26" s="199"/>
      <c r="N26" s="199"/>
      <c r="O26" s="199"/>
      <c r="P26" s="199"/>
      <c r="Q26" s="199"/>
      <c r="R26" s="199"/>
      <c r="S26" s="199"/>
      <c r="T26" s="8"/>
      <c r="U26" s="8"/>
      <c r="V26" s="8"/>
      <c r="W26" s="8"/>
      <c r="X26" s="8"/>
      <c r="Y26" s="8"/>
      <c r="Z26" s="8"/>
      <c r="AA26" s="6"/>
      <c r="AB26" s="10"/>
      <c r="AC26" s="10"/>
    </row>
    <row r="27" spans="1:29" ht="13.5" customHeight="1" x14ac:dyDescent="0.15">
      <c r="A27" s="10"/>
      <c r="B27" s="10"/>
      <c r="C27" s="10"/>
      <c r="D27" s="10"/>
      <c r="E27" s="199"/>
      <c r="F27" s="199"/>
      <c r="G27" s="199"/>
      <c r="H27" s="199"/>
      <c r="I27" s="199"/>
      <c r="J27" s="199"/>
      <c r="K27" s="199"/>
      <c r="L27" s="199"/>
      <c r="M27" s="199"/>
      <c r="N27" s="199"/>
      <c r="O27" s="199"/>
      <c r="P27" s="199"/>
      <c r="Q27" s="199"/>
      <c r="R27" s="199"/>
      <c r="S27" s="199"/>
      <c r="T27" s="8"/>
      <c r="U27" s="8"/>
      <c r="V27" s="8"/>
      <c r="W27" s="8"/>
      <c r="X27" s="8"/>
      <c r="Y27" s="8"/>
      <c r="Z27" s="8"/>
      <c r="AA27" s="6"/>
      <c r="AB27" s="10"/>
      <c r="AC27" s="10"/>
    </row>
    <row r="28" spans="1:29" ht="13.5" customHeight="1" x14ac:dyDescent="0.15">
      <c r="A28" s="10"/>
      <c r="B28" s="10"/>
      <c r="C28" s="10"/>
      <c r="D28" s="10"/>
      <c r="E28" s="199"/>
      <c r="F28" s="199"/>
      <c r="G28" s="199"/>
      <c r="H28" s="199"/>
      <c r="I28" s="199"/>
      <c r="J28" s="199"/>
      <c r="K28" s="199"/>
      <c r="L28" s="199"/>
      <c r="M28" s="199"/>
      <c r="N28" s="199"/>
      <c r="O28" s="199"/>
      <c r="P28" s="199"/>
      <c r="Q28" s="199"/>
      <c r="R28" s="199"/>
      <c r="S28" s="199"/>
      <c r="T28" s="8"/>
      <c r="U28" s="8"/>
      <c r="V28" s="8"/>
      <c r="W28" s="8"/>
      <c r="X28" s="8"/>
      <c r="Y28" s="8"/>
      <c r="Z28" s="8"/>
      <c r="AA28" s="6"/>
      <c r="AB28" s="10"/>
      <c r="AC28" s="10"/>
    </row>
    <row r="29" spans="1:29" ht="13.5" customHeight="1" x14ac:dyDescent="0.15">
      <c r="A29" s="10"/>
      <c r="B29" s="10"/>
      <c r="C29" s="10"/>
      <c r="D29" s="10"/>
      <c r="E29" s="199"/>
      <c r="F29" s="199"/>
      <c r="G29" s="199"/>
      <c r="H29" s="199"/>
      <c r="I29" s="199"/>
      <c r="J29" s="199"/>
      <c r="K29" s="199"/>
      <c r="L29" s="199"/>
      <c r="M29" s="199"/>
      <c r="N29" s="199"/>
      <c r="O29" s="199"/>
      <c r="P29" s="199"/>
      <c r="Q29" s="199"/>
      <c r="R29" s="199"/>
      <c r="S29" s="199"/>
      <c r="T29" s="8"/>
      <c r="U29" s="8"/>
      <c r="V29" s="8"/>
      <c r="W29" s="8"/>
      <c r="X29" s="8"/>
      <c r="Y29" s="8"/>
      <c r="Z29" s="8"/>
      <c r="AA29" s="6"/>
      <c r="AB29" s="10"/>
      <c r="AC29" s="10"/>
    </row>
    <row r="30" spans="1:29" ht="13.5" customHeight="1" x14ac:dyDescent="0.15">
      <c r="A30" s="10"/>
      <c r="B30" s="10"/>
      <c r="C30" s="10"/>
      <c r="D30" s="10"/>
      <c r="F30" s="10"/>
      <c r="G30" s="10"/>
      <c r="H30" s="10"/>
      <c r="I30" s="10"/>
      <c r="J30" s="10"/>
      <c r="K30" s="10"/>
      <c r="L30" s="10"/>
      <c r="M30" s="10"/>
      <c r="N30" s="10"/>
      <c r="O30" s="10"/>
      <c r="P30" s="10"/>
      <c r="Q30" s="10"/>
      <c r="R30" s="10"/>
      <c r="S30" s="10"/>
      <c r="T30" s="10"/>
      <c r="U30" s="10"/>
      <c r="V30" s="10"/>
      <c r="W30" s="10"/>
      <c r="X30" s="10"/>
      <c r="Y30" s="10"/>
      <c r="Z30" s="10"/>
      <c r="AA30" s="10"/>
      <c r="AB30" s="10"/>
      <c r="AC30" s="10"/>
    </row>
    <row r="31" spans="1:29" x14ac:dyDescent="0.15">
      <c r="A31" t="s">
        <v>11</v>
      </c>
    </row>
    <row r="32" spans="1:29" x14ac:dyDescent="0.15">
      <c r="E32" t="s">
        <v>43</v>
      </c>
    </row>
    <row r="33" spans="3:35" ht="27" customHeight="1" thickBot="1" x14ac:dyDescent="0.2">
      <c r="E33" s="178" t="s">
        <v>7</v>
      </c>
      <c r="F33" s="178"/>
      <c r="G33" s="179"/>
      <c r="H33" s="180" t="s">
        <v>144</v>
      </c>
      <c r="I33" s="155"/>
      <c r="J33" s="155" t="s">
        <v>4</v>
      </c>
      <c r="K33" s="155"/>
      <c r="L33" s="155" t="s">
        <v>5</v>
      </c>
      <c r="M33" s="155"/>
      <c r="N33" s="155" t="s">
        <v>6</v>
      </c>
      <c r="O33" s="155"/>
      <c r="P33" s="155" t="s">
        <v>14</v>
      </c>
      <c r="Q33" s="156"/>
      <c r="R33" s="157" t="s">
        <v>1</v>
      </c>
      <c r="S33" s="158"/>
    </row>
    <row r="34" spans="3:35" ht="14.25" thickTop="1" x14ac:dyDescent="0.15">
      <c r="E34" s="200" t="s">
        <v>0</v>
      </c>
      <c r="F34" s="181" t="s">
        <v>2</v>
      </c>
      <c r="G34" s="182"/>
      <c r="H34" s="185">
        <v>50</v>
      </c>
      <c r="I34" s="167"/>
      <c r="J34" s="167">
        <v>50</v>
      </c>
      <c r="K34" s="167"/>
      <c r="L34" s="167">
        <v>50</v>
      </c>
      <c r="M34" s="167"/>
      <c r="N34" s="167">
        <v>50</v>
      </c>
      <c r="O34" s="167"/>
      <c r="P34" s="167">
        <v>50</v>
      </c>
      <c r="Q34" s="168"/>
      <c r="R34" s="169">
        <f>SUM(H34:Q34)</f>
        <v>250</v>
      </c>
      <c r="S34" s="170"/>
    </row>
    <row r="35" spans="3:35" x14ac:dyDescent="0.15">
      <c r="E35" s="201"/>
      <c r="F35" s="173"/>
      <c r="G35" s="174"/>
      <c r="H35" s="171">
        <f>H34/$R$34</f>
        <v>0.2</v>
      </c>
      <c r="I35" s="172"/>
      <c r="J35" s="172">
        <f>J34/$R$34</f>
        <v>0.2</v>
      </c>
      <c r="K35" s="172"/>
      <c r="L35" s="172">
        <f>L34/$R$34</f>
        <v>0.2</v>
      </c>
      <c r="M35" s="172"/>
      <c r="N35" s="172">
        <f>N34/$R$34</f>
        <v>0.2</v>
      </c>
      <c r="O35" s="172"/>
      <c r="P35" s="172">
        <f>P34/$R$34</f>
        <v>0.2</v>
      </c>
      <c r="Q35" s="189"/>
      <c r="R35" s="171">
        <f>SUM(H35:Q35)</f>
        <v>1</v>
      </c>
      <c r="S35" s="172"/>
      <c r="T35" s="159"/>
      <c r="U35" s="160"/>
    </row>
    <row r="36" spans="3:35" x14ac:dyDescent="0.15">
      <c r="E36" s="201"/>
      <c r="F36" s="173"/>
      <c r="G36" s="174"/>
      <c r="H36" s="161">
        <f>H34/H$40</f>
        <v>0.5</v>
      </c>
      <c r="I36" s="162"/>
      <c r="J36" s="162">
        <f>J34/J$40</f>
        <v>0.5</v>
      </c>
      <c r="K36" s="162"/>
      <c r="L36" s="162">
        <f>L34/L$40</f>
        <v>0.5</v>
      </c>
      <c r="M36" s="162"/>
      <c r="N36" s="162">
        <f>N34/N$40</f>
        <v>0.5</v>
      </c>
      <c r="O36" s="162"/>
      <c r="P36" s="162">
        <f>P34/P$40</f>
        <v>0.5</v>
      </c>
      <c r="Q36" s="163"/>
      <c r="R36" s="164">
        <f>R34/R40</f>
        <v>0.5</v>
      </c>
      <c r="S36" s="165"/>
      <c r="T36" s="166"/>
      <c r="U36" s="166"/>
    </row>
    <row r="37" spans="3:35" x14ac:dyDescent="0.15">
      <c r="E37" s="201"/>
      <c r="F37" s="173" t="s">
        <v>3</v>
      </c>
      <c r="G37" s="174"/>
      <c r="H37" s="176">
        <v>50</v>
      </c>
      <c r="I37" s="177"/>
      <c r="J37" s="177">
        <v>50</v>
      </c>
      <c r="K37" s="177"/>
      <c r="L37" s="177">
        <v>50</v>
      </c>
      <c r="M37" s="177"/>
      <c r="N37" s="177">
        <v>50</v>
      </c>
      <c r="O37" s="177"/>
      <c r="P37" s="177">
        <v>50</v>
      </c>
      <c r="Q37" s="188"/>
      <c r="R37" s="176">
        <f>SUM(H37:Q37)</f>
        <v>250</v>
      </c>
      <c r="S37" s="177"/>
      <c r="T37" s="160"/>
      <c r="U37" s="160"/>
    </row>
    <row r="38" spans="3:35" x14ac:dyDescent="0.15">
      <c r="E38" s="201"/>
      <c r="F38" s="173"/>
      <c r="G38" s="174"/>
      <c r="H38" s="171">
        <f>H37/$R$37</f>
        <v>0.2</v>
      </c>
      <c r="I38" s="172"/>
      <c r="J38" s="172">
        <f>J37/$R$37</f>
        <v>0.2</v>
      </c>
      <c r="K38" s="172"/>
      <c r="L38" s="172">
        <f>L37/$R$37</f>
        <v>0.2</v>
      </c>
      <c r="M38" s="172"/>
      <c r="N38" s="172">
        <f>N37/$R$37</f>
        <v>0.2</v>
      </c>
      <c r="O38" s="172"/>
      <c r="P38" s="172">
        <f>P37/$R$37</f>
        <v>0.2</v>
      </c>
      <c r="Q38" s="189"/>
      <c r="R38" s="171">
        <f>SUM(H38:Q38)</f>
        <v>1</v>
      </c>
      <c r="S38" s="172"/>
      <c r="T38" s="159"/>
      <c r="U38" s="160"/>
    </row>
    <row r="39" spans="3:35" ht="14.25" thickBot="1" x14ac:dyDescent="0.2">
      <c r="E39" s="202"/>
      <c r="F39" s="158"/>
      <c r="G39" s="175"/>
      <c r="H39" s="183">
        <f>H37/H$40</f>
        <v>0.5</v>
      </c>
      <c r="I39" s="184"/>
      <c r="J39" s="184">
        <f>J37/J$40</f>
        <v>0.5</v>
      </c>
      <c r="K39" s="184"/>
      <c r="L39" s="184">
        <f>L37/L$40</f>
        <v>0.5</v>
      </c>
      <c r="M39" s="184"/>
      <c r="N39" s="184">
        <f>N37/N$40</f>
        <v>0.5</v>
      </c>
      <c r="O39" s="184"/>
      <c r="P39" s="184">
        <f>P37/P$40</f>
        <v>0.5</v>
      </c>
      <c r="Q39" s="190"/>
      <c r="R39" s="186">
        <f>R37/R40</f>
        <v>0.5</v>
      </c>
      <c r="S39" s="187"/>
      <c r="T39" s="166"/>
      <c r="U39" s="166"/>
    </row>
    <row r="40" spans="3:35" ht="14.25" thickTop="1" x14ac:dyDescent="0.15">
      <c r="E40" s="191" t="s">
        <v>1</v>
      </c>
      <c r="F40" s="191"/>
      <c r="G40" s="192"/>
      <c r="H40" s="194">
        <f>SUM(H34,H37)</f>
        <v>100</v>
      </c>
      <c r="I40" s="195"/>
      <c r="J40" s="195">
        <f>SUM(J34,J37)</f>
        <v>100</v>
      </c>
      <c r="K40" s="195"/>
      <c r="L40" s="195">
        <f>SUM(L34,L37)</f>
        <v>100</v>
      </c>
      <c r="M40" s="195"/>
      <c r="N40" s="195">
        <f>SUM(N34,N37)</f>
        <v>100</v>
      </c>
      <c r="O40" s="195"/>
      <c r="P40" s="195">
        <f>SUM(P34,P37)</f>
        <v>100</v>
      </c>
      <c r="Q40" s="196"/>
      <c r="R40" s="194">
        <f>SUM(R34,R37)</f>
        <v>500</v>
      </c>
      <c r="S40" s="195"/>
      <c r="T40" s="160"/>
      <c r="U40" s="160"/>
    </row>
    <row r="41" spans="3:35" x14ac:dyDescent="0.15">
      <c r="E41" s="173"/>
      <c r="F41" s="173"/>
      <c r="G41" s="193"/>
      <c r="H41" s="171">
        <f>H40/$R$40</f>
        <v>0.2</v>
      </c>
      <c r="I41" s="172"/>
      <c r="J41" s="172">
        <f>J40/$R$40</f>
        <v>0.2</v>
      </c>
      <c r="K41" s="172"/>
      <c r="L41" s="172">
        <f>L40/$R$40</f>
        <v>0.2</v>
      </c>
      <c r="M41" s="172"/>
      <c r="N41" s="172">
        <f>N40/$R$40</f>
        <v>0.2</v>
      </c>
      <c r="O41" s="172"/>
      <c r="P41" s="172">
        <f>P40/$R$40</f>
        <v>0.2</v>
      </c>
      <c r="Q41" s="189"/>
      <c r="R41" s="171">
        <f>SUM(H41:Q41)</f>
        <v>1</v>
      </c>
      <c r="S41" s="172"/>
      <c r="T41" s="159"/>
      <c r="U41" s="160"/>
    </row>
    <row r="42" spans="3:35" x14ac:dyDescent="0.15">
      <c r="E42" s="173"/>
      <c r="F42" s="173"/>
      <c r="G42" s="174"/>
      <c r="H42" s="203">
        <f>SUM(H36,H39)</f>
        <v>1</v>
      </c>
      <c r="I42" s="204"/>
      <c r="J42" s="204">
        <f>SUM(J36,J39)</f>
        <v>1</v>
      </c>
      <c r="K42" s="204"/>
      <c r="L42" s="204">
        <f>SUM(L36,L39)</f>
        <v>1</v>
      </c>
      <c r="M42" s="204"/>
      <c r="N42" s="204">
        <f>SUM(N36,N39)</f>
        <v>1</v>
      </c>
      <c r="O42" s="204"/>
      <c r="P42" s="204">
        <f>SUM(P36,P39)</f>
        <v>1</v>
      </c>
      <c r="Q42" s="205"/>
      <c r="R42" s="164">
        <v>1</v>
      </c>
      <c r="S42" s="165"/>
      <c r="T42" s="159"/>
      <c r="U42" s="160"/>
    </row>
    <row r="43" spans="3:35" x14ac:dyDescent="0.15">
      <c r="C43" s="9"/>
      <c r="D43" s="9"/>
      <c r="E43" s="9"/>
      <c r="F43" s="4"/>
      <c r="G43" s="4"/>
      <c r="H43" s="4"/>
      <c r="I43" s="4"/>
      <c r="J43" s="4"/>
      <c r="K43" s="4"/>
      <c r="L43" s="4"/>
      <c r="M43" s="4"/>
      <c r="N43" s="4"/>
      <c r="O43" s="4"/>
      <c r="P43" s="4"/>
      <c r="Q43" s="4"/>
      <c r="T43" s="12"/>
      <c r="U43" s="9"/>
      <c r="AC43" s="2"/>
      <c r="AD43" s="2"/>
      <c r="AE43" s="2"/>
      <c r="AF43" s="2"/>
      <c r="AG43" s="2"/>
    </row>
    <row r="46" spans="3:35" x14ac:dyDescent="0.15">
      <c r="AH46" s="13" t="s">
        <v>2</v>
      </c>
      <c r="AI46" s="14">
        <v>0.5</v>
      </c>
    </row>
    <row r="47" spans="3:35" x14ac:dyDescent="0.15">
      <c r="AH47" s="13" t="s">
        <v>3</v>
      </c>
      <c r="AI47" s="14">
        <v>0.5</v>
      </c>
    </row>
  </sheetData>
  <mergeCells count="76">
    <mergeCell ref="A2:S3"/>
    <mergeCell ref="E5:S10"/>
    <mergeCell ref="E21:S29"/>
    <mergeCell ref="E34:E39"/>
    <mergeCell ref="T42:U42"/>
    <mergeCell ref="H42:I42"/>
    <mergeCell ref="J42:K42"/>
    <mergeCell ref="L42:M42"/>
    <mergeCell ref="N42:O42"/>
    <mergeCell ref="P42:Q42"/>
    <mergeCell ref="R42:S42"/>
    <mergeCell ref="T40:U40"/>
    <mergeCell ref="H41:I41"/>
    <mergeCell ref="J41:K41"/>
    <mergeCell ref="L41:M41"/>
    <mergeCell ref="N41:O41"/>
    <mergeCell ref="P41:Q41"/>
    <mergeCell ref="R41:S41"/>
    <mergeCell ref="T41:U41"/>
    <mergeCell ref="E40:G42"/>
    <mergeCell ref="H40:I40"/>
    <mergeCell ref="J40:K40"/>
    <mergeCell ref="L40:M40"/>
    <mergeCell ref="N40:O40"/>
    <mergeCell ref="P40:Q40"/>
    <mergeCell ref="R40:S40"/>
    <mergeCell ref="N34:O34"/>
    <mergeCell ref="T38:U38"/>
    <mergeCell ref="H38:I38"/>
    <mergeCell ref="J38:K38"/>
    <mergeCell ref="L38:M38"/>
    <mergeCell ref="N35:O35"/>
    <mergeCell ref="P35:Q35"/>
    <mergeCell ref="R35:S35"/>
    <mergeCell ref="R39:S39"/>
    <mergeCell ref="T39:U39"/>
    <mergeCell ref="N37:O37"/>
    <mergeCell ref="P37:Q37"/>
    <mergeCell ref="R37:S37"/>
    <mergeCell ref="T37:U37"/>
    <mergeCell ref="N38:O38"/>
    <mergeCell ref="P38:Q38"/>
    <mergeCell ref="R38:S38"/>
    <mergeCell ref="N39:O39"/>
    <mergeCell ref="P39:Q39"/>
    <mergeCell ref="F37:G39"/>
    <mergeCell ref="H37:I37"/>
    <mergeCell ref="J37:K37"/>
    <mergeCell ref="L37:M37"/>
    <mergeCell ref="E33:G33"/>
    <mergeCell ref="H33:I33"/>
    <mergeCell ref="J33:K33"/>
    <mergeCell ref="L33:M33"/>
    <mergeCell ref="F34:G36"/>
    <mergeCell ref="H39:I39"/>
    <mergeCell ref="J39:K39"/>
    <mergeCell ref="L39:M39"/>
    <mergeCell ref="H34:I34"/>
    <mergeCell ref="J34:K34"/>
    <mergeCell ref="L34:M34"/>
    <mergeCell ref="N33:O33"/>
    <mergeCell ref="P33:Q33"/>
    <mergeCell ref="R33:S33"/>
    <mergeCell ref="T35:U35"/>
    <mergeCell ref="H36:I36"/>
    <mergeCell ref="J36:K36"/>
    <mergeCell ref="L36:M36"/>
    <mergeCell ref="N36:O36"/>
    <mergeCell ref="P36:Q36"/>
    <mergeCell ref="R36:S36"/>
    <mergeCell ref="T36:U36"/>
    <mergeCell ref="P34:Q34"/>
    <mergeCell ref="R34:S34"/>
    <mergeCell ref="H35:I35"/>
    <mergeCell ref="J35:K35"/>
    <mergeCell ref="L35:M35"/>
  </mergeCells>
  <phoneticPr fontId="18"/>
  <printOptions horizontalCentered="1"/>
  <pageMargins left="0.25" right="0.25" top="0.75" bottom="0.75" header="0.3" footer="0.3"/>
  <pageSetup paperSize="9" fitToWidth="0" fitToHeight="0" orientation="portrait" r:id="rId1"/>
  <headerFooter>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4AE8F-8AC9-490B-817D-80BE7509E9AE}">
  <sheetPr>
    <pageSetUpPr fitToPage="1"/>
  </sheetPr>
  <dimension ref="A1:N70"/>
  <sheetViews>
    <sheetView workbookViewId="0">
      <selection activeCell="C72" sqref="C72"/>
    </sheetView>
  </sheetViews>
  <sheetFormatPr defaultRowHeight="13.5" x14ac:dyDescent="0.15"/>
  <cols>
    <col min="2" max="2" width="30.375" bestFit="1" customWidth="1"/>
  </cols>
  <sheetData>
    <row r="1" spans="1:11" x14ac:dyDescent="0.15">
      <c r="A1" s="147" t="s">
        <v>257</v>
      </c>
    </row>
    <row r="2" spans="1:11" s="7" customFormat="1" ht="15" customHeight="1" x14ac:dyDescent="0.15">
      <c r="B2" s="64"/>
      <c r="C2" s="59" t="s">
        <v>15</v>
      </c>
      <c r="D2" s="18">
        <v>500</v>
      </c>
      <c r="E2" s="59" t="s">
        <v>2</v>
      </c>
      <c r="F2" s="18">
        <v>250</v>
      </c>
      <c r="G2" s="59" t="s">
        <v>3</v>
      </c>
      <c r="H2" s="18">
        <v>250</v>
      </c>
    </row>
    <row r="3" spans="1:11" s="7" customFormat="1" ht="13.15" customHeight="1" x14ac:dyDescent="0.15">
      <c r="B3" s="17" t="s">
        <v>233</v>
      </c>
      <c r="C3" s="17">
        <v>32</v>
      </c>
      <c r="D3" s="67">
        <f>C3/$D$2</f>
        <v>6.4000000000000001E-2</v>
      </c>
      <c r="E3" s="17">
        <v>20</v>
      </c>
      <c r="F3" s="30">
        <f>E3/$F$2</f>
        <v>0.08</v>
      </c>
      <c r="G3" s="17">
        <v>12</v>
      </c>
      <c r="H3" s="30">
        <f>G3/$H$2</f>
        <v>4.8000000000000001E-2</v>
      </c>
      <c r="I3" s="68"/>
      <c r="K3" s="69"/>
    </row>
    <row r="4" spans="1:11" s="7" customFormat="1" ht="13.15" customHeight="1" x14ac:dyDescent="0.15">
      <c r="B4" s="17" t="s">
        <v>234</v>
      </c>
      <c r="C4" s="17">
        <v>26</v>
      </c>
      <c r="D4" s="67">
        <f t="shared" ref="D4:D26" si="0">C4/$D$2</f>
        <v>5.1999999999999998E-2</v>
      </c>
      <c r="E4" s="70">
        <v>14</v>
      </c>
      <c r="F4" s="30">
        <f t="shared" ref="F4:F26" si="1">E4/$F$2</f>
        <v>5.6000000000000001E-2</v>
      </c>
      <c r="G4" s="17">
        <v>12</v>
      </c>
      <c r="H4" s="30">
        <f t="shared" ref="H4:H26" si="2">G4/$H$2</f>
        <v>4.8000000000000001E-2</v>
      </c>
      <c r="I4" s="68"/>
      <c r="K4" s="69"/>
    </row>
    <row r="5" spans="1:11" s="7" customFormat="1" ht="13.15" customHeight="1" x14ac:dyDescent="0.15">
      <c r="B5" s="17" t="s">
        <v>235</v>
      </c>
      <c r="C5" s="17">
        <v>19</v>
      </c>
      <c r="D5" s="67">
        <f t="shared" si="0"/>
        <v>3.7999999999999999E-2</v>
      </c>
      <c r="E5" s="70">
        <v>8</v>
      </c>
      <c r="F5" s="30">
        <f t="shared" si="1"/>
        <v>3.2000000000000001E-2</v>
      </c>
      <c r="G5" s="17">
        <v>11</v>
      </c>
      <c r="H5" s="30">
        <f t="shared" si="2"/>
        <v>4.3999999999999997E-2</v>
      </c>
      <c r="I5" s="68"/>
      <c r="K5" s="69"/>
    </row>
    <row r="6" spans="1:11" s="7" customFormat="1" ht="13.15" customHeight="1" x14ac:dyDescent="0.15">
      <c r="B6" s="71" t="s">
        <v>236</v>
      </c>
      <c r="C6" s="17">
        <v>10</v>
      </c>
      <c r="D6" s="67">
        <f t="shared" si="0"/>
        <v>0.02</v>
      </c>
      <c r="E6" s="70">
        <v>3</v>
      </c>
      <c r="F6" s="30">
        <f t="shared" si="1"/>
        <v>1.2E-2</v>
      </c>
      <c r="G6" s="17">
        <v>7</v>
      </c>
      <c r="H6" s="30">
        <f t="shared" si="2"/>
        <v>2.8000000000000001E-2</v>
      </c>
      <c r="I6" s="68"/>
      <c r="K6" s="69"/>
    </row>
    <row r="7" spans="1:11" s="7" customFormat="1" ht="13.15" customHeight="1" x14ac:dyDescent="0.15">
      <c r="B7" s="17" t="s">
        <v>237</v>
      </c>
      <c r="C7" s="17">
        <v>22</v>
      </c>
      <c r="D7" s="67">
        <f t="shared" si="0"/>
        <v>4.3999999999999997E-2</v>
      </c>
      <c r="E7" s="70">
        <v>10</v>
      </c>
      <c r="F7" s="30">
        <f t="shared" si="1"/>
        <v>0.04</v>
      </c>
      <c r="G7" s="17">
        <v>12</v>
      </c>
      <c r="H7" s="30">
        <f t="shared" si="2"/>
        <v>4.8000000000000001E-2</v>
      </c>
      <c r="I7" s="68"/>
      <c r="K7" s="69"/>
    </row>
    <row r="8" spans="1:11" s="7" customFormat="1" ht="13.15" customHeight="1" x14ac:dyDescent="0.15">
      <c r="B8" s="17" t="s">
        <v>238</v>
      </c>
      <c r="C8" s="17">
        <v>25</v>
      </c>
      <c r="D8" s="67">
        <f t="shared" si="0"/>
        <v>0.05</v>
      </c>
      <c r="E8" s="70">
        <v>16</v>
      </c>
      <c r="F8" s="30">
        <f t="shared" si="1"/>
        <v>6.4000000000000001E-2</v>
      </c>
      <c r="G8" s="17">
        <v>9</v>
      </c>
      <c r="H8" s="30">
        <f t="shared" si="2"/>
        <v>3.5999999999999997E-2</v>
      </c>
      <c r="I8" s="68"/>
      <c r="K8" s="69"/>
    </row>
    <row r="9" spans="1:11" s="7" customFormat="1" ht="13.15" customHeight="1" x14ac:dyDescent="0.15">
      <c r="B9" s="17" t="s">
        <v>239</v>
      </c>
      <c r="C9" s="17">
        <v>9</v>
      </c>
      <c r="D9" s="67">
        <f t="shared" si="0"/>
        <v>1.7999999999999999E-2</v>
      </c>
      <c r="E9" s="70">
        <v>6</v>
      </c>
      <c r="F9" s="30">
        <f t="shared" si="1"/>
        <v>2.4E-2</v>
      </c>
      <c r="G9" s="17">
        <v>3</v>
      </c>
      <c r="H9" s="30">
        <f t="shared" si="2"/>
        <v>1.2E-2</v>
      </c>
      <c r="I9" s="68"/>
      <c r="K9" s="69"/>
    </row>
    <row r="10" spans="1:11" s="7" customFormat="1" ht="13.15" customHeight="1" x14ac:dyDescent="0.15">
      <c r="B10" s="17" t="s">
        <v>240</v>
      </c>
      <c r="C10" s="17">
        <v>7</v>
      </c>
      <c r="D10" s="67">
        <f t="shared" si="0"/>
        <v>1.4E-2</v>
      </c>
      <c r="E10" s="70">
        <v>3</v>
      </c>
      <c r="F10" s="30">
        <f t="shared" si="1"/>
        <v>1.2E-2</v>
      </c>
      <c r="G10" s="17">
        <v>4</v>
      </c>
      <c r="H10" s="30">
        <f t="shared" si="2"/>
        <v>1.6E-2</v>
      </c>
      <c r="I10" s="68"/>
      <c r="K10" s="69"/>
    </row>
    <row r="11" spans="1:11" s="7" customFormat="1" ht="13.15" customHeight="1" x14ac:dyDescent="0.15">
      <c r="B11" s="17" t="s">
        <v>241</v>
      </c>
      <c r="C11" s="17">
        <v>13</v>
      </c>
      <c r="D11" s="67">
        <f t="shared" si="0"/>
        <v>2.5999999999999999E-2</v>
      </c>
      <c r="E11" s="70">
        <v>3</v>
      </c>
      <c r="F11" s="30">
        <f t="shared" si="1"/>
        <v>1.2E-2</v>
      </c>
      <c r="G11" s="17">
        <v>10</v>
      </c>
      <c r="H11" s="30">
        <f t="shared" si="2"/>
        <v>0.04</v>
      </c>
      <c r="I11" s="68"/>
      <c r="K11" s="69"/>
    </row>
    <row r="12" spans="1:11" s="7" customFormat="1" ht="13.15" customHeight="1" x14ac:dyDescent="0.15">
      <c r="B12" s="71" t="s">
        <v>242</v>
      </c>
      <c r="C12" s="17">
        <v>10</v>
      </c>
      <c r="D12" s="67">
        <f t="shared" si="0"/>
        <v>0.02</v>
      </c>
      <c r="E12" s="70">
        <v>6</v>
      </c>
      <c r="F12" s="30">
        <f t="shared" si="1"/>
        <v>2.4E-2</v>
      </c>
      <c r="G12" s="17">
        <v>4</v>
      </c>
      <c r="H12" s="30">
        <f t="shared" si="2"/>
        <v>1.6E-2</v>
      </c>
      <c r="I12" s="68"/>
      <c r="K12" s="69"/>
    </row>
    <row r="13" spans="1:11" s="7" customFormat="1" ht="13.15" customHeight="1" x14ac:dyDescent="0.15">
      <c r="B13" s="17" t="s">
        <v>243</v>
      </c>
      <c r="C13" s="17">
        <v>23</v>
      </c>
      <c r="D13" s="67">
        <f t="shared" si="0"/>
        <v>4.5999999999999999E-2</v>
      </c>
      <c r="E13" s="70">
        <v>11</v>
      </c>
      <c r="F13" s="30">
        <f t="shared" si="1"/>
        <v>4.3999999999999997E-2</v>
      </c>
      <c r="G13" s="17">
        <v>12</v>
      </c>
      <c r="H13" s="30">
        <f t="shared" si="2"/>
        <v>4.8000000000000001E-2</v>
      </c>
      <c r="I13" s="68"/>
      <c r="K13" s="69"/>
    </row>
    <row r="14" spans="1:11" s="7" customFormat="1" ht="13.15" customHeight="1" x14ac:dyDescent="0.15">
      <c r="B14" s="17" t="s">
        <v>244</v>
      </c>
      <c r="C14" s="17">
        <v>35</v>
      </c>
      <c r="D14" s="67">
        <f t="shared" si="0"/>
        <v>7.0000000000000007E-2</v>
      </c>
      <c r="E14" s="70">
        <v>16</v>
      </c>
      <c r="F14" s="30">
        <f t="shared" si="1"/>
        <v>6.4000000000000001E-2</v>
      </c>
      <c r="G14" s="17">
        <v>19</v>
      </c>
      <c r="H14" s="30">
        <f t="shared" si="2"/>
        <v>7.5999999999999998E-2</v>
      </c>
      <c r="I14" s="68"/>
      <c r="K14" s="69"/>
    </row>
    <row r="15" spans="1:11" s="7" customFormat="1" ht="13.15" customHeight="1" x14ac:dyDescent="0.15">
      <c r="B15" s="17" t="s">
        <v>245</v>
      </c>
      <c r="C15" s="17">
        <v>32</v>
      </c>
      <c r="D15" s="67">
        <f t="shared" si="0"/>
        <v>6.4000000000000001E-2</v>
      </c>
      <c r="E15" s="70">
        <v>19</v>
      </c>
      <c r="F15" s="30">
        <f t="shared" si="1"/>
        <v>7.5999999999999998E-2</v>
      </c>
      <c r="G15" s="17">
        <v>13</v>
      </c>
      <c r="H15" s="30">
        <f t="shared" si="2"/>
        <v>5.1999999999999998E-2</v>
      </c>
      <c r="I15" s="68"/>
      <c r="K15" s="69"/>
    </row>
    <row r="16" spans="1:11" s="7" customFormat="1" ht="13.15" customHeight="1" x14ac:dyDescent="0.15">
      <c r="B16" s="17" t="s">
        <v>246</v>
      </c>
      <c r="C16" s="17">
        <v>19</v>
      </c>
      <c r="D16" s="67">
        <f t="shared" si="0"/>
        <v>3.7999999999999999E-2</v>
      </c>
      <c r="E16" s="70">
        <v>9</v>
      </c>
      <c r="F16" s="30">
        <f t="shared" si="1"/>
        <v>3.5999999999999997E-2</v>
      </c>
      <c r="G16" s="17">
        <v>10</v>
      </c>
      <c r="H16" s="30">
        <f t="shared" si="2"/>
        <v>0.04</v>
      </c>
      <c r="I16" s="68"/>
      <c r="K16" s="69"/>
    </row>
    <row r="17" spans="2:14" s="7" customFormat="1" ht="13.15" customHeight="1" x14ac:dyDescent="0.15">
      <c r="B17" s="17" t="s">
        <v>247</v>
      </c>
      <c r="C17" s="17">
        <v>20</v>
      </c>
      <c r="D17" s="67">
        <f t="shared" si="0"/>
        <v>0.04</v>
      </c>
      <c r="E17" s="70">
        <v>8</v>
      </c>
      <c r="F17" s="30">
        <f t="shared" si="1"/>
        <v>3.2000000000000001E-2</v>
      </c>
      <c r="G17" s="17">
        <v>12</v>
      </c>
      <c r="H17" s="30">
        <f t="shared" si="2"/>
        <v>4.8000000000000001E-2</v>
      </c>
      <c r="I17" s="68"/>
      <c r="K17" s="69"/>
    </row>
    <row r="18" spans="2:14" s="7" customFormat="1" ht="13.15" customHeight="1" x14ac:dyDescent="0.15">
      <c r="B18" s="17" t="s">
        <v>248</v>
      </c>
      <c r="C18" s="17">
        <v>19</v>
      </c>
      <c r="D18" s="67">
        <f t="shared" si="0"/>
        <v>3.7999999999999999E-2</v>
      </c>
      <c r="E18" s="70">
        <v>12</v>
      </c>
      <c r="F18" s="30">
        <f t="shared" si="1"/>
        <v>4.8000000000000001E-2</v>
      </c>
      <c r="G18" s="17">
        <v>7</v>
      </c>
      <c r="H18" s="30">
        <f t="shared" si="2"/>
        <v>2.8000000000000001E-2</v>
      </c>
      <c r="I18" s="68"/>
      <c r="K18" s="69"/>
    </row>
    <row r="19" spans="2:14" s="7" customFormat="1" ht="13.15" customHeight="1" x14ac:dyDescent="0.15">
      <c r="B19" s="17" t="s">
        <v>249</v>
      </c>
      <c r="C19" s="17">
        <v>35</v>
      </c>
      <c r="D19" s="67">
        <f t="shared" si="0"/>
        <v>7.0000000000000007E-2</v>
      </c>
      <c r="E19" s="70">
        <v>15</v>
      </c>
      <c r="F19" s="30">
        <f t="shared" si="1"/>
        <v>0.06</v>
      </c>
      <c r="G19" s="17">
        <v>20</v>
      </c>
      <c r="H19" s="30">
        <f t="shared" si="2"/>
        <v>0.08</v>
      </c>
      <c r="I19" s="68"/>
      <c r="K19" s="69"/>
    </row>
    <row r="20" spans="2:14" s="7" customFormat="1" ht="13.15" customHeight="1" x14ac:dyDescent="0.15">
      <c r="B20" s="17" t="s">
        <v>250</v>
      </c>
      <c r="C20" s="17">
        <v>19</v>
      </c>
      <c r="D20" s="67">
        <f t="shared" si="0"/>
        <v>3.7999999999999999E-2</v>
      </c>
      <c r="E20" s="70">
        <v>10</v>
      </c>
      <c r="F20" s="30">
        <f t="shared" si="1"/>
        <v>0.04</v>
      </c>
      <c r="G20" s="17">
        <v>9</v>
      </c>
      <c r="H20" s="30">
        <f t="shared" si="2"/>
        <v>3.5999999999999997E-2</v>
      </c>
      <c r="I20" s="68"/>
      <c r="K20" s="69"/>
    </row>
    <row r="21" spans="2:14" s="7" customFormat="1" ht="13.15" customHeight="1" x14ac:dyDescent="0.15">
      <c r="B21" s="17" t="s">
        <v>251</v>
      </c>
      <c r="C21" s="17">
        <v>24</v>
      </c>
      <c r="D21" s="67">
        <f t="shared" si="0"/>
        <v>4.8000000000000001E-2</v>
      </c>
      <c r="E21" s="70">
        <v>13</v>
      </c>
      <c r="F21" s="30">
        <f t="shared" si="1"/>
        <v>5.1999999999999998E-2</v>
      </c>
      <c r="G21" s="17">
        <v>11</v>
      </c>
      <c r="H21" s="30">
        <f t="shared" si="2"/>
        <v>4.3999999999999997E-2</v>
      </c>
      <c r="I21" s="68"/>
      <c r="K21" s="69"/>
    </row>
    <row r="22" spans="2:14" s="7" customFormat="1" ht="13.15" customHeight="1" x14ac:dyDescent="0.15">
      <c r="B22" s="17" t="s">
        <v>252</v>
      </c>
      <c r="C22" s="17">
        <v>20</v>
      </c>
      <c r="D22" s="67">
        <f t="shared" si="0"/>
        <v>0.04</v>
      </c>
      <c r="E22" s="70">
        <v>9</v>
      </c>
      <c r="F22" s="30">
        <f t="shared" si="1"/>
        <v>3.5999999999999997E-2</v>
      </c>
      <c r="G22" s="17">
        <v>11</v>
      </c>
      <c r="H22" s="30">
        <f t="shared" si="2"/>
        <v>4.3999999999999997E-2</v>
      </c>
      <c r="I22" s="68"/>
      <c r="K22" s="69"/>
    </row>
    <row r="23" spans="2:14" s="7" customFormat="1" ht="13.15" customHeight="1" x14ac:dyDescent="0.15">
      <c r="B23" s="17" t="s">
        <v>253</v>
      </c>
      <c r="C23" s="17">
        <v>17</v>
      </c>
      <c r="D23" s="67">
        <f t="shared" si="0"/>
        <v>3.4000000000000002E-2</v>
      </c>
      <c r="E23" s="70">
        <v>9</v>
      </c>
      <c r="F23" s="30">
        <f t="shared" si="1"/>
        <v>3.5999999999999997E-2</v>
      </c>
      <c r="G23" s="17">
        <v>8</v>
      </c>
      <c r="H23" s="30">
        <f t="shared" si="2"/>
        <v>3.2000000000000001E-2</v>
      </c>
      <c r="I23" s="68"/>
      <c r="K23" s="69"/>
    </row>
    <row r="24" spans="2:14" s="7" customFormat="1" ht="13.15" customHeight="1" x14ac:dyDescent="0.15">
      <c r="B24" s="17" t="s">
        <v>254</v>
      </c>
      <c r="C24" s="17">
        <v>17</v>
      </c>
      <c r="D24" s="67">
        <f t="shared" si="0"/>
        <v>3.4000000000000002E-2</v>
      </c>
      <c r="E24" s="70">
        <v>7</v>
      </c>
      <c r="F24" s="30">
        <f t="shared" si="1"/>
        <v>2.8000000000000001E-2</v>
      </c>
      <c r="G24" s="17">
        <v>10</v>
      </c>
      <c r="H24" s="30">
        <f t="shared" si="2"/>
        <v>0.04</v>
      </c>
      <c r="I24" s="68"/>
      <c r="K24" s="69"/>
    </row>
    <row r="25" spans="2:14" s="7" customFormat="1" ht="13.15" customHeight="1" x14ac:dyDescent="0.15">
      <c r="B25" s="17" t="s">
        <v>255</v>
      </c>
      <c r="C25" s="17">
        <v>34</v>
      </c>
      <c r="D25" s="67">
        <f t="shared" si="0"/>
        <v>6.8000000000000005E-2</v>
      </c>
      <c r="E25" s="70">
        <v>15</v>
      </c>
      <c r="F25" s="30">
        <f t="shared" si="1"/>
        <v>0.06</v>
      </c>
      <c r="G25" s="17">
        <v>19</v>
      </c>
      <c r="H25" s="30">
        <f t="shared" si="2"/>
        <v>7.5999999999999998E-2</v>
      </c>
      <c r="I25" s="68"/>
      <c r="K25" s="69"/>
    </row>
    <row r="26" spans="2:14" s="7" customFormat="1" ht="13.15" customHeight="1" x14ac:dyDescent="0.15">
      <c r="B26" s="17" t="s">
        <v>256</v>
      </c>
      <c r="C26" s="17">
        <v>13</v>
      </c>
      <c r="D26" s="67">
        <f t="shared" si="0"/>
        <v>2.5999999999999999E-2</v>
      </c>
      <c r="E26" s="70">
        <v>8</v>
      </c>
      <c r="F26" s="30">
        <f t="shared" si="1"/>
        <v>3.2000000000000001E-2</v>
      </c>
      <c r="G26" s="17">
        <v>5</v>
      </c>
      <c r="H26" s="30">
        <f t="shared" si="2"/>
        <v>0.02</v>
      </c>
      <c r="I26" s="68"/>
      <c r="K26" s="69"/>
    </row>
    <row r="27" spans="2:14" s="7" customFormat="1" ht="15" customHeight="1" x14ac:dyDescent="0.15"/>
    <row r="28" spans="2:14" s="7" customFormat="1" ht="22.5" x14ac:dyDescent="0.15">
      <c r="B28" s="74"/>
      <c r="C28" s="75" t="s">
        <v>15</v>
      </c>
      <c r="D28" s="76">
        <v>500</v>
      </c>
      <c r="E28" s="77" t="s">
        <v>145</v>
      </c>
      <c r="F28" s="76">
        <v>100</v>
      </c>
      <c r="G28" s="75" t="s">
        <v>25</v>
      </c>
      <c r="H28" s="76">
        <v>100</v>
      </c>
      <c r="I28" s="75" t="s">
        <v>26</v>
      </c>
      <c r="J28" s="76">
        <v>100</v>
      </c>
      <c r="K28" s="75" t="s">
        <v>27</v>
      </c>
      <c r="L28" s="76">
        <v>100</v>
      </c>
      <c r="M28" s="78" t="s">
        <v>28</v>
      </c>
      <c r="N28" s="76">
        <v>100</v>
      </c>
    </row>
    <row r="29" spans="2:14" s="7" customFormat="1" ht="13.15" customHeight="1" x14ac:dyDescent="0.15">
      <c r="B29" s="17" t="s">
        <v>233</v>
      </c>
      <c r="C29" s="17">
        <v>32</v>
      </c>
      <c r="D29" s="67">
        <f>C29/$D$28</f>
        <v>6.4000000000000001E-2</v>
      </c>
      <c r="E29" s="17">
        <v>12</v>
      </c>
      <c r="F29" s="67">
        <f>E29/$F$28</f>
        <v>0.12</v>
      </c>
      <c r="G29" s="17">
        <v>9</v>
      </c>
      <c r="H29" s="30">
        <f>G29/$H$28</f>
        <v>0.09</v>
      </c>
      <c r="I29" s="17">
        <v>6</v>
      </c>
      <c r="J29" s="30">
        <f>I29/$J$28</f>
        <v>0.06</v>
      </c>
      <c r="K29" s="17">
        <v>3</v>
      </c>
      <c r="L29" s="30">
        <f>K29/$L$28</f>
        <v>0.03</v>
      </c>
      <c r="M29" s="17">
        <v>2</v>
      </c>
      <c r="N29" s="27">
        <f>M29/$N$28</f>
        <v>0.02</v>
      </c>
    </row>
    <row r="30" spans="2:14" s="7" customFormat="1" ht="13.15" customHeight="1" x14ac:dyDescent="0.15">
      <c r="B30" s="17" t="s">
        <v>234</v>
      </c>
      <c r="C30" s="17">
        <v>26</v>
      </c>
      <c r="D30" s="67">
        <f t="shared" ref="D30:D52" si="3">C30/$D$28</f>
        <v>5.1999999999999998E-2</v>
      </c>
      <c r="E30" s="17">
        <v>7</v>
      </c>
      <c r="F30" s="67">
        <f t="shared" ref="F30:F52" si="4">E30/$F$28</f>
        <v>7.0000000000000007E-2</v>
      </c>
      <c r="G30" s="17">
        <v>6</v>
      </c>
      <c r="H30" s="30">
        <f t="shared" ref="H30:H52" si="5">G30/$H$28</f>
        <v>0.06</v>
      </c>
      <c r="I30" s="17">
        <v>3</v>
      </c>
      <c r="J30" s="30">
        <f t="shared" ref="J30:J52" si="6">I30/$J$28</f>
        <v>0.03</v>
      </c>
      <c r="K30" s="17">
        <v>1</v>
      </c>
      <c r="L30" s="30">
        <f t="shared" ref="L30:L52" si="7">K30/$L$28</f>
        <v>0.01</v>
      </c>
      <c r="M30" s="17">
        <v>9</v>
      </c>
      <c r="N30" s="27">
        <f t="shared" ref="N30:N52" si="8">M30/$N$28</f>
        <v>0.09</v>
      </c>
    </row>
    <row r="31" spans="2:14" s="7" customFormat="1" ht="13.15" customHeight="1" x14ac:dyDescent="0.15">
      <c r="B31" s="17" t="s">
        <v>235</v>
      </c>
      <c r="C31" s="17">
        <v>19</v>
      </c>
      <c r="D31" s="67">
        <f t="shared" si="3"/>
        <v>3.7999999999999999E-2</v>
      </c>
      <c r="E31" s="17">
        <v>3</v>
      </c>
      <c r="F31" s="67">
        <f t="shared" si="4"/>
        <v>0.03</v>
      </c>
      <c r="G31" s="17">
        <v>6</v>
      </c>
      <c r="H31" s="30">
        <f t="shared" si="5"/>
        <v>0.06</v>
      </c>
      <c r="I31" s="17">
        <v>5</v>
      </c>
      <c r="J31" s="30">
        <f t="shared" si="6"/>
        <v>0.05</v>
      </c>
      <c r="K31" s="17">
        <v>2</v>
      </c>
      <c r="L31" s="30">
        <f t="shared" si="7"/>
        <v>0.02</v>
      </c>
      <c r="M31" s="17">
        <v>3</v>
      </c>
      <c r="N31" s="27">
        <f t="shared" si="8"/>
        <v>0.03</v>
      </c>
    </row>
    <row r="32" spans="2:14" s="7" customFormat="1" ht="13.15" customHeight="1" x14ac:dyDescent="0.15">
      <c r="B32" s="71" t="s">
        <v>236</v>
      </c>
      <c r="C32" s="17">
        <v>10</v>
      </c>
      <c r="D32" s="67">
        <f t="shared" si="3"/>
        <v>0.02</v>
      </c>
      <c r="E32" s="17">
        <v>4</v>
      </c>
      <c r="F32" s="67">
        <f t="shared" si="4"/>
        <v>0.04</v>
      </c>
      <c r="G32" s="17">
        <v>2</v>
      </c>
      <c r="H32" s="30">
        <f t="shared" si="5"/>
        <v>0.02</v>
      </c>
      <c r="I32" s="17">
        <v>1</v>
      </c>
      <c r="J32" s="30">
        <f t="shared" si="6"/>
        <v>0.01</v>
      </c>
      <c r="K32" s="17">
        <v>1</v>
      </c>
      <c r="L32" s="30">
        <f t="shared" si="7"/>
        <v>0.01</v>
      </c>
      <c r="M32" s="17">
        <v>2</v>
      </c>
      <c r="N32" s="27">
        <f t="shared" si="8"/>
        <v>0.02</v>
      </c>
    </row>
    <row r="33" spans="2:14" s="7" customFormat="1" ht="13.15" customHeight="1" x14ac:dyDescent="0.15">
      <c r="B33" s="17" t="s">
        <v>237</v>
      </c>
      <c r="C33" s="17">
        <v>22</v>
      </c>
      <c r="D33" s="67">
        <f t="shared" si="3"/>
        <v>4.3999999999999997E-2</v>
      </c>
      <c r="E33" s="17">
        <v>3</v>
      </c>
      <c r="F33" s="67">
        <f t="shared" si="4"/>
        <v>0.03</v>
      </c>
      <c r="G33" s="17">
        <v>4</v>
      </c>
      <c r="H33" s="30">
        <f t="shared" si="5"/>
        <v>0.04</v>
      </c>
      <c r="I33" s="17">
        <v>6</v>
      </c>
      <c r="J33" s="30">
        <f t="shared" si="6"/>
        <v>0.06</v>
      </c>
      <c r="K33" s="17">
        <v>6</v>
      </c>
      <c r="L33" s="30">
        <f t="shared" si="7"/>
        <v>0.06</v>
      </c>
      <c r="M33" s="17">
        <v>3</v>
      </c>
      <c r="N33" s="27">
        <f t="shared" si="8"/>
        <v>0.03</v>
      </c>
    </row>
    <row r="34" spans="2:14" s="7" customFormat="1" ht="13.15" customHeight="1" x14ac:dyDescent="0.15">
      <c r="B34" s="17" t="s">
        <v>238</v>
      </c>
      <c r="C34" s="17">
        <v>25</v>
      </c>
      <c r="D34" s="67">
        <f t="shared" si="3"/>
        <v>0.05</v>
      </c>
      <c r="E34" s="17">
        <v>7</v>
      </c>
      <c r="F34" s="67">
        <f t="shared" si="4"/>
        <v>7.0000000000000007E-2</v>
      </c>
      <c r="G34" s="17">
        <v>5</v>
      </c>
      <c r="H34" s="30">
        <f t="shared" si="5"/>
        <v>0.05</v>
      </c>
      <c r="I34" s="17">
        <v>2</v>
      </c>
      <c r="J34" s="30">
        <f t="shared" si="6"/>
        <v>0.02</v>
      </c>
      <c r="K34" s="17">
        <v>7</v>
      </c>
      <c r="L34" s="30">
        <f t="shared" si="7"/>
        <v>7.0000000000000007E-2</v>
      </c>
      <c r="M34" s="17">
        <v>4</v>
      </c>
      <c r="N34" s="27">
        <f t="shared" si="8"/>
        <v>0.04</v>
      </c>
    </row>
    <row r="35" spans="2:14" s="7" customFormat="1" ht="13.15" customHeight="1" x14ac:dyDescent="0.15">
      <c r="B35" s="17" t="s">
        <v>239</v>
      </c>
      <c r="C35" s="17">
        <v>9</v>
      </c>
      <c r="D35" s="67">
        <f t="shared" si="3"/>
        <v>1.7999999999999999E-2</v>
      </c>
      <c r="E35" s="17">
        <v>3</v>
      </c>
      <c r="F35" s="67">
        <f t="shared" si="4"/>
        <v>0.03</v>
      </c>
      <c r="G35" s="17">
        <v>1</v>
      </c>
      <c r="H35" s="30">
        <f t="shared" si="5"/>
        <v>0.01</v>
      </c>
      <c r="I35" s="17">
        <v>2</v>
      </c>
      <c r="J35" s="30">
        <f t="shared" si="6"/>
        <v>0.02</v>
      </c>
      <c r="K35" s="17">
        <v>2</v>
      </c>
      <c r="L35" s="30">
        <f t="shared" si="7"/>
        <v>0.02</v>
      </c>
      <c r="M35" s="17">
        <v>1</v>
      </c>
      <c r="N35" s="27">
        <f t="shared" si="8"/>
        <v>0.01</v>
      </c>
    </row>
    <row r="36" spans="2:14" s="7" customFormat="1" ht="13.15" customHeight="1" x14ac:dyDescent="0.15">
      <c r="B36" s="17" t="s">
        <v>240</v>
      </c>
      <c r="C36" s="17">
        <v>7</v>
      </c>
      <c r="D36" s="67">
        <f t="shared" si="3"/>
        <v>1.4E-2</v>
      </c>
      <c r="E36" s="17">
        <v>2</v>
      </c>
      <c r="F36" s="67">
        <f t="shared" si="4"/>
        <v>0.02</v>
      </c>
      <c r="G36" s="17">
        <v>0</v>
      </c>
      <c r="H36" s="30">
        <f t="shared" si="5"/>
        <v>0</v>
      </c>
      <c r="I36" s="17">
        <v>1</v>
      </c>
      <c r="J36" s="30">
        <f t="shared" si="6"/>
        <v>0.01</v>
      </c>
      <c r="K36" s="17">
        <v>3</v>
      </c>
      <c r="L36" s="30">
        <f t="shared" si="7"/>
        <v>0.03</v>
      </c>
      <c r="M36" s="17">
        <v>1</v>
      </c>
      <c r="N36" s="27">
        <f t="shared" si="8"/>
        <v>0.01</v>
      </c>
    </row>
    <row r="37" spans="2:14" s="7" customFormat="1" ht="13.15" customHeight="1" x14ac:dyDescent="0.15">
      <c r="B37" s="17" t="s">
        <v>241</v>
      </c>
      <c r="C37" s="17">
        <v>13</v>
      </c>
      <c r="D37" s="67">
        <f t="shared" si="3"/>
        <v>2.5999999999999999E-2</v>
      </c>
      <c r="E37" s="17">
        <v>3</v>
      </c>
      <c r="F37" s="67">
        <f t="shared" si="4"/>
        <v>0.03</v>
      </c>
      <c r="G37" s="17">
        <v>2</v>
      </c>
      <c r="H37" s="30">
        <f t="shared" si="5"/>
        <v>0.02</v>
      </c>
      <c r="I37" s="17">
        <v>3</v>
      </c>
      <c r="J37" s="30">
        <f t="shared" si="6"/>
        <v>0.03</v>
      </c>
      <c r="K37" s="17">
        <v>2</v>
      </c>
      <c r="L37" s="30">
        <f t="shared" si="7"/>
        <v>0.02</v>
      </c>
      <c r="M37" s="17">
        <v>3</v>
      </c>
      <c r="N37" s="27">
        <f t="shared" si="8"/>
        <v>0.03</v>
      </c>
    </row>
    <row r="38" spans="2:14" s="7" customFormat="1" ht="13.15" customHeight="1" x14ac:dyDescent="0.15">
      <c r="B38" s="71" t="s">
        <v>242</v>
      </c>
      <c r="C38" s="17">
        <v>10</v>
      </c>
      <c r="D38" s="67">
        <f t="shared" si="3"/>
        <v>0.02</v>
      </c>
      <c r="E38" s="17">
        <v>2</v>
      </c>
      <c r="F38" s="67">
        <f t="shared" si="4"/>
        <v>0.02</v>
      </c>
      <c r="G38" s="17">
        <v>3</v>
      </c>
      <c r="H38" s="30">
        <f t="shared" si="5"/>
        <v>0.03</v>
      </c>
      <c r="I38" s="17">
        <v>1</v>
      </c>
      <c r="J38" s="30">
        <f t="shared" si="6"/>
        <v>0.01</v>
      </c>
      <c r="K38" s="17">
        <v>1</v>
      </c>
      <c r="L38" s="30">
        <f t="shared" si="7"/>
        <v>0.01</v>
      </c>
      <c r="M38" s="17">
        <v>3</v>
      </c>
      <c r="N38" s="27">
        <f t="shared" si="8"/>
        <v>0.03</v>
      </c>
    </row>
    <row r="39" spans="2:14" s="7" customFormat="1" ht="13.15" customHeight="1" x14ac:dyDescent="0.15">
      <c r="B39" s="17" t="s">
        <v>243</v>
      </c>
      <c r="C39" s="17">
        <v>23</v>
      </c>
      <c r="D39" s="67">
        <f t="shared" si="3"/>
        <v>4.5999999999999999E-2</v>
      </c>
      <c r="E39" s="17">
        <v>2</v>
      </c>
      <c r="F39" s="67">
        <f t="shared" si="4"/>
        <v>0.02</v>
      </c>
      <c r="G39" s="17">
        <v>5</v>
      </c>
      <c r="H39" s="30">
        <f t="shared" si="5"/>
        <v>0.05</v>
      </c>
      <c r="I39" s="17">
        <v>8</v>
      </c>
      <c r="J39" s="30">
        <f t="shared" si="6"/>
        <v>0.08</v>
      </c>
      <c r="K39" s="17">
        <v>3</v>
      </c>
      <c r="L39" s="30">
        <f t="shared" si="7"/>
        <v>0.03</v>
      </c>
      <c r="M39" s="17">
        <v>5</v>
      </c>
      <c r="N39" s="27">
        <f t="shared" si="8"/>
        <v>0.05</v>
      </c>
    </row>
    <row r="40" spans="2:14" s="7" customFormat="1" ht="13.15" customHeight="1" x14ac:dyDescent="0.15">
      <c r="B40" s="17" t="s">
        <v>244</v>
      </c>
      <c r="C40" s="17">
        <v>35</v>
      </c>
      <c r="D40" s="67">
        <f t="shared" si="3"/>
        <v>7.0000000000000007E-2</v>
      </c>
      <c r="E40" s="17">
        <v>6</v>
      </c>
      <c r="F40" s="67">
        <f t="shared" si="4"/>
        <v>0.06</v>
      </c>
      <c r="G40" s="17">
        <v>6</v>
      </c>
      <c r="H40" s="30">
        <f t="shared" si="5"/>
        <v>0.06</v>
      </c>
      <c r="I40" s="17">
        <v>7</v>
      </c>
      <c r="J40" s="30">
        <f t="shared" si="6"/>
        <v>7.0000000000000007E-2</v>
      </c>
      <c r="K40" s="17">
        <v>12</v>
      </c>
      <c r="L40" s="30">
        <f t="shared" si="7"/>
        <v>0.12</v>
      </c>
      <c r="M40" s="17">
        <v>4</v>
      </c>
      <c r="N40" s="27">
        <f t="shared" si="8"/>
        <v>0.04</v>
      </c>
    </row>
    <row r="41" spans="2:14" s="7" customFormat="1" ht="13.15" customHeight="1" x14ac:dyDescent="0.15">
      <c r="B41" s="17" t="s">
        <v>245</v>
      </c>
      <c r="C41" s="17">
        <v>32</v>
      </c>
      <c r="D41" s="67">
        <f t="shared" si="3"/>
        <v>6.4000000000000001E-2</v>
      </c>
      <c r="E41" s="17">
        <v>4</v>
      </c>
      <c r="F41" s="67">
        <f t="shared" si="4"/>
        <v>0.04</v>
      </c>
      <c r="G41" s="17">
        <v>7</v>
      </c>
      <c r="H41" s="30">
        <f t="shared" si="5"/>
        <v>7.0000000000000007E-2</v>
      </c>
      <c r="I41" s="17">
        <v>10</v>
      </c>
      <c r="J41" s="30">
        <f t="shared" si="6"/>
        <v>0.1</v>
      </c>
      <c r="K41" s="17">
        <v>5</v>
      </c>
      <c r="L41" s="30">
        <f t="shared" si="7"/>
        <v>0.05</v>
      </c>
      <c r="M41" s="17">
        <v>6</v>
      </c>
      <c r="N41" s="27">
        <f t="shared" si="8"/>
        <v>0.06</v>
      </c>
    </row>
    <row r="42" spans="2:14" s="7" customFormat="1" ht="13.15" customHeight="1" x14ac:dyDescent="0.15">
      <c r="B42" s="17" t="s">
        <v>246</v>
      </c>
      <c r="C42" s="17">
        <v>19</v>
      </c>
      <c r="D42" s="67">
        <f t="shared" si="3"/>
        <v>3.7999999999999999E-2</v>
      </c>
      <c r="E42" s="17">
        <v>6</v>
      </c>
      <c r="F42" s="67">
        <f t="shared" si="4"/>
        <v>0.06</v>
      </c>
      <c r="G42" s="17">
        <v>4</v>
      </c>
      <c r="H42" s="30">
        <f t="shared" si="5"/>
        <v>0.04</v>
      </c>
      <c r="I42" s="17">
        <v>2</v>
      </c>
      <c r="J42" s="30">
        <f t="shared" si="6"/>
        <v>0.02</v>
      </c>
      <c r="K42" s="17">
        <v>3</v>
      </c>
      <c r="L42" s="30">
        <f t="shared" si="7"/>
        <v>0.03</v>
      </c>
      <c r="M42" s="17">
        <v>4</v>
      </c>
      <c r="N42" s="27">
        <f t="shared" si="8"/>
        <v>0.04</v>
      </c>
    </row>
    <row r="43" spans="2:14" s="7" customFormat="1" ht="13.15" customHeight="1" x14ac:dyDescent="0.15">
      <c r="B43" s="17" t="s">
        <v>247</v>
      </c>
      <c r="C43" s="17">
        <v>20</v>
      </c>
      <c r="D43" s="67">
        <f t="shared" si="3"/>
        <v>0.04</v>
      </c>
      <c r="E43" s="17">
        <v>3</v>
      </c>
      <c r="F43" s="67">
        <f t="shared" si="4"/>
        <v>0.03</v>
      </c>
      <c r="G43" s="17">
        <v>4</v>
      </c>
      <c r="H43" s="30">
        <f t="shared" si="5"/>
        <v>0.04</v>
      </c>
      <c r="I43" s="17">
        <v>4</v>
      </c>
      <c r="J43" s="30">
        <f t="shared" si="6"/>
        <v>0.04</v>
      </c>
      <c r="K43" s="17">
        <v>3</v>
      </c>
      <c r="L43" s="30">
        <f t="shared" si="7"/>
        <v>0.03</v>
      </c>
      <c r="M43" s="17">
        <v>6</v>
      </c>
      <c r="N43" s="27">
        <f t="shared" si="8"/>
        <v>0.06</v>
      </c>
    </row>
    <row r="44" spans="2:14" s="7" customFormat="1" ht="13.15" customHeight="1" x14ac:dyDescent="0.15">
      <c r="B44" s="17" t="s">
        <v>248</v>
      </c>
      <c r="C44" s="17">
        <v>19</v>
      </c>
      <c r="D44" s="67">
        <f t="shared" si="3"/>
        <v>3.7999999999999999E-2</v>
      </c>
      <c r="E44" s="17">
        <v>1</v>
      </c>
      <c r="F44" s="67">
        <f t="shared" si="4"/>
        <v>0.01</v>
      </c>
      <c r="G44" s="17">
        <v>4</v>
      </c>
      <c r="H44" s="30">
        <f t="shared" si="5"/>
        <v>0.04</v>
      </c>
      <c r="I44" s="17">
        <v>4</v>
      </c>
      <c r="J44" s="30">
        <f t="shared" si="6"/>
        <v>0.04</v>
      </c>
      <c r="K44" s="17">
        <v>6</v>
      </c>
      <c r="L44" s="30">
        <f t="shared" si="7"/>
        <v>0.06</v>
      </c>
      <c r="M44" s="17">
        <v>4</v>
      </c>
      <c r="N44" s="27">
        <f t="shared" si="8"/>
        <v>0.04</v>
      </c>
    </row>
    <row r="45" spans="2:14" s="7" customFormat="1" ht="13.15" customHeight="1" x14ac:dyDescent="0.15">
      <c r="B45" s="17" t="s">
        <v>249</v>
      </c>
      <c r="C45" s="17">
        <v>35</v>
      </c>
      <c r="D45" s="67">
        <f t="shared" si="3"/>
        <v>7.0000000000000007E-2</v>
      </c>
      <c r="E45" s="17">
        <v>4</v>
      </c>
      <c r="F45" s="67">
        <f t="shared" si="4"/>
        <v>0.04</v>
      </c>
      <c r="G45" s="17">
        <v>6</v>
      </c>
      <c r="H45" s="30">
        <f t="shared" si="5"/>
        <v>0.06</v>
      </c>
      <c r="I45" s="17">
        <v>8</v>
      </c>
      <c r="J45" s="30">
        <f t="shared" si="6"/>
        <v>0.08</v>
      </c>
      <c r="K45" s="17">
        <v>10</v>
      </c>
      <c r="L45" s="30">
        <f t="shared" si="7"/>
        <v>0.1</v>
      </c>
      <c r="M45" s="17">
        <v>7</v>
      </c>
      <c r="N45" s="27">
        <f t="shared" si="8"/>
        <v>7.0000000000000007E-2</v>
      </c>
    </row>
    <row r="46" spans="2:14" s="7" customFormat="1" ht="13.15" customHeight="1" x14ac:dyDescent="0.15">
      <c r="B46" s="17" t="s">
        <v>250</v>
      </c>
      <c r="C46" s="17">
        <v>19</v>
      </c>
      <c r="D46" s="67">
        <f t="shared" si="3"/>
        <v>3.7999999999999999E-2</v>
      </c>
      <c r="E46" s="17">
        <v>4</v>
      </c>
      <c r="F46" s="67">
        <f t="shared" si="4"/>
        <v>0.04</v>
      </c>
      <c r="G46" s="17">
        <v>5</v>
      </c>
      <c r="H46" s="30">
        <f t="shared" si="5"/>
        <v>0.05</v>
      </c>
      <c r="I46" s="17">
        <v>2</v>
      </c>
      <c r="J46" s="30">
        <f t="shared" si="6"/>
        <v>0.02</v>
      </c>
      <c r="K46" s="17">
        <v>6</v>
      </c>
      <c r="L46" s="30">
        <f t="shared" si="7"/>
        <v>0.06</v>
      </c>
      <c r="M46" s="17">
        <v>2</v>
      </c>
      <c r="N46" s="27">
        <f t="shared" si="8"/>
        <v>0.02</v>
      </c>
    </row>
    <row r="47" spans="2:14" s="7" customFormat="1" ht="13.15" customHeight="1" x14ac:dyDescent="0.15">
      <c r="B47" s="17" t="s">
        <v>251</v>
      </c>
      <c r="C47" s="17">
        <v>24</v>
      </c>
      <c r="D47" s="67">
        <f t="shared" si="3"/>
        <v>4.8000000000000001E-2</v>
      </c>
      <c r="E47" s="17">
        <v>4</v>
      </c>
      <c r="F47" s="67">
        <f t="shared" si="4"/>
        <v>0.04</v>
      </c>
      <c r="G47" s="17">
        <v>4</v>
      </c>
      <c r="H47" s="30">
        <f t="shared" si="5"/>
        <v>0.04</v>
      </c>
      <c r="I47" s="17">
        <v>4</v>
      </c>
      <c r="J47" s="30">
        <f t="shared" si="6"/>
        <v>0.04</v>
      </c>
      <c r="K47" s="17">
        <v>3</v>
      </c>
      <c r="L47" s="30">
        <f t="shared" si="7"/>
        <v>0.03</v>
      </c>
      <c r="M47" s="17">
        <v>9</v>
      </c>
      <c r="N47" s="27">
        <f t="shared" si="8"/>
        <v>0.09</v>
      </c>
    </row>
    <row r="48" spans="2:14" s="7" customFormat="1" ht="13.15" customHeight="1" x14ac:dyDescent="0.15">
      <c r="B48" s="17" t="s">
        <v>252</v>
      </c>
      <c r="C48" s="17">
        <v>20</v>
      </c>
      <c r="D48" s="67">
        <f t="shared" si="3"/>
        <v>0.04</v>
      </c>
      <c r="E48" s="17">
        <v>5</v>
      </c>
      <c r="F48" s="67">
        <f t="shared" si="4"/>
        <v>0.05</v>
      </c>
      <c r="G48" s="17">
        <v>3</v>
      </c>
      <c r="H48" s="30">
        <f t="shared" si="5"/>
        <v>0.03</v>
      </c>
      <c r="I48" s="17">
        <v>6</v>
      </c>
      <c r="J48" s="30">
        <f t="shared" si="6"/>
        <v>0.06</v>
      </c>
      <c r="K48" s="17">
        <v>3</v>
      </c>
      <c r="L48" s="30">
        <f t="shared" si="7"/>
        <v>0.03</v>
      </c>
      <c r="M48" s="17">
        <v>3</v>
      </c>
      <c r="N48" s="27">
        <f t="shared" si="8"/>
        <v>0.03</v>
      </c>
    </row>
    <row r="49" spans="1:14" s="7" customFormat="1" ht="13.15" customHeight="1" x14ac:dyDescent="0.15">
      <c r="B49" s="17" t="s">
        <v>253</v>
      </c>
      <c r="C49" s="17">
        <v>17</v>
      </c>
      <c r="D49" s="67">
        <f t="shared" si="3"/>
        <v>3.4000000000000002E-2</v>
      </c>
      <c r="E49" s="17">
        <v>3</v>
      </c>
      <c r="F49" s="67">
        <f t="shared" si="4"/>
        <v>0.03</v>
      </c>
      <c r="G49" s="17">
        <v>2</v>
      </c>
      <c r="H49" s="30">
        <f t="shared" si="5"/>
        <v>0.02</v>
      </c>
      <c r="I49" s="17">
        <v>6</v>
      </c>
      <c r="J49" s="30">
        <f t="shared" si="6"/>
        <v>0.06</v>
      </c>
      <c r="K49" s="17">
        <v>3</v>
      </c>
      <c r="L49" s="30">
        <f t="shared" si="7"/>
        <v>0.03</v>
      </c>
      <c r="M49" s="17">
        <v>3</v>
      </c>
      <c r="N49" s="27">
        <f t="shared" si="8"/>
        <v>0.03</v>
      </c>
    </row>
    <row r="50" spans="1:14" s="7" customFormat="1" ht="13.15" customHeight="1" x14ac:dyDescent="0.15">
      <c r="B50" s="17" t="s">
        <v>254</v>
      </c>
      <c r="C50" s="17">
        <v>17</v>
      </c>
      <c r="D50" s="67">
        <f t="shared" si="3"/>
        <v>3.4000000000000002E-2</v>
      </c>
      <c r="E50" s="17">
        <v>4</v>
      </c>
      <c r="F50" s="67">
        <f t="shared" si="4"/>
        <v>0.04</v>
      </c>
      <c r="G50" s="17">
        <v>3</v>
      </c>
      <c r="H50" s="30">
        <f t="shared" si="5"/>
        <v>0.03</v>
      </c>
      <c r="I50" s="17">
        <v>2</v>
      </c>
      <c r="J50" s="30">
        <f t="shared" si="6"/>
        <v>0.02</v>
      </c>
      <c r="K50" s="17">
        <v>4</v>
      </c>
      <c r="L50" s="30">
        <f t="shared" si="7"/>
        <v>0.04</v>
      </c>
      <c r="M50" s="17">
        <v>4</v>
      </c>
      <c r="N50" s="27">
        <f t="shared" si="8"/>
        <v>0.04</v>
      </c>
    </row>
    <row r="51" spans="1:14" s="7" customFormat="1" ht="13.15" customHeight="1" x14ac:dyDescent="0.15">
      <c r="B51" s="17" t="s">
        <v>255</v>
      </c>
      <c r="C51" s="17">
        <v>34</v>
      </c>
      <c r="D51" s="67">
        <f t="shared" si="3"/>
        <v>6.8000000000000005E-2</v>
      </c>
      <c r="E51" s="17">
        <v>7</v>
      </c>
      <c r="F51" s="67">
        <f t="shared" si="4"/>
        <v>7.0000000000000007E-2</v>
      </c>
      <c r="G51" s="17">
        <v>9</v>
      </c>
      <c r="H51" s="30">
        <f t="shared" si="5"/>
        <v>0.09</v>
      </c>
      <c r="I51" s="17">
        <v>5</v>
      </c>
      <c r="J51" s="30">
        <f t="shared" si="6"/>
        <v>0.05</v>
      </c>
      <c r="K51" s="17">
        <v>8</v>
      </c>
      <c r="L51" s="30">
        <f t="shared" si="7"/>
        <v>0.08</v>
      </c>
      <c r="M51" s="17">
        <v>5</v>
      </c>
      <c r="N51" s="27">
        <f t="shared" si="8"/>
        <v>0.05</v>
      </c>
    </row>
    <row r="52" spans="1:14" s="7" customFormat="1" ht="13.15" customHeight="1" x14ac:dyDescent="0.15">
      <c r="B52" s="17" t="s">
        <v>256</v>
      </c>
      <c r="C52" s="17">
        <v>13</v>
      </c>
      <c r="D52" s="67">
        <f t="shared" si="3"/>
        <v>2.5999999999999999E-2</v>
      </c>
      <c r="E52" s="17">
        <v>1</v>
      </c>
      <c r="F52" s="67">
        <f t="shared" si="4"/>
        <v>0.01</v>
      </c>
      <c r="G52" s="17">
        <v>0</v>
      </c>
      <c r="H52" s="30">
        <f t="shared" si="5"/>
        <v>0</v>
      </c>
      <c r="I52" s="17">
        <v>2</v>
      </c>
      <c r="J52" s="30">
        <f t="shared" si="6"/>
        <v>0.02</v>
      </c>
      <c r="K52" s="17">
        <v>3</v>
      </c>
      <c r="L52" s="30">
        <f t="shared" si="7"/>
        <v>0.03</v>
      </c>
      <c r="M52" s="17">
        <v>7</v>
      </c>
      <c r="N52" s="27">
        <f t="shared" si="8"/>
        <v>7.0000000000000007E-2</v>
      </c>
    </row>
    <row r="54" spans="1:14" x14ac:dyDescent="0.15">
      <c r="A54" s="147" t="s">
        <v>258</v>
      </c>
    </row>
    <row r="55" spans="1:14" s="7" customFormat="1" ht="15" customHeight="1" x14ac:dyDescent="0.15">
      <c r="B55" s="64"/>
      <c r="C55" s="59" t="s">
        <v>15</v>
      </c>
      <c r="D55" s="18">
        <v>500</v>
      </c>
      <c r="E55" s="59" t="s">
        <v>2</v>
      </c>
      <c r="F55" s="18">
        <v>250</v>
      </c>
      <c r="G55" s="59" t="s">
        <v>3</v>
      </c>
      <c r="H55" s="18">
        <v>250</v>
      </c>
    </row>
    <row r="56" spans="1:14" s="7" customFormat="1" ht="13.15" customHeight="1" x14ac:dyDescent="0.15">
      <c r="B56" s="17" t="s">
        <v>259</v>
      </c>
      <c r="C56" s="17">
        <v>60</v>
      </c>
      <c r="D56" s="67">
        <f>C56/$D$55</f>
        <v>0.12</v>
      </c>
      <c r="E56" s="17">
        <v>43</v>
      </c>
      <c r="F56" s="30">
        <f>E56/$F$55</f>
        <v>0.17199999999999999</v>
      </c>
      <c r="G56" s="17">
        <v>17</v>
      </c>
      <c r="H56" s="30">
        <f>G56/$H$55</f>
        <v>6.8000000000000005E-2</v>
      </c>
      <c r="I56" s="68"/>
      <c r="K56" s="69"/>
    </row>
    <row r="57" spans="1:14" s="7" customFormat="1" ht="13.15" customHeight="1" x14ac:dyDescent="0.15">
      <c r="B57" s="17" t="s">
        <v>260</v>
      </c>
      <c r="C57" s="17">
        <v>307</v>
      </c>
      <c r="D57" s="67">
        <f t="shared" ref="D57:D61" si="9">C57/$D$55</f>
        <v>0.61399999999999999</v>
      </c>
      <c r="E57" s="17">
        <v>169</v>
      </c>
      <c r="F57" s="30">
        <f t="shared" ref="F57:F61" si="10">E57/$F$55</f>
        <v>0.67600000000000005</v>
      </c>
      <c r="G57" s="17">
        <v>138</v>
      </c>
      <c r="H57" s="30">
        <f t="shared" ref="H57:H61" si="11">G57/$H$55</f>
        <v>0.55200000000000005</v>
      </c>
      <c r="I57" s="68"/>
      <c r="K57" s="69"/>
    </row>
    <row r="58" spans="1:14" s="7" customFormat="1" ht="13.15" customHeight="1" x14ac:dyDescent="0.15">
      <c r="B58" s="17" t="s">
        <v>261</v>
      </c>
      <c r="C58" s="17">
        <v>60</v>
      </c>
      <c r="D58" s="67">
        <f t="shared" si="9"/>
        <v>0.12</v>
      </c>
      <c r="E58" s="17">
        <v>1</v>
      </c>
      <c r="F58" s="30">
        <f t="shared" si="10"/>
        <v>4.0000000000000001E-3</v>
      </c>
      <c r="G58" s="17">
        <v>59</v>
      </c>
      <c r="H58" s="30">
        <f t="shared" si="11"/>
        <v>0.23599999999999999</v>
      </c>
      <c r="I58" s="68"/>
      <c r="K58" s="69"/>
    </row>
    <row r="59" spans="1:14" s="7" customFormat="1" ht="13.15" customHeight="1" x14ac:dyDescent="0.15">
      <c r="B59" s="71" t="s">
        <v>262</v>
      </c>
      <c r="C59" s="17">
        <v>21</v>
      </c>
      <c r="D59" s="67">
        <f t="shared" si="9"/>
        <v>4.2000000000000003E-2</v>
      </c>
      <c r="E59" s="17">
        <v>7</v>
      </c>
      <c r="F59" s="30">
        <f t="shared" si="10"/>
        <v>2.8000000000000001E-2</v>
      </c>
      <c r="G59" s="17">
        <v>14</v>
      </c>
      <c r="H59" s="30">
        <f t="shared" si="11"/>
        <v>5.6000000000000001E-2</v>
      </c>
      <c r="I59" s="68"/>
      <c r="K59" s="69"/>
    </row>
    <row r="60" spans="1:14" s="7" customFormat="1" ht="13.15" customHeight="1" x14ac:dyDescent="0.15">
      <c r="B60" s="17" t="s">
        <v>263</v>
      </c>
      <c r="C60" s="17">
        <v>46</v>
      </c>
      <c r="D60" s="67">
        <f t="shared" si="9"/>
        <v>9.1999999999999998E-2</v>
      </c>
      <c r="E60" s="17">
        <v>24</v>
      </c>
      <c r="F60" s="30">
        <f t="shared" si="10"/>
        <v>9.6000000000000002E-2</v>
      </c>
      <c r="G60" s="17">
        <v>22</v>
      </c>
      <c r="H60" s="30">
        <f t="shared" si="11"/>
        <v>8.7999999999999995E-2</v>
      </c>
      <c r="I60" s="68"/>
      <c r="K60" s="69"/>
    </row>
    <row r="61" spans="1:14" s="7" customFormat="1" ht="13.15" customHeight="1" x14ac:dyDescent="0.15">
      <c r="B61" s="17" t="s">
        <v>118</v>
      </c>
      <c r="C61" s="17">
        <v>6</v>
      </c>
      <c r="D61" s="67">
        <f t="shared" si="9"/>
        <v>1.2E-2</v>
      </c>
      <c r="E61" s="17">
        <v>6</v>
      </c>
      <c r="F61" s="30">
        <f t="shared" si="10"/>
        <v>2.4E-2</v>
      </c>
      <c r="G61" s="17">
        <v>0</v>
      </c>
      <c r="H61" s="30">
        <f t="shared" si="11"/>
        <v>0</v>
      </c>
      <c r="I61" s="68"/>
      <c r="K61" s="69"/>
    </row>
    <row r="62" spans="1:14" s="7" customFormat="1" ht="15" customHeight="1" x14ac:dyDescent="0.15"/>
    <row r="63" spans="1:14" s="7" customFormat="1" ht="22.5" x14ac:dyDescent="0.15">
      <c r="B63" s="74"/>
      <c r="C63" s="75" t="s">
        <v>15</v>
      </c>
      <c r="D63" s="76">
        <v>500</v>
      </c>
      <c r="E63" s="77" t="s">
        <v>145</v>
      </c>
      <c r="F63" s="76">
        <v>100</v>
      </c>
      <c r="G63" s="75" t="s">
        <v>25</v>
      </c>
      <c r="H63" s="76">
        <v>100</v>
      </c>
      <c r="I63" s="75" t="s">
        <v>26</v>
      </c>
      <c r="J63" s="76">
        <v>100</v>
      </c>
      <c r="K63" s="75" t="s">
        <v>27</v>
      </c>
      <c r="L63" s="76">
        <v>100</v>
      </c>
      <c r="M63" s="78" t="s">
        <v>28</v>
      </c>
      <c r="N63" s="76">
        <v>100</v>
      </c>
    </row>
    <row r="64" spans="1:14" s="7" customFormat="1" ht="13.15" customHeight="1" x14ac:dyDescent="0.15">
      <c r="B64" s="17" t="s">
        <v>259</v>
      </c>
      <c r="C64" s="17">
        <v>60</v>
      </c>
      <c r="D64" s="67">
        <f>C64/$D$63</f>
        <v>0.12</v>
      </c>
      <c r="E64" s="17">
        <v>8</v>
      </c>
      <c r="F64" s="67">
        <f>E64/$F$63</f>
        <v>0.08</v>
      </c>
      <c r="G64" s="17">
        <v>8</v>
      </c>
      <c r="H64" s="30">
        <f>G64/$H$63</f>
        <v>0.08</v>
      </c>
      <c r="I64" s="17">
        <v>10</v>
      </c>
      <c r="J64" s="30">
        <f>I64/$J$63</f>
        <v>0.1</v>
      </c>
      <c r="K64" s="17">
        <v>18</v>
      </c>
      <c r="L64" s="30">
        <f>K64/$L$63</f>
        <v>0.18</v>
      </c>
      <c r="M64" s="17">
        <v>16</v>
      </c>
      <c r="N64" s="27">
        <f>M64/$N$63</f>
        <v>0.16</v>
      </c>
    </row>
    <row r="65" spans="2:14" s="7" customFormat="1" ht="13.15" customHeight="1" x14ac:dyDescent="0.15">
      <c r="B65" s="17" t="s">
        <v>260</v>
      </c>
      <c r="C65" s="17">
        <v>307</v>
      </c>
      <c r="D65" s="67">
        <f t="shared" ref="D65:D69" si="12">C65/$D$63</f>
        <v>0.61399999999999999</v>
      </c>
      <c r="E65" s="17">
        <v>60</v>
      </c>
      <c r="F65" s="67">
        <f t="shared" ref="F65:F69" si="13">E65/$F$63</f>
        <v>0.6</v>
      </c>
      <c r="G65" s="17">
        <v>75</v>
      </c>
      <c r="H65" s="30">
        <f t="shared" ref="H65:H69" si="14">G65/$H$63</f>
        <v>0.75</v>
      </c>
      <c r="I65" s="17">
        <v>72</v>
      </c>
      <c r="J65" s="30">
        <f t="shared" ref="J65:J69" si="15">I65/$J$63</f>
        <v>0.72</v>
      </c>
      <c r="K65" s="17">
        <v>57</v>
      </c>
      <c r="L65" s="30">
        <f t="shared" ref="L65:L69" si="16">K65/$L$63</f>
        <v>0.56999999999999995</v>
      </c>
      <c r="M65" s="17">
        <v>43</v>
      </c>
      <c r="N65" s="27">
        <f t="shared" ref="N65:N69" si="17">M65/$N$63</f>
        <v>0.43</v>
      </c>
    </row>
    <row r="66" spans="2:14" s="7" customFormat="1" ht="13.15" customHeight="1" x14ac:dyDescent="0.15">
      <c r="B66" s="17" t="s">
        <v>261</v>
      </c>
      <c r="C66" s="17">
        <v>60</v>
      </c>
      <c r="D66" s="67">
        <f t="shared" si="12"/>
        <v>0.12</v>
      </c>
      <c r="E66" s="17">
        <v>2</v>
      </c>
      <c r="F66" s="67">
        <f t="shared" si="13"/>
        <v>0.02</v>
      </c>
      <c r="G66" s="17">
        <v>9</v>
      </c>
      <c r="H66" s="30">
        <f t="shared" si="14"/>
        <v>0.09</v>
      </c>
      <c r="I66" s="17">
        <v>12</v>
      </c>
      <c r="J66" s="30">
        <f t="shared" si="15"/>
        <v>0.12</v>
      </c>
      <c r="K66" s="17">
        <v>14</v>
      </c>
      <c r="L66" s="30">
        <f t="shared" si="16"/>
        <v>0.14000000000000001</v>
      </c>
      <c r="M66" s="17">
        <v>23</v>
      </c>
      <c r="N66" s="27">
        <f t="shared" si="17"/>
        <v>0.23</v>
      </c>
    </row>
    <row r="67" spans="2:14" s="7" customFormat="1" ht="13.15" customHeight="1" x14ac:dyDescent="0.15">
      <c r="B67" s="71" t="s">
        <v>262</v>
      </c>
      <c r="C67" s="17">
        <v>21</v>
      </c>
      <c r="D67" s="67">
        <f t="shared" si="12"/>
        <v>4.2000000000000003E-2</v>
      </c>
      <c r="E67" s="17">
        <v>21</v>
      </c>
      <c r="F67" s="67">
        <f t="shared" si="13"/>
        <v>0.21</v>
      </c>
      <c r="G67" s="17">
        <v>0</v>
      </c>
      <c r="H67" s="30">
        <f t="shared" si="14"/>
        <v>0</v>
      </c>
      <c r="I67" s="17">
        <v>0</v>
      </c>
      <c r="J67" s="30">
        <f t="shared" si="15"/>
        <v>0</v>
      </c>
      <c r="K67" s="17">
        <v>0</v>
      </c>
      <c r="L67" s="30">
        <f t="shared" si="16"/>
        <v>0</v>
      </c>
      <c r="M67" s="17">
        <v>0</v>
      </c>
      <c r="N67" s="27">
        <f t="shared" si="17"/>
        <v>0</v>
      </c>
    </row>
    <row r="68" spans="2:14" s="7" customFormat="1" ht="13.15" customHeight="1" x14ac:dyDescent="0.15">
      <c r="B68" s="17" t="s">
        <v>263</v>
      </c>
      <c r="C68" s="17">
        <v>46</v>
      </c>
      <c r="D68" s="67">
        <f t="shared" si="12"/>
        <v>9.1999999999999998E-2</v>
      </c>
      <c r="E68" s="17">
        <v>9</v>
      </c>
      <c r="F68" s="67">
        <f t="shared" si="13"/>
        <v>0.09</v>
      </c>
      <c r="G68" s="17">
        <v>7</v>
      </c>
      <c r="H68" s="30">
        <f t="shared" si="14"/>
        <v>7.0000000000000007E-2</v>
      </c>
      <c r="I68" s="17">
        <v>5</v>
      </c>
      <c r="J68" s="30">
        <f t="shared" si="15"/>
        <v>0.05</v>
      </c>
      <c r="K68" s="17">
        <v>8</v>
      </c>
      <c r="L68" s="30">
        <f t="shared" si="16"/>
        <v>0.08</v>
      </c>
      <c r="M68" s="17">
        <v>17</v>
      </c>
      <c r="N68" s="27">
        <f t="shared" si="17"/>
        <v>0.17</v>
      </c>
    </row>
    <row r="69" spans="2:14" s="7" customFormat="1" ht="13.15" customHeight="1" x14ac:dyDescent="0.15">
      <c r="B69" s="74" t="s">
        <v>118</v>
      </c>
      <c r="C69" s="17">
        <v>6</v>
      </c>
      <c r="D69" s="67">
        <f t="shared" si="12"/>
        <v>1.2E-2</v>
      </c>
      <c r="E69" s="17">
        <v>0</v>
      </c>
      <c r="F69" s="67">
        <f t="shared" si="13"/>
        <v>0</v>
      </c>
      <c r="G69" s="17">
        <v>1</v>
      </c>
      <c r="H69" s="30">
        <f t="shared" si="14"/>
        <v>0.01</v>
      </c>
      <c r="I69" s="17">
        <v>1</v>
      </c>
      <c r="J69" s="30">
        <f t="shared" si="15"/>
        <v>0.01</v>
      </c>
      <c r="K69" s="17">
        <v>3</v>
      </c>
      <c r="L69" s="30">
        <f t="shared" si="16"/>
        <v>0.03</v>
      </c>
      <c r="M69" s="17">
        <v>1</v>
      </c>
      <c r="N69" s="27">
        <f t="shared" si="17"/>
        <v>0.01</v>
      </c>
    </row>
    <row r="70" spans="2:14" x14ac:dyDescent="0.15">
      <c r="B70" s="226"/>
    </row>
  </sheetData>
  <phoneticPr fontId="18"/>
  <pageMargins left="0.70866141732283472" right="0.70866141732283472" top="0.74803149606299213" bottom="0.74803149606299213" header="0.31496062992125984" footer="0.31496062992125984"/>
  <pageSetup paperSize="9" scale="6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1260"/>
  <sheetViews>
    <sheetView showGridLines="0" tabSelected="1" topLeftCell="A1253" zoomScaleNormal="100" zoomScaleSheetLayoutView="85" workbookViewId="0">
      <selection activeCell="C1155" sqref="C1155"/>
    </sheetView>
  </sheetViews>
  <sheetFormatPr defaultColWidth="9" defaultRowHeight="13.5" x14ac:dyDescent="0.15"/>
  <cols>
    <col min="1" max="1" width="2.625" style="7" customWidth="1"/>
    <col min="2" max="2" width="3.625" style="7" customWidth="1"/>
    <col min="3" max="3" width="50.625" style="7" customWidth="1"/>
    <col min="4" max="4" width="7.625" style="7" customWidth="1"/>
    <col min="5" max="5" width="6.625" style="7" customWidth="1"/>
    <col min="6" max="6" width="7.625" style="7" customWidth="1"/>
    <col min="7" max="7" width="6.625" style="7" customWidth="1"/>
    <col min="8" max="8" width="7.625" style="7" customWidth="1"/>
    <col min="9" max="9" width="6.625" style="7" customWidth="1"/>
    <col min="10" max="10" width="7.625" style="7" customWidth="1"/>
    <col min="11" max="11" width="6.625" style="7" customWidth="1"/>
    <col min="12" max="12" width="7.625" style="7" customWidth="1"/>
    <col min="13" max="13" width="6.625" style="7" customWidth="1"/>
    <col min="14" max="14" width="7.625" style="7" customWidth="1"/>
    <col min="15" max="17" width="6.625" style="7" customWidth="1"/>
    <col min="18" max="18" width="16.75" style="7" customWidth="1"/>
    <col min="19" max="26" width="6.625" style="7" customWidth="1"/>
    <col min="27" max="27" width="7.875" style="7" bestFit="1" customWidth="1"/>
    <col min="28" max="28" width="7.875" style="7" customWidth="1"/>
    <col min="29" max="31" width="7.125" style="7" customWidth="1"/>
    <col min="32" max="58" width="3.125" style="7" customWidth="1"/>
    <col min="59" max="62" width="9" style="7"/>
    <col min="63" max="63" width="9" style="7" customWidth="1"/>
    <col min="64" max="16384" width="9" style="7"/>
  </cols>
  <sheetData>
    <row r="1" spans="1:32" s="3" customFormat="1" x14ac:dyDescent="0.15"/>
    <row r="2" spans="1:32" s="3" customFormat="1" ht="17.25" x14ac:dyDescent="0.15">
      <c r="A2" s="60" t="s">
        <v>12</v>
      </c>
    </row>
    <row r="3" spans="1:32" s="3" customFormat="1" ht="17.25" x14ac:dyDescent="0.15">
      <c r="A3" s="60"/>
    </row>
    <row r="4" spans="1:32" ht="15" customHeight="1" x14ac:dyDescent="0.15">
      <c r="A4" s="144" t="s">
        <v>193</v>
      </c>
      <c r="B4" s="61"/>
      <c r="C4" s="61"/>
      <c r="N4" s="61"/>
    </row>
    <row r="5" spans="1:32" ht="15" customHeight="1" x14ac:dyDescent="0.15"/>
    <row r="6" spans="1:32" ht="15" customHeight="1" x14ac:dyDescent="0.15"/>
    <row r="7" spans="1:32" ht="15" customHeight="1" x14ac:dyDescent="0.15"/>
    <row r="8" spans="1:32" s="34" customFormat="1" ht="14.25" customHeight="1" x14ac:dyDescent="0.15">
      <c r="A8" s="33" t="s">
        <v>121</v>
      </c>
      <c r="B8" s="214" t="s">
        <v>230</v>
      </c>
      <c r="C8" s="214"/>
      <c r="D8" s="214"/>
      <c r="E8" s="214"/>
      <c r="F8" s="214"/>
      <c r="G8" s="214"/>
    </row>
    <row r="9" spans="1:32" s="34" customFormat="1" ht="14.25" customHeight="1" x14ac:dyDescent="0.15">
      <c r="A9" s="33" t="s">
        <v>121</v>
      </c>
      <c r="B9" s="149" t="s">
        <v>307</v>
      </c>
      <c r="C9" s="149"/>
      <c r="D9" s="149"/>
      <c r="E9" s="149"/>
      <c r="F9" s="149"/>
      <c r="G9" s="149"/>
    </row>
    <row r="10" spans="1:32" s="34" customFormat="1" ht="14.25" customHeight="1" x14ac:dyDescent="0.15">
      <c r="A10" s="33" t="s">
        <v>121</v>
      </c>
      <c r="B10" s="149" t="s">
        <v>268</v>
      </c>
      <c r="C10" s="149"/>
      <c r="D10" s="149"/>
      <c r="E10" s="149"/>
      <c r="F10" s="149"/>
      <c r="G10" s="149"/>
    </row>
    <row r="11" spans="1:32" s="34" customFormat="1" ht="11.25" customHeight="1" x14ac:dyDescent="0.15">
      <c r="A11" s="33"/>
      <c r="B11" s="62"/>
      <c r="C11" s="62"/>
      <c r="D11" s="62"/>
      <c r="E11" s="62"/>
      <c r="F11" s="62"/>
      <c r="G11" s="62"/>
    </row>
    <row r="12" spans="1:32" ht="20.100000000000001" customHeight="1" x14ac:dyDescent="0.15">
      <c r="B12" s="63"/>
      <c r="C12" s="64"/>
      <c r="D12" s="59" t="s">
        <v>15</v>
      </c>
      <c r="E12" s="18">
        <v>500</v>
      </c>
      <c r="F12" s="59" t="s">
        <v>2</v>
      </c>
      <c r="G12" s="18">
        <v>250</v>
      </c>
      <c r="H12" s="59" t="s">
        <v>3</v>
      </c>
      <c r="I12" s="18">
        <v>250</v>
      </c>
      <c r="P12" s="34"/>
      <c r="Q12" s="65"/>
      <c r="AA12" s="65"/>
      <c r="AB12" s="65"/>
      <c r="AC12" s="65"/>
      <c r="AD12" s="65"/>
      <c r="AE12" s="213"/>
      <c r="AF12" s="213"/>
    </row>
    <row r="13" spans="1:32" ht="20.100000000000001" customHeight="1" x14ac:dyDescent="0.15">
      <c r="B13" s="66">
        <v>1</v>
      </c>
      <c r="C13" s="17" t="s">
        <v>311</v>
      </c>
      <c r="D13" s="17">
        <v>276</v>
      </c>
      <c r="E13" s="67">
        <f t="shared" ref="E13" si="0">D13/$E$12</f>
        <v>0.55200000000000005</v>
      </c>
      <c r="F13" s="17">
        <v>142</v>
      </c>
      <c r="G13" s="30">
        <f t="shared" ref="G13:G53" si="1">F13/$G$12</f>
        <v>0.56799999999999995</v>
      </c>
      <c r="H13" s="17">
        <v>134</v>
      </c>
      <c r="I13" s="30">
        <f t="shared" ref="I13:I53" si="2">H13/$I$12</f>
        <v>0.53600000000000003</v>
      </c>
      <c r="J13" s="68"/>
      <c r="L13" s="69"/>
      <c r="P13" s="34"/>
      <c r="Q13" s="69"/>
    </row>
    <row r="14" spans="1:32" ht="20.100000000000001" customHeight="1" x14ac:dyDescent="0.15">
      <c r="B14" s="66">
        <v>2</v>
      </c>
      <c r="C14" s="17" t="s">
        <v>312</v>
      </c>
      <c r="D14" s="17">
        <v>118</v>
      </c>
      <c r="E14" s="67">
        <f t="shared" ref="E14:E53" si="3">D14/$E$12</f>
        <v>0.23599999999999999</v>
      </c>
      <c r="F14" s="70">
        <v>60</v>
      </c>
      <c r="G14" s="30">
        <f t="shared" si="1"/>
        <v>0.24</v>
      </c>
      <c r="H14" s="17">
        <v>58</v>
      </c>
      <c r="I14" s="30">
        <f t="shared" si="2"/>
        <v>0.23200000000000001</v>
      </c>
      <c r="J14" s="68"/>
      <c r="L14" s="69"/>
      <c r="P14" s="34"/>
      <c r="Q14" s="69"/>
    </row>
    <row r="15" spans="1:32" ht="20.100000000000001" customHeight="1" x14ac:dyDescent="0.15">
      <c r="B15" s="66">
        <v>3</v>
      </c>
      <c r="C15" s="17" t="s">
        <v>53</v>
      </c>
      <c r="D15" s="17">
        <v>83</v>
      </c>
      <c r="E15" s="67">
        <f t="shared" si="3"/>
        <v>0.16600000000000001</v>
      </c>
      <c r="F15" s="70">
        <v>60</v>
      </c>
      <c r="G15" s="30">
        <f t="shared" si="1"/>
        <v>0.24</v>
      </c>
      <c r="H15" s="17">
        <v>23</v>
      </c>
      <c r="I15" s="30">
        <f t="shared" si="2"/>
        <v>9.1999999999999998E-2</v>
      </c>
      <c r="J15" s="68"/>
      <c r="L15" s="69"/>
      <c r="P15" s="34"/>
      <c r="Q15" s="69"/>
    </row>
    <row r="16" spans="1:32" ht="30" customHeight="1" x14ac:dyDescent="0.15">
      <c r="B16" s="66">
        <v>4</v>
      </c>
      <c r="C16" s="71" t="s">
        <v>54</v>
      </c>
      <c r="D16" s="17">
        <v>25</v>
      </c>
      <c r="E16" s="67">
        <f t="shared" si="3"/>
        <v>0.05</v>
      </c>
      <c r="F16" s="70">
        <v>17</v>
      </c>
      <c r="G16" s="30">
        <f t="shared" si="1"/>
        <v>6.8000000000000005E-2</v>
      </c>
      <c r="H16" s="17">
        <v>8</v>
      </c>
      <c r="I16" s="30">
        <f t="shared" si="2"/>
        <v>3.2000000000000001E-2</v>
      </c>
      <c r="J16" s="68"/>
      <c r="L16" s="69"/>
      <c r="P16" s="34"/>
      <c r="Q16" s="69"/>
    </row>
    <row r="17" spans="2:17" ht="20.100000000000001" customHeight="1" x14ac:dyDescent="0.15">
      <c r="B17" s="66">
        <v>5</v>
      </c>
      <c r="C17" s="17" t="s">
        <v>55</v>
      </c>
      <c r="D17" s="17">
        <v>72</v>
      </c>
      <c r="E17" s="67">
        <f t="shared" si="3"/>
        <v>0.14399999999999999</v>
      </c>
      <c r="F17" s="70">
        <v>37</v>
      </c>
      <c r="G17" s="30">
        <f t="shared" si="1"/>
        <v>0.14799999999999999</v>
      </c>
      <c r="H17" s="17">
        <v>35</v>
      </c>
      <c r="I17" s="30">
        <f t="shared" si="2"/>
        <v>0.14000000000000001</v>
      </c>
      <c r="J17" s="68"/>
      <c r="L17" s="69"/>
      <c r="P17" s="34"/>
      <c r="Q17" s="69"/>
    </row>
    <row r="18" spans="2:17" ht="20.100000000000001" customHeight="1" x14ac:dyDescent="0.15">
      <c r="B18" s="66">
        <v>6</v>
      </c>
      <c r="C18" s="17" t="s">
        <v>56</v>
      </c>
      <c r="D18" s="17">
        <v>32</v>
      </c>
      <c r="E18" s="67">
        <f t="shared" si="3"/>
        <v>6.4000000000000001E-2</v>
      </c>
      <c r="F18" s="70">
        <v>9</v>
      </c>
      <c r="G18" s="30">
        <f t="shared" si="1"/>
        <v>3.5999999999999997E-2</v>
      </c>
      <c r="H18" s="17">
        <v>23</v>
      </c>
      <c r="I18" s="30">
        <f t="shared" si="2"/>
        <v>9.1999999999999998E-2</v>
      </c>
      <c r="J18" s="68"/>
      <c r="L18" s="69"/>
      <c r="P18" s="34"/>
      <c r="Q18" s="69"/>
    </row>
    <row r="19" spans="2:17" ht="20.100000000000001" customHeight="1" x14ac:dyDescent="0.15">
      <c r="B19" s="66">
        <v>7</v>
      </c>
      <c r="C19" s="17" t="s">
        <v>57</v>
      </c>
      <c r="D19" s="17">
        <v>6</v>
      </c>
      <c r="E19" s="67">
        <f t="shared" si="3"/>
        <v>1.2E-2</v>
      </c>
      <c r="F19" s="70">
        <v>3</v>
      </c>
      <c r="G19" s="30">
        <f t="shared" si="1"/>
        <v>1.2E-2</v>
      </c>
      <c r="H19" s="17">
        <v>3</v>
      </c>
      <c r="I19" s="30">
        <f t="shared" si="2"/>
        <v>1.2E-2</v>
      </c>
      <c r="J19" s="68"/>
      <c r="L19" s="69"/>
      <c r="P19" s="34"/>
      <c r="Q19" s="69"/>
    </row>
    <row r="20" spans="2:17" ht="20.100000000000001" customHeight="1" x14ac:dyDescent="0.15">
      <c r="B20" s="66">
        <v>8</v>
      </c>
      <c r="C20" s="17" t="s">
        <v>58</v>
      </c>
      <c r="D20" s="17">
        <v>6</v>
      </c>
      <c r="E20" s="67">
        <f t="shared" si="3"/>
        <v>1.2E-2</v>
      </c>
      <c r="F20" s="70">
        <v>4</v>
      </c>
      <c r="G20" s="30">
        <f t="shared" si="1"/>
        <v>1.6E-2</v>
      </c>
      <c r="H20" s="17">
        <v>2</v>
      </c>
      <c r="I20" s="30">
        <f t="shared" si="2"/>
        <v>8.0000000000000002E-3</v>
      </c>
      <c r="J20" s="68"/>
      <c r="L20" s="69"/>
      <c r="P20" s="34"/>
      <c r="Q20" s="69"/>
    </row>
    <row r="21" spans="2:17" ht="20.100000000000001" customHeight="1" x14ac:dyDescent="0.15">
      <c r="B21" s="66">
        <v>9</v>
      </c>
      <c r="C21" s="17" t="s">
        <v>59</v>
      </c>
      <c r="D21" s="17">
        <v>3</v>
      </c>
      <c r="E21" s="67">
        <f t="shared" si="3"/>
        <v>6.0000000000000001E-3</v>
      </c>
      <c r="F21" s="70">
        <v>1</v>
      </c>
      <c r="G21" s="30">
        <f t="shared" si="1"/>
        <v>4.0000000000000001E-3</v>
      </c>
      <c r="H21" s="17">
        <v>2</v>
      </c>
      <c r="I21" s="30">
        <f t="shared" si="2"/>
        <v>8.0000000000000002E-3</v>
      </c>
      <c r="J21" s="68"/>
      <c r="L21" s="69"/>
      <c r="P21" s="34"/>
      <c r="Q21" s="69"/>
    </row>
    <row r="22" spans="2:17" ht="30" customHeight="1" x14ac:dyDescent="0.15">
      <c r="B22" s="66">
        <v>10</v>
      </c>
      <c r="C22" s="71" t="s">
        <v>30</v>
      </c>
      <c r="D22" s="17">
        <v>48</v>
      </c>
      <c r="E22" s="67">
        <f t="shared" si="3"/>
        <v>9.6000000000000002E-2</v>
      </c>
      <c r="F22" s="70">
        <v>30</v>
      </c>
      <c r="G22" s="30">
        <f t="shared" si="1"/>
        <v>0.12</v>
      </c>
      <c r="H22" s="17">
        <v>18</v>
      </c>
      <c r="I22" s="30">
        <f t="shared" si="2"/>
        <v>7.1999999999999995E-2</v>
      </c>
      <c r="J22" s="68"/>
      <c r="L22" s="69"/>
      <c r="P22" s="34"/>
      <c r="Q22" s="69"/>
    </row>
    <row r="23" spans="2:17" ht="20.100000000000001" customHeight="1" x14ac:dyDescent="0.15">
      <c r="B23" s="66">
        <v>11</v>
      </c>
      <c r="C23" s="17" t="s">
        <v>60</v>
      </c>
      <c r="D23" s="17">
        <v>5</v>
      </c>
      <c r="E23" s="67">
        <f t="shared" si="3"/>
        <v>0.01</v>
      </c>
      <c r="F23" s="70">
        <v>4</v>
      </c>
      <c r="G23" s="30">
        <f t="shared" si="1"/>
        <v>1.6E-2</v>
      </c>
      <c r="H23" s="17">
        <v>1</v>
      </c>
      <c r="I23" s="30">
        <f t="shared" si="2"/>
        <v>4.0000000000000001E-3</v>
      </c>
      <c r="J23" s="68"/>
      <c r="L23" s="69"/>
      <c r="P23" s="34"/>
      <c r="Q23" s="69"/>
    </row>
    <row r="24" spans="2:17" ht="20.100000000000001" customHeight="1" x14ac:dyDescent="0.15">
      <c r="B24" s="66">
        <v>12</v>
      </c>
      <c r="C24" s="17" t="s">
        <v>61</v>
      </c>
      <c r="D24" s="17">
        <v>13</v>
      </c>
      <c r="E24" s="67">
        <f t="shared" si="3"/>
        <v>2.5999999999999999E-2</v>
      </c>
      <c r="F24" s="70">
        <v>8</v>
      </c>
      <c r="G24" s="30">
        <f t="shared" si="1"/>
        <v>3.2000000000000001E-2</v>
      </c>
      <c r="H24" s="17">
        <v>5</v>
      </c>
      <c r="I24" s="30">
        <f t="shared" si="2"/>
        <v>0.02</v>
      </c>
      <c r="J24" s="68"/>
      <c r="L24" s="69"/>
      <c r="P24" s="34"/>
      <c r="Q24" s="69"/>
    </row>
    <row r="25" spans="2:17" ht="20.100000000000001" customHeight="1" x14ac:dyDescent="0.15">
      <c r="B25" s="66">
        <v>13</v>
      </c>
      <c r="C25" s="17" t="s">
        <v>62</v>
      </c>
      <c r="D25" s="17">
        <v>22</v>
      </c>
      <c r="E25" s="67">
        <f t="shared" si="3"/>
        <v>4.3999999999999997E-2</v>
      </c>
      <c r="F25" s="70">
        <v>15</v>
      </c>
      <c r="G25" s="30">
        <f t="shared" si="1"/>
        <v>0.06</v>
      </c>
      <c r="H25" s="17">
        <v>7</v>
      </c>
      <c r="I25" s="30">
        <f t="shared" si="2"/>
        <v>2.8000000000000001E-2</v>
      </c>
      <c r="J25" s="68"/>
      <c r="L25" s="69"/>
      <c r="P25" s="34"/>
      <c r="Q25" s="69"/>
    </row>
    <row r="26" spans="2:17" ht="20.100000000000001" customHeight="1" x14ac:dyDescent="0.15">
      <c r="B26" s="66">
        <v>14</v>
      </c>
      <c r="C26" s="17" t="s">
        <v>63</v>
      </c>
      <c r="D26" s="17">
        <v>5</v>
      </c>
      <c r="E26" s="67">
        <f t="shared" si="3"/>
        <v>0.01</v>
      </c>
      <c r="F26" s="70">
        <v>3</v>
      </c>
      <c r="G26" s="30">
        <f t="shared" si="1"/>
        <v>1.2E-2</v>
      </c>
      <c r="H26" s="17">
        <v>2</v>
      </c>
      <c r="I26" s="30">
        <f t="shared" si="2"/>
        <v>8.0000000000000002E-3</v>
      </c>
      <c r="J26" s="68"/>
      <c r="L26" s="69"/>
      <c r="P26" s="34"/>
      <c r="Q26" s="69"/>
    </row>
    <row r="27" spans="2:17" ht="20.100000000000001" customHeight="1" x14ac:dyDescent="0.15">
      <c r="B27" s="66">
        <v>15</v>
      </c>
      <c r="C27" s="17" t="s">
        <v>64</v>
      </c>
      <c r="D27" s="17">
        <v>1</v>
      </c>
      <c r="E27" s="67">
        <f t="shared" si="3"/>
        <v>2E-3</v>
      </c>
      <c r="F27" s="70">
        <v>0</v>
      </c>
      <c r="G27" s="30">
        <f t="shared" si="1"/>
        <v>0</v>
      </c>
      <c r="H27" s="17">
        <v>1</v>
      </c>
      <c r="I27" s="30">
        <f t="shared" si="2"/>
        <v>4.0000000000000001E-3</v>
      </c>
      <c r="J27" s="68"/>
      <c r="L27" s="69"/>
      <c r="P27" s="34"/>
      <c r="Q27" s="69"/>
    </row>
    <row r="28" spans="2:17" ht="20.100000000000001" customHeight="1" x14ac:dyDescent="0.15">
      <c r="B28" s="66">
        <v>16</v>
      </c>
      <c r="C28" s="17" t="s">
        <v>65</v>
      </c>
      <c r="D28" s="17">
        <v>2</v>
      </c>
      <c r="E28" s="67">
        <f t="shared" si="3"/>
        <v>4.0000000000000001E-3</v>
      </c>
      <c r="F28" s="70">
        <v>0</v>
      </c>
      <c r="G28" s="30">
        <f t="shared" si="1"/>
        <v>0</v>
      </c>
      <c r="H28" s="17">
        <v>2</v>
      </c>
      <c r="I28" s="30">
        <f t="shared" si="2"/>
        <v>8.0000000000000002E-3</v>
      </c>
      <c r="J28" s="68"/>
      <c r="L28" s="69"/>
      <c r="P28" s="34"/>
      <c r="Q28" s="69"/>
    </row>
    <row r="29" spans="2:17" ht="20.100000000000001" customHeight="1" x14ac:dyDescent="0.15">
      <c r="B29" s="66">
        <v>17</v>
      </c>
      <c r="C29" s="17" t="s">
        <v>66</v>
      </c>
      <c r="D29" s="17">
        <v>10</v>
      </c>
      <c r="E29" s="67">
        <f t="shared" si="3"/>
        <v>0.02</v>
      </c>
      <c r="F29" s="70">
        <v>9</v>
      </c>
      <c r="G29" s="30">
        <f t="shared" si="1"/>
        <v>3.5999999999999997E-2</v>
      </c>
      <c r="H29" s="17">
        <v>1</v>
      </c>
      <c r="I29" s="30">
        <f t="shared" si="2"/>
        <v>4.0000000000000001E-3</v>
      </c>
      <c r="J29" s="68"/>
      <c r="L29" s="69"/>
      <c r="P29" s="34"/>
      <c r="Q29" s="69"/>
    </row>
    <row r="30" spans="2:17" ht="20.100000000000001" customHeight="1" x14ac:dyDescent="0.15">
      <c r="B30" s="66">
        <v>18</v>
      </c>
      <c r="C30" s="17" t="s">
        <v>67</v>
      </c>
      <c r="D30" s="17">
        <v>2</v>
      </c>
      <c r="E30" s="67">
        <f t="shared" si="3"/>
        <v>4.0000000000000001E-3</v>
      </c>
      <c r="F30" s="70">
        <v>0</v>
      </c>
      <c r="G30" s="30">
        <f t="shared" si="1"/>
        <v>0</v>
      </c>
      <c r="H30" s="17">
        <v>2</v>
      </c>
      <c r="I30" s="30">
        <f t="shared" si="2"/>
        <v>8.0000000000000002E-3</v>
      </c>
      <c r="J30" s="68"/>
      <c r="L30" s="69"/>
      <c r="P30" s="34"/>
      <c r="Q30" s="69"/>
    </row>
    <row r="31" spans="2:17" ht="20.100000000000001" customHeight="1" x14ac:dyDescent="0.15">
      <c r="B31" s="66">
        <v>19</v>
      </c>
      <c r="C31" s="17" t="s">
        <v>68</v>
      </c>
      <c r="D31" s="17">
        <v>13</v>
      </c>
      <c r="E31" s="67">
        <f t="shared" si="3"/>
        <v>2.5999999999999999E-2</v>
      </c>
      <c r="F31" s="70">
        <v>10</v>
      </c>
      <c r="G31" s="30">
        <f t="shared" si="1"/>
        <v>0.04</v>
      </c>
      <c r="H31" s="17">
        <v>3</v>
      </c>
      <c r="I31" s="30">
        <f t="shared" si="2"/>
        <v>1.2E-2</v>
      </c>
      <c r="J31" s="68"/>
      <c r="L31" s="69"/>
      <c r="P31" s="34"/>
      <c r="Q31" s="69"/>
    </row>
    <row r="32" spans="2:17" ht="20.100000000000001" customHeight="1" x14ac:dyDescent="0.15">
      <c r="B32" s="66">
        <v>20</v>
      </c>
      <c r="C32" s="17" t="s">
        <v>69</v>
      </c>
      <c r="D32" s="17">
        <v>5</v>
      </c>
      <c r="E32" s="67">
        <f t="shared" si="3"/>
        <v>0.01</v>
      </c>
      <c r="F32" s="70">
        <v>2</v>
      </c>
      <c r="G32" s="30">
        <f t="shared" si="1"/>
        <v>8.0000000000000002E-3</v>
      </c>
      <c r="H32" s="17">
        <v>3</v>
      </c>
      <c r="I32" s="30">
        <f t="shared" si="2"/>
        <v>1.2E-2</v>
      </c>
      <c r="J32" s="68"/>
      <c r="L32" s="69"/>
      <c r="P32" s="34"/>
      <c r="Q32" s="69"/>
    </row>
    <row r="33" spans="2:17" ht="20.100000000000001" customHeight="1" x14ac:dyDescent="0.15">
      <c r="B33" s="66">
        <v>21</v>
      </c>
      <c r="C33" s="17" t="s">
        <v>70</v>
      </c>
      <c r="D33" s="17">
        <v>5</v>
      </c>
      <c r="E33" s="67">
        <f t="shared" si="3"/>
        <v>0.01</v>
      </c>
      <c r="F33" s="70">
        <v>1</v>
      </c>
      <c r="G33" s="30">
        <f t="shared" si="1"/>
        <v>4.0000000000000001E-3</v>
      </c>
      <c r="H33" s="17">
        <v>4</v>
      </c>
      <c r="I33" s="30">
        <f t="shared" si="2"/>
        <v>1.6E-2</v>
      </c>
      <c r="J33" s="68"/>
      <c r="L33" s="69"/>
      <c r="P33" s="34"/>
      <c r="Q33" s="69"/>
    </row>
    <row r="34" spans="2:17" ht="20.100000000000001" customHeight="1" x14ac:dyDescent="0.15">
      <c r="B34" s="66">
        <v>22</v>
      </c>
      <c r="C34" s="17" t="s">
        <v>191</v>
      </c>
      <c r="D34" s="17">
        <v>6</v>
      </c>
      <c r="E34" s="67">
        <f t="shared" si="3"/>
        <v>1.2E-2</v>
      </c>
      <c r="F34" s="70">
        <v>3</v>
      </c>
      <c r="G34" s="30">
        <f t="shared" si="1"/>
        <v>1.2E-2</v>
      </c>
      <c r="H34" s="17">
        <v>3</v>
      </c>
      <c r="I34" s="30">
        <f t="shared" si="2"/>
        <v>1.2E-2</v>
      </c>
      <c r="J34" s="68"/>
      <c r="L34" s="69"/>
      <c r="P34" s="34"/>
      <c r="Q34" s="69"/>
    </row>
    <row r="35" spans="2:17" ht="20.100000000000001" customHeight="1" x14ac:dyDescent="0.15">
      <c r="B35" s="66">
        <v>23</v>
      </c>
      <c r="C35" s="17" t="s">
        <v>71</v>
      </c>
      <c r="D35" s="17">
        <v>2</v>
      </c>
      <c r="E35" s="67">
        <f t="shared" si="3"/>
        <v>4.0000000000000001E-3</v>
      </c>
      <c r="F35" s="70">
        <v>0</v>
      </c>
      <c r="G35" s="30">
        <f t="shared" si="1"/>
        <v>0</v>
      </c>
      <c r="H35" s="17">
        <v>2</v>
      </c>
      <c r="I35" s="30">
        <f t="shared" si="2"/>
        <v>8.0000000000000002E-3</v>
      </c>
      <c r="J35" s="68"/>
      <c r="L35" s="69"/>
      <c r="P35" s="34"/>
      <c r="Q35" s="69"/>
    </row>
    <row r="36" spans="2:17" ht="20.100000000000001" customHeight="1" x14ac:dyDescent="0.15">
      <c r="B36" s="66">
        <v>24</v>
      </c>
      <c r="C36" s="17" t="s">
        <v>72</v>
      </c>
      <c r="D36" s="17">
        <v>5</v>
      </c>
      <c r="E36" s="67">
        <f t="shared" si="3"/>
        <v>0.01</v>
      </c>
      <c r="F36" s="70">
        <v>2</v>
      </c>
      <c r="G36" s="30">
        <f t="shared" si="1"/>
        <v>8.0000000000000002E-3</v>
      </c>
      <c r="H36" s="17">
        <v>3</v>
      </c>
      <c r="I36" s="30">
        <f t="shared" si="2"/>
        <v>1.2E-2</v>
      </c>
      <c r="J36" s="68"/>
      <c r="L36" s="69"/>
      <c r="P36" s="34"/>
      <c r="Q36" s="69"/>
    </row>
    <row r="37" spans="2:17" ht="20.100000000000001" customHeight="1" x14ac:dyDescent="0.15">
      <c r="B37" s="66">
        <v>25</v>
      </c>
      <c r="C37" s="17" t="s">
        <v>73</v>
      </c>
      <c r="D37" s="17">
        <v>15</v>
      </c>
      <c r="E37" s="67">
        <f t="shared" si="3"/>
        <v>0.03</v>
      </c>
      <c r="F37" s="70">
        <v>8</v>
      </c>
      <c r="G37" s="30">
        <f t="shared" si="1"/>
        <v>3.2000000000000001E-2</v>
      </c>
      <c r="H37" s="17">
        <v>7</v>
      </c>
      <c r="I37" s="30">
        <f t="shared" si="2"/>
        <v>2.8000000000000001E-2</v>
      </c>
      <c r="J37" s="68"/>
      <c r="L37" s="69"/>
      <c r="P37" s="34"/>
      <c r="Q37" s="69"/>
    </row>
    <row r="38" spans="2:17" ht="20.100000000000001" customHeight="1" x14ac:dyDescent="0.15">
      <c r="B38" s="66">
        <v>26</v>
      </c>
      <c r="C38" s="17" t="s">
        <v>74</v>
      </c>
      <c r="D38" s="17">
        <v>12</v>
      </c>
      <c r="E38" s="67">
        <f t="shared" si="3"/>
        <v>2.4E-2</v>
      </c>
      <c r="F38" s="70">
        <v>5</v>
      </c>
      <c r="G38" s="30">
        <f t="shared" si="1"/>
        <v>0.02</v>
      </c>
      <c r="H38" s="17">
        <v>7</v>
      </c>
      <c r="I38" s="30">
        <f t="shared" si="2"/>
        <v>2.8000000000000001E-2</v>
      </c>
      <c r="J38" s="68"/>
      <c r="L38" s="69"/>
      <c r="P38" s="34"/>
      <c r="Q38" s="69"/>
    </row>
    <row r="39" spans="2:17" ht="20.100000000000001" customHeight="1" x14ac:dyDescent="0.15">
      <c r="B39" s="66">
        <v>27</v>
      </c>
      <c r="C39" s="17" t="s">
        <v>29</v>
      </c>
      <c r="D39" s="17">
        <v>22</v>
      </c>
      <c r="E39" s="67">
        <f t="shared" si="3"/>
        <v>4.3999999999999997E-2</v>
      </c>
      <c r="F39" s="70">
        <v>12</v>
      </c>
      <c r="G39" s="30">
        <f t="shared" si="1"/>
        <v>4.8000000000000001E-2</v>
      </c>
      <c r="H39" s="17">
        <v>10</v>
      </c>
      <c r="I39" s="30">
        <f t="shared" si="2"/>
        <v>0.04</v>
      </c>
      <c r="J39" s="68"/>
      <c r="L39" s="69"/>
      <c r="P39" s="34"/>
      <c r="Q39" s="69"/>
    </row>
    <row r="40" spans="2:17" ht="20.100000000000001" customHeight="1" x14ac:dyDescent="0.15">
      <c r="B40" s="66">
        <v>28</v>
      </c>
      <c r="C40" s="17" t="s">
        <v>75</v>
      </c>
      <c r="D40" s="17">
        <v>4</v>
      </c>
      <c r="E40" s="67">
        <f t="shared" si="3"/>
        <v>8.0000000000000002E-3</v>
      </c>
      <c r="F40" s="70">
        <v>2</v>
      </c>
      <c r="G40" s="30">
        <f t="shared" si="1"/>
        <v>8.0000000000000002E-3</v>
      </c>
      <c r="H40" s="17">
        <v>2</v>
      </c>
      <c r="I40" s="30">
        <f t="shared" si="2"/>
        <v>8.0000000000000002E-3</v>
      </c>
      <c r="J40" s="68"/>
      <c r="L40" s="69"/>
      <c r="P40" s="34"/>
      <c r="Q40" s="69"/>
    </row>
    <row r="41" spans="2:17" ht="20.100000000000001" customHeight="1" x14ac:dyDescent="0.15">
      <c r="B41" s="66">
        <v>29</v>
      </c>
      <c r="C41" s="17" t="s">
        <v>76</v>
      </c>
      <c r="D41" s="17">
        <v>22</v>
      </c>
      <c r="E41" s="67">
        <f t="shared" si="3"/>
        <v>4.3999999999999997E-2</v>
      </c>
      <c r="F41" s="17">
        <v>9</v>
      </c>
      <c r="G41" s="30">
        <f t="shared" si="1"/>
        <v>3.5999999999999997E-2</v>
      </c>
      <c r="H41" s="17">
        <v>13</v>
      </c>
      <c r="I41" s="30">
        <f t="shared" si="2"/>
        <v>5.1999999999999998E-2</v>
      </c>
      <c r="J41" s="68"/>
      <c r="L41" s="69"/>
      <c r="P41" s="34"/>
      <c r="Q41" s="69"/>
    </row>
    <row r="42" spans="2:17" ht="20.100000000000001" customHeight="1" x14ac:dyDescent="0.15">
      <c r="B42" s="66">
        <v>30</v>
      </c>
      <c r="C42" s="17" t="s">
        <v>77</v>
      </c>
      <c r="D42" s="17">
        <v>11</v>
      </c>
      <c r="E42" s="67">
        <f t="shared" si="3"/>
        <v>2.1999999999999999E-2</v>
      </c>
      <c r="F42" s="17">
        <v>8</v>
      </c>
      <c r="G42" s="30">
        <f t="shared" si="1"/>
        <v>3.2000000000000001E-2</v>
      </c>
      <c r="H42" s="17">
        <v>3</v>
      </c>
      <c r="I42" s="30">
        <f t="shared" si="2"/>
        <v>1.2E-2</v>
      </c>
      <c r="J42" s="68"/>
      <c r="L42" s="69"/>
      <c r="P42" s="34"/>
      <c r="Q42" s="69"/>
    </row>
    <row r="43" spans="2:17" ht="20.100000000000001" customHeight="1" x14ac:dyDescent="0.15">
      <c r="B43" s="66">
        <v>31</v>
      </c>
      <c r="C43" s="17" t="s">
        <v>78</v>
      </c>
      <c r="D43" s="17">
        <v>13</v>
      </c>
      <c r="E43" s="67">
        <f t="shared" si="3"/>
        <v>2.5999999999999999E-2</v>
      </c>
      <c r="F43" s="17">
        <v>6</v>
      </c>
      <c r="G43" s="30">
        <f t="shared" si="1"/>
        <v>2.4E-2</v>
      </c>
      <c r="H43" s="17">
        <v>7</v>
      </c>
      <c r="I43" s="30">
        <f t="shared" si="2"/>
        <v>2.8000000000000001E-2</v>
      </c>
      <c r="J43" s="68"/>
      <c r="L43" s="69"/>
      <c r="P43" s="34"/>
      <c r="Q43" s="69"/>
    </row>
    <row r="44" spans="2:17" ht="20.100000000000001" customHeight="1" x14ac:dyDescent="0.15">
      <c r="B44" s="66">
        <v>32</v>
      </c>
      <c r="C44" s="17" t="s">
        <v>79</v>
      </c>
      <c r="D44" s="17">
        <v>8</v>
      </c>
      <c r="E44" s="67">
        <f t="shared" si="3"/>
        <v>1.6E-2</v>
      </c>
      <c r="F44" s="17">
        <v>4</v>
      </c>
      <c r="G44" s="30">
        <f t="shared" si="1"/>
        <v>1.6E-2</v>
      </c>
      <c r="H44" s="17">
        <v>4</v>
      </c>
      <c r="I44" s="30">
        <f t="shared" si="2"/>
        <v>1.6E-2</v>
      </c>
      <c r="J44" s="68"/>
      <c r="L44" s="69"/>
      <c r="P44" s="34"/>
      <c r="Q44" s="69"/>
    </row>
    <row r="45" spans="2:17" ht="20.100000000000001" customHeight="1" x14ac:dyDescent="0.15">
      <c r="B45" s="66">
        <v>33</v>
      </c>
      <c r="C45" s="17" t="s">
        <v>80</v>
      </c>
      <c r="D45" s="17">
        <v>17</v>
      </c>
      <c r="E45" s="67">
        <f t="shared" si="3"/>
        <v>3.4000000000000002E-2</v>
      </c>
      <c r="F45" s="17">
        <v>11</v>
      </c>
      <c r="G45" s="30">
        <f t="shared" si="1"/>
        <v>4.3999999999999997E-2</v>
      </c>
      <c r="H45" s="17">
        <v>6</v>
      </c>
      <c r="I45" s="30">
        <f t="shared" si="2"/>
        <v>2.4E-2</v>
      </c>
      <c r="J45" s="68"/>
      <c r="L45" s="69"/>
      <c r="M45" s="72"/>
      <c r="P45" s="34"/>
      <c r="Q45" s="69"/>
    </row>
    <row r="46" spans="2:17" ht="20.100000000000001" customHeight="1" x14ac:dyDescent="0.15">
      <c r="B46" s="66">
        <v>34</v>
      </c>
      <c r="C46" s="17" t="s">
        <v>81</v>
      </c>
      <c r="D46" s="17">
        <v>1</v>
      </c>
      <c r="E46" s="67">
        <f t="shared" si="3"/>
        <v>2E-3</v>
      </c>
      <c r="F46" s="17">
        <v>0</v>
      </c>
      <c r="G46" s="30">
        <f t="shared" si="1"/>
        <v>0</v>
      </c>
      <c r="H46" s="17">
        <v>1</v>
      </c>
      <c r="I46" s="30">
        <f t="shared" si="2"/>
        <v>4.0000000000000001E-3</v>
      </c>
      <c r="J46" s="68"/>
      <c r="L46" s="69"/>
      <c r="P46" s="34"/>
      <c r="Q46" s="69"/>
    </row>
    <row r="47" spans="2:17" ht="28.15" customHeight="1" x14ac:dyDescent="0.15">
      <c r="B47" s="66">
        <v>35</v>
      </c>
      <c r="C47" s="71" t="s">
        <v>82</v>
      </c>
      <c r="D47" s="17">
        <v>5</v>
      </c>
      <c r="E47" s="67">
        <f t="shared" si="3"/>
        <v>0.01</v>
      </c>
      <c r="F47" s="17">
        <v>2</v>
      </c>
      <c r="G47" s="30">
        <f t="shared" si="1"/>
        <v>8.0000000000000002E-3</v>
      </c>
      <c r="H47" s="17">
        <v>3</v>
      </c>
      <c r="I47" s="30">
        <f t="shared" si="2"/>
        <v>1.2E-2</v>
      </c>
      <c r="J47" s="68"/>
      <c r="L47" s="69"/>
      <c r="M47" s="73"/>
      <c r="P47" s="34"/>
      <c r="Q47" s="69"/>
    </row>
    <row r="48" spans="2:17" ht="20.100000000000001" customHeight="1" x14ac:dyDescent="0.15">
      <c r="B48" s="66">
        <v>36</v>
      </c>
      <c r="C48" s="17" t="s">
        <v>83</v>
      </c>
      <c r="D48" s="17">
        <v>2</v>
      </c>
      <c r="E48" s="67">
        <f t="shared" si="3"/>
        <v>4.0000000000000001E-3</v>
      </c>
      <c r="F48" s="17">
        <v>1</v>
      </c>
      <c r="G48" s="30">
        <f t="shared" si="1"/>
        <v>4.0000000000000001E-3</v>
      </c>
      <c r="H48" s="17">
        <v>1</v>
      </c>
      <c r="I48" s="30">
        <f t="shared" si="2"/>
        <v>4.0000000000000001E-3</v>
      </c>
      <c r="J48" s="68"/>
      <c r="L48" s="69"/>
      <c r="P48" s="34"/>
      <c r="Q48" s="69"/>
    </row>
    <row r="49" spans="2:18" ht="20.100000000000001" customHeight="1" x14ac:dyDescent="0.15">
      <c r="B49" s="66">
        <v>37</v>
      </c>
      <c r="C49" s="17" t="s">
        <v>84</v>
      </c>
      <c r="D49" s="17">
        <v>37</v>
      </c>
      <c r="E49" s="67">
        <f t="shared" si="3"/>
        <v>7.3999999999999996E-2</v>
      </c>
      <c r="F49" s="17">
        <v>27</v>
      </c>
      <c r="G49" s="30">
        <f t="shared" si="1"/>
        <v>0.108</v>
      </c>
      <c r="H49" s="17">
        <v>10</v>
      </c>
      <c r="I49" s="30">
        <f t="shared" si="2"/>
        <v>0.04</v>
      </c>
      <c r="J49" s="68"/>
      <c r="L49" s="69"/>
      <c r="P49" s="34"/>
      <c r="Q49" s="69"/>
    </row>
    <row r="50" spans="2:18" ht="20.100000000000001" customHeight="1" x14ac:dyDescent="0.15">
      <c r="B50" s="66">
        <v>38</v>
      </c>
      <c r="C50" s="17" t="s">
        <v>85</v>
      </c>
      <c r="D50" s="17">
        <v>39</v>
      </c>
      <c r="E50" s="67">
        <f t="shared" si="3"/>
        <v>7.8E-2</v>
      </c>
      <c r="F50" s="17">
        <v>25</v>
      </c>
      <c r="G50" s="30">
        <f t="shared" si="1"/>
        <v>0.1</v>
      </c>
      <c r="H50" s="17">
        <v>14</v>
      </c>
      <c r="I50" s="30">
        <f t="shared" si="2"/>
        <v>5.6000000000000001E-2</v>
      </c>
      <c r="J50" s="68"/>
      <c r="L50" s="69"/>
      <c r="P50" s="34"/>
      <c r="Q50" s="69"/>
    </row>
    <row r="51" spans="2:18" ht="20.100000000000001" customHeight="1" x14ac:dyDescent="0.15">
      <c r="B51" s="66">
        <v>39</v>
      </c>
      <c r="C51" s="17" t="s">
        <v>86</v>
      </c>
      <c r="D51" s="17">
        <v>18</v>
      </c>
      <c r="E51" s="67">
        <f t="shared" si="3"/>
        <v>3.5999999999999997E-2</v>
      </c>
      <c r="F51" s="17">
        <v>17</v>
      </c>
      <c r="G51" s="30">
        <f t="shared" si="1"/>
        <v>6.8000000000000005E-2</v>
      </c>
      <c r="H51" s="17">
        <v>1</v>
      </c>
      <c r="I51" s="30">
        <f t="shared" si="2"/>
        <v>4.0000000000000001E-3</v>
      </c>
      <c r="J51" s="68"/>
      <c r="L51" s="69"/>
      <c r="P51" s="34"/>
      <c r="Q51" s="69"/>
    </row>
    <row r="52" spans="2:18" ht="20.100000000000001" customHeight="1" x14ac:dyDescent="0.15">
      <c r="B52" s="66">
        <v>40</v>
      </c>
      <c r="C52" s="17" t="s">
        <v>87</v>
      </c>
      <c r="D52" s="17">
        <v>6</v>
      </c>
      <c r="E52" s="67">
        <f t="shared" si="3"/>
        <v>1.2E-2</v>
      </c>
      <c r="F52" s="17">
        <v>1</v>
      </c>
      <c r="G52" s="30">
        <f t="shared" si="1"/>
        <v>4.0000000000000001E-3</v>
      </c>
      <c r="H52" s="17">
        <v>5</v>
      </c>
      <c r="I52" s="30">
        <f t="shared" si="2"/>
        <v>0.02</v>
      </c>
      <c r="J52" s="68"/>
      <c r="L52" s="69"/>
      <c r="P52" s="34"/>
      <c r="Q52" s="69"/>
    </row>
    <row r="53" spans="2:18" ht="20.100000000000001" customHeight="1" x14ac:dyDescent="0.15">
      <c r="B53" s="66">
        <v>41</v>
      </c>
      <c r="C53" s="17" t="s">
        <v>231</v>
      </c>
      <c r="D53" s="17">
        <v>148</v>
      </c>
      <c r="E53" s="67">
        <f t="shared" si="3"/>
        <v>0.29599999999999999</v>
      </c>
      <c r="F53" s="17">
        <v>68</v>
      </c>
      <c r="G53" s="30">
        <f t="shared" si="1"/>
        <v>0.27200000000000002</v>
      </c>
      <c r="H53" s="17">
        <v>80</v>
      </c>
      <c r="I53" s="30">
        <f t="shared" si="2"/>
        <v>0.32</v>
      </c>
      <c r="J53" s="68"/>
      <c r="L53" s="69"/>
      <c r="M53" s="73"/>
      <c r="P53" s="34"/>
      <c r="Q53" s="69"/>
    </row>
    <row r="54" spans="2:18" ht="15" customHeight="1" x14ac:dyDescent="0.15">
      <c r="P54" s="34"/>
    </row>
    <row r="55" spans="2:18" ht="15" customHeight="1" x14ac:dyDescent="0.15">
      <c r="B55" s="7" t="s">
        <v>97</v>
      </c>
      <c r="P55" s="34"/>
    </row>
    <row r="56" spans="2:18" ht="22.5" x14ac:dyDescent="0.15">
      <c r="B56" s="74"/>
      <c r="C56" s="74"/>
      <c r="D56" s="75" t="s">
        <v>15</v>
      </c>
      <c r="E56" s="76">
        <v>500</v>
      </c>
      <c r="F56" s="77" t="s">
        <v>145</v>
      </c>
      <c r="G56" s="76">
        <v>100</v>
      </c>
      <c r="H56" s="75" t="s">
        <v>25</v>
      </c>
      <c r="I56" s="76">
        <v>100</v>
      </c>
      <c r="J56" s="75" t="s">
        <v>26</v>
      </c>
      <c r="K56" s="76">
        <v>100</v>
      </c>
      <c r="L56" s="75" t="s">
        <v>27</v>
      </c>
      <c r="M56" s="76">
        <v>100</v>
      </c>
      <c r="N56" s="78" t="s">
        <v>28</v>
      </c>
      <c r="O56" s="76">
        <v>100</v>
      </c>
      <c r="P56" s="34"/>
      <c r="R56" s="65"/>
    </row>
    <row r="57" spans="2:18" ht="19.899999999999999" customHeight="1" x14ac:dyDescent="0.15">
      <c r="B57" s="66">
        <v>1</v>
      </c>
      <c r="C57" s="17" t="s">
        <v>51</v>
      </c>
      <c r="D57" s="17">
        <v>276</v>
      </c>
      <c r="E57" s="67">
        <f t="shared" ref="E57:E97" si="4">D57/$E$56</f>
        <v>0.55200000000000005</v>
      </c>
      <c r="F57" s="17">
        <v>63</v>
      </c>
      <c r="G57" s="67">
        <f>F57/$G$56</f>
        <v>0.63</v>
      </c>
      <c r="H57" s="17">
        <v>49</v>
      </c>
      <c r="I57" s="30">
        <f>H57/$I$56</f>
        <v>0.49</v>
      </c>
      <c r="J57" s="17">
        <v>49</v>
      </c>
      <c r="K57" s="30">
        <f>J57/$K$56</f>
        <v>0.49</v>
      </c>
      <c r="L57" s="17">
        <v>53</v>
      </c>
      <c r="M57" s="30">
        <f>L57/$M$56</f>
        <v>0.53</v>
      </c>
      <c r="N57" s="17">
        <v>62</v>
      </c>
      <c r="O57" s="27">
        <f>N57/$O$56</f>
        <v>0.62</v>
      </c>
      <c r="P57" s="34"/>
      <c r="Q57" s="69"/>
    </row>
    <row r="58" spans="2:18" ht="19.899999999999999" customHeight="1" x14ac:dyDescent="0.15">
      <c r="B58" s="66">
        <v>2</v>
      </c>
      <c r="C58" s="17" t="s">
        <v>52</v>
      </c>
      <c r="D58" s="17">
        <v>118</v>
      </c>
      <c r="E58" s="67">
        <f t="shared" si="4"/>
        <v>0.23599999999999999</v>
      </c>
      <c r="F58" s="17">
        <v>31</v>
      </c>
      <c r="G58" s="67">
        <f t="shared" ref="G58:G97" si="5">F58/$G$56</f>
        <v>0.31</v>
      </c>
      <c r="H58" s="70">
        <v>20</v>
      </c>
      <c r="I58" s="30">
        <f t="shared" ref="I58:I97" si="6">H58/$I$56</f>
        <v>0.2</v>
      </c>
      <c r="J58" s="17">
        <v>21</v>
      </c>
      <c r="K58" s="30">
        <f t="shared" ref="K58:K97" si="7">J58/$K$56</f>
        <v>0.21</v>
      </c>
      <c r="L58" s="17">
        <v>24</v>
      </c>
      <c r="M58" s="30">
        <f t="shared" ref="M58:M97" si="8">L58/$M$56</f>
        <v>0.24</v>
      </c>
      <c r="N58" s="17">
        <v>22</v>
      </c>
      <c r="O58" s="27">
        <f t="shared" ref="O58:O97" si="9">N58/$O$56</f>
        <v>0.22</v>
      </c>
      <c r="P58" s="34"/>
      <c r="Q58" s="69"/>
    </row>
    <row r="59" spans="2:18" ht="19.899999999999999" customHeight="1" x14ac:dyDescent="0.15">
      <c r="B59" s="66">
        <v>3</v>
      </c>
      <c r="C59" s="17" t="s">
        <v>53</v>
      </c>
      <c r="D59" s="17">
        <v>83</v>
      </c>
      <c r="E59" s="67">
        <f t="shared" si="4"/>
        <v>0.16600000000000001</v>
      </c>
      <c r="F59" s="17">
        <v>23</v>
      </c>
      <c r="G59" s="67">
        <f t="shared" si="5"/>
        <v>0.23</v>
      </c>
      <c r="H59" s="70">
        <v>17</v>
      </c>
      <c r="I59" s="30">
        <f t="shared" si="6"/>
        <v>0.17</v>
      </c>
      <c r="J59" s="17">
        <v>19</v>
      </c>
      <c r="K59" s="30">
        <f t="shared" si="7"/>
        <v>0.19</v>
      </c>
      <c r="L59" s="17">
        <v>12</v>
      </c>
      <c r="M59" s="30">
        <f t="shared" si="8"/>
        <v>0.12</v>
      </c>
      <c r="N59" s="17">
        <v>12</v>
      </c>
      <c r="O59" s="27">
        <f t="shared" si="9"/>
        <v>0.12</v>
      </c>
      <c r="P59" s="34"/>
      <c r="Q59" s="69"/>
    </row>
    <row r="60" spans="2:18" ht="30" customHeight="1" x14ac:dyDescent="0.15">
      <c r="B60" s="66">
        <v>4</v>
      </c>
      <c r="C60" s="71" t="s">
        <v>54</v>
      </c>
      <c r="D60" s="17">
        <v>25</v>
      </c>
      <c r="E60" s="67">
        <f t="shared" si="4"/>
        <v>0.05</v>
      </c>
      <c r="F60" s="17">
        <v>16</v>
      </c>
      <c r="G60" s="67">
        <f t="shared" si="5"/>
        <v>0.16</v>
      </c>
      <c r="H60" s="70">
        <v>2</v>
      </c>
      <c r="I60" s="30">
        <f t="shared" si="6"/>
        <v>0.02</v>
      </c>
      <c r="J60" s="17">
        <v>3</v>
      </c>
      <c r="K60" s="30">
        <f t="shared" si="7"/>
        <v>0.03</v>
      </c>
      <c r="L60" s="17">
        <v>3</v>
      </c>
      <c r="M60" s="30">
        <f t="shared" si="8"/>
        <v>0.03</v>
      </c>
      <c r="N60" s="17">
        <v>1</v>
      </c>
      <c r="O60" s="27">
        <f t="shared" si="9"/>
        <v>0.01</v>
      </c>
      <c r="P60" s="34"/>
      <c r="Q60" s="69"/>
    </row>
    <row r="61" spans="2:18" ht="19.899999999999999" customHeight="1" x14ac:dyDescent="0.15">
      <c r="B61" s="66">
        <v>5</v>
      </c>
      <c r="C61" s="17" t="s">
        <v>55</v>
      </c>
      <c r="D61" s="17">
        <v>72</v>
      </c>
      <c r="E61" s="67">
        <f t="shared" si="4"/>
        <v>0.14399999999999999</v>
      </c>
      <c r="F61" s="17">
        <v>19</v>
      </c>
      <c r="G61" s="67">
        <f t="shared" si="5"/>
        <v>0.19</v>
      </c>
      <c r="H61" s="70">
        <v>7</v>
      </c>
      <c r="I61" s="30">
        <f t="shared" si="6"/>
        <v>7.0000000000000007E-2</v>
      </c>
      <c r="J61" s="17">
        <v>14</v>
      </c>
      <c r="K61" s="30">
        <f t="shared" si="7"/>
        <v>0.14000000000000001</v>
      </c>
      <c r="L61" s="17">
        <v>15</v>
      </c>
      <c r="M61" s="30">
        <f t="shared" si="8"/>
        <v>0.15</v>
      </c>
      <c r="N61" s="17">
        <v>17</v>
      </c>
      <c r="O61" s="27">
        <f t="shared" si="9"/>
        <v>0.17</v>
      </c>
      <c r="P61" s="34"/>
      <c r="Q61" s="69"/>
    </row>
    <row r="62" spans="2:18" ht="19.899999999999999" customHeight="1" x14ac:dyDescent="0.15">
      <c r="B62" s="66">
        <v>6</v>
      </c>
      <c r="C62" s="17" t="s">
        <v>56</v>
      </c>
      <c r="D62" s="17">
        <v>32</v>
      </c>
      <c r="E62" s="67">
        <f t="shared" si="4"/>
        <v>6.4000000000000001E-2</v>
      </c>
      <c r="F62" s="17">
        <v>12</v>
      </c>
      <c r="G62" s="67">
        <f t="shared" si="5"/>
        <v>0.12</v>
      </c>
      <c r="H62" s="70">
        <v>6</v>
      </c>
      <c r="I62" s="30">
        <f t="shared" si="6"/>
        <v>0.06</v>
      </c>
      <c r="J62" s="17">
        <v>4</v>
      </c>
      <c r="K62" s="30">
        <f t="shared" si="7"/>
        <v>0.04</v>
      </c>
      <c r="L62" s="17">
        <v>3</v>
      </c>
      <c r="M62" s="30">
        <f t="shared" si="8"/>
        <v>0.03</v>
      </c>
      <c r="N62" s="17">
        <v>7</v>
      </c>
      <c r="O62" s="27">
        <f t="shared" si="9"/>
        <v>7.0000000000000007E-2</v>
      </c>
      <c r="P62" s="34"/>
      <c r="Q62" s="69"/>
    </row>
    <row r="63" spans="2:18" ht="19.899999999999999" customHeight="1" x14ac:dyDescent="0.15">
      <c r="B63" s="66">
        <v>7</v>
      </c>
      <c r="C63" s="17" t="s">
        <v>57</v>
      </c>
      <c r="D63" s="17">
        <v>6</v>
      </c>
      <c r="E63" s="67">
        <f t="shared" si="4"/>
        <v>1.2E-2</v>
      </c>
      <c r="F63" s="17">
        <v>3</v>
      </c>
      <c r="G63" s="67">
        <f t="shared" si="5"/>
        <v>0.03</v>
      </c>
      <c r="H63" s="70">
        <v>2</v>
      </c>
      <c r="I63" s="30">
        <f t="shared" si="6"/>
        <v>0.02</v>
      </c>
      <c r="J63" s="17">
        <v>1</v>
      </c>
      <c r="K63" s="30">
        <f t="shared" si="7"/>
        <v>0.01</v>
      </c>
      <c r="L63" s="17">
        <v>0</v>
      </c>
      <c r="M63" s="30">
        <f t="shared" si="8"/>
        <v>0</v>
      </c>
      <c r="N63" s="17">
        <v>0</v>
      </c>
      <c r="O63" s="27">
        <f t="shared" si="9"/>
        <v>0</v>
      </c>
      <c r="P63" s="34"/>
      <c r="Q63" s="69"/>
    </row>
    <row r="64" spans="2:18" ht="19.899999999999999" customHeight="1" x14ac:dyDescent="0.15">
      <c r="B64" s="66">
        <v>8</v>
      </c>
      <c r="C64" s="17" t="s">
        <v>58</v>
      </c>
      <c r="D64" s="17">
        <v>6</v>
      </c>
      <c r="E64" s="67">
        <f t="shared" si="4"/>
        <v>1.2E-2</v>
      </c>
      <c r="F64" s="17">
        <v>6</v>
      </c>
      <c r="G64" s="67">
        <f t="shared" si="5"/>
        <v>0.06</v>
      </c>
      <c r="H64" s="70">
        <v>0</v>
      </c>
      <c r="I64" s="30">
        <f t="shared" si="6"/>
        <v>0</v>
      </c>
      <c r="J64" s="17">
        <v>0</v>
      </c>
      <c r="K64" s="30">
        <f t="shared" si="7"/>
        <v>0</v>
      </c>
      <c r="L64" s="17">
        <v>0</v>
      </c>
      <c r="M64" s="30">
        <f t="shared" si="8"/>
        <v>0</v>
      </c>
      <c r="N64" s="17">
        <v>0</v>
      </c>
      <c r="O64" s="27">
        <f t="shared" si="9"/>
        <v>0</v>
      </c>
      <c r="P64" s="34"/>
      <c r="Q64" s="69"/>
    </row>
    <row r="65" spans="2:17" ht="19.899999999999999" customHeight="1" x14ac:dyDescent="0.15">
      <c r="B65" s="66">
        <v>9</v>
      </c>
      <c r="C65" s="17" t="s">
        <v>59</v>
      </c>
      <c r="D65" s="17">
        <v>3</v>
      </c>
      <c r="E65" s="67">
        <f t="shared" si="4"/>
        <v>6.0000000000000001E-3</v>
      </c>
      <c r="F65" s="17">
        <v>1</v>
      </c>
      <c r="G65" s="67">
        <f t="shared" si="5"/>
        <v>0.01</v>
      </c>
      <c r="H65" s="70">
        <v>0</v>
      </c>
      <c r="I65" s="30">
        <f t="shared" si="6"/>
        <v>0</v>
      </c>
      <c r="J65" s="17">
        <v>1</v>
      </c>
      <c r="K65" s="30">
        <f t="shared" si="7"/>
        <v>0.01</v>
      </c>
      <c r="L65" s="17">
        <v>1</v>
      </c>
      <c r="M65" s="30">
        <f t="shared" si="8"/>
        <v>0.01</v>
      </c>
      <c r="N65" s="17">
        <v>0</v>
      </c>
      <c r="O65" s="27">
        <f t="shared" si="9"/>
        <v>0</v>
      </c>
      <c r="P65" s="34"/>
      <c r="Q65" s="69"/>
    </row>
    <row r="66" spans="2:17" ht="28.15" customHeight="1" x14ac:dyDescent="0.15">
      <c r="B66" s="66">
        <v>10</v>
      </c>
      <c r="C66" s="71" t="s">
        <v>30</v>
      </c>
      <c r="D66" s="17">
        <v>48</v>
      </c>
      <c r="E66" s="67">
        <f t="shared" si="4"/>
        <v>9.6000000000000002E-2</v>
      </c>
      <c r="F66" s="17">
        <v>11</v>
      </c>
      <c r="G66" s="67">
        <f t="shared" si="5"/>
        <v>0.11</v>
      </c>
      <c r="H66" s="70">
        <v>12</v>
      </c>
      <c r="I66" s="30">
        <f t="shared" si="6"/>
        <v>0.12</v>
      </c>
      <c r="J66" s="17">
        <v>6</v>
      </c>
      <c r="K66" s="30">
        <f t="shared" si="7"/>
        <v>0.06</v>
      </c>
      <c r="L66" s="17">
        <v>11</v>
      </c>
      <c r="M66" s="30">
        <f t="shared" si="8"/>
        <v>0.11</v>
      </c>
      <c r="N66" s="17">
        <v>8</v>
      </c>
      <c r="O66" s="27">
        <f t="shared" si="9"/>
        <v>0.08</v>
      </c>
      <c r="P66" s="34"/>
      <c r="Q66" s="69"/>
    </row>
    <row r="67" spans="2:17" ht="19.899999999999999" customHeight="1" x14ac:dyDescent="0.15">
      <c r="B67" s="66">
        <v>11</v>
      </c>
      <c r="C67" s="17" t="s">
        <v>60</v>
      </c>
      <c r="D67" s="17">
        <v>5</v>
      </c>
      <c r="E67" s="67">
        <f t="shared" si="4"/>
        <v>0.01</v>
      </c>
      <c r="F67" s="17">
        <v>4</v>
      </c>
      <c r="G67" s="67">
        <f t="shared" si="5"/>
        <v>0.04</v>
      </c>
      <c r="H67" s="70">
        <v>1</v>
      </c>
      <c r="I67" s="30">
        <f t="shared" si="6"/>
        <v>0.01</v>
      </c>
      <c r="J67" s="17">
        <v>0</v>
      </c>
      <c r="K67" s="30">
        <f t="shared" si="7"/>
        <v>0</v>
      </c>
      <c r="L67" s="17">
        <v>0</v>
      </c>
      <c r="M67" s="30">
        <f t="shared" si="8"/>
        <v>0</v>
      </c>
      <c r="N67" s="17">
        <v>0</v>
      </c>
      <c r="O67" s="27">
        <f t="shared" si="9"/>
        <v>0</v>
      </c>
      <c r="P67" s="34"/>
      <c r="Q67" s="69"/>
    </row>
    <row r="68" spans="2:17" ht="19.899999999999999" customHeight="1" x14ac:dyDescent="0.15">
      <c r="B68" s="66">
        <v>12</v>
      </c>
      <c r="C68" s="17" t="s">
        <v>61</v>
      </c>
      <c r="D68" s="17">
        <v>13</v>
      </c>
      <c r="E68" s="67">
        <f t="shared" si="4"/>
        <v>2.5999999999999999E-2</v>
      </c>
      <c r="F68" s="17">
        <v>5</v>
      </c>
      <c r="G68" s="67">
        <f t="shared" si="5"/>
        <v>0.05</v>
      </c>
      <c r="H68" s="70">
        <v>5</v>
      </c>
      <c r="I68" s="30">
        <f t="shared" si="6"/>
        <v>0.05</v>
      </c>
      <c r="J68" s="17">
        <v>0</v>
      </c>
      <c r="K68" s="30">
        <f t="shared" si="7"/>
        <v>0</v>
      </c>
      <c r="L68" s="17">
        <v>0</v>
      </c>
      <c r="M68" s="30">
        <f t="shared" si="8"/>
        <v>0</v>
      </c>
      <c r="N68" s="17">
        <v>3</v>
      </c>
      <c r="O68" s="27">
        <f t="shared" si="9"/>
        <v>0.03</v>
      </c>
      <c r="P68" s="34"/>
      <c r="Q68" s="69"/>
    </row>
    <row r="69" spans="2:17" ht="19.899999999999999" customHeight="1" x14ac:dyDescent="0.15">
      <c r="B69" s="66">
        <v>13</v>
      </c>
      <c r="C69" s="17" t="s">
        <v>62</v>
      </c>
      <c r="D69" s="17">
        <v>22</v>
      </c>
      <c r="E69" s="67">
        <f t="shared" si="4"/>
        <v>4.3999999999999997E-2</v>
      </c>
      <c r="F69" s="17">
        <v>6</v>
      </c>
      <c r="G69" s="67">
        <f t="shared" si="5"/>
        <v>0.06</v>
      </c>
      <c r="H69" s="70">
        <v>6</v>
      </c>
      <c r="I69" s="30">
        <f t="shared" si="6"/>
        <v>0.06</v>
      </c>
      <c r="J69" s="17">
        <v>4</v>
      </c>
      <c r="K69" s="30">
        <f t="shared" si="7"/>
        <v>0.04</v>
      </c>
      <c r="L69" s="17">
        <v>4</v>
      </c>
      <c r="M69" s="30">
        <f t="shared" si="8"/>
        <v>0.04</v>
      </c>
      <c r="N69" s="17">
        <v>2</v>
      </c>
      <c r="O69" s="27">
        <f t="shared" si="9"/>
        <v>0.02</v>
      </c>
      <c r="P69" s="34"/>
      <c r="Q69" s="69"/>
    </row>
    <row r="70" spans="2:17" ht="19.899999999999999" customHeight="1" x14ac:dyDescent="0.15">
      <c r="B70" s="66">
        <v>14</v>
      </c>
      <c r="C70" s="17" t="s">
        <v>63</v>
      </c>
      <c r="D70" s="17">
        <v>5</v>
      </c>
      <c r="E70" s="67">
        <f t="shared" si="4"/>
        <v>0.01</v>
      </c>
      <c r="F70" s="17">
        <v>1</v>
      </c>
      <c r="G70" s="67">
        <f t="shared" si="5"/>
        <v>0.01</v>
      </c>
      <c r="H70" s="70">
        <v>0</v>
      </c>
      <c r="I70" s="30">
        <f t="shared" si="6"/>
        <v>0</v>
      </c>
      <c r="J70" s="17">
        <v>3</v>
      </c>
      <c r="K70" s="30">
        <f t="shared" si="7"/>
        <v>0.03</v>
      </c>
      <c r="L70" s="17">
        <v>1</v>
      </c>
      <c r="M70" s="30">
        <f t="shared" si="8"/>
        <v>0.01</v>
      </c>
      <c r="N70" s="17">
        <v>0</v>
      </c>
      <c r="O70" s="27">
        <f t="shared" si="9"/>
        <v>0</v>
      </c>
      <c r="P70" s="34"/>
      <c r="Q70" s="69"/>
    </row>
    <row r="71" spans="2:17" ht="19.899999999999999" customHeight="1" x14ac:dyDescent="0.15">
      <c r="B71" s="66">
        <v>15</v>
      </c>
      <c r="C71" s="17" t="s">
        <v>64</v>
      </c>
      <c r="D71" s="17">
        <v>1</v>
      </c>
      <c r="E71" s="67">
        <f t="shared" si="4"/>
        <v>2E-3</v>
      </c>
      <c r="F71" s="17">
        <v>1</v>
      </c>
      <c r="G71" s="67">
        <f t="shared" si="5"/>
        <v>0.01</v>
      </c>
      <c r="H71" s="70">
        <v>0</v>
      </c>
      <c r="I71" s="30">
        <f t="shared" si="6"/>
        <v>0</v>
      </c>
      <c r="J71" s="17">
        <v>0</v>
      </c>
      <c r="K71" s="30">
        <f t="shared" si="7"/>
        <v>0</v>
      </c>
      <c r="L71" s="17">
        <v>0</v>
      </c>
      <c r="M71" s="30">
        <f t="shared" si="8"/>
        <v>0</v>
      </c>
      <c r="N71" s="17">
        <v>0</v>
      </c>
      <c r="O71" s="27">
        <f t="shared" si="9"/>
        <v>0</v>
      </c>
      <c r="P71" s="34"/>
      <c r="Q71" s="69"/>
    </row>
    <row r="72" spans="2:17" ht="19.899999999999999" customHeight="1" x14ac:dyDescent="0.15">
      <c r="B72" s="66">
        <v>16</v>
      </c>
      <c r="C72" s="17" t="s">
        <v>65</v>
      </c>
      <c r="D72" s="17">
        <v>2</v>
      </c>
      <c r="E72" s="67">
        <f t="shared" si="4"/>
        <v>4.0000000000000001E-3</v>
      </c>
      <c r="F72" s="17">
        <v>1</v>
      </c>
      <c r="G72" s="67">
        <f t="shared" si="5"/>
        <v>0.01</v>
      </c>
      <c r="H72" s="70">
        <v>1</v>
      </c>
      <c r="I72" s="30">
        <f t="shared" si="6"/>
        <v>0.01</v>
      </c>
      <c r="J72" s="17">
        <v>0</v>
      </c>
      <c r="K72" s="30">
        <f t="shared" si="7"/>
        <v>0</v>
      </c>
      <c r="L72" s="17">
        <v>0</v>
      </c>
      <c r="M72" s="30">
        <f t="shared" si="8"/>
        <v>0</v>
      </c>
      <c r="N72" s="17">
        <v>0</v>
      </c>
      <c r="O72" s="27">
        <f t="shared" si="9"/>
        <v>0</v>
      </c>
      <c r="P72" s="34"/>
      <c r="Q72" s="69"/>
    </row>
    <row r="73" spans="2:17" ht="19.899999999999999" customHeight="1" x14ac:dyDescent="0.15">
      <c r="B73" s="66">
        <v>17</v>
      </c>
      <c r="C73" s="17" t="s">
        <v>66</v>
      </c>
      <c r="D73" s="17">
        <v>10</v>
      </c>
      <c r="E73" s="67">
        <f t="shared" si="4"/>
        <v>0.02</v>
      </c>
      <c r="F73" s="17">
        <v>4</v>
      </c>
      <c r="G73" s="67">
        <f t="shared" si="5"/>
        <v>0.04</v>
      </c>
      <c r="H73" s="70">
        <v>3</v>
      </c>
      <c r="I73" s="30">
        <f t="shared" si="6"/>
        <v>0.03</v>
      </c>
      <c r="J73" s="17">
        <v>1</v>
      </c>
      <c r="K73" s="30">
        <f t="shared" si="7"/>
        <v>0.01</v>
      </c>
      <c r="L73" s="17">
        <v>1</v>
      </c>
      <c r="M73" s="30">
        <f t="shared" si="8"/>
        <v>0.01</v>
      </c>
      <c r="N73" s="17">
        <v>1</v>
      </c>
      <c r="O73" s="27">
        <f t="shared" si="9"/>
        <v>0.01</v>
      </c>
      <c r="P73" s="34"/>
      <c r="Q73" s="69"/>
    </row>
    <row r="74" spans="2:17" ht="19.899999999999999" customHeight="1" x14ac:dyDescent="0.15">
      <c r="B74" s="66">
        <v>18</v>
      </c>
      <c r="C74" s="17" t="s">
        <v>67</v>
      </c>
      <c r="D74" s="17">
        <v>2</v>
      </c>
      <c r="E74" s="67">
        <f t="shared" si="4"/>
        <v>4.0000000000000001E-3</v>
      </c>
      <c r="F74" s="17">
        <v>1</v>
      </c>
      <c r="G74" s="67">
        <f t="shared" si="5"/>
        <v>0.01</v>
      </c>
      <c r="H74" s="70">
        <v>1</v>
      </c>
      <c r="I74" s="30">
        <f t="shared" si="6"/>
        <v>0.01</v>
      </c>
      <c r="J74" s="17">
        <v>0</v>
      </c>
      <c r="K74" s="30">
        <f t="shared" si="7"/>
        <v>0</v>
      </c>
      <c r="L74" s="17">
        <v>0</v>
      </c>
      <c r="M74" s="30">
        <f t="shared" si="8"/>
        <v>0</v>
      </c>
      <c r="N74" s="17">
        <v>0</v>
      </c>
      <c r="O74" s="27">
        <f t="shared" si="9"/>
        <v>0</v>
      </c>
      <c r="P74" s="34"/>
      <c r="Q74" s="69"/>
    </row>
    <row r="75" spans="2:17" ht="19.899999999999999" customHeight="1" x14ac:dyDescent="0.15">
      <c r="B75" s="66">
        <v>19</v>
      </c>
      <c r="C75" s="17" t="s">
        <v>68</v>
      </c>
      <c r="D75" s="17">
        <v>13</v>
      </c>
      <c r="E75" s="67">
        <f t="shared" si="4"/>
        <v>2.5999999999999999E-2</v>
      </c>
      <c r="F75" s="17">
        <v>7</v>
      </c>
      <c r="G75" s="67">
        <f t="shared" si="5"/>
        <v>7.0000000000000007E-2</v>
      </c>
      <c r="H75" s="70">
        <v>0</v>
      </c>
      <c r="I75" s="30">
        <f t="shared" si="6"/>
        <v>0</v>
      </c>
      <c r="J75" s="17">
        <v>3</v>
      </c>
      <c r="K75" s="30">
        <f t="shared" si="7"/>
        <v>0.03</v>
      </c>
      <c r="L75" s="17">
        <v>2</v>
      </c>
      <c r="M75" s="30">
        <f t="shared" si="8"/>
        <v>0.02</v>
      </c>
      <c r="N75" s="17">
        <v>1</v>
      </c>
      <c r="O75" s="27">
        <f t="shared" si="9"/>
        <v>0.01</v>
      </c>
      <c r="P75" s="34"/>
      <c r="Q75" s="69"/>
    </row>
    <row r="76" spans="2:17" ht="19.899999999999999" customHeight="1" x14ac:dyDescent="0.15">
      <c r="B76" s="66">
        <v>20</v>
      </c>
      <c r="C76" s="17" t="s">
        <v>69</v>
      </c>
      <c r="D76" s="17">
        <v>5</v>
      </c>
      <c r="E76" s="67">
        <f t="shared" si="4"/>
        <v>0.01</v>
      </c>
      <c r="F76" s="17">
        <v>2</v>
      </c>
      <c r="G76" s="67">
        <f t="shared" si="5"/>
        <v>0.02</v>
      </c>
      <c r="H76" s="70">
        <v>1</v>
      </c>
      <c r="I76" s="30">
        <f t="shared" si="6"/>
        <v>0.01</v>
      </c>
      <c r="J76" s="17">
        <v>0</v>
      </c>
      <c r="K76" s="30">
        <f t="shared" si="7"/>
        <v>0</v>
      </c>
      <c r="L76" s="17">
        <v>2</v>
      </c>
      <c r="M76" s="30">
        <f t="shared" si="8"/>
        <v>0.02</v>
      </c>
      <c r="N76" s="17">
        <v>0</v>
      </c>
      <c r="O76" s="27">
        <f t="shared" si="9"/>
        <v>0</v>
      </c>
      <c r="P76" s="34"/>
      <c r="Q76" s="69"/>
    </row>
    <row r="77" spans="2:17" ht="19.899999999999999" customHeight="1" x14ac:dyDescent="0.15">
      <c r="B77" s="66">
        <v>21</v>
      </c>
      <c r="C77" s="17" t="s">
        <v>70</v>
      </c>
      <c r="D77" s="17">
        <v>5</v>
      </c>
      <c r="E77" s="67">
        <f t="shared" si="4"/>
        <v>0.01</v>
      </c>
      <c r="F77" s="17">
        <v>3</v>
      </c>
      <c r="G77" s="67">
        <f t="shared" si="5"/>
        <v>0.03</v>
      </c>
      <c r="H77" s="70">
        <v>2</v>
      </c>
      <c r="I77" s="30">
        <f t="shared" si="6"/>
        <v>0.02</v>
      </c>
      <c r="J77" s="17">
        <v>0</v>
      </c>
      <c r="K77" s="30">
        <f t="shared" si="7"/>
        <v>0</v>
      </c>
      <c r="L77" s="17">
        <v>0</v>
      </c>
      <c r="M77" s="30">
        <f t="shared" si="8"/>
        <v>0</v>
      </c>
      <c r="N77" s="17">
        <v>0</v>
      </c>
      <c r="O77" s="27">
        <f t="shared" si="9"/>
        <v>0</v>
      </c>
      <c r="P77" s="34"/>
      <c r="Q77" s="69"/>
    </row>
    <row r="78" spans="2:17" ht="19.899999999999999" customHeight="1" x14ac:dyDescent="0.15">
      <c r="B78" s="66">
        <v>22</v>
      </c>
      <c r="C78" s="17" t="s">
        <v>191</v>
      </c>
      <c r="D78" s="17">
        <v>6</v>
      </c>
      <c r="E78" s="67">
        <f t="shared" si="4"/>
        <v>1.2E-2</v>
      </c>
      <c r="F78" s="17">
        <v>5</v>
      </c>
      <c r="G78" s="67">
        <f t="shared" si="5"/>
        <v>0.05</v>
      </c>
      <c r="H78" s="70">
        <v>0</v>
      </c>
      <c r="I78" s="30">
        <f t="shared" si="6"/>
        <v>0</v>
      </c>
      <c r="J78" s="17">
        <v>1</v>
      </c>
      <c r="K78" s="30">
        <f t="shared" si="7"/>
        <v>0.01</v>
      </c>
      <c r="L78" s="17">
        <v>0</v>
      </c>
      <c r="M78" s="30">
        <f t="shared" si="8"/>
        <v>0</v>
      </c>
      <c r="N78" s="17">
        <v>0</v>
      </c>
      <c r="O78" s="27">
        <f t="shared" si="9"/>
        <v>0</v>
      </c>
      <c r="P78" s="34"/>
      <c r="Q78" s="69"/>
    </row>
    <row r="79" spans="2:17" ht="19.899999999999999" customHeight="1" x14ac:dyDescent="0.15">
      <c r="B79" s="66">
        <v>23</v>
      </c>
      <c r="C79" s="17" t="s">
        <v>71</v>
      </c>
      <c r="D79" s="17">
        <v>2</v>
      </c>
      <c r="E79" s="67">
        <f t="shared" si="4"/>
        <v>4.0000000000000001E-3</v>
      </c>
      <c r="F79" s="17">
        <v>1</v>
      </c>
      <c r="G79" s="67">
        <f t="shared" si="5"/>
        <v>0.01</v>
      </c>
      <c r="H79" s="70">
        <v>1</v>
      </c>
      <c r="I79" s="30">
        <f t="shared" si="6"/>
        <v>0.01</v>
      </c>
      <c r="J79" s="17">
        <v>0</v>
      </c>
      <c r="K79" s="30">
        <f t="shared" si="7"/>
        <v>0</v>
      </c>
      <c r="L79" s="17">
        <v>0</v>
      </c>
      <c r="M79" s="30">
        <f t="shared" si="8"/>
        <v>0</v>
      </c>
      <c r="N79" s="17">
        <v>0</v>
      </c>
      <c r="O79" s="27">
        <f t="shared" si="9"/>
        <v>0</v>
      </c>
      <c r="P79" s="34"/>
      <c r="Q79" s="69"/>
    </row>
    <row r="80" spans="2:17" ht="19.899999999999999" customHeight="1" x14ac:dyDescent="0.15">
      <c r="B80" s="66">
        <v>24</v>
      </c>
      <c r="C80" s="17" t="s">
        <v>72</v>
      </c>
      <c r="D80" s="17">
        <v>5</v>
      </c>
      <c r="E80" s="67">
        <f t="shared" si="4"/>
        <v>0.01</v>
      </c>
      <c r="F80" s="17">
        <v>3</v>
      </c>
      <c r="G80" s="67">
        <f t="shared" si="5"/>
        <v>0.03</v>
      </c>
      <c r="H80" s="70">
        <v>2</v>
      </c>
      <c r="I80" s="30">
        <f t="shared" si="6"/>
        <v>0.02</v>
      </c>
      <c r="J80" s="17">
        <v>0</v>
      </c>
      <c r="K80" s="30">
        <f t="shared" si="7"/>
        <v>0</v>
      </c>
      <c r="L80" s="17">
        <v>0</v>
      </c>
      <c r="M80" s="30">
        <f t="shared" si="8"/>
        <v>0</v>
      </c>
      <c r="N80" s="17">
        <v>0</v>
      </c>
      <c r="O80" s="27">
        <f t="shared" si="9"/>
        <v>0</v>
      </c>
      <c r="P80" s="34"/>
      <c r="Q80" s="69"/>
    </row>
    <row r="81" spans="2:17" ht="19.899999999999999" customHeight="1" x14ac:dyDescent="0.15">
      <c r="B81" s="66">
        <v>25</v>
      </c>
      <c r="C81" s="17" t="s">
        <v>73</v>
      </c>
      <c r="D81" s="17">
        <v>15</v>
      </c>
      <c r="E81" s="67">
        <f t="shared" si="4"/>
        <v>0.03</v>
      </c>
      <c r="F81" s="17">
        <v>6</v>
      </c>
      <c r="G81" s="67">
        <f t="shared" si="5"/>
        <v>0.06</v>
      </c>
      <c r="H81" s="70">
        <v>1</v>
      </c>
      <c r="I81" s="30">
        <f t="shared" si="6"/>
        <v>0.01</v>
      </c>
      <c r="J81" s="17">
        <v>2</v>
      </c>
      <c r="K81" s="30">
        <f t="shared" si="7"/>
        <v>0.02</v>
      </c>
      <c r="L81" s="17">
        <v>3</v>
      </c>
      <c r="M81" s="30">
        <f t="shared" si="8"/>
        <v>0.03</v>
      </c>
      <c r="N81" s="17">
        <v>3</v>
      </c>
      <c r="O81" s="27">
        <f t="shared" si="9"/>
        <v>0.03</v>
      </c>
      <c r="P81" s="34"/>
      <c r="Q81" s="69"/>
    </row>
    <row r="82" spans="2:17" ht="19.899999999999999" customHeight="1" x14ac:dyDescent="0.15">
      <c r="B82" s="66">
        <v>26</v>
      </c>
      <c r="C82" s="17" t="s">
        <v>74</v>
      </c>
      <c r="D82" s="17">
        <v>12</v>
      </c>
      <c r="E82" s="67">
        <f t="shared" si="4"/>
        <v>2.4E-2</v>
      </c>
      <c r="F82" s="17">
        <v>7</v>
      </c>
      <c r="G82" s="67">
        <f t="shared" si="5"/>
        <v>7.0000000000000007E-2</v>
      </c>
      <c r="H82" s="70">
        <v>2</v>
      </c>
      <c r="I82" s="30">
        <f t="shared" si="6"/>
        <v>0.02</v>
      </c>
      <c r="J82" s="17">
        <v>1</v>
      </c>
      <c r="K82" s="30">
        <f t="shared" si="7"/>
        <v>0.01</v>
      </c>
      <c r="L82" s="17">
        <v>0</v>
      </c>
      <c r="M82" s="30">
        <f t="shared" si="8"/>
        <v>0</v>
      </c>
      <c r="N82" s="17">
        <v>2</v>
      </c>
      <c r="O82" s="27">
        <f t="shared" si="9"/>
        <v>0.02</v>
      </c>
      <c r="P82" s="34"/>
      <c r="Q82" s="69"/>
    </row>
    <row r="83" spans="2:17" ht="19.899999999999999" customHeight="1" x14ac:dyDescent="0.15">
      <c r="B83" s="66">
        <v>27</v>
      </c>
      <c r="C83" s="17" t="s">
        <v>29</v>
      </c>
      <c r="D83" s="17">
        <v>22</v>
      </c>
      <c r="E83" s="67">
        <f t="shared" si="4"/>
        <v>4.3999999999999997E-2</v>
      </c>
      <c r="F83" s="17">
        <v>6</v>
      </c>
      <c r="G83" s="67">
        <f t="shared" si="5"/>
        <v>0.06</v>
      </c>
      <c r="H83" s="70">
        <v>2</v>
      </c>
      <c r="I83" s="30">
        <f t="shared" si="6"/>
        <v>0.02</v>
      </c>
      <c r="J83" s="17">
        <v>3</v>
      </c>
      <c r="K83" s="30">
        <f t="shared" si="7"/>
        <v>0.03</v>
      </c>
      <c r="L83" s="17">
        <v>6</v>
      </c>
      <c r="M83" s="30">
        <f t="shared" si="8"/>
        <v>0.06</v>
      </c>
      <c r="N83" s="17">
        <v>5</v>
      </c>
      <c r="O83" s="27">
        <f t="shared" si="9"/>
        <v>0.05</v>
      </c>
      <c r="P83" s="34"/>
      <c r="Q83" s="69"/>
    </row>
    <row r="84" spans="2:17" ht="19.899999999999999" customHeight="1" x14ac:dyDescent="0.15">
      <c r="B84" s="66">
        <v>28</v>
      </c>
      <c r="C84" s="17" t="s">
        <v>75</v>
      </c>
      <c r="D84" s="17">
        <v>4</v>
      </c>
      <c r="E84" s="67">
        <f t="shared" si="4"/>
        <v>8.0000000000000002E-3</v>
      </c>
      <c r="F84" s="17">
        <v>3</v>
      </c>
      <c r="G84" s="67">
        <f t="shared" si="5"/>
        <v>0.03</v>
      </c>
      <c r="H84" s="70">
        <v>1</v>
      </c>
      <c r="I84" s="30">
        <f t="shared" si="6"/>
        <v>0.01</v>
      </c>
      <c r="J84" s="17">
        <v>0</v>
      </c>
      <c r="K84" s="30">
        <f t="shared" si="7"/>
        <v>0</v>
      </c>
      <c r="L84" s="17">
        <v>0</v>
      </c>
      <c r="M84" s="30">
        <f t="shared" si="8"/>
        <v>0</v>
      </c>
      <c r="N84" s="17">
        <v>0</v>
      </c>
      <c r="O84" s="27">
        <f t="shared" si="9"/>
        <v>0</v>
      </c>
      <c r="P84" s="34"/>
      <c r="Q84" s="69"/>
    </row>
    <row r="85" spans="2:17" ht="19.899999999999999" customHeight="1" x14ac:dyDescent="0.15">
      <c r="B85" s="66">
        <v>29</v>
      </c>
      <c r="C85" s="17" t="s">
        <v>76</v>
      </c>
      <c r="D85" s="17">
        <v>22</v>
      </c>
      <c r="E85" s="67">
        <f t="shared" si="4"/>
        <v>4.3999999999999997E-2</v>
      </c>
      <c r="F85" s="17">
        <v>6</v>
      </c>
      <c r="G85" s="67">
        <f t="shared" si="5"/>
        <v>0.06</v>
      </c>
      <c r="H85" s="17">
        <v>3</v>
      </c>
      <c r="I85" s="30">
        <f t="shared" si="6"/>
        <v>0.03</v>
      </c>
      <c r="J85" s="17">
        <v>1</v>
      </c>
      <c r="K85" s="30">
        <f t="shared" si="7"/>
        <v>0.01</v>
      </c>
      <c r="L85" s="17">
        <v>4</v>
      </c>
      <c r="M85" s="30">
        <f t="shared" si="8"/>
        <v>0.04</v>
      </c>
      <c r="N85" s="17">
        <v>8</v>
      </c>
      <c r="O85" s="27">
        <f t="shared" si="9"/>
        <v>0.08</v>
      </c>
      <c r="P85" s="34"/>
      <c r="Q85" s="69"/>
    </row>
    <row r="86" spans="2:17" ht="19.899999999999999" customHeight="1" x14ac:dyDescent="0.15">
      <c r="B86" s="66">
        <v>30</v>
      </c>
      <c r="C86" s="17" t="s">
        <v>77</v>
      </c>
      <c r="D86" s="17">
        <v>11</v>
      </c>
      <c r="E86" s="67">
        <f t="shared" si="4"/>
        <v>2.1999999999999999E-2</v>
      </c>
      <c r="F86" s="17">
        <v>4</v>
      </c>
      <c r="G86" s="67">
        <f t="shared" si="5"/>
        <v>0.04</v>
      </c>
      <c r="H86" s="17">
        <v>0</v>
      </c>
      <c r="I86" s="30">
        <f t="shared" si="6"/>
        <v>0</v>
      </c>
      <c r="J86" s="17">
        <v>1</v>
      </c>
      <c r="K86" s="30">
        <f t="shared" si="7"/>
        <v>0.01</v>
      </c>
      <c r="L86" s="17">
        <v>4</v>
      </c>
      <c r="M86" s="30">
        <f t="shared" si="8"/>
        <v>0.04</v>
      </c>
      <c r="N86" s="17">
        <v>2</v>
      </c>
      <c r="O86" s="27">
        <f t="shared" si="9"/>
        <v>0.02</v>
      </c>
      <c r="P86" s="34"/>
      <c r="Q86" s="69"/>
    </row>
    <row r="87" spans="2:17" ht="19.899999999999999" customHeight="1" x14ac:dyDescent="0.15">
      <c r="B87" s="66">
        <v>31</v>
      </c>
      <c r="C87" s="17" t="s">
        <v>78</v>
      </c>
      <c r="D87" s="17">
        <v>13</v>
      </c>
      <c r="E87" s="67">
        <f t="shared" si="4"/>
        <v>2.5999999999999999E-2</v>
      </c>
      <c r="F87" s="17">
        <v>2</v>
      </c>
      <c r="G87" s="67">
        <f t="shared" si="5"/>
        <v>0.02</v>
      </c>
      <c r="H87" s="17">
        <v>4</v>
      </c>
      <c r="I87" s="30">
        <f t="shared" si="6"/>
        <v>0.04</v>
      </c>
      <c r="J87" s="17">
        <v>1</v>
      </c>
      <c r="K87" s="30">
        <f t="shared" si="7"/>
        <v>0.01</v>
      </c>
      <c r="L87" s="17">
        <v>5</v>
      </c>
      <c r="M87" s="30">
        <f t="shared" si="8"/>
        <v>0.05</v>
      </c>
      <c r="N87" s="17">
        <v>1</v>
      </c>
      <c r="O87" s="27">
        <f t="shared" si="9"/>
        <v>0.01</v>
      </c>
      <c r="P87" s="34"/>
      <c r="Q87" s="69"/>
    </row>
    <row r="88" spans="2:17" ht="19.899999999999999" customHeight="1" x14ac:dyDescent="0.15">
      <c r="B88" s="66">
        <v>32</v>
      </c>
      <c r="C88" s="17" t="s">
        <v>79</v>
      </c>
      <c r="D88" s="17">
        <v>8</v>
      </c>
      <c r="E88" s="67">
        <f t="shared" si="4"/>
        <v>1.6E-2</v>
      </c>
      <c r="F88" s="17">
        <v>3</v>
      </c>
      <c r="G88" s="67">
        <f t="shared" si="5"/>
        <v>0.03</v>
      </c>
      <c r="H88" s="17">
        <v>3</v>
      </c>
      <c r="I88" s="30">
        <f t="shared" si="6"/>
        <v>0.03</v>
      </c>
      <c r="J88" s="17">
        <v>1</v>
      </c>
      <c r="K88" s="30">
        <f t="shared" si="7"/>
        <v>0.01</v>
      </c>
      <c r="L88" s="17">
        <v>1</v>
      </c>
      <c r="M88" s="30">
        <f t="shared" si="8"/>
        <v>0.01</v>
      </c>
      <c r="N88" s="17">
        <v>0</v>
      </c>
      <c r="O88" s="27">
        <f t="shared" si="9"/>
        <v>0</v>
      </c>
      <c r="P88" s="34"/>
      <c r="Q88" s="69"/>
    </row>
    <row r="89" spans="2:17" ht="19.899999999999999" customHeight="1" x14ac:dyDescent="0.15">
      <c r="B89" s="66">
        <v>33</v>
      </c>
      <c r="C89" s="17" t="s">
        <v>80</v>
      </c>
      <c r="D89" s="17">
        <v>17</v>
      </c>
      <c r="E89" s="67">
        <f t="shared" si="4"/>
        <v>3.4000000000000002E-2</v>
      </c>
      <c r="F89" s="17">
        <v>6</v>
      </c>
      <c r="G89" s="67">
        <f t="shared" si="5"/>
        <v>0.06</v>
      </c>
      <c r="H89" s="17">
        <v>5</v>
      </c>
      <c r="I89" s="30">
        <f t="shared" si="6"/>
        <v>0.05</v>
      </c>
      <c r="J89" s="17">
        <v>2</v>
      </c>
      <c r="K89" s="30">
        <f t="shared" si="7"/>
        <v>0.02</v>
      </c>
      <c r="L89" s="17">
        <v>3</v>
      </c>
      <c r="M89" s="30">
        <f t="shared" si="8"/>
        <v>0.03</v>
      </c>
      <c r="N89" s="17">
        <v>1</v>
      </c>
      <c r="O89" s="27">
        <f t="shared" si="9"/>
        <v>0.01</v>
      </c>
      <c r="P89" s="34"/>
      <c r="Q89" s="69"/>
    </row>
    <row r="90" spans="2:17" ht="19.899999999999999" customHeight="1" x14ac:dyDescent="0.15">
      <c r="B90" s="66">
        <v>34</v>
      </c>
      <c r="C90" s="17" t="s">
        <v>81</v>
      </c>
      <c r="D90" s="17">
        <v>1</v>
      </c>
      <c r="E90" s="67">
        <f t="shared" si="4"/>
        <v>2E-3</v>
      </c>
      <c r="F90" s="17">
        <v>1</v>
      </c>
      <c r="G90" s="67">
        <f t="shared" si="5"/>
        <v>0.01</v>
      </c>
      <c r="H90" s="17">
        <v>0</v>
      </c>
      <c r="I90" s="30">
        <f t="shared" si="6"/>
        <v>0</v>
      </c>
      <c r="J90" s="17">
        <v>0</v>
      </c>
      <c r="K90" s="30">
        <f t="shared" si="7"/>
        <v>0</v>
      </c>
      <c r="L90" s="17">
        <v>0</v>
      </c>
      <c r="M90" s="30">
        <f t="shared" si="8"/>
        <v>0</v>
      </c>
      <c r="N90" s="17">
        <v>0</v>
      </c>
      <c r="O90" s="27">
        <f t="shared" si="9"/>
        <v>0</v>
      </c>
      <c r="P90" s="34"/>
      <c r="Q90" s="69"/>
    </row>
    <row r="91" spans="2:17" ht="28.15" customHeight="1" x14ac:dyDescent="0.15">
      <c r="B91" s="66">
        <v>35</v>
      </c>
      <c r="C91" s="71" t="s">
        <v>82</v>
      </c>
      <c r="D91" s="17">
        <v>5</v>
      </c>
      <c r="E91" s="67">
        <f t="shared" si="4"/>
        <v>0.01</v>
      </c>
      <c r="F91" s="17">
        <v>3</v>
      </c>
      <c r="G91" s="67">
        <f t="shared" si="5"/>
        <v>0.03</v>
      </c>
      <c r="H91" s="17">
        <v>0</v>
      </c>
      <c r="I91" s="30">
        <f t="shared" si="6"/>
        <v>0</v>
      </c>
      <c r="J91" s="17">
        <v>1</v>
      </c>
      <c r="K91" s="30">
        <f t="shared" si="7"/>
        <v>0.01</v>
      </c>
      <c r="L91" s="17">
        <v>0</v>
      </c>
      <c r="M91" s="30">
        <f t="shared" si="8"/>
        <v>0</v>
      </c>
      <c r="N91" s="17">
        <v>1</v>
      </c>
      <c r="O91" s="27">
        <f t="shared" si="9"/>
        <v>0.01</v>
      </c>
      <c r="P91" s="34"/>
      <c r="Q91" s="69"/>
    </row>
    <row r="92" spans="2:17" ht="19.899999999999999" customHeight="1" x14ac:dyDescent="0.15">
      <c r="B92" s="66">
        <v>36</v>
      </c>
      <c r="C92" s="17" t="s">
        <v>83</v>
      </c>
      <c r="D92" s="17">
        <v>2</v>
      </c>
      <c r="E92" s="67">
        <f t="shared" si="4"/>
        <v>4.0000000000000001E-3</v>
      </c>
      <c r="F92" s="17">
        <v>1</v>
      </c>
      <c r="G92" s="67">
        <f t="shared" si="5"/>
        <v>0.01</v>
      </c>
      <c r="H92" s="17">
        <v>0</v>
      </c>
      <c r="I92" s="30">
        <f t="shared" si="6"/>
        <v>0</v>
      </c>
      <c r="J92" s="17">
        <v>0</v>
      </c>
      <c r="K92" s="30">
        <f t="shared" si="7"/>
        <v>0</v>
      </c>
      <c r="L92" s="17">
        <v>0</v>
      </c>
      <c r="M92" s="30">
        <f t="shared" si="8"/>
        <v>0</v>
      </c>
      <c r="N92" s="17">
        <v>1</v>
      </c>
      <c r="O92" s="27">
        <f t="shared" si="9"/>
        <v>0.01</v>
      </c>
      <c r="P92" s="34"/>
      <c r="Q92" s="69"/>
    </row>
    <row r="93" spans="2:17" ht="19.899999999999999" customHeight="1" x14ac:dyDescent="0.15">
      <c r="B93" s="66">
        <v>37</v>
      </c>
      <c r="C93" s="17" t="s">
        <v>84</v>
      </c>
      <c r="D93" s="17">
        <v>37</v>
      </c>
      <c r="E93" s="67">
        <f t="shared" si="4"/>
        <v>7.3999999999999996E-2</v>
      </c>
      <c r="F93" s="17">
        <v>6</v>
      </c>
      <c r="G93" s="67">
        <f t="shared" si="5"/>
        <v>0.06</v>
      </c>
      <c r="H93" s="17">
        <v>9</v>
      </c>
      <c r="I93" s="30">
        <f t="shared" si="6"/>
        <v>0.09</v>
      </c>
      <c r="J93" s="17">
        <v>4</v>
      </c>
      <c r="K93" s="30">
        <f t="shared" si="7"/>
        <v>0.04</v>
      </c>
      <c r="L93" s="17">
        <v>8</v>
      </c>
      <c r="M93" s="30">
        <f t="shared" si="8"/>
        <v>0.08</v>
      </c>
      <c r="N93" s="17">
        <v>10</v>
      </c>
      <c r="O93" s="27">
        <f t="shared" si="9"/>
        <v>0.1</v>
      </c>
      <c r="P93" s="34"/>
      <c r="Q93" s="69"/>
    </row>
    <row r="94" spans="2:17" ht="19.899999999999999" customHeight="1" x14ac:dyDescent="0.15">
      <c r="B94" s="66">
        <v>38</v>
      </c>
      <c r="C94" s="17" t="s">
        <v>85</v>
      </c>
      <c r="D94" s="17">
        <v>39</v>
      </c>
      <c r="E94" s="67">
        <f t="shared" si="4"/>
        <v>7.8E-2</v>
      </c>
      <c r="F94" s="17">
        <v>8</v>
      </c>
      <c r="G94" s="67">
        <f t="shared" si="5"/>
        <v>0.08</v>
      </c>
      <c r="H94" s="17">
        <v>4</v>
      </c>
      <c r="I94" s="30">
        <f t="shared" si="6"/>
        <v>0.04</v>
      </c>
      <c r="J94" s="17">
        <v>13</v>
      </c>
      <c r="K94" s="30">
        <f t="shared" si="7"/>
        <v>0.13</v>
      </c>
      <c r="L94" s="17">
        <v>9</v>
      </c>
      <c r="M94" s="30">
        <f t="shared" si="8"/>
        <v>0.09</v>
      </c>
      <c r="N94" s="17">
        <v>5</v>
      </c>
      <c r="O94" s="27">
        <f t="shared" si="9"/>
        <v>0.05</v>
      </c>
      <c r="P94" s="34"/>
      <c r="Q94" s="69"/>
    </row>
    <row r="95" spans="2:17" ht="19.899999999999999" customHeight="1" x14ac:dyDescent="0.15">
      <c r="B95" s="66">
        <v>39</v>
      </c>
      <c r="C95" s="17" t="s">
        <v>86</v>
      </c>
      <c r="D95" s="17">
        <v>18</v>
      </c>
      <c r="E95" s="67">
        <f t="shared" si="4"/>
        <v>3.5999999999999997E-2</v>
      </c>
      <c r="F95" s="17">
        <v>3</v>
      </c>
      <c r="G95" s="67">
        <f t="shared" si="5"/>
        <v>0.03</v>
      </c>
      <c r="H95" s="17">
        <v>3</v>
      </c>
      <c r="I95" s="30">
        <f t="shared" si="6"/>
        <v>0.03</v>
      </c>
      <c r="J95" s="17">
        <v>4</v>
      </c>
      <c r="K95" s="30">
        <f t="shared" si="7"/>
        <v>0.04</v>
      </c>
      <c r="L95" s="17">
        <v>5</v>
      </c>
      <c r="M95" s="30">
        <f t="shared" si="8"/>
        <v>0.05</v>
      </c>
      <c r="N95" s="17">
        <v>3</v>
      </c>
      <c r="O95" s="27">
        <f t="shared" si="9"/>
        <v>0.03</v>
      </c>
      <c r="P95" s="34"/>
      <c r="Q95" s="69"/>
    </row>
    <row r="96" spans="2:17" ht="19.899999999999999" customHeight="1" x14ac:dyDescent="0.15">
      <c r="B96" s="66">
        <v>40</v>
      </c>
      <c r="C96" s="17" t="s">
        <v>87</v>
      </c>
      <c r="D96" s="17">
        <v>6</v>
      </c>
      <c r="E96" s="67">
        <f t="shared" si="4"/>
        <v>1.2E-2</v>
      </c>
      <c r="F96" s="17">
        <v>0</v>
      </c>
      <c r="G96" s="67">
        <f t="shared" si="5"/>
        <v>0</v>
      </c>
      <c r="H96" s="17">
        <v>2</v>
      </c>
      <c r="I96" s="30">
        <f t="shared" si="6"/>
        <v>0.02</v>
      </c>
      <c r="J96" s="17">
        <v>0</v>
      </c>
      <c r="K96" s="30">
        <f t="shared" si="7"/>
        <v>0</v>
      </c>
      <c r="L96" s="17">
        <v>2</v>
      </c>
      <c r="M96" s="30">
        <f t="shared" si="8"/>
        <v>0.02</v>
      </c>
      <c r="N96" s="17">
        <v>2</v>
      </c>
      <c r="O96" s="27">
        <f t="shared" si="9"/>
        <v>0.02</v>
      </c>
      <c r="P96" s="34"/>
      <c r="Q96" s="69"/>
    </row>
    <row r="97" spans="2:17" ht="19.899999999999999" customHeight="1" x14ac:dyDescent="0.15">
      <c r="B97" s="66">
        <v>41</v>
      </c>
      <c r="C97" s="17" t="s">
        <v>88</v>
      </c>
      <c r="D97" s="17">
        <v>148</v>
      </c>
      <c r="E97" s="67">
        <f t="shared" si="4"/>
        <v>0.29599999999999999</v>
      </c>
      <c r="F97" s="17">
        <v>26</v>
      </c>
      <c r="G97" s="67">
        <f t="shared" si="5"/>
        <v>0.26</v>
      </c>
      <c r="H97" s="17">
        <v>32</v>
      </c>
      <c r="I97" s="30">
        <f t="shared" si="6"/>
        <v>0.32</v>
      </c>
      <c r="J97" s="17">
        <v>32</v>
      </c>
      <c r="K97" s="30">
        <f t="shared" si="7"/>
        <v>0.32</v>
      </c>
      <c r="L97" s="17">
        <v>33</v>
      </c>
      <c r="M97" s="30">
        <f t="shared" si="8"/>
        <v>0.33</v>
      </c>
      <c r="N97" s="17">
        <v>25</v>
      </c>
      <c r="O97" s="27">
        <f t="shared" si="9"/>
        <v>0.25</v>
      </c>
      <c r="P97" s="34"/>
      <c r="Q97" s="69"/>
    </row>
    <row r="98" spans="2:17" ht="15" customHeight="1" x14ac:dyDescent="0.15">
      <c r="P98" s="34"/>
    </row>
    <row r="99" spans="2:17" ht="15" customHeight="1" x14ac:dyDescent="0.15">
      <c r="B99" s="7" t="s">
        <v>98</v>
      </c>
      <c r="P99" s="34"/>
    </row>
    <row r="100" spans="2:17" ht="19.899999999999999" customHeight="1" x14ac:dyDescent="0.15">
      <c r="B100" s="74"/>
      <c r="C100" s="17"/>
      <c r="D100" s="59" t="s">
        <v>38</v>
      </c>
      <c r="E100" s="18">
        <v>500</v>
      </c>
      <c r="F100" s="59" t="s">
        <v>44</v>
      </c>
      <c r="G100" s="18">
        <v>500</v>
      </c>
      <c r="H100" s="79" t="s">
        <v>46</v>
      </c>
      <c r="I100" s="18">
        <v>500</v>
      </c>
      <c r="J100" s="75" t="s">
        <v>89</v>
      </c>
      <c r="K100" s="76">
        <v>500</v>
      </c>
      <c r="L100" s="75" t="s">
        <v>166</v>
      </c>
      <c r="M100" s="76">
        <v>500</v>
      </c>
      <c r="O100" s="81"/>
      <c r="P100" s="34"/>
    </row>
    <row r="101" spans="2:17" ht="19.899999999999999" customHeight="1" x14ac:dyDescent="0.15">
      <c r="B101" s="66">
        <v>1</v>
      </c>
      <c r="C101" s="17" t="s">
        <v>51</v>
      </c>
      <c r="D101" s="82">
        <v>235</v>
      </c>
      <c r="E101" s="30">
        <f>D101/$E$100</f>
        <v>0.47</v>
      </c>
      <c r="F101" s="17">
        <v>285</v>
      </c>
      <c r="G101" s="30">
        <f>F101/$G$100</f>
        <v>0.56999999999999995</v>
      </c>
      <c r="H101" s="17">
        <v>298</v>
      </c>
      <c r="I101" s="30">
        <f>H101/$I$100</f>
        <v>0.59599999999999997</v>
      </c>
      <c r="J101" s="17">
        <v>326</v>
      </c>
      <c r="K101" s="27">
        <f>J101/$K$100</f>
        <v>0.65200000000000002</v>
      </c>
      <c r="L101" s="17">
        <v>276</v>
      </c>
      <c r="M101" s="27">
        <f>L101/$M$100</f>
        <v>0.55200000000000005</v>
      </c>
      <c r="P101" s="34"/>
      <c r="Q101" s="69"/>
    </row>
    <row r="102" spans="2:17" ht="19.899999999999999" customHeight="1" x14ac:dyDescent="0.15">
      <c r="B102" s="66">
        <v>2</v>
      </c>
      <c r="C102" s="17" t="s">
        <v>52</v>
      </c>
      <c r="D102" s="82">
        <v>70</v>
      </c>
      <c r="E102" s="30">
        <f t="shared" ref="E102:E141" si="10">D102/$E$100</f>
        <v>0.14000000000000001</v>
      </c>
      <c r="F102" s="70">
        <v>65</v>
      </c>
      <c r="G102" s="30">
        <f t="shared" ref="G102:G141" si="11">F102/$G$100</f>
        <v>0.13</v>
      </c>
      <c r="H102" s="17">
        <v>55</v>
      </c>
      <c r="I102" s="30">
        <f t="shared" ref="I102:I141" si="12">H102/$I$100</f>
        <v>0.11</v>
      </c>
      <c r="J102" s="17">
        <v>161</v>
      </c>
      <c r="K102" s="27">
        <f t="shared" ref="K102:K141" si="13">J102/$K$100</f>
        <v>0.32200000000000001</v>
      </c>
      <c r="L102" s="17">
        <v>118</v>
      </c>
      <c r="M102" s="27">
        <f t="shared" ref="M102:M141" si="14">L102/$M$100</f>
        <v>0.23599999999999999</v>
      </c>
      <c r="P102" s="34"/>
      <c r="Q102" s="69"/>
    </row>
    <row r="103" spans="2:17" ht="19.899999999999999" customHeight="1" x14ac:dyDescent="0.15">
      <c r="B103" s="66">
        <v>3</v>
      </c>
      <c r="C103" s="17" t="s">
        <v>53</v>
      </c>
      <c r="D103" s="82">
        <v>47</v>
      </c>
      <c r="E103" s="30">
        <f t="shared" si="10"/>
        <v>9.4E-2</v>
      </c>
      <c r="F103" s="70">
        <v>88</v>
      </c>
      <c r="G103" s="30">
        <f t="shared" si="11"/>
        <v>0.17599999999999999</v>
      </c>
      <c r="H103" s="17">
        <v>86</v>
      </c>
      <c r="I103" s="30">
        <f t="shared" si="12"/>
        <v>0.17199999999999999</v>
      </c>
      <c r="J103" s="17">
        <v>92</v>
      </c>
      <c r="K103" s="27">
        <f t="shared" si="13"/>
        <v>0.184</v>
      </c>
      <c r="L103" s="17">
        <v>83</v>
      </c>
      <c r="M103" s="27">
        <f t="shared" si="14"/>
        <v>0.16600000000000001</v>
      </c>
      <c r="P103" s="34"/>
      <c r="Q103" s="69"/>
    </row>
    <row r="104" spans="2:17" ht="30" customHeight="1" x14ac:dyDescent="0.15">
      <c r="B104" s="66">
        <v>4</v>
      </c>
      <c r="C104" s="71" t="s">
        <v>54</v>
      </c>
      <c r="D104" s="82">
        <v>0</v>
      </c>
      <c r="E104" s="30" t="s">
        <v>142</v>
      </c>
      <c r="F104" s="70">
        <v>21</v>
      </c>
      <c r="G104" s="30">
        <f t="shared" si="11"/>
        <v>4.2000000000000003E-2</v>
      </c>
      <c r="H104" s="17">
        <v>17</v>
      </c>
      <c r="I104" s="30">
        <f t="shared" si="12"/>
        <v>3.4000000000000002E-2</v>
      </c>
      <c r="J104" s="17">
        <v>37</v>
      </c>
      <c r="K104" s="27">
        <f t="shared" si="13"/>
        <v>7.3999999999999996E-2</v>
      </c>
      <c r="L104" s="17">
        <v>25</v>
      </c>
      <c r="M104" s="27">
        <f t="shared" si="14"/>
        <v>0.05</v>
      </c>
      <c r="P104" s="34"/>
      <c r="Q104" s="69"/>
    </row>
    <row r="105" spans="2:17" ht="19.899999999999999" customHeight="1" x14ac:dyDescent="0.15">
      <c r="B105" s="66">
        <v>5</v>
      </c>
      <c r="C105" s="17" t="s">
        <v>55</v>
      </c>
      <c r="D105" s="82">
        <v>28</v>
      </c>
      <c r="E105" s="30">
        <f t="shared" si="10"/>
        <v>5.6000000000000001E-2</v>
      </c>
      <c r="F105" s="70">
        <v>45</v>
      </c>
      <c r="G105" s="30">
        <f>F105/$G$100</f>
        <v>0.09</v>
      </c>
      <c r="H105" s="17">
        <v>45</v>
      </c>
      <c r="I105" s="30">
        <f>H105/$I$100</f>
        <v>0.09</v>
      </c>
      <c r="J105" s="17">
        <v>84</v>
      </c>
      <c r="K105" s="27">
        <f t="shared" si="13"/>
        <v>0.16800000000000001</v>
      </c>
      <c r="L105" s="17">
        <v>72</v>
      </c>
      <c r="M105" s="27">
        <f t="shared" si="14"/>
        <v>0.14399999999999999</v>
      </c>
      <c r="P105" s="34"/>
      <c r="Q105" s="69"/>
    </row>
    <row r="106" spans="2:17" ht="19.899999999999999" customHeight="1" x14ac:dyDescent="0.15">
      <c r="B106" s="66">
        <v>6</v>
      </c>
      <c r="C106" s="17" t="s">
        <v>56</v>
      </c>
      <c r="D106" s="82">
        <v>37</v>
      </c>
      <c r="E106" s="30">
        <f t="shared" si="10"/>
        <v>7.3999999999999996E-2</v>
      </c>
      <c r="F106" s="70">
        <v>45</v>
      </c>
      <c r="G106" s="30">
        <f t="shared" si="11"/>
        <v>0.09</v>
      </c>
      <c r="H106" s="17">
        <v>35</v>
      </c>
      <c r="I106" s="30">
        <f t="shared" si="12"/>
        <v>7.0000000000000007E-2</v>
      </c>
      <c r="J106" s="17">
        <v>40</v>
      </c>
      <c r="K106" s="27">
        <f t="shared" si="13"/>
        <v>0.08</v>
      </c>
      <c r="L106" s="17">
        <v>32</v>
      </c>
      <c r="M106" s="27">
        <f t="shared" si="14"/>
        <v>6.4000000000000001E-2</v>
      </c>
      <c r="P106" s="34"/>
      <c r="Q106" s="69"/>
    </row>
    <row r="107" spans="2:17" ht="19.899999999999999" customHeight="1" x14ac:dyDescent="0.15">
      <c r="B107" s="66">
        <v>7</v>
      </c>
      <c r="C107" s="17" t="s">
        <v>57</v>
      </c>
      <c r="D107" s="82">
        <v>0</v>
      </c>
      <c r="E107" s="30" t="s">
        <v>142</v>
      </c>
      <c r="F107" s="82">
        <v>0</v>
      </c>
      <c r="G107" s="30" t="s">
        <v>142</v>
      </c>
      <c r="H107" s="82">
        <v>0</v>
      </c>
      <c r="I107" s="30" t="s">
        <v>142</v>
      </c>
      <c r="J107" s="17">
        <v>6</v>
      </c>
      <c r="K107" s="27">
        <f t="shared" si="13"/>
        <v>1.2E-2</v>
      </c>
      <c r="L107" s="17">
        <v>6</v>
      </c>
      <c r="M107" s="27">
        <f t="shared" si="14"/>
        <v>1.2E-2</v>
      </c>
      <c r="P107" s="34"/>
      <c r="Q107" s="69"/>
    </row>
    <row r="108" spans="2:17" ht="19.899999999999999" customHeight="1" x14ac:dyDescent="0.15">
      <c r="B108" s="66">
        <v>8</v>
      </c>
      <c r="C108" s="17" t="s">
        <v>58</v>
      </c>
      <c r="D108" s="82">
        <v>0</v>
      </c>
      <c r="E108" s="30" t="s">
        <v>142</v>
      </c>
      <c r="F108" s="82">
        <v>0</v>
      </c>
      <c r="G108" s="30" t="s">
        <v>142</v>
      </c>
      <c r="H108" s="82">
        <v>0</v>
      </c>
      <c r="I108" s="30" t="s">
        <v>142</v>
      </c>
      <c r="J108" s="17">
        <v>5</v>
      </c>
      <c r="K108" s="27">
        <f t="shared" si="13"/>
        <v>0.01</v>
      </c>
      <c r="L108" s="17">
        <v>6</v>
      </c>
      <c r="M108" s="27">
        <f t="shared" si="14"/>
        <v>1.2E-2</v>
      </c>
      <c r="P108" s="34"/>
      <c r="Q108" s="69"/>
    </row>
    <row r="109" spans="2:17" ht="19.899999999999999" customHeight="1" x14ac:dyDescent="0.15">
      <c r="B109" s="66">
        <v>9</v>
      </c>
      <c r="C109" s="17" t="s">
        <v>59</v>
      </c>
      <c r="D109" s="82">
        <v>0</v>
      </c>
      <c r="E109" s="30" t="s">
        <v>142</v>
      </c>
      <c r="F109" s="82">
        <v>0</v>
      </c>
      <c r="G109" s="30" t="s">
        <v>142</v>
      </c>
      <c r="H109" s="82">
        <v>0</v>
      </c>
      <c r="I109" s="30" t="s">
        <v>142</v>
      </c>
      <c r="J109" s="17">
        <v>5</v>
      </c>
      <c r="K109" s="27">
        <f t="shared" si="13"/>
        <v>0.01</v>
      </c>
      <c r="L109" s="17">
        <v>3</v>
      </c>
      <c r="M109" s="27">
        <f t="shared" si="14"/>
        <v>6.0000000000000001E-3</v>
      </c>
      <c r="P109" s="34"/>
      <c r="Q109" s="69"/>
    </row>
    <row r="110" spans="2:17" ht="30" customHeight="1" x14ac:dyDescent="0.15">
      <c r="B110" s="66">
        <v>10</v>
      </c>
      <c r="C110" s="71" t="s">
        <v>30</v>
      </c>
      <c r="D110" s="82">
        <v>73</v>
      </c>
      <c r="E110" s="30">
        <f t="shared" si="10"/>
        <v>0.14599999999999999</v>
      </c>
      <c r="F110" s="70">
        <v>87</v>
      </c>
      <c r="G110" s="30">
        <f t="shared" si="11"/>
        <v>0.17399999999999999</v>
      </c>
      <c r="H110" s="17">
        <v>87</v>
      </c>
      <c r="I110" s="30">
        <f t="shared" si="12"/>
        <v>0.17399999999999999</v>
      </c>
      <c r="J110" s="17">
        <v>62</v>
      </c>
      <c r="K110" s="27">
        <f t="shared" si="13"/>
        <v>0.124</v>
      </c>
      <c r="L110" s="17">
        <v>48</v>
      </c>
      <c r="M110" s="27">
        <f t="shared" si="14"/>
        <v>9.6000000000000002E-2</v>
      </c>
      <c r="P110" s="34"/>
      <c r="Q110" s="69"/>
    </row>
    <row r="111" spans="2:17" ht="19.899999999999999" customHeight="1" x14ac:dyDescent="0.15">
      <c r="B111" s="66">
        <v>11</v>
      </c>
      <c r="C111" s="17" t="s">
        <v>60</v>
      </c>
      <c r="D111" s="82">
        <v>0</v>
      </c>
      <c r="E111" s="30" t="s">
        <v>142</v>
      </c>
      <c r="F111" s="82">
        <v>0</v>
      </c>
      <c r="G111" s="30" t="s">
        <v>142</v>
      </c>
      <c r="H111" s="82">
        <v>0</v>
      </c>
      <c r="I111" s="30" t="s">
        <v>142</v>
      </c>
      <c r="J111" s="17">
        <v>7</v>
      </c>
      <c r="K111" s="27">
        <f t="shared" si="13"/>
        <v>1.4E-2</v>
      </c>
      <c r="L111" s="17">
        <v>5</v>
      </c>
      <c r="M111" s="27">
        <f t="shared" si="14"/>
        <v>0.01</v>
      </c>
      <c r="P111" s="34"/>
      <c r="Q111" s="69"/>
    </row>
    <row r="112" spans="2:17" ht="19.899999999999999" customHeight="1" x14ac:dyDescent="0.15">
      <c r="B112" s="66">
        <v>12</v>
      </c>
      <c r="C112" s="17" t="s">
        <v>61</v>
      </c>
      <c r="D112" s="82">
        <v>0</v>
      </c>
      <c r="E112" s="30" t="s">
        <v>142</v>
      </c>
      <c r="F112" s="82">
        <v>0</v>
      </c>
      <c r="G112" s="30" t="s">
        <v>142</v>
      </c>
      <c r="H112" s="82">
        <v>0</v>
      </c>
      <c r="I112" s="30" t="s">
        <v>142</v>
      </c>
      <c r="J112" s="17">
        <v>9</v>
      </c>
      <c r="K112" s="27">
        <f t="shared" si="13"/>
        <v>1.7999999999999999E-2</v>
      </c>
      <c r="L112" s="17">
        <v>13</v>
      </c>
      <c r="M112" s="27">
        <f t="shared" si="14"/>
        <v>2.5999999999999999E-2</v>
      </c>
      <c r="P112" s="34"/>
      <c r="Q112" s="69"/>
    </row>
    <row r="113" spans="2:17" ht="19.899999999999999" customHeight="1" x14ac:dyDescent="0.15">
      <c r="B113" s="66">
        <v>13</v>
      </c>
      <c r="C113" s="17" t="s">
        <v>62</v>
      </c>
      <c r="D113" s="82">
        <v>27</v>
      </c>
      <c r="E113" s="30">
        <f t="shared" si="10"/>
        <v>5.3999999999999999E-2</v>
      </c>
      <c r="F113" s="70">
        <v>51</v>
      </c>
      <c r="G113" s="30">
        <f t="shared" si="11"/>
        <v>0.10199999999999999</v>
      </c>
      <c r="H113" s="17">
        <v>27</v>
      </c>
      <c r="I113" s="30">
        <f t="shared" si="12"/>
        <v>5.3999999999999999E-2</v>
      </c>
      <c r="J113" s="17">
        <v>30</v>
      </c>
      <c r="K113" s="27">
        <f t="shared" si="13"/>
        <v>0.06</v>
      </c>
      <c r="L113" s="17">
        <v>22</v>
      </c>
      <c r="M113" s="27">
        <f t="shared" si="14"/>
        <v>4.3999999999999997E-2</v>
      </c>
      <c r="P113" s="34"/>
      <c r="Q113" s="69"/>
    </row>
    <row r="114" spans="2:17" ht="19.899999999999999" customHeight="1" x14ac:dyDescent="0.15">
      <c r="B114" s="66">
        <v>14</v>
      </c>
      <c r="C114" s="17" t="s">
        <v>63</v>
      </c>
      <c r="D114" s="82">
        <v>0</v>
      </c>
      <c r="E114" s="30" t="s">
        <v>142</v>
      </c>
      <c r="F114" s="82">
        <v>0</v>
      </c>
      <c r="G114" s="30" t="s">
        <v>142</v>
      </c>
      <c r="H114" s="82">
        <v>0</v>
      </c>
      <c r="I114" s="30" t="s">
        <v>142</v>
      </c>
      <c r="J114" s="17">
        <v>5</v>
      </c>
      <c r="K114" s="27">
        <f t="shared" si="13"/>
        <v>0.01</v>
      </c>
      <c r="L114" s="17">
        <v>5</v>
      </c>
      <c r="M114" s="27">
        <f t="shared" si="14"/>
        <v>0.01</v>
      </c>
      <c r="P114" s="34"/>
      <c r="Q114" s="69"/>
    </row>
    <row r="115" spans="2:17" ht="19.899999999999999" customHeight="1" x14ac:dyDescent="0.15">
      <c r="B115" s="66">
        <v>15</v>
      </c>
      <c r="C115" s="17" t="s">
        <v>64</v>
      </c>
      <c r="D115" s="82">
        <v>0</v>
      </c>
      <c r="E115" s="30" t="s">
        <v>142</v>
      </c>
      <c r="F115" s="82">
        <v>0</v>
      </c>
      <c r="G115" s="30" t="s">
        <v>142</v>
      </c>
      <c r="H115" s="82">
        <v>0</v>
      </c>
      <c r="I115" s="30" t="s">
        <v>142</v>
      </c>
      <c r="J115" s="17">
        <v>1</v>
      </c>
      <c r="K115" s="27">
        <f t="shared" si="13"/>
        <v>2E-3</v>
      </c>
      <c r="L115" s="17">
        <v>1</v>
      </c>
      <c r="M115" s="27">
        <f t="shared" si="14"/>
        <v>2E-3</v>
      </c>
      <c r="P115" s="34"/>
      <c r="Q115" s="69"/>
    </row>
    <row r="116" spans="2:17" ht="19.899999999999999" customHeight="1" x14ac:dyDescent="0.15">
      <c r="B116" s="66">
        <v>16</v>
      </c>
      <c r="C116" s="17" t="s">
        <v>65</v>
      </c>
      <c r="D116" s="82">
        <v>0</v>
      </c>
      <c r="E116" s="30" t="s">
        <v>142</v>
      </c>
      <c r="F116" s="82">
        <v>0</v>
      </c>
      <c r="G116" s="30" t="s">
        <v>142</v>
      </c>
      <c r="H116" s="82">
        <v>0</v>
      </c>
      <c r="I116" s="30" t="s">
        <v>142</v>
      </c>
      <c r="J116" s="17">
        <v>7</v>
      </c>
      <c r="K116" s="27">
        <f t="shared" si="13"/>
        <v>1.4E-2</v>
      </c>
      <c r="L116" s="17">
        <v>2</v>
      </c>
      <c r="M116" s="27">
        <f t="shared" si="14"/>
        <v>4.0000000000000001E-3</v>
      </c>
      <c r="P116" s="34"/>
      <c r="Q116" s="69"/>
    </row>
    <row r="117" spans="2:17" ht="19.899999999999999" customHeight="1" x14ac:dyDescent="0.15">
      <c r="B117" s="66">
        <v>17</v>
      </c>
      <c r="C117" s="17" t="s">
        <v>66</v>
      </c>
      <c r="D117" s="82">
        <v>13</v>
      </c>
      <c r="E117" s="30">
        <f t="shared" si="10"/>
        <v>2.5999999999999999E-2</v>
      </c>
      <c r="F117" s="70">
        <v>18</v>
      </c>
      <c r="G117" s="30">
        <f t="shared" si="11"/>
        <v>3.5999999999999997E-2</v>
      </c>
      <c r="H117" s="17">
        <v>17</v>
      </c>
      <c r="I117" s="30">
        <f t="shared" si="12"/>
        <v>3.4000000000000002E-2</v>
      </c>
      <c r="J117" s="17">
        <v>12</v>
      </c>
      <c r="K117" s="27">
        <f t="shared" si="13"/>
        <v>2.4E-2</v>
      </c>
      <c r="L117" s="17">
        <v>10</v>
      </c>
      <c r="M117" s="27">
        <f t="shared" si="14"/>
        <v>0.02</v>
      </c>
      <c r="P117" s="34"/>
      <c r="Q117" s="69"/>
    </row>
    <row r="118" spans="2:17" ht="19.899999999999999" customHeight="1" x14ac:dyDescent="0.15">
      <c r="B118" s="66">
        <v>18</v>
      </c>
      <c r="C118" s="17" t="s">
        <v>67</v>
      </c>
      <c r="D118" s="82">
        <v>0</v>
      </c>
      <c r="E118" s="30" t="s">
        <v>142</v>
      </c>
      <c r="F118" s="82">
        <v>0</v>
      </c>
      <c r="G118" s="30" t="s">
        <v>142</v>
      </c>
      <c r="H118" s="82">
        <v>0</v>
      </c>
      <c r="I118" s="30" t="s">
        <v>142</v>
      </c>
      <c r="J118" s="17">
        <v>3</v>
      </c>
      <c r="K118" s="27">
        <f t="shared" si="13"/>
        <v>6.0000000000000001E-3</v>
      </c>
      <c r="L118" s="17">
        <v>2</v>
      </c>
      <c r="M118" s="27">
        <f t="shared" si="14"/>
        <v>4.0000000000000001E-3</v>
      </c>
      <c r="P118" s="34"/>
      <c r="Q118" s="69"/>
    </row>
    <row r="119" spans="2:17" ht="19.899999999999999" customHeight="1" x14ac:dyDescent="0.15">
      <c r="B119" s="66">
        <v>19</v>
      </c>
      <c r="C119" s="17" t="s">
        <v>68</v>
      </c>
      <c r="D119" s="215">
        <v>19</v>
      </c>
      <c r="E119" s="217">
        <f t="shared" si="10"/>
        <v>3.7999999999999999E-2</v>
      </c>
      <c r="F119" s="215">
        <v>26</v>
      </c>
      <c r="G119" s="217">
        <f t="shared" si="11"/>
        <v>5.1999999999999998E-2</v>
      </c>
      <c r="H119" s="215">
        <v>18</v>
      </c>
      <c r="I119" s="217">
        <f t="shared" si="12"/>
        <v>3.5999999999999997E-2</v>
      </c>
      <c r="J119" s="17">
        <v>19</v>
      </c>
      <c r="K119" s="27">
        <f t="shared" si="13"/>
        <v>3.7999999999999999E-2</v>
      </c>
      <c r="L119" s="17">
        <v>13</v>
      </c>
      <c r="M119" s="27">
        <f t="shared" si="14"/>
        <v>2.5999999999999999E-2</v>
      </c>
      <c r="P119" s="34"/>
      <c r="Q119" s="69"/>
    </row>
    <row r="120" spans="2:17" ht="19.899999999999999" customHeight="1" x14ac:dyDescent="0.15">
      <c r="B120" s="66">
        <v>20</v>
      </c>
      <c r="C120" s="17" t="s">
        <v>69</v>
      </c>
      <c r="D120" s="216">
        <v>0</v>
      </c>
      <c r="E120" s="218" t="s">
        <v>142</v>
      </c>
      <c r="F120" s="216"/>
      <c r="G120" s="218"/>
      <c r="H120" s="216"/>
      <c r="I120" s="218"/>
      <c r="J120" s="17">
        <v>8</v>
      </c>
      <c r="K120" s="27">
        <f t="shared" si="13"/>
        <v>1.6E-2</v>
      </c>
      <c r="L120" s="17">
        <v>5</v>
      </c>
      <c r="M120" s="27">
        <f t="shared" si="14"/>
        <v>0.01</v>
      </c>
      <c r="P120" s="34"/>
      <c r="Q120" s="69"/>
    </row>
    <row r="121" spans="2:17" ht="19.899999999999999" customHeight="1" x14ac:dyDescent="0.15">
      <c r="B121" s="66">
        <v>21</v>
      </c>
      <c r="C121" s="17" t="s">
        <v>70</v>
      </c>
      <c r="D121" s="82">
        <v>5</v>
      </c>
      <c r="E121" s="30">
        <f t="shared" si="10"/>
        <v>0.01</v>
      </c>
      <c r="F121" s="70">
        <v>10</v>
      </c>
      <c r="G121" s="30">
        <f t="shared" si="11"/>
        <v>0.02</v>
      </c>
      <c r="H121" s="17">
        <v>6</v>
      </c>
      <c r="I121" s="30">
        <f t="shared" si="12"/>
        <v>1.2E-2</v>
      </c>
      <c r="J121" s="17">
        <v>8</v>
      </c>
      <c r="K121" s="27">
        <f t="shared" si="13"/>
        <v>1.6E-2</v>
      </c>
      <c r="L121" s="17">
        <v>5</v>
      </c>
      <c r="M121" s="27">
        <f t="shared" si="14"/>
        <v>0.01</v>
      </c>
      <c r="P121" s="34"/>
      <c r="Q121" s="69"/>
    </row>
    <row r="122" spans="2:17" ht="19.899999999999999" customHeight="1" x14ac:dyDescent="0.15">
      <c r="B122" s="66">
        <v>22</v>
      </c>
      <c r="C122" s="17" t="s">
        <v>191</v>
      </c>
      <c r="D122" s="82">
        <v>0</v>
      </c>
      <c r="E122" s="30" t="s">
        <v>142</v>
      </c>
      <c r="F122" s="82">
        <v>0</v>
      </c>
      <c r="G122" s="30" t="s">
        <v>142</v>
      </c>
      <c r="H122" s="82">
        <v>0</v>
      </c>
      <c r="I122" s="30" t="s">
        <v>142</v>
      </c>
      <c r="J122" s="17">
        <v>6</v>
      </c>
      <c r="K122" s="27">
        <f t="shared" si="13"/>
        <v>1.2E-2</v>
      </c>
      <c r="L122" s="17">
        <v>6</v>
      </c>
      <c r="M122" s="27">
        <f t="shared" si="14"/>
        <v>1.2E-2</v>
      </c>
      <c r="P122" s="34"/>
      <c r="Q122" s="69"/>
    </row>
    <row r="123" spans="2:17" ht="19.899999999999999" customHeight="1" x14ac:dyDescent="0.15">
      <c r="B123" s="66">
        <v>23</v>
      </c>
      <c r="C123" s="17" t="s">
        <v>71</v>
      </c>
      <c r="D123" s="82">
        <v>0</v>
      </c>
      <c r="E123" s="30" t="s">
        <v>142</v>
      </c>
      <c r="F123" s="82">
        <v>0</v>
      </c>
      <c r="G123" s="30" t="s">
        <v>142</v>
      </c>
      <c r="H123" s="82">
        <v>0</v>
      </c>
      <c r="I123" s="30" t="s">
        <v>142</v>
      </c>
      <c r="J123" s="17">
        <v>1</v>
      </c>
      <c r="K123" s="27">
        <f t="shared" si="13"/>
        <v>2E-3</v>
      </c>
      <c r="L123" s="17">
        <v>2</v>
      </c>
      <c r="M123" s="27">
        <f t="shared" si="14"/>
        <v>4.0000000000000001E-3</v>
      </c>
      <c r="P123" s="34"/>
      <c r="Q123" s="69"/>
    </row>
    <row r="124" spans="2:17" ht="19.899999999999999" customHeight="1" x14ac:dyDescent="0.15">
      <c r="B124" s="66">
        <v>24</v>
      </c>
      <c r="C124" s="17" t="s">
        <v>72</v>
      </c>
      <c r="D124" s="82">
        <v>8</v>
      </c>
      <c r="E124" s="30">
        <f t="shared" si="10"/>
        <v>1.6E-2</v>
      </c>
      <c r="F124" s="70">
        <v>15</v>
      </c>
      <c r="G124" s="30">
        <f t="shared" si="11"/>
        <v>0.03</v>
      </c>
      <c r="H124" s="17">
        <v>14</v>
      </c>
      <c r="I124" s="30">
        <f t="shared" si="12"/>
        <v>2.8000000000000001E-2</v>
      </c>
      <c r="J124" s="17">
        <v>23</v>
      </c>
      <c r="K124" s="27">
        <f t="shared" si="13"/>
        <v>4.5999999999999999E-2</v>
      </c>
      <c r="L124" s="17">
        <v>5</v>
      </c>
      <c r="M124" s="27">
        <f t="shared" si="14"/>
        <v>0.01</v>
      </c>
      <c r="P124" s="34"/>
      <c r="Q124" s="69"/>
    </row>
    <row r="125" spans="2:17" ht="19.899999999999999" customHeight="1" x14ac:dyDescent="0.15">
      <c r="B125" s="66">
        <v>25</v>
      </c>
      <c r="C125" s="17" t="s">
        <v>73</v>
      </c>
      <c r="D125" s="82">
        <v>7</v>
      </c>
      <c r="E125" s="30">
        <f t="shared" si="10"/>
        <v>1.4E-2</v>
      </c>
      <c r="F125" s="70">
        <v>20</v>
      </c>
      <c r="G125" s="30">
        <f t="shared" si="11"/>
        <v>0.04</v>
      </c>
      <c r="H125" s="17">
        <v>13</v>
      </c>
      <c r="I125" s="30">
        <f t="shared" si="12"/>
        <v>2.5999999999999999E-2</v>
      </c>
      <c r="J125" s="17">
        <v>17</v>
      </c>
      <c r="K125" s="27">
        <f t="shared" si="13"/>
        <v>3.4000000000000002E-2</v>
      </c>
      <c r="L125" s="17">
        <v>15</v>
      </c>
      <c r="M125" s="27">
        <f t="shared" si="14"/>
        <v>0.03</v>
      </c>
      <c r="P125" s="34"/>
      <c r="Q125" s="69"/>
    </row>
    <row r="126" spans="2:17" ht="19.899999999999999" customHeight="1" x14ac:dyDescent="0.15">
      <c r="B126" s="66">
        <v>26</v>
      </c>
      <c r="C126" s="17" t="s">
        <v>74</v>
      </c>
      <c r="D126" s="82">
        <v>5</v>
      </c>
      <c r="E126" s="30">
        <f t="shared" si="10"/>
        <v>0.01</v>
      </c>
      <c r="F126" s="70">
        <v>11</v>
      </c>
      <c r="G126" s="30">
        <f t="shared" si="11"/>
        <v>2.1999999999999999E-2</v>
      </c>
      <c r="H126" s="17">
        <v>8</v>
      </c>
      <c r="I126" s="30">
        <f t="shared" si="12"/>
        <v>1.6E-2</v>
      </c>
      <c r="J126" s="17">
        <v>19</v>
      </c>
      <c r="K126" s="27">
        <f t="shared" si="13"/>
        <v>3.7999999999999999E-2</v>
      </c>
      <c r="L126" s="17">
        <v>12</v>
      </c>
      <c r="M126" s="27">
        <f t="shared" si="14"/>
        <v>2.4E-2</v>
      </c>
      <c r="P126" s="34"/>
      <c r="Q126" s="69"/>
    </row>
    <row r="127" spans="2:17" ht="19.899999999999999" customHeight="1" x14ac:dyDescent="0.15">
      <c r="B127" s="66">
        <v>27</v>
      </c>
      <c r="C127" s="17" t="s">
        <v>29</v>
      </c>
      <c r="D127" s="82">
        <v>26</v>
      </c>
      <c r="E127" s="30">
        <f t="shared" si="10"/>
        <v>5.1999999999999998E-2</v>
      </c>
      <c r="F127" s="70">
        <v>25</v>
      </c>
      <c r="G127" s="30">
        <f t="shared" si="11"/>
        <v>0.05</v>
      </c>
      <c r="H127" s="17">
        <v>24</v>
      </c>
      <c r="I127" s="30">
        <f t="shared" si="12"/>
        <v>4.8000000000000001E-2</v>
      </c>
      <c r="J127" s="17">
        <v>18</v>
      </c>
      <c r="K127" s="27">
        <f t="shared" si="13"/>
        <v>3.5999999999999997E-2</v>
      </c>
      <c r="L127" s="17">
        <v>22</v>
      </c>
      <c r="M127" s="27">
        <f t="shared" si="14"/>
        <v>4.3999999999999997E-2</v>
      </c>
      <c r="P127" s="34"/>
      <c r="Q127" s="69"/>
    </row>
    <row r="128" spans="2:17" ht="19.899999999999999" customHeight="1" x14ac:dyDescent="0.15">
      <c r="B128" s="66">
        <v>28</v>
      </c>
      <c r="C128" s="17" t="s">
        <v>75</v>
      </c>
      <c r="D128" s="82">
        <v>2</v>
      </c>
      <c r="E128" s="30">
        <f t="shared" si="10"/>
        <v>4.0000000000000001E-3</v>
      </c>
      <c r="F128" s="70">
        <v>6</v>
      </c>
      <c r="G128" s="30">
        <f t="shared" si="11"/>
        <v>1.2E-2</v>
      </c>
      <c r="H128" s="17">
        <v>6</v>
      </c>
      <c r="I128" s="30">
        <f t="shared" si="12"/>
        <v>1.2E-2</v>
      </c>
      <c r="J128" s="17">
        <v>5</v>
      </c>
      <c r="K128" s="27">
        <f t="shared" si="13"/>
        <v>0.01</v>
      </c>
      <c r="L128" s="17">
        <v>4</v>
      </c>
      <c r="M128" s="27">
        <f t="shared" si="14"/>
        <v>8.0000000000000002E-3</v>
      </c>
      <c r="P128" s="34"/>
      <c r="Q128" s="69"/>
    </row>
    <row r="129" spans="1:17" ht="19.899999999999999" customHeight="1" x14ac:dyDescent="0.15">
      <c r="B129" s="66">
        <v>29</v>
      </c>
      <c r="C129" s="17" t="s">
        <v>76</v>
      </c>
      <c r="D129" s="82">
        <v>20</v>
      </c>
      <c r="E129" s="30">
        <f t="shared" si="10"/>
        <v>0.04</v>
      </c>
      <c r="F129" s="17">
        <v>27</v>
      </c>
      <c r="G129" s="30">
        <f t="shared" si="11"/>
        <v>5.3999999999999999E-2</v>
      </c>
      <c r="H129" s="17">
        <v>18</v>
      </c>
      <c r="I129" s="30">
        <f t="shared" si="12"/>
        <v>3.5999999999999997E-2</v>
      </c>
      <c r="J129" s="17">
        <v>25</v>
      </c>
      <c r="K129" s="27">
        <f t="shared" si="13"/>
        <v>0.05</v>
      </c>
      <c r="L129" s="17">
        <v>22</v>
      </c>
      <c r="M129" s="27">
        <f t="shared" si="14"/>
        <v>4.3999999999999997E-2</v>
      </c>
      <c r="P129" s="34"/>
      <c r="Q129" s="69"/>
    </row>
    <row r="130" spans="1:17" ht="19.899999999999999" customHeight="1" x14ac:dyDescent="0.15">
      <c r="B130" s="66">
        <v>30</v>
      </c>
      <c r="C130" s="17" t="s">
        <v>77</v>
      </c>
      <c r="D130" s="82">
        <v>8</v>
      </c>
      <c r="E130" s="30">
        <f t="shared" si="10"/>
        <v>1.6E-2</v>
      </c>
      <c r="F130" s="17">
        <v>14</v>
      </c>
      <c r="G130" s="30">
        <f t="shared" si="11"/>
        <v>2.8000000000000001E-2</v>
      </c>
      <c r="H130" s="17">
        <v>13</v>
      </c>
      <c r="I130" s="30">
        <f t="shared" si="12"/>
        <v>2.5999999999999999E-2</v>
      </c>
      <c r="J130" s="17">
        <v>13</v>
      </c>
      <c r="K130" s="27">
        <f t="shared" si="13"/>
        <v>2.5999999999999999E-2</v>
      </c>
      <c r="L130" s="17">
        <v>11</v>
      </c>
      <c r="M130" s="27">
        <f t="shared" si="14"/>
        <v>2.1999999999999999E-2</v>
      </c>
      <c r="P130" s="34"/>
      <c r="Q130" s="69"/>
    </row>
    <row r="131" spans="1:17" ht="19.899999999999999" customHeight="1" x14ac:dyDescent="0.15">
      <c r="B131" s="66">
        <v>31</v>
      </c>
      <c r="C131" s="17" t="s">
        <v>78</v>
      </c>
      <c r="D131" s="82">
        <v>0</v>
      </c>
      <c r="E131" s="30" t="s">
        <v>142</v>
      </c>
      <c r="F131" s="82">
        <v>0</v>
      </c>
      <c r="G131" s="30" t="s">
        <v>142</v>
      </c>
      <c r="H131" s="82">
        <v>0</v>
      </c>
      <c r="I131" s="30" t="s">
        <v>142</v>
      </c>
      <c r="J131" s="17">
        <v>18</v>
      </c>
      <c r="K131" s="27">
        <f t="shared" si="13"/>
        <v>3.5999999999999997E-2</v>
      </c>
      <c r="L131" s="17">
        <v>13</v>
      </c>
      <c r="M131" s="27">
        <f t="shared" si="14"/>
        <v>2.5999999999999999E-2</v>
      </c>
      <c r="P131" s="34"/>
      <c r="Q131" s="69"/>
    </row>
    <row r="132" spans="1:17" ht="19.899999999999999" customHeight="1" x14ac:dyDescent="0.15">
      <c r="B132" s="66">
        <v>32</v>
      </c>
      <c r="C132" s="17" t="s">
        <v>79</v>
      </c>
      <c r="D132" s="82">
        <v>0</v>
      </c>
      <c r="E132" s="30" t="s">
        <v>142</v>
      </c>
      <c r="F132" s="82">
        <v>0</v>
      </c>
      <c r="G132" s="30" t="s">
        <v>142</v>
      </c>
      <c r="H132" s="82">
        <v>0</v>
      </c>
      <c r="I132" s="30" t="s">
        <v>142</v>
      </c>
      <c r="J132" s="17">
        <v>6</v>
      </c>
      <c r="K132" s="27">
        <f t="shared" si="13"/>
        <v>1.2E-2</v>
      </c>
      <c r="L132" s="17">
        <v>8</v>
      </c>
      <c r="M132" s="27">
        <f t="shared" si="14"/>
        <v>1.6E-2</v>
      </c>
      <c r="P132" s="34"/>
      <c r="Q132" s="69"/>
    </row>
    <row r="133" spans="1:17" ht="19.899999999999999" customHeight="1" x14ac:dyDescent="0.15">
      <c r="B133" s="66">
        <v>33</v>
      </c>
      <c r="C133" s="17" t="s">
        <v>80</v>
      </c>
      <c r="D133" s="82">
        <v>0</v>
      </c>
      <c r="E133" s="30" t="s">
        <v>142</v>
      </c>
      <c r="F133" s="82">
        <v>0</v>
      </c>
      <c r="G133" s="30" t="s">
        <v>142</v>
      </c>
      <c r="H133" s="82">
        <v>0</v>
      </c>
      <c r="I133" s="30" t="s">
        <v>142</v>
      </c>
      <c r="J133" s="17">
        <v>23</v>
      </c>
      <c r="K133" s="27">
        <f t="shared" si="13"/>
        <v>4.5999999999999999E-2</v>
      </c>
      <c r="L133" s="17">
        <v>17</v>
      </c>
      <c r="M133" s="27">
        <f t="shared" si="14"/>
        <v>3.4000000000000002E-2</v>
      </c>
      <c r="P133" s="34"/>
      <c r="Q133" s="69"/>
    </row>
    <row r="134" spans="1:17" ht="19.899999999999999" customHeight="1" x14ac:dyDescent="0.15">
      <c r="B134" s="66">
        <v>34</v>
      </c>
      <c r="C134" s="17" t="s">
        <v>81</v>
      </c>
      <c r="D134" s="82">
        <v>0</v>
      </c>
      <c r="E134" s="30" t="s">
        <v>142</v>
      </c>
      <c r="F134" s="82">
        <v>0</v>
      </c>
      <c r="G134" s="30" t="s">
        <v>142</v>
      </c>
      <c r="H134" s="82">
        <v>0</v>
      </c>
      <c r="I134" s="30" t="s">
        <v>142</v>
      </c>
      <c r="J134" s="17">
        <v>4</v>
      </c>
      <c r="K134" s="27">
        <f t="shared" si="13"/>
        <v>8.0000000000000002E-3</v>
      </c>
      <c r="L134" s="17">
        <v>1</v>
      </c>
      <c r="M134" s="27">
        <f t="shared" si="14"/>
        <v>2E-3</v>
      </c>
      <c r="P134" s="34"/>
      <c r="Q134" s="69"/>
    </row>
    <row r="135" spans="1:17" ht="30" customHeight="1" x14ac:dyDescent="0.15">
      <c r="B135" s="66">
        <v>35</v>
      </c>
      <c r="C135" s="71" t="s">
        <v>82</v>
      </c>
      <c r="D135" s="82">
        <v>0</v>
      </c>
      <c r="E135" s="30" t="s">
        <v>142</v>
      </c>
      <c r="F135" s="82">
        <v>0</v>
      </c>
      <c r="G135" s="30" t="s">
        <v>142</v>
      </c>
      <c r="H135" s="82">
        <v>0</v>
      </c>
      <c r="I135" s="30" t="s">
        <v>142</v>
      </c>
      <c r="J135" s="17">
        <v>9</v>
      </c>
      <c r="K135" s="27">
        <f t="shared" si="13"/>
        <v>1.7999999999999999E-2</v>
      </c>
      <c r="L135" s="17">
        <v>5</v>
      </c>
      <c r="M135" s="27">
        <f t="shared" si="14"/>
        <v>0.01</v>
      </c>
      <c r="P135" s="34"/>
      <c r="Q135" s="69"/>
    </row>
    <row r="136" spans="1:17" ht="19.899999999999999" customHeight="1" x14ac:dyDescent="0.15">
      <c r="B136" s="66">
        <v>36</v>
      </c>
      <c r="C136" s="17" t="s">
        <v>83</v>
      </c>
      <c r="D136" s="82">
        <v>0</v>
      </c>
      <c r="E136" s="30" t="s">
        <v>142</v>
      </c>
      <c r="F136" s="82">
        <v>0</v>
      </c>
      <c r="G136" s="30" t="s">
        <v>142</v>
      </c>
      <c r="H136" s="82">
        <v>0</v>
      </c>
      <c r="I136" s="30" t="s">
        <v>142</v>
      </c>
      <c r="J136" s="17">
        <v>5</v>
      </c>
      <c r="K136" s="27">
        <f t="shared" si="13"/>
        <v>0.01</v>
      </c>
      <c r="L136" s="17">
        <v>2</v>
      </c>
      <c r="M136" s="27">
        <f t="shared" si="14"/>
        <v>4.0000000000000001E-3</v>
      </c>
      <c r="P136" s="34"/>
      <c r="Q136" s="69"/>
    </row>
    <row r="137" spans="1:17" ht="19.899999999999999" customHeight="1" x14ac:dyDescent="0.15">
      <c r="B137" s="66">
        <v>37</v>
      </c>
      <c r="C137" s="17" t="s">
        <v>84</v>
      </c>
      <c r="D137" s="82">
        <v>15</v>
      </c>
      <c r="E137" s="30">
        <f t="shared" si="10"/>
        <v>0.03</v>
      </c>
      <c r="F137" s="17">
        <v>34</v>
      </c>
      <c r="G137" s="30">
        <f t="shared" si="11"/>
        <v>6.8000000000000005E-2</v>
      </c>
      <c r="H137" s="17">
        <v>39</v>
      </c>
      <c r="I137" s="30">
        <f t="shared" si="12"/>
        <v>7.8E-2</v>
      </c>
      <c r="J137" s="17">
        <v>36</v>
      </c>
      <c r="K137" s="27">
        <f t="shared" si="13"/>
        <v>7.1999999999999995E-2</v>
      </c>
      <c r="L137" s="17">
        <v>37</v>
      </c>
      <c r="M137" s="27">
        <f t="shared" si="14"/>
        <v>7.3999999999999996E-2</v>
      </c>
      <c r="P137" s="34"/>
      <c r="Q137" s="69"/>
    </row>
    <row r="138" spans="1:17" ht="19.899999999999999" customHeight="1" x14ac:dyDescent="0.15">
      <c r="B138" s="66">
        <v>38</v>
      </c>
      <c r="C138" s="17" t="s">
        <v>85</v>
      </c>
      <c r="D138" s="82">
        <v>38</v>
      </c>
      <c r="E138" s="30">
        <f t="shared" si="10"/>
        <v>7.5999999999999998E-2</v>
      </c>
      <c r="F138" s="17">
        <v>40</v>
      </c>
      <c r="G138" s="30">
        <f t="shared" si="11"/>
        <v>0.08</v>
      </c>
      <c r="H138" s="17">
        <v>35</v>
      </c>
      <c r="I138" s="30">
        <f t="shared" si="12"/>
        <v>7.0000000000000007E-2</v>
      </c>
      <c r="J138" s="17">
        <v>36</v>
      </c>
      <c r="K138" s="27">
        <f t="shared" si="13"/>
        <v>7.1999999999999995E-2</v>
      </c>
      <c r="L138" s="17">
        <v>39</v>
      </c>
      <c r="M138" s="27">
        <f t="shared" si="14"/>
        <v>7.8E-2</v>
      </c>
      <c r="P138" s="34"/>
      <c r="Q138" s="69"/>
    </row>
    <row r="139" spans="1:17" ht="19.899999999999999" customHeight="1" x14ac:dyDescent="0.15">
      <c r="B139" s="66">
        <v>39</v>
      </c>
      <c r="C139" s="17" t="s">
        <v>86</v>
      </c>
      <c r="D139" s="82">
        <v>11</v>
      </c>
      <c r="E139" s="30">
        <f t="shared" si="10"/>
        <v>2.1999999999999999E-2</v>
      </c>
      <c r="F139" s="17">
        <v>21</v>
      </c>
      <c r="G139" s="30">
        <f t="shared" si="11"/>
        <v>4.2000000000000003E-2</v>
      </c>
      <c r="H139" s="17">
        <v>23</v>
      </c>
      <c r="I139" s="30">
        <f t="shared" si="12"/>
        <v>4.5999999999999999E-2</v>
      </c>
      <c r="J139" s="17">
        <v>34</v>
      </c>
      <c r="K139" s="27">
        <f t="shared" si="13"/>
        <v>6.8000000000000005E-2</v>
      </c>
      <c r="L139" s="17">
        <v>18</v>
      </c>
      <c r="M139" s="27">
        <f t="shared" si="14"/>
        <v>3.5999999999999997E-2</v>
      </c>
      <c r="P139" s="34"/>
      <c r="Q139" s="69"/>
    </row>
    <row r="140" spans="1:17" ht="19.899999999999999" customHeight="1" x14ac:dyDescent="0.15">
      <c r="B140" s="66">
        <v>40</v>
      </c>
      <c r="C140" s="17" t="s">
        <v>87</v>
      </c>
      <c r="D140" s="82">
        <v>7</v>
      </c>
      <c r="E140" s="30">
        <f t="shared" si="10"/>
        <v>1.4E-2</v>
      </c>
      <c r="F140" s="17">
        <v>4</v>
      </c>
      <c r="G140" s="30">
        <f t="shared" si="11"/>
        <v>8.0000000000000002E-3</v>
      </c>
      <c r="H140" s="17">
        <v>6</v>
      </c>
      <c r="I140" s="30">
        <f t="shared" si="12"/>
        <v>1.2E-2</v>
      </c>
      <c r="J140" s="17">
        <v>4</v>
      </c>
      <c r="K140" s="27">
        <f t="shared" si="13"/>
        <v>8.0000000000000002E-3</v>
      </c>
      <c r="L140" s="17">
        <v>6</v>
      </c>
      <c r="M140" s="27">
        <f t="shared" si="14"/>
        <v>1.2E-2</v>
      </c>
      <c r="P140" s="34"/>
      <c r="Q140" s="69"/>
    </row>
    <row r="141" spans="1:17" ht="19.899999999999999" customHeight="1" x14ac:dyDescent="0.15">
      <c r="B141" s="66">
        <v>41</v>
      </c>
      <c r="C141" s="17" t="s">
        <v>88</v>
      </c>
      <c r="D141" s="82">
        <v>172</v>
      </c>
      <c r="E141" s="30">
        <f t="shared" si="10"/>
        <v>0.34399999999999997</v>
      </c>
      <c r="F141" s="17">
        <v>136</v>
      </c>
      <c r="G141" s="30">
        <f t="shared" si="11"/>
        <v>0.27200000000000002</v>
      </c>
      <c r="H141" s="17">
        <v>143</v>
      </c>
      <c r="I141" s="30">
        <f t="shared" si="12"/>
        <v>0.28599999999999998</v>
      </c>
      <c r="J141" s="17">
        <v>92</v>
      </c>
      <c r="K141" s="27">
        <f t="shared" si="13"/>
        <v>0.184</v>
      </c>
      <c r="L141" s="17">
        <v>148</v>
      </c>
      <c r="M141" s="27">
        <f t="shared" si="14"/>
        <v>0.29599999999999999</v>
      </c>
      <c r="P141" s="34"/>
      <c r="Q141" s="69"/>
    </row>
    <row r="142" spans="1:17" ht="19.899999999999999" customHeight="1" x14ac:dyDescent="0.15">
      <c r="C142" s="7" t="s">
        <v>146</v>
      </c>
      <c r="P142" s="34"/>
    </row>
    <row r="143" spans="1:17" x14ac:dyDescent="0.15">
      <c r="A143" s="3"/>
      <c r="B143" s="3"/>
      <c r="C143" s="3"/>
      <c r="D143" s="3"/>
      <c r="E143" s="3"/>
      <c r="F143" s="3"/>
      <c r="G143" s="3"/>
      <c r="H143" s="3"/>
      <c r="I143" s="3"/>
      <c r="J143" s="3"/>
      <c r="K143" s="3"/>
      <c r="L143" s="3"/>
      <c r="M143" s="3"/>
      <c r="P143" s="34"/>
    </row>
    <row r="144" spans="1:17" x14ac:dyDescent="0.15">
      <c r="A144" s="3"/>
      <c r="B144" s="3"/>
      <c r="C144" s="3"/>
      <c r="D144" s="3"/>
      <c r="E144" s="3"/>
      <c r="F144" s="3"/>
      <c r="G144" s="3"/>
      <c r="H144" s="3"/>
      <c r="I144" s="3"/>
      <c r="J144" s="3"/>
      <c r="K144" s="3"/>
      <c r="L144" s="3"/>
      <c r="M144" s="3"/>
      <c r="P144" s="34"/>
    </row>
    <row r="145" spans="1:18" x14ac:dyDescent="0.15">
      <c r="A145" s="3"/>
      <c r="B145" s="3"/>
      <c r="C145" s="3"/>
      <c r="D145" s="3"/>
      <c r="E145" s="3"/>
      <c r="F145" s="3"/>
      <c r="G145" s="3"/>
      <c r="H145" s="3"/>
      <c r="I145" s="3"/>
      <c r="J145" s="3"/>
      <c r="K145" s="3"/>
      <c r="L145" s="3"/>
      <c r="M145" s="3"/>
      <c r="P145" s="34"/>
    </row>
    <row r="146" spans="1:18" x14ac:dyDescent="0.15">
      <c r="A146" s="33" t="s">
        <v>121</v>
      </c>
      <c r="B146" s="7" t="s">
        <v>269</v>
      </c>
      <c r="C146" s="3"/>
      <c r="D146" s="3"/>
      <c r="E146" s="3"/>
      <c r="F146" s="3"/>
      <c r="G146" s="3"/>
      <c r="H146" s="3"/>
      <c r="I146" s="3"/>
      <c r="J146" s="3"/>
      <c r="K146" s="3"/>
      <c r="L146" s="3"/>
      <c r="M146" s="3"/>
      <c r="P146" s="34"/>
    </row>
    <row r="147" spans="1:18" x14ac:dyDescent="0.15">
      <c r="A147" s="3"/>
      <c r="B147" s="3"/>
      <c r="C147" s="3"/>
      <c r="D147" s="3"/>
      <c r="E147" s="3"/>
      <c r="F147" s="3"/>
      <c r="G147" s="3"/>
      <c r="H147" s="3"/>
      <c r="I147" s="3"/>
      <c r="J147" s="3"/>
      <c r="K147" s="3"/>
      <c r="L147" s="3"/>
      <c r="M147" s="3"/>
      <c r="P147" s="34"/>
    </row>
    <row r="148" spans="1:18" ht="13.15" customHeight="1" x14ac:dyDescent="0.15">
      <c r="A148" s="3"/>
      <c r="B148" s="3"/>
      <c r="C148" s="83"/>
      <c r="D148" s="84" t="s">
        <v>90</v>
      </c>
      <c r="E148" s="18">
        <v>352</v>
      </c>
      <c r="F148" s="84" t="s">
        <v>91</v>
      </c>
      <c r="G148" s="18">
        <v>182</v>
      </c>
      <c r="H148" s="84" t="s">
        <v>37</v>
      </c>
      <c r="I148" s="18">
        <v>170</v>
      </c>
      <c r="J148" s="3"/>
      <c r="K148" s="3"/>
      <c r="L148" s="3"/>
      <c r="M148" s="3"/>
      <c r="P148" s="34"/>
    </row>
    <row r="149" spans="1:18" ht="13.15" customHeight="1" x14ac:dyDescent="0.15">
      <c r="A149" s="3"/>
      <c r="B149" s="3"/>
      <c r="C149" s="85" t="s">
        <v>92</v>
      </c>
      <c r="D149" s="86">
        <v>233</v>
      </c>
      <c r="E149" s="87">
        <f>D149/$E$148</f>
        <v>0.66193181818181823</v>
      </c>
      <c r="F149" s="86">
        <v>125</v>
      </c>
      <c r="G149" s="87">
        <f>F149/$G$148</f>
        <v>0.68681318681318682</v>
      </c>
      <c r="H149" s="86">
        <v>108</v>
      </c>
      <c r="I149" s="87">
        <f>H149/$I$148</f>
        <v>0.63529411764705879</v>
      </c>
      <c r="J149" s="3"/>
      <c r="K149" s="3"/>
      <c r="L149" s="3"/>
      <c r="M149" s="3"/>
      <c r="P149" s="34"/>
    </row>
    <row r="150" spans="1:18" ht="13.15" customHeight="1" x14ac:dyDescent="0.15">
      <c r="A150" s="3"/>
      <c r="B150" s="3"/>
      <c r="C150" s="85" t="s">
        <v>93</v>
      </c>
      <c r="D150" s="86">
        <v>32</v>
      </c>
      <c r="E150" s="87">
        <f>D150/$E$148</f>
        <v>9.0909090909090912E-2</v>
      </c>
      <c r="F150" s="86">
        <v>16</v>
      </c>
      <c r="G150" s="87">
        <f>F150/$G$148</f>
        <v>8.7912087912087919E-2</v>
      </c>
      <c r="H150" s="86">
        <v>16</v>
      </c>
      <c r="I150" s="87">
        <f>H150/$I$148</f>
        <v>9.4117647058823528E-2</v>
      </c>
      <c r="J150" s="3"/>
      <c r="K150" s="3"/>
      <c r="L150" s="3"/>
      <c r="M150" s="3"/>
      <c r="P150" s="34"/>
    </row>
    <row r="151" spans="1:18" ht="13.15" customHeight="1" x14ac:dyDescent="0.15">
      <c r="A151" s="3"/>
      <c r="B151" s="3"/>
      <c r="C151" s="85" t="s">
        <v>94</v>
      </c>
      <c r="D151" s="86">
        <v>87</v>
      </c>
      <c r="E151" s="87">
        <f>D151/$E$148</f>
        <v>0.24715909090909091</v>
      </c>
      <c r="F151" s="86">
        <v>41</v>
      </c>
      <c r="G151" s="87">
        <f>F151/$G$148</f>
        <v>0.22527472527472528</v>
      </c>
      <c r="H151" s="86">
        <v>46</v>
      </c>
      <c r="I151" s="87">
        <f>H151/$I$148</f>
        <v>0.27058823529411763</v>
      </c>
      <c r="J151" s="3"/>
      <c r="K151" s="3"/>
      <c r="L151" s="3"/>
      <c r="M151" s="3"/>
      <c r="P151" s="34"/>
    </row>
    <row r="152" spans="1:18" x14ac:dyDescent="0.15">
      <c r="A152" s="3"/>
      <c r="B152" s="3"/>
      <c r="C152" s="3"/>
      <c r="D152" s="3"/>
      <c r="E152" s="3"/>
      <c r="F152" s="3"/>
      <c r="G152" s="3"/>
      <c r="H152" s="3"/>
      <c r="I152" s="3"/>
      <c r="J152" s="3"/>
      <c r="K152" s="3"/>
      <c r="L152" s="3"/>
      <c r="M152" s="3"/>
      <c r="P152" s="34"/>
    </row>
    <row r="153" spans="1:18" x14ac:dyDescent="0.15">
      <c r="C153" s="7" t="s">
        <v>97</v>
      </c>
      <c r="P153" s="34"/>
    </row>
    <row r="154" spans="1:18" ht="22.5" x14ac:dyDescent="0.15">
      <c r="B154" s="3"/>
      <c r="C154" s="74"/>
      <c r="D154" s="75" t="s">
        <v>15</v>
      </c>
      <c r="E154" s="18">
        <v>352</v>
      </c>
      <c r="F154" s="77" t="s">
        <v>145</v>
      </c>
      <c r="G154" s="76">
        <v>74</v>
      </c>
      <c r="H154" s="75" t="s">
        <v>25</v>
      </c>
      <c r="I154" s="76">
        <v>68</v>
      </c>
      <c r="J154" s="75" t="s">
        <v>26</v>
      </c>
      <c r="K154" s="76">
        <v>68</v>
      </c>
      <c r="L154" s="75" t="s">
        <v>27</v>
      </c>
      <c r="M154" s="76">
        <v>67</v>
      </c>
      <c r="N154" s="78" t="s">
        <v>28</v>
      </c>
      <c r="O154" s="76">
        <v>75</v>
      </c>
      <c r="P154" s="34"/>
      <c r="R154" s="65"/>
    </row>
    <row r="155" spans="1:18" x14ac:dyDescent="0.15">
      <c r="A155" s="3"/>
      <c r="B155" s="3"/>
      <c r="C155" s="85" t="s">
        <v>92</v>
      </c>
      <c r="D155" s="86">
        <v>233</v>
      </c>
      <c r="E155" s="87">
        <f>D155/$E$154</f>
        <v>0.66193181818181823</v>
      </c>
      <c r="F155" s="86">
        <v>53</v>
      </c>
      <c r="G155" s="87">
        <f>F155/$G$154</f>
        <v>0.71621621621621623</v>
      </c>
      <c r="H155" s="86">
        <v>44</v>
      </c>
      <c r="I155" s="87">
        <f>H155/$I$154</f>
        <v>0.6470588235294118</v>
      </c>
      <c r="J155" s="86">
        <v>47</v>
      </c>
      <c r="K155" s="87">
        <f>J155/$K$154</f>
        <v>0.69117647058823528</v>
      </c>
      <c r="L155" s="86">
        <v>39</v>
      </c>
      <c r="M155" s="87">
        <f>L155/$M$154</f>
        <v>0.58208955223880599</v>
      </c>
      <c r="N155" s="86">
        <v>50</v>
      </c>
      <c r="O155" s="87">
        <f>N155/$O$154</f>
        <v>0.66666666666666663</v>
      </c>
      <c r="P155" s="34"/>
    </row>
    <row r="156" spans="1:18" x14ac:dyDescent="0.15">
      <c r="A156" s="3"/>
      <c r="B156" s="3"/>
      <c r="C156" s="85" t="s">
        <v>93</v>
      </c>
      <c r="D156" s="86">
        <v>32</v>
      </c>
      <c r="E156" s="87">
        <f>D156/$E$154</f>
        <v>9.0909090909090912E-2</v>
      </c>
      <c r="F156" s="86">
        <v>14</v>
      </c>
      <c r="G156" s="87">
        <f>F156/$G$154</f>
        <v>0.1891891891891892</v>
      </c>
      <c r="H156" s="86">
        <v>5</v>
      </c>
      <c r="I156" s="87">
        <f>H156/$I$154</f>
        <v>7.3529411764705885E-2</v>
      </c>
      <c r="J156" s="86">
        <v>4</v>
      </c>
      <c r="K156" s="87">
        <f>J156/$K$154</f>
        <v>5.8823529411764705E-2</v>
      </c>
      <c r="L156" s="86">
        <v>8</v>
      </c>
      <c r="M156" s="87">
        <f>L156/$M$154</f>
        <v>0.11940298507462686</v>
      </c>
      <c r="N156" s="86">
        <v>1</v>
      </c>
      <c r="O156" s="87">
        <f t="shared" ref="O156" si="15">N156/$O$154</f>
        <v>1.3333333333333334E-2</v>
      </c>
      <c r="P156" s="34"/>
    </row>
    <row r="157" spans="1:18" x14ac:dyDescent="0.15">
      <c r="A157" s="3"/>
      <c r="B157" s="3"/>
      <c r="C157" s="85" t="s">
        <v>94</v>
      </c>
      <c r="D157" s="86">
        <v>87</v>
      </c>
      <c r="E157" s="87">
        <f>D157/$E$154</f>
        <v>0.24715909090909091</v>
      </c>
      <c r="F157" s="86">
        <v>7</v>
      </c>
      <c r="G157" s="87">
        <f>F157/$G$154</f>
        <v>9.45945945945946E-2</v>
      </c>
      <c r="H157" s="86">
        <v>19</v>
      </c>
      <c r="I157" s="87">
        <f>H157/$I$154</f>
        <v>0.27941176470588236</v>
      </c>
      <c r="J157" s="86">
        <v>17</v>
      </c>
      <c r="K157" s="87">
        <f>J157/$K$154</f>
        <v>0.25</v>
      </c>
      <c r="L157" s="86">
        <v>20</v>
      </c>
      <c r="M157" s="87">
        <f>L157/$M$154</f>
        <v>0.29850746268656714</v>
      </c>
      <c r="N157" s="86">
        <v>24</v>
      </c>
      <c r="O157" s="87">
        <f>N157/$O$154</f>
        <v>0.32</v>
      </c>
      <c r="P157" s="34"/>
    </row>
    <row r="158" spans="1:18" x14ac:dyDescent="0.15">
      <c r="P158" s="34"/>
    </row>
    <row r="159" spans="1:18" x14ac:dyDescent="0.15">
      <c r="P159" s="34"/>
    </row>
    <row r="160" spans="1:18" x14ac:dyDescent="0.15">
      <c r="D160" s="65"/>
      <c r="P160" s="34"/>
    </row>
    <row r="161" spans="1:16" x14ac:dyDescent="0.15">
      <c r="D161" s="65"/>
      <c r="P161" s="34"/>
    </row>
    <row r="162" spans="1:16" x14ac:dyDescent="0.15">
      <c r="P162" s="34"/>
    </row>
    <row r="163" spans="1:16" x14ac:dyDescent="0.15">
      <c r="A163" s="33" t="s">
        <v>121</v>
      </c>
      <c r="B163" s="7" t="s">
        <v>131</v>
      </c>
      <c r="M163" s="65"/>
      <c r="P163" s="34"/>
    </row>
    <row r="164" spans="1:16" x14ac:dyDescent="0.15">
      <c r="M164" s="65"/>
      <c r="P164" s="34"/>
    </row>
    <row r="165" spans="1:16" ht="19.899999999999999" customHeight="1" x14ac:dyDescent="0.15">
      <c r="B165" s="74"/>
      <c r="C165" s="74"/>
      <c r="D165" s="84" t="s">
        <v>90</v>
      </c>
      <c r="E165" s="18">
        <v>352</v>
      </c>
      <c r="F165" s="84" t="s">
        <v>91</v>
      </c>
      <c r="G165" s="18">
        <v>182</v>
      </c>
      <c r="H165" s="84" t="s">
        <v>37</v>
      </c>
      <c r="I165" s="18">
        <v>170</v>
      </c>
      <c r="P165" s="34"/>
    </row>
    <row r="166" spans="1:16" ht="19.899999999999999" customHeight="1" x14ac:dyDescent="0.15">
      <c r="B166" s="66">
        <v>1</v>
      </c>
      <c r="C166" s="17" t="s">
        <v>313</v>
      </c>
      <c r="D166" s="17">
        <v>235</v>
      </c>
      <c r="E166" s="67">
        <f t="shared" ref="E166:E174" si="16">D166/$E$165</f>
        <v>0.66761363636363635</v>
      </c>
      <c r="F166" s="17">
        <v>120</v>
      </c>
      <c r="G166" s="30">
        <f>F166/$G$165</f>
        <v>0.65934065934065933</v>
      </c>
      <c r="H166" s="17">
        <v>115</v>
      </c>
      <c r="I166" s="27">
        <f>H166/$I$165</f>
        <v>0.67647058823529416</v>
      </c>
      <c r="P166" s="34"/>
    </row>
    <row r="167" spans="1:16" ht="19.899999999999999" customHeight="1" x14ac:dyDescent="0.15">
      <c r="B167" s="66">
        <v>2</v>
      </c>
      <c r="C167" s="17" t="s">
        <v>270</v>
      </c>
      <c r="D167" s="17">
        <v>144</v>
      </c>
      <c r="E167" s="67">
        <f t="shared" si="16"/>
        <v>0.40909090909090912</v>
      </c>
      <c r="F167" s="17">
        <v>83</v>
      </c>
      <c r="G167" s="30">
        <f t="shared" ref="G167:G174" si="17">F167/$G$165</f>
        <v>0.45604395604395603</v>
      </c>
      <c r="H167" s="17">
        <v>61</v>
      </c>
      <c r="I167" s="27">
        <f t="shared" ref="I167:I174" si="18">H167/$I$165</f>
        <v>0.35882352941176471</v>
      </c>
      <c r="P167" s="34"/>
    </row>
    <row r="168" spans="1:16" ht="19.899999999999999" customHeight="1" x14ac:dyDescent="0.15">
      <c r="B168" s="66">
        <v>3</v>
      </c>
      <c r="C168" s="17" t="s">
        <v>314</v>
      </c>
      <c r="D168" s="17">
        <v>199</v>
      </c>
      <c r="E168" s="67">
        <f t="shared" si="16"/>
        <v>0.56534090909090906</v>
      </c>
      <c r="F168" s="17">
        <v>112</v>
      </c>
      <c r="G168" s="30">
        <f t="shared" si="17"/>
        <v>0.61538461538461542</v>
      </c>
      <c r="H168" s="17">
        <v>87</v>
      </c>
      <c r="I168" s="27">
        <f t="shared" si="18"/>
        <v>0.5117647058823529</v>
      </c>
      <c r="P168" s="34"/>
    </row>
    <row r="169" spans="1:16" ht="19.899999999999999" customHeight="1" x14ac:dyDescent="0.15">
      <c r="B169" s="66">
        <v>4</v>
      </c>
      <c r="C169" s="17" t="s">
        <v>34</v>
      </c>
      <c r="D169" s="17">
        <v>48</v>
      </c>
      <c r="E169" s="67">
        <f t="shared" si="16"/>
        <v>0.13636363636363635</v>
      </c>
      <c r="F169" s="17">
        <v>11</v>
      </c>
      <c r="G169" s="30">
        <f t="shared" si="17"/>
        <v>6.043956043956044E-2</v>
      </c>
      <c r="H169" s="17">
        <v>37</v>
      </c>
      <c r="I169" s="27">
        <f t="shared" si="18"/>
        <v>0.21764705882352942</v>
      </c>
      <c r="P169" s="34"/>
    </row>
    <row r="170" spans="1:16" ht="19.899999999999999" customHeight="1" x14ac:dyDescent="0.15">
      <c r="B170" s="66">
        <v>5</v>
      </c>
      <c r="C170" s="17" t="s">
        <v>95</v>
      </c>
      <c r="D170" s="17">
        <v>91</v>
      </c>
      <c r="E170" s="67">
        <f t="shared" si="16"/>
        <v>0.25852272727272729</v>
      </c>
      <c r="F170" s="17">
        <v>52</v>
      </c>
      <c r="G170" s="30">
        <f t="shared" si="17"/>
        <v>0.2857142857142857</v>
      </c>
      <c r="H170" s="17">
        <v>39</v>
      </c>
      <c r="I170" s="27">
        <f t="shared" si="18"/>
        <v>0.22941176470588234</v>
      </c>
      <c r="P170" s="34"/>
    </row>
    <row r="171" spans="1:16" ht="19.899999999999999" customHeight="1" x14ac:dyDescent="0.15">
      <c r="B171" s="66">
        <v>6</v>
      </c>
      <c r="C171" s="17" t="s">
        <v>35</v>
      </c>
      <c r="D171" s="17">
        <v>48</v>
      </c>
      <c r="E171" s="67">
        <f t="shared" si="16"/>
        <v>0.13636363636363635</v>
      </c>
      <c r="F171" s="17">
        <v>22</v>
      </c>
      <c r="G171" s="30">
        <f t="shared" si="17"/>
        <v>0.12087912087912088</v>
      </c>
      <c r="H171" s="17">
        <v>26</v>
      </c>
      <c r="I171" s="27">
        <f t="shared" si="18"/>
        <v>0.15294117647058825</v>
      </c>
      <c r="P171" s="34"/>
    </row>
    <row r="172" spans="1:16" ht="19.899999999999999" customHeight="1" x14ac:dyDescent="0.15">
      <c r="B172" s="66">
        <v>7</v>
      </c>
      <c r="C172" s="17" t="s">
        <v>36</v>
      </c>
      <c r="D172" s="17">
        <v>25</v>
      </c>
      <c r="E172" s="67">
        <f t="shared" si="16"/>
        <v>7.1022727272727279E-2</v>
      </c>
      <c r="F172" s="17">
        <v>14</v>
      </c>
      <c r="G172" s="30">
        <f t="shared" si="17"/>
        <v>7.6923076923076927E-2</v>
      </c>
      <c r="H172" s="17">
        <v>11</v>
      </c>
      <c r="I172" s="27">
        <f t="shared" si="18"/>
        <v>6.4705882352941183E-2</v>
      </c>
      <c r="P172" s="34"/>
    </row>
    <row r="173" spans="1:16" ht="19.899999999999999" customHeight="1" x14ac:dyDescent="0.15">
      <c r="B173" s="66">
        <v>8</v>
      </c>
      <c r="C173" s="17" t="s">
        <v>96</v>
      </c>
      <c r="D173" s="17">
        <v>15</v>
      </c>
      <c r="E173" s="67">
        <f t="shared" si="16"/>
        <v>4.261363636363636E-2</v>
      </c>
      <c r="F173" s="17">
        <v>5</v>
      </c>
      <c r="G173" s="30">
        <f t="shared" si="17"/>
        <v>2.7472527472527472E-2</v>
      </c>
      <c r="H173" s="17">
        <v>10</v>
      </c>
      <c r="I173" s="27">
        <f t="shared" si="18"/>
        <v>5.8823529411764705E-2</v>
      </c>
      <c r="P173" s="34"/>
    </row>
    <row r="174" spans="1:16" ht="19.899999999999999" customHeight="1" x14ac:dyDescent="0.15">
      <c r="B174" s="66">
        <v>9</v>
      </c>
      <c r="C174" s="17" t="s">
        <v>123</v>
      </c>
      <c r="D174" s="17">
        <v>8</v>
      </c>
      <c r="E174" s="67">
        <f t="shared" si="16"/>
        <v>2.2727272727272728E-2</v>
      </c>
      <c r="F174" s="17">
        <v>4</v>
      </c>
      <c r="G174" s="30">
        <f t="shared" si="17"/>
        <v>2.197802197802198E-2</v>
      </c>
      <c r="H174" s="17">
        <v>4</v>
      </c>
      <c r="I174" s="27">
        <f t="shared" si="18"/>
        <v>2.3529411764705882E-2</v>
      </c>
      <c r="P174" s="34"/>
    </row>
    <row r="175" spans="1:16" x14ac:dyDescent="0.15">
      <c r="B175" s="65"/>
      <c r="E175" s="69"/>
      <c r="G175" s="69"/>
      <c r="I175" s="69"/>
      <c r="P175" s="34"/>
    </row>
    <row r="176" spans="1:16" x14ac:dyDescent="0.15">
      <c r="B176" s="7" t="s">
        <v>97</v>
      </c>
      <c r="M176" s="65"/>
      <c r="P176" s="34"/>
    </row>
    <row r="177" spans="2:18" ht="22.5" x14ac:dyDescent="0.15">
      <c r="B177" s="74"/>
      <c r="C177" s="74"/>
      <c r="D177" s="75" t="s">
        <v>15</v>
      </c>
      <c r="E177" s="76">
        <v>352</v>
      </c>
      <c r="F177" s="77" t="s">
        <v>145</v>
      </c>
      <c r="G177" s="76">
        <v>74</v>
      </c>
      <c r="H177" s="75" t="s">
        <v>25</v>
      </c>
      <c r="I177" s="76">
        <v>68</v>
      </c>
      <c r="J177" s="75" t="s">
        <v>26</v>
      </c>
      <c r="K177" s="76">
        <v>68</v>
      </c>
      <c r="L177" s="75" t="s">
        <v>27</v>
      </c>
      <c r="M177" s="76">
        <v>67</v>
      </c>
      <c r="N177" s="78" t="s">
        <v>28</v>
      </c>
      <c r="O177" s="76">
        <v>75</v>
      </c>
      <c r="P177" s="34"/>
      <c r="R177" s="65"/>
    </row>
    <row r="178" spans="2:18" ht="19.899999999999999" customHeight="1" x14ac:dyDescent="0.15">
      <c r="B178" s="66">
        <v>1</v>
      </c>
      <c r="C178" s="74" t="s">
        <v>31</v>
      </c>
      <c r="D178" s="17">
        <v>235</v>
      </c>
      <c r="E178" s="20">
        <f t="shared" ref="E178:E186" si="19">D178/$E$177</f>
        <v>0.66761363636363635</v>
      </c>
      <c r="F178" s="16">
        <v>42</v>
      </c>
      <c r="G178" s="20">
        <f>F178/$G$177</f>
        <v>0.56756756756756754</v>
      </c>
      <c r="H178" s="16">
        <v>45</v>
      </c>
      <c r="I178" s="20">
        <f>H178/$I$177</f>
        <v>0.66176470588235292</v>
      </c>
      <c r="J178" s="16">
        <v>45</v>
      </c>
      <c r="K178" s="20">
        <f>J178/$K$177</f>
        <v>0.66176470588235292</v>
      </c>
      <c r="L178" s="16">
        <v>48</v>
      </c>
      <c r="M178" s="20">
        <f>L178/$M$177</f>
        <v>0.71641791044776115</v>
      </c>
      <c r="N178" s="16">
        <v>55</v>
      </c>
      <c r="O178" s="20">
        <f>N178/$O$177</f>
        <v>0.73333333333333328</v>
      </c>
      <c r="P178" s="34"/>
    </row>
    <row r="179" spans="2:18" ht="19.899999999999999" customHeight="1" x14ac:dyDescent="0.15">
      <c r="B179" s="66">
        <v>2</v>
      </c>
      <c r="C179" s="74" t="s">
        <v>270</v>
      </c>
      <c r="D179" s="17">
        <v>144</v>
      </c>
      <c r="E179" s="20">
        <f t="shared" si="19"/>
        <v>0.40909090909090912</v>
      </c>
      <c r="F179" s="16">
        <v>34</v>
      </c>
      <c r="G179" s="20">
        <f t="shared" ref="G179:G186" si="20">F179/$G$177</f>
        <v>0.45945945945945948</v>
      </c>
      <c r="H179" s="16">
        <v>30</v>
      </c>
      <c r="I179" s="20">
        <f t="shared" ref="I179:I186" si="21">H179/$I$177</f>
        <v>0.44117647058823528</v>
      </c>
      <c r="J179" s="16">
        <v>30</v>
      </c>
      <c r="K179" s="20">
        <f t="shared" ref="K179:K186" si="22">J179/$K$177</f>
        <v>0.44117647058823528</v>
      </c>
      <c r="L179" s="16">
        <v>26</v>
      </c>
      <c r="M179" s="20">
        <f t="shared" ref="M179:M186" si="23">L179/$M$177</f>
        <v>0.38805970149253732</v>
      </c>
      <c r="N179" s="16">
        <v>24</v>
      </c>
      <c r="O179" s="20">
        <f t="shared" ref="O179:O186" si="24">N179/$O$177</f>
        <v>0.32</v>
      </c>
      <c r="P179" s="34"/>
    </row>
    <row r="180" spans="2:18" ht="19.899999999999999" customHeight="1" x14ac:dyDescent="0.15">
      <c r="B180" s="66">
        <v>3</v>
      </c>
      <c r="C180" s="74" t="s">
        <v>33</v>
      </c>
      <c r="D180" s="17">
        <v>199</v>
      </c>
      <c r="E180" s="20">
        <f t="shared" si="19"/>
        <v>0.56534090909090906</v>
      </c>
      <c r="F180" s="16">
        <v>40</v>
      </c>
      <c r="G180" s="20">
        <f t="shared" si="20"/>
        <v>0.54054054054054057</v>
      </c>
      <c r="H180" s="16">
        <v>34</v>
      </c>
      <c r="I180" s="20">
        <f t="shared" si="21"/>
        <v>0.5</v>
      </c>
      <c r="J180" s="16">
        <v>42</v>
      </c>
      <c r="K180" s="20">
        <f t="shared" si="22"/>
        <v>0.61764705882352944</v>
      </c>
      <c r="L180" s="16">
        <v>34</v>
      </c>
      <c r="M180" s="20">
        <f t="shared" si="23"/>
        <v>0.5074626865671642</v>
      </c>
      <c r="N180" s="16">
        <v>49</v>
      </c>
      <c r="O180" s="20">
        <f t="shared" si="24"/>
        <v>0.65333333333333332</v>
      </c>
      <c r="P180" s="34"/>
    </row>
    <row r="181" spans="2:18" ht="19.899999999999999" customHeight="1" x14ac:dyDescent="0.15">
      <c r="B181" s="66">
        <v>4</v>
      </c>
      <c r="C181" s="74" t="s">
        <v>34</v>
      </c>
      <c r="D181" s="17">
        <v>48</v>
      </c>
      <c r="E181" s="20">
        <f t="shared" si="19"/>
        <v>0.13636363636363635</v>
      </c>
      <c r="F181" s="16">
        <v>16</v>
      </c>
      <c r="G181" s="20">
        <f t="shared" si="20"/>
        <v>0.21621621621621623</v>
      </c>
      <c r="H181" s="16">
        <v>11</v>
      </c>
      <c r="I181" s="20">
        <f t="shared" si="21"/>
        <v>0.16176470588235295</v>
      </c>
      <c r="J181" s="16">
        <v>10</v>
      </c>
      <c r="K181" s="20">
        <f t="shared" si="22"/>
        <v>0.14705882352941177</v>
      </c>
      <c r="L181" s="16">
        <v>7</v>
      </c>
      <c r="M181" s="20">
        <f t="shared" si="23"/>
        <v>0.1044776119402985</v>
      </c>
      <c r="N181" s="16">
        <v>4</v>
      </c>
      <c r="O181" s="20">
        <f t="shared" si="24"/>
        <v>5.3333333333333337E-2</v>
      </c>
      <c r="P181" s="34"/>
    </row>
    <row r="182" spans="2:18" ht="19.899999999999999" customHeight="1" x14ac:dyDescent="0.15">
      <c r="B182" s="66">
        <v>5</v>
      </c>
      <c r="C182" s="74" t="s">
        <v>95</v>
      </c>
      <c r="D182" s="17">
        <v>91</v>
      </c>
      <c r="E182" s="20">
        <f t="shared" si="19"/>
        <v>0.25852272727272729</v>
      </c>
      <c r="F182" s="16">
        <v>22</v>
      </c>
      <c r="G182" s="20">
        <f t="shared" si="20"/>
        <v>0.29729729729729731</v>
      </c>
      <c r="H182" s="16">
        <v>18</v>
      </c>
      <c r="I182" s="20">
        <f t="shared" si="21"/>
        <v>0.26470588235294118</v>
      </c>
      <c r="J182" s="16">
        <v>16</v>
      </c>
      <c r="K182" s="20">
        <f t="shared" si="22"/>
        <v>0.23529411764705882</v>
      </c>
      <c r="L182" s="16">
        <v>22</v>
      </c>
      <c r="M182" s="20">
        <f t="shared" si="23"/>
        <v>0.32835820895522388</v>
      </c>
      <c r="N182" s="16">
        <v>13</v>
      </c>
      <c r="O182" s="20">
        <f t="shared" si="24"/>
        <v>0.17333333333333334</v>
      </c>
      <c r="P182" s="34"/>
    </row>
    <row r="183" spans="2:18" ht="19.899999999999999" customHeight="1" x14ac:dyDescent="0.15">
      <c r="B183" s="66">
        <v>6</v>
      </c>
      <c r="C183" s="74" t="s">
        <v>35</v>
      </c>
      <c r="D183" s="17">
        <v>48</v>
      </c>
      <c r="E183" s="20">
        <f t="shared" si="19"/>
        <v>0.13636363636363635</v>
      </c>
      <c r="F183" s="16">
        <v>15</v>
      </c>
      <c r="G183" s="20">
        <f t="shared" si="20"/>
        <v>0.20270270270270271</v>
      </c>
      <c r="H183" s="16">
        <v>11</v>
      </c>
      <c r="I183" s="20">
        <f t="shared" si="21"/>
        <v>0.16176470588235295</v>
      </c>
      <c r="J183" s="16">
        <v>6</v>
      </c>
      <c r="K183" s="20">
        <f t="shared" si="22"/>
        <v>8.8235294117647065E-2</v>
      </c>
      <c r="L183" s="16">
        <v>8</v>
      </c>
      <c r="M183" s="20">
        <f t="shared" si="23"/>
        <v>0.11940298507462686</v>
      </c>
      <c r="N183" s="16">
        <v>8</v>
      </c>
      <c r="O183" s="20">
        <f t="shared" si="24"/>
        <v>0.10666666666666667</v>
      </c>
      <c r="P183" s="34"/>
    </row>
    <row r="184" spans="2:18" ht="19.899999999999999" customHeight="1" x14ac:dyDescent="0.15">
      <c r="B184" s="66">
        <v>7</v>
      </c>
      <c r="C184" s="74" t="s">
        <v>36</v>
      </c>
      <c r="D184" s="17">
        <v>25</v>
      </c>
      <c r="E184" s="20">
        <f t="shared" si="19"/>
        <v>7.1022727272727279E-2</v>
      </c>
      <c r="F184" s="16">
        <v>10</v>
      </c>
      <c r="G184" s="20">
        <f t="shared" si="20"/>
        <v>0.13513513513513514</v>
      </c>
      <c r="H184" s="16">
        <v>2</v>
      </c>
      <c r="I184" s="20">
        <f t="shared" si="21"/>
        <v>2.9411764705882353E-2</v>
      </c>
      <c r="J184" s="16">
        <v>6</v>
      </c>
      <c r="K184" s="20">
        <f t="shared" si="22"/>
        <v>8.8235294117647065E-2</v>
      </c>
      <c r="L184" s="16">
        <v>3</v>
      </c>
      <c r="M184" s="20">
        <f t="shared" si="23"/>
        <v>4.4776119402985072E-2</v>
      </c>
      <c r="N184" s="16">
        <v>4</v>
      </c>
      <c r="O184" s="20">
        <f t="shared" si="24"/>
        <v>5.3333333333333337E-2</v>
      </c>
      <c r="P184" s="34"/>
    </row>
    <row r="185" spans="2:18" ht="19.899999999999999" customHeight="1" x14ac:dyDescent="0.15">
      <c r="B185" s="66">
        <v>8</v>
      </c>
      <c r="C185" s="74" t="s">
        <v>96</v>
      </c>
      <c r="D185" s="17">
        <v>15</v>
      </c>
      <c r="E185" s="20">
        <f t="shared" si="19"/>
        <v>4.261363636363636E-2</v>
      </c>
      <c r="F185" s="82">
        <v>5</v>
      </c>
      <c r="G185" s="20">
        <f t="shared" si="20"/>
        <v>6.7567567567567571E-2</v>
      </c>
      <c r="H185" s="82">
        <v>2</v>
      </c>
      <c r="I185" s="20">
        <f t="shared" si="21"/>
        <v>2.9411764705882353E-2</v>
      </c>
      <c r="J185" s="82">
        <v>3</v>
      </c>
      <c r="K185" s="20">
        <f t="shared" si="22"/>
        <v>4.4117647058823532E-2</v>
      </c>
      <c r="L185" s="82">
        <v>4</v>
      </c>
      <c r="M185" s="20">
        <f t="shared" si="23"/>
        <v>5.9701492537313432E-2</v>
      </c>
      <c r="N185" s="82">
        <v>1</v>
      </c>
      <c r="O185" s="20">
        <f t="shared" si="24"/>
        <v>1.3333333333333334E-2</v>
      </c>
      <c r="P185" s="34"/>
    </row>
    <row r="186" spans="2:18" ht="19.899999999999999" customHeight="1" x14ac:dyDescent="0.15">
      <c r="B186" s="66">
        <v>9</v>
      </c>
      <c r="C186" s="74" t="s">
        <v>123</v>
      </c>
      <c r="D186" s="17">
        <v>8</v>
      </c>
      <c r="E186" s="20">
        <f t="shared" si="19"/>
        <v>2.2727272727272728E-2</v>
      </c>
      <c r="F186" s="82">
        <v>2</v>
      </c>
      <c r="G186" s="20">
        <f t="shared" si="20"/>
        <v>2.7027027027027029E-2</v>
      </c>
      <c r="H186" s="82">
        <v>0</v>
      </c>
      <c r="I186" s="20">
        <f t="shared" si="21"/>
        <v>0</v>
      </c>
      <c r="J186" s="82">
        <v>3</v>
      </c>
      <c r="K186" s="20">
        <f t="shared" si="22"/>
        <v>4.4117647058823532E-2</v>
      </c>
      <c r="L186" s="82">
        <v>1</v>
      </c>
      <c r="M186" s="20">
        <f t="shared" si="23"/>
        <v>1.4925373134328358E-2</v>
      </c>
      <c r="N186" s="82">
        <v>2</v>
      </c>
      <c r="O186" s="20">
        <f t="shared" si="24"/>
        <v>2.6666666666666668E-2</v>
      </c>
      <c r="P186" s="34"/>
    </row>
    <row r="187" spans="2:18" x14ac:dyDescent="0.15">
      <c r="P187" s="34"/>
    </row>
    <row r="188" spans="2:18" x14ac:dyDescent="0.15">
      <c r="B188" s="7" t="s">
        <v>98</v>
      </c>
      <c r="M188" s="65"/>
      <c r="P188" s="34"/>
    </row>
    <row r="189" spans="2:18" x14ac:dyDescent="0.15">
      <c r="B189" s="66"/>
      <c r="C189" s="74"/>
      <c r="D189" s="150" t="s">
        <v>38</v>
      </c>
      <c r="E189" s="151"/>
      <c r="F189" s="59" t="s">
        <v>44</v>
      </c>
      <c r="G189" s="18">
        <v>364</v>
      </c>
      <c r="H189" s="79" t="s">
        <v>46</v>
      </c>
      <c r="I189" s="18">
        <v>357</v>
      </c>
      <c r="J189" s="79" t="s">
        <v>89</v>
      </c>
      <c r="K189" s="18">
        <v>408</v>
      </c>
      <c r="L189" s="79" t="s">
        <v>166</v>
      </c>
      <c r="M189" s="18">
        <v>352</v>
      </c>
      <c r="P189" s="34"/>
    </row>
    <row r="190" spans="2:18" ht="19.899999999999999" customHeight="1" x14ac:dyDescent="0.15">
      <c r="B190" s="66">
        <v>1</v>
      </c>
      <c r="C190" s="74" t="s">
        <v>31</v>
      </c>
      <c r="D190" s="152">
        <v>0</v>
      </c>
      <c r="E190" s="153" t="s">
        <v>133</v>
      </c>
      <c r="F190" s="15">
        <v>238</v>
      </c>
      <c r="G190" s="20">
        <f t="shared" ref="G190:G196" si="25">F190/$G$189</f>
        <v>0.65384615384615385</v>
      </c>
      <c r="H190" s="82">
        <v>265</v>
      </c>
      <c r="I190" s="20">
        <f t="shared" ref="I190:I196" si="26">H190/$I$189</f>
        <v>0.74229691876750703</v>
      </c>
      <c r="J190" s="82">
        <v>271</v>
      </c>
      <c r="K190" s="20">
        <f>J190/$K$189</f>
        <v>0.66421568627450978</v>
      </c>
      <c r="L190" s="17">
        <v>235</v>
      </c>
      <c r="M190" s="20">
        <f>L190/$M$189</f>
        <v>0.66761363636363635</v>
      </c>
      <c r="P190" s="34"/>
    </row>
    <row r="191" spans="2:18" ht="19.899999999999999" customHeight="1" x14ac:dyDescent="0.15">
      <c r="B191" s="66">
        <v>2</v>
      </c>
      <c r="C191" s="74" t="s">
        <v>32</v>
      </c>
      <c r="D191" s="152">
        <v>0</v>
      </c>
      <c r="E191" s="153" t="s">
        <v>133</v>
      </c>
      <c r="F191" s="15">
        <v>201</v>
      </c>
      <c r="G191" s="20">
        <f t="shared" si="25"/>
        <v>0.55219780219780223</v>
      </c>
      <c r="H191" s="82">
        <v>218</v>
      </c>
      <c r="I191" s="20">
        <f t="shared" si="26"/>
        <v>0.61064425770308128</v>
      </c>
      <c r="J191" s="82">
        <v>187</v>
      </c>
      <c r="K191" s="20">
        <f t="shared" ref="K191:K198" si="27">J191/$K$189</f>
        <v>0.45833333333333331</v>
      </c>
      <c r="L191" s="17">
        <v>144</v>
      </c>
      <c r="M191" s="20">
        <f t="shared" ref="M191:M198" si="28">L191/$M$189</f>
        <v>0.40909090909090912</v>
      </c>
      <c r="P191" s="34"/>
    </row>
    <row r="192" spans="2:18" ht="19.899999999999999" customHeight="1" x14ac:dyDescent="0.15">
      <c r="B192" s="66">
        <v>3</v>
      </c>
      <c r="C192" s="74" t="s">
        <v>33</v>
      </c>
      <c r="D192" s="152">
        <v>0</v>
      </c>
      <c r="E192" s="153" t="s">
        <v>133</v>
      </c>
      <c r="F192" s="15">
        <v>135</v>
      </c>
      <c r="G192" s="20">
        <f t="shared" si="25"/>
        <v>0.37087912087912089</v>
      </c>
      <c r="H192" s="82">
        <v>145</v>
      </c>
      <c r="I192" s="20">
        <f t="shared" si="26"/>
        <v>0.4061624649859944</v>
      </c>
      <c r="J192" s="82">
        <v>268</v>
      </c>
      <c r="K192" s="20">
        <f t="shared" si="27"/>
        <v>0.65686274509803921</v>
      </c>
      <c r="L192" s="17">
        <v>199</v>
      </c>
      <c r="M192" s="20">
        <f t="shared" si="28"/>
        <v>0.56534090909090906</v>
      </c>
      <c r="P192" s="34"/>
    </row>
    <row r="193" spans="1:16" ht="19.899999999999999" customHeight="1" x14ac:dyDescent="0.15">
      <c r="B193" s="66">
        <v>4</v>
      </c>
      <c r="C193" s="74" t="s">
        <v>34</v>
      </c>
      <c r="D193" s="152">
        <v>0</v>
      </c>
      <c r="E193" s="153" t="s">
        <v>133</v>
      </c>
      <c r="F193" s="15">
        <v>57</v>
      </c>
      <c r="G193" s="20">
        <f t="shared" si="25"/>
        <v>0.15659340659340659</v>
      </c>
      <c r="H193" s="82">
        <v>46</v>
      </c>
      <c r="I193" s="20">
        <f t="shared" si="26"/>
        <v>0.12885154061624648</v>
      </c>
      <c r="J193" s="82">
        <v>56</v>
      </c>
      <c r="K193" s="20">
        <f t="shared" si="27"/>
        <v>0.13725490196078433</v>
      </c>
      <c r="L193" s="17">
        <v>48</v>
      </c>
      <c r="M193" s="20">
        <f t="shared" si="28"/>
        <v>0.13636363636363635</v>
      </c>
      <c r="P193" s="34"/>
    </row>
    <row r="194" spans="1:16" ht="19.899999999999999" customHeight="1" x14ac:dyDescent="0.15">
      <c r="B194" s="66">
        <v>5</v>
      </c>
      <c r="C194" s="74" t="s">
        <v>95</v>
      </c>
      <c r="D194" s="152">
        <v>0</v>
      </c>
      <c r="E194" s="153" t="s">
        <v>133</v>
      </c>
      <c r="F194" s="15">
        <v>41</v>
      </c>
      <c r="G194" s="20">
        <f t="shared" si="25"/>
        <v>0.11263736263736264</v>
      </c>
      <c r="H194" s="82">
        <v>39</v>
      </c>
      <c r="I194" s="20">
        <f t="shared" si="26"/>
        <v>0.1092436974789916</v>
      </c>
      <c r="J194" s="82">
        <v>149</v>
      </c>
      <c r="K194" s="20">
        <f t="shared" si="27"/>
        <v>0.36519607843137253</v>
      </c>
      <c r="L194" s="17">
        <v>91</v>
      </c>
      <c r="M194" s="20">
        <f t="shared" si="28"/>
        <v>0.25852272727272729</v>
      </c>
      <c r="P194" s="34"/>
    </row>
    <row r="195" spans="1:16" ht="19.899999999999999" customHeight="1" x14ac:dyDescent="0.15">
      <c r="B195" s="66">
        <v>6</v>
      </c>
      <c r="C195" s="74" t="s">
        <v>35</v>
      </c>
      <c r="D195" s="152">
        <v>0</v>
      </c>
      <c r="E195" s="153" t="s">
        <v>133</v>
      </c>
      <c r="F195" s="15">
        <v>79</v>
      </c>
      <c r="G195" s="20">
        <f t="shared" si="25"/>
        <v>0.21703296703296704</v>
      </c>
      <c r="H195" s="82">
        <v>96</v>
      </c>
      <c r="I195" s="20">
        <f t="shared" si="26"/>
        <v>0.26890756302521007</v>
      </c>
      <c r="J195" s="82">
        <v>99</v>
      </c>
      <c r="K195" s="20">
        <f t="shared" si="27"/>
        <v>0.24264705882352941</v>
      </c>
      <c r="L195" s="17">
        <v>48</v>
      </c>
      <c r="M195" s="20">
        <f t="shared" si="28"/>
        <v>0.13636363636363635</v>
      </c>
      <c r="P195" s="34"/>
    </row>
    <row r="196" spans="1:16" ht="19.899999999999999" customHeight="1" x14ac:dyDescent="0.15">
      <c r="B196" s="66">
        <v>7</v>
      </c>
      <c r="C196" s="74" t="s">
        <v>36</v>
      </c>
      <c r="D196" s="152">
        <v>0</v>
      </c>
      <c r="E196" s="153" t="s">
        <v>133</v>
      </c>
      <c r="F196" s="15">
        <v>9</v>
      </c>
      <c r="G196" s="20">
        <f t="shared" si="25"/>
        <v>2.4725274725274724E-2</v>
      </c>
      <c r="H196" s="82">
        <v>11</v>
      </c>
      <c r="I196" s="20">
        <f t="shared" si="26"/>
        <v>3.081232492997199E-2</v>
      </c>
      <c r="J196" s="82">
        <v>35</v>
      </c>
      <c r="K196" s="20">
        <f t="shared" si="27"/>
        <v>8.5784313725490197E-2</v>
      </c>
      <c r="L196" s="17">
        <v>25</v>
      </c>
      <c r="M196" s="20">
        <f t="shared" si="28"/>
        <v>7.1022727272727279E-2</v>
      </c>
      <c r="P196" s="34"/>
    </row>
    <row r="197" spans="1:16" ht="19.899999999999999" customHeight="1" x14ac:dyDescent="0.15">
      <c r="B197" s="66">
        <v>8</v>
      </c>
      <c r="C197" s="74" t="s">
        <v>96</v>
      </c>
      <c r="D197" s="152">
        <v>0</v>
      </c>
      <c r="E197" s="153" t="s">
        <v>133</v>
      </c>
      <c r="F197" s="82">
        <v>0</v>
      </c>
      <c r="G197" s="30" t="s">
        <v>133</v>
      </c>
      <c r="H197" s="82">
        <v>0</v>
      </c>
      <c r="I197" s="30" t="s">
        <v>133</v>
      </c>
      <c r="J197" s="82">
        <v>24</v>
      </c>
      <c r="K197" s="20">
        <f t="shared" si="27"/>
        <v>5.8823529411764705E-2</v>
      </c>
      <c r="L197" s="17">
        <v>15</v>
      </c>
      <c r="M197" s="20">
        <f t="shared" si="28"/>
        <v>4.261363636363636E-2</v>
      </c>
      <c r="P197" s="34"/>
    </row>
    <row r="198" spans="1:16" ht="19.899999999999999" customHeight="1" x14ac:dyDescent="0.15">
      <c r="B198" s="66">
        <v>9</v>
      </c>
      <c r="C198" s="74" t="s">
        <v>123</v>
      </c>
      <c r="D198" s="152">
        <v>0</v>
      </c>
      <c r="E198" s="153" t="s">
        <v>133</v>
      </c>
      <c r="F198" s="15">
        <v>7</v>
      </c>
      <c r="G198" s="20">
        <f>F198/$G$189</f>
        <v>1.9230769230769232E-2</v>
      </c>
      <c r="H198" s="82">
        <v>1</v>
      </c>
      <c r="I198" s="20">
        <f>H198/$I$189</f>
        <v>2.8011204481792717E-3</v>
      </c>
      <c r="J198" s="82">
        <v>8</v>
      </c>
      <c r="K198" s="20">
        <f t="shared" si="27"/>
        <v>1.9607843137254902E-2</v>
      </c>
      <c r="L198" s="17">
        <v>8</v>
      </c>
      <c r="M198" s="20">
        <f t="shared" si="28"/>
        <v>2.2727272727272728E-2</v>
      </c>
      <c r="P198" s="34"/>
    </row>
    <row r="199" spans="1:16" ht="22.5" customHeight="1" x14ac:dyDescent="0.15">
      <c r="B199" s="65"/>
      <c r="C199" s="154"/>
      <c r="D199" s="81"/>
      <c r="E199" s="80"/>
      <c r="G199" s="80"/>
      <c r="I199" s="80"/>
      <c r="K199" s="80"/>
      <c r="M199" s="80"/>
      <c r="O199" s="80"/>
      <c r="P199" s="34"/>
    </row>
    <row r="200" spans="1:16" x14ac:dyDescent="0.15">
      <c r="P200" s="34"/>
    </row>
    <row r="201" spans="1:16" x14ac:dyDescent="0.15">
      <c r="A201" s="3"/>
      <c r="B201" s="3"/>
      <c r="D201" s="3"/>
      <c r="E201" s="88"/>
      <c r="F201" s="88"/>
      <c r="G201" s="88"/>
      <c r="H201" s="88"/>
      <c r="I201" s="88"/>
      <c r="J201" s="72"/>
      <c r="K201" s="89"/>
      <c r="L201" s="90"/>
      <c r="M201" s="90"/>
      <c r="P201" s="34"/>
    </row>
    <row r="202" spans="1:16" x14ac:dyDescent="0.15">
      <c r="A202" s="3"/>
      <c r="B202" s="91"/>
      <c r="C202" s="3"/>
      <c r="D202" s="3"/>
      <c r="E202" s="3"/>
      <c r="F202" s="3"/>
      <c r="G202" s="3"/>
      <c r="H202" s="3"/>
      <c r="I202" s="3"/>
      <c r="L202" s="90"/>
      <c r="M202" s="90"/>
      <c r="P202" s="34"/>
    </row>
    <row r="203" spans="1:16" x14ac:dyDescent="0.15">
      <c r="A203" s="33" t="s">
        <v>121</v>
      </c>
      <c r="B203" s="199" t="s">
        <v>298</v>
      </c>
      <c r="C203" s="199"/>
      <c r="D203" s="199"/>
      <c r="E203" s="199"/>
      <c r="F203" s="199"/>
      <c r="G203" s="199"/>
      <c r="H203" s="199"/>
      <c r="I203" s="199"/>
      <c r="J203" s="199"/>
      <c r="K203" s="199"/>
      <c r="L203" s="199"/>
      <c r="M203" s="199"/>
      <c r="N203" s="199"/>
      <c r="O203" s="199"/>
      <c r="P203" s="34"/>
    </row>
    <row r="204" spans="1:16" x14ac:dyDescent="0.15">
      <c r="A204" s="33"/>
      <c r="B204" s="199"/>
      <c r="C204" s="199"/>
      <c r="D204" s="199"/>
      <c r="E204" s="199"/>
      <c r="F204" s="199"/>
      <c r="G204" s="199"/>
      <c r="H204" s="199"/>
      <c r="I204" s="199"/>
      <c r="J204" s="199"/>
      <c r="K204" s="199"/>
      <c r="L204" s="199"/>
      <c r="M204" s="199"/>
      <c r="N204" s="199"/>
      <c r="O204" s="199"/>
      <c r="P204" s="34"/>
    </row>
    <row r="205" spans="1:16" x14ac:dyDescent="0.15">
      <c r="A205" s="33" t="s">
        <v>121</v>
      </c>
      <c r="B205" s="7" t="s">
        <v>271</v>
      </c>
      <c r="C205" s="92"/>
      <c r="D205" s="92"/>
      <c r="E205" s="92"/>
      <c r="F205" s="92"/>
      <c r="G205" s="92"/>
      <c r="H205" s="92"/>
      <c r="I205" s="92"/>
      <c r="J205" s="92"/>
      <c r="K205" s="92"/>
      <c r="L205" s="92"/>
      <c r="M205" s="92"/>
      <c r="P205" s="34"/>
    </row>
    <row r="206" spans="1:16" x14ac:dyDescent="0.15">
      <c r="A206" s="33" t="s">
        <v>121</v>
      </c>
      <c r="B206" s="7" t="s">
        <v>272</v>
      </c>
      <c r="C206" s="92"/>
      <c r="D206" s="92"/>
      <c r="E206" s="92"/>
      <c r="F206" s="92"/>
      <c r="G206" s="92"/>
      <c r="H206" s="92"/>
      <c r="I206" s="92"/>
      <c r="J206" s="92"/>
      <c r="K206" s="92"/>
      <c r="L206" s="92"/>
      <c r="M206" s="92"/>
      <c r="P206" s="34"/>
    </row>
    <row r="207" spans="1:16" x14ac:dyDescent="0.15">
      <c r="A207" s="33" t="s">
        <v>121</v>
      </c>
      <c r="B207" s="7" t="s">
        <v>273</v>
      </c>
      <c r="C207" s="92"/>
      <c r="D207" s="92"/>
      <c r="E207" s="92"/>
      <c r="F207" s="92"/>
      <c r="G207" s="92"/>
      <c r="H207" s="92"/>
      <c r="I207" s="92"/>
      <c r="J207" s="92"/>
      <c r="K207" s="92"/>
      <c r="L207" s="92"/>
      <c r="M207" s="92"/>
      <c r="P207" s="34"/>
    </row>
    <row r="208" spans="1:16" ht="13.15" customHeight="1" x14ac:dyDescent="0.15">
      <c r="A208" s="3"/>
      <c r="C208" s="92"/>
      <c r="D208" s="92"/>
      <c r="E208" s="92"/>
      <c r="F208" s="92"/>
      <c r="G208" s="92"/>
      <c r="H208" s="92"/>
      <c r="I208" s="92"/>
      <c r="J208" s="92"/>
      <c r="K208" s="92"/>
      <c r="L208" s="92"/>
      <c r="M208" s="92"/>
      <c r="P208" s="34"/>
    </row>
    <row r="209" spans="1:18" ht="13.15" customHeight="1" x14ac:dyDescent="0.15">
      <c r="A209" s="3"/>
      <c r="C209" s="24"/>
      <c r="D209" s="93" t="s">
        <v>15</v>
      </c>
      <c r="E209" s="94">
        <f>SUM(D210:D215)</f>
        <v>500</v>
      </c>
      <c r="F209" s="93" t="s">
        <v>2</v>
      </c>
      <c r="G209" s="94">
        <f>SUM(F210:F215)</f>
        <v>250</v>
      </c>
      <c r="H209" s="93" t="s">
        <v>3</v>
      </c>
      <c r="I209" s="95">
        <f>SUM(H210:H215)</f>
        <v>250</v>
      </c>
      <c r="J209" s="96"/>
      <c r="K209" s="96"/>
      <c r="L209" s="3"/>
      <c r="M209" s="3"/>
      <c r="N209" s="96"/>
      <c r="P209" s="34"/>
    </row>
    <row r="210" spans="1:18" ht="13.15" customHeight="1" x14ac:dyDescent="0.15">
      <c r="A210" s="3"/>
      <c r="C210" s="24" t="s">
        <v>16</v>
      </c>
      <c r="D210" s="97">
        <v>59</v>
      </c>
      <c r="E210" s="98">
        <f>D210/$E$209</f>
        <v>0.11799999999999999</v>
      </c>
      <c r="F210" s="97">
        <v>28</v>
      </c>
      <c r="G210" s="28">
        <f>F210/$G$209</f>
        <v>0.112</v>
      </c>
      <c r="H210" s="97">
        <v>31</v>
      </c>
      <c r="I210" s="29">
        <f>H210/$I$209</f>
        <v>0.124</v>
      </c>
      <c r="J210" s="3"/>
      <c r="K210" s="3"/>
      <c r="L210" s="3"/>
      <c r="M210" s="3"/>
      <c r="N210" s="3"/>
      <c r="P210" s="34"/>
    </row>
    <row r="211" spans="1:18" ht="13.15" customHeight="1" x14ac:dyDescent="0.15">
      <c r="A211" s="3"/>
      <c r="C211" s="23" t="s">
        <v>17</v>
      </c>
      <c r="D211" s="97">
        <v>78</v>
      </c>
      <c r="E211" s="98">
        <f t="shared" ref="E211:E215" si="29">D211/$E$209</f>
        <v>0.156</v>
      </c>
      <c r="F211" s="97">
        <v>43</v>
      </c>
      <c r="G211" s="28">
        <f t="shared" ref="G211:G215" si="30">F211/$G$209</f>
        <v>0.17199999999999999</v>
      </c>
      <c r="H211" s="97">
        <v>35</v>
      </c>
      <c r="I211" s="29">
        <f t="shared" ref="I211:I215" si="31">H211/$I$209</f>
        <v>0.14000000000000001</v>
      </c>
      <c r="J211" s="3"/>
      <c r="K211" s="3"/>
      <c r="L211" s="3"/>
      <c r="M211" s="3"/>
      <c r="N211" s="3"/>
      <c r="P211" s="34"/>
    </row>
    <row r="212" spans="1:18" ht="13.15" customHeight="1" x14ac:dyDescent="0.15">
      <c r="A212" s="3"/>
      <c r="C212" s="23" t="s">
        <v>18</v>
      </c>
      <c r="D212" s="97">
        <v>116</v>
      </c>
      <c r="E212" s="98">
        <f t="shared" si="29"/>
        <v>0.23200000000000001</v>
      </c>
      <c r="F212" s="97">
        <v>61</v>
      </c>
      <c r="G212" s="28">
        <f t="shared" si="30"/>
        <v>0.24399999999999999</v>
      </c>
      <c r="H212" s="97">
        <v>55</v>
      </c>
      <c r="I212" s="29">
        <f t="shared" si="31"/>
        <v>0.22</v>
      </c>
      <c r="J212" s="3"/>
      <c r="K212" s="3"/>
      <c r="L212" s="3"/>
      <c r="M212" s="3"/>
      <c r="N212" s="3"/>
      <c r="P212" s="34"/>
    </row>
    <row r="213" spans="1:18" ht="13.15" customHeight="1" x14ac:dyDescent="0.15">
      <c r="A213" s="3"/>
      <c r="C213" s="23" t="s">
        <v>19</v>
      </c>
      <c r="D213" s="97">
        <v>64</v>
      </c>
      <c r="E213" s="98">
        <f t="shared" si="29"/>
        <v>0.128</v>
      </c>
      <c r="F213" s="97">
        <v>33</v>
      </c>
      <c r="G213" s="28">
        <f t="shared" si="30"/>
        <v>0.13200000000000001</v>
      </c>
      <c r="H213" s="97">
        <v>31</v>
      </c>
      <c r="I213" s="29">
        <f t="shared" si="31"/>
        <v>0.124</v>
      </c>
      <c r="J213" s="3"/>
      <c r="K213" s="3"/>
      <c r="L213" s="3"/>
      <c r="M213" s="3"/>
      <c r="N213" s="3"/>
      <c r="P213" s="34"/>
    </row>
    <row r="214" spans="1:18" ht="13.15" customHeight="1" x14ac:dyDescent="0.15">
      <c r="A214" s="3"/>
      <c r="C214" s="23" t="s">
        <v>20</v>
      </c>
      <c r="D214" s="97">
        <v>35</v>
      </c>
      <c r="E214" s="98">
        <f t="shared" si="29"/>
        <v>7.0000000000000007E-2</v>
      </c>
      <c r="F214" s="97">
        <v>17</v>
      </c>
      <c r="G214" s="28">
        <f t="shared" si="30"/>
        <v>6.8000000000000005E-2</v>
      </c>
      <c r="H214" s="97">
        <v>18</v>
      </c>
      <c r="I214" s="29">
        <f t="shared" si="31"/>
        <v>7.1999999999999995E-2</v>
      </c>
      <c r="J214" s="3"/>
      <c r="K214" s="3"/>
      <c r="L214" s="3"/>
      <c r="M214" s="3"/>
      <c r="N214" s="3"/>
    </row>
    <row r="215" spans="1:18" ht="13.15" customHeight="1" x14ac:dyDescent="0.15">
      <c r="A215" s="3"/>
      <c r="C215" s="23" t="s">
        <v>122</v>
      </c>
      <c r="D215" s="97">
        <f>D53</f>
        <v>148</v>
      </c>
      <c r="E215" s="98">
        <f t="shared" si="29"/>
        <v>0.29599999999999999</v>
      </c>
      <c r="F215" s="97">
        <f>F53</f>
        <v>68</v>
      </c>
      <c r="G215" s="28">
        <f t="shared" si="30"/>
        <v>0.27200000000000002</v>
      </c>
      <c r="H215" s="97">
        <f>H53</f>
        <v>80</v>
      </c>
      <c r="I215" s="29">
        <f t="shared" si="31"/>
        <v>0.32</v>
      </c>
      <c r="J215" s="3"/>
      <c r="K215" s="3"/>
      <c r="L215" s="3"/>
      <c r="M215" s="3"/>
      <c r="N215" s="90"/>
    </row>
    <row r="216" spans="1:18" ht="13.15" customHeight="1" x14ac:dyDescent="0.15">
      <c r="A216" s="3"/>
      <c r="C216" s="22"/>
      <c r="D216" s="89"/>
      <c r="E216" s="89"/>
      <c r="F216" s="99"/>
      <c r="G216" s="99"/>
      <c r="H216" s="89"/>
      <c r="I216" s="89"/>
      <c r="J216" s="3"/>
      <c r="K216" s="3"/>
      <c r="L216" s="3"/>
      <c r="M216" s="89"/>
      <c r="N216" s="99"/>
    </row>
    <row r="217" spans="1:18" ht="13.15" customHeight="1" x14ac:dyDescent="0.15">
      <c r="A217" s="3"/>
      <c r="C217" s="7" t="s">
        <v>147</v>
      </c>
      <c r="D217" s="91"/>
      <c r="E217" s="91"/>
      <c r="F217" s="88"/>
      <c r="G217" s="88"/>
      <c r="H217" s="91"/>
      <c r="I217" s="91"/>
      <c r="J217" s="88"/>
      <c r="K217" s="88"/>
      <c r="L217" s="91"/>
      <c r="M217" s="91"/>
      <c r="N217" s="88"/>
      <c r="P217" s="34"/>
    </row>
    <row r="218" spans="1:18" ht="21.6" customHeight="1" x14ac:dyDescent="0.15">
      <c r="C218" s="74"/>
      <c r="D218" s="75" t="s">
        <v>15</v>
      </c>
      <c r="E218" s="76">
        <v>500</v>
      </c>
      <c r="F218" s="77" t="s">
        <v>145</v>
      </c>
      <c r="G218" s="76">
        <v>100</v>
      </c>
      <c r="H218" s="75" t="s">
        <v>25</v>
      </c>
      <c r="I218" s="76">
        <v>100</v>
      </c>
      <c r="J218" s="75" t="s">
        <v>26</v>
      </c>
      <c r="K218" s="76">
        <v>100</v>
      </c>
      <c r="L218" s="75" t="s">
        <v>27</v>
      </c>
      <c r="M218" s="76">
        <v>100</v>
      </c>
      <c r="N218" s="78" t="s">
        <v>28</v>
      </c>
      <c r="O218" s="76">
        <v>100</v>
      </c>
      <c r="P218" s="34"/>
      <c r="R218" s="65"/>
    </row>
    <row r="219" spans="1:18" ht="13.15" customHeight="1" x14ac:dyDescent="0.15">
      <c r="A219" s="3"/>
      <c r="C219" s="24" t="s">
        <v>16</v>
      </c>
      <c r="D219" s="16">
        <v>59</v>
      </c>
      <c r="E219" s="21">
        <f>D219/$E$218</f>
        <v>0.11799999999999999</v>
      </c>
      <c r="F219" s="25">
        <v>16</v>
      </c>
      <c r="G219" s="21">
        <f>F219/$G$218</f>
        <v>0.16</v>
      </c>
      <c r="H219" s="16">
        <v>10</v>
      </c>
      <c r="I219" s="21">
        <f>H219/$I$218</f>
        <v>0.1</v>
      </c>
      <c r="J219" s="16">
        <v>7</v>
      </c>
      <c r="K219" s="21">
        <f>J219/$K$218</f>
        <v>7.0000000000000007E-2</v>
      </c>
      <c r="L219" s="16">
        <v>12</v>
      </c>
      <c r="M219" s="21">
        <f>L219/$M$218</f>
        <v>0.12</v>
      </c>
      <c r="N219" s="16">
        <v>14</v>
      </c>
      <c r="O219" s="20">
        <f>N219/$O$218</f>
        <v>0.14000000000000001</v>
      </c>
      <c r="P219" s="34"/>
    </row>
    <row r="220" spans="1:18" ht="13.15" customHeight="1" x14ac:dyDescent="0.15">
      <c r="A220" s="3"/>
      <c r="C220" s="23" t="s">
        <v>17</v>
      </c>
      <c r="D220" s="16">
        <v>78</v>
      </c>
      <c r="E220" s="21">
        <f t="shared" ref="E220:E224" si="32">D220/$E$218</f>
        <v>0.156</v>
      </c>
      <c r="F220" s="25">
        <v>14</v>
      </c>
      <c r="G220" s="21">
        <f t="shared" ref="G220:G224" si="33">F220/$G$218</f>
        <v>0.14000000000000001</v>
      </c>
      <c r="H220" s="16">
        <v>10</v>
      </c>
      <c r="I220" s="21">
        <f t="shared" ref="I220:I224" si="34">H220/$I$218</f>
        <v>0.1</v>
      </c>
      <c r="J220" s="16">
        <v>16</v>
      </c>
      <c r="K220" s="21">
        <f t="shared" ref="K220:K224" si="35">J220/$K$218</f>
        <v>0.16</v>
      </c>
      <c r="L220" s="16">
        <v>12</v>
      </c>
      <c r="M220" s="21">
        <f t="shared" ref="M220:M224" si="36">L220/$M$218</f>
        <v>0.12</v>
      </c>
      <c r="N220" s="16">
        <v>26</v>
      </c>
      <c r="O220" s="20">
        <f t="shared" ref="O220:O224" si="37">N220/$O$218</f>
        <v>0.26</v>
      </c>
      <c r="P220" s="34"/>
    </row>
    <row r="221" spans="1:18" ht="13.15" customHeight="1" x14ac:dyDescent="0.15">
      <c r="A221" s="3"/>
      <c r="C221" s="23" t="s">
        <v>18</v>
      </c>
      <c r="D221" s="16">
        <v>116</v>
      </c>
      <c r="E221" s="21">
        <f t="shared" si="32"/>
        <v>0.23200000000000001</v>
      </c>
      <c r="F221" s="25">
        <v>21</v>
      </c>
      <c r="G221" s="21">
        <f t="shared" si="33"/>
        <v>0.21</v>
      </c>
      <c r="H221" s="16">
        <v>26</v>
      </c>
      <c r="I221" s="21">
        <f t="shared" si="34"/>
        <v>0.26</v>
      </c>
      <c r="J221" s="16">
        <v>22</v>
      </c>
      <c r="K221" s="21">
        <f t="shared" si="35"/>
        <v>0.22</v>
      </c>
      <c r="L221" s="16">
        <v>27</v>
      </c>
      <c r="M221" s="21">
        <f t="shared" si="36"/>
        <v>0.27</v>
      </c>
      <c r="N221" s="16">
        <v>20</v>
      </c>
      <c r="O221" s="20">
        <f t="shared" si="37"/>
        <v>0.2</v>
      </c>
      <c r="P221" s="34"/>
    </row>
    <row r="222" spans="1:18" ht="13.15" customHeight="1" x14ac:dyDescent="0.15">
      <c r="A222" s="3"/>
      <c r="C222" s="23" t="s">
        <v>19</v>
      </c>
      <c r="D222" s="16">
        <v>64</v>
      </c>
      <c r="E222" s="21">
        <f t="shared" si="32"/>
        <v>0.128</v>
      </c>
      <c r="F222" s="25">
        <v>16</v>
      </c>
      <c r="G222" s="21">
        <f t="shared" si="33"/>
        <v>0.16</v>
      </c>
      <c r="H222" s="16">
        <v>14</v>
      </c>
      <c r="I222" s="21">
        <f t="shared" si="34"/>
        <v>0.14000000000000001</v>
      </c>
      <c r="J222" s="16">
        <v>14</v>
      </c>
      <c r="K222" s="21">
        <f t="shared" si="35"/>
        <v>0.14000000000000001</v>
      </c>
      <c r="L222" s="16">
        <v>11</v>
      </c>
      <c r="M222" s="21">
        <f t="shared" si="36"/>
        <v>0.11</v>
      </c>
      <c r="N222" s="16">
        <v>9</v>
      </c>
      <c r="O222" s="20">
        <f t="shared" si="37"/>
        <v>0.09</v>
      </c>
      <c r="P222" s="34"/>
    </row>
    <row r="223" spans="1:18" ht="13.15" customHeight="1" x14ac:dyDescent="0.15">
      <c r="A223" s="3"/>
      <c r="C223" s="23" t="s">
        <v>20</v>
      </c>
      <c r="D223" s="16">
        <v>35</v>
      </c>
      <c r="E223" s="21">
        <f t="shared" si="32"/>
        <v>7.0000000000000007E-2</v>
      </c>
      <c r="F223" s="25">
        <v>7</v>
      </c>
      <c r="G223" s="21">
        <f t="shared" si="33"/>
        <v>7.0000000000000007E-2</v>
      </c>
      <c r="H223" s="16">
        <v>8</v>
      </c>
      <c r="I223" s="21">
        <f t="shared" si="34"/>
        <v>0.08</v>
      </c>
      <c r="J223" s="16">
        <v>9</v>
      </c>
      <c r="K223" s="21">
        <f t="shared" si="35"/>
        <v>0.09</v>
      </c>
      <c r="L223" s="16">
        <v>5</v>
      </c>
      <c r="M223" s="21">
        <f t="shared" si="36"/>
        <v>0.05</v>
      </c>
      <c r="N223" s="16">
        <v>6</v>
      </c>
      <c r="O223" s="20">
        <f t="shared" si="37"/>
        <v>0.06</v>
      </c>
    </row>
    <row r="224" spans="1:18" ht="13.15" customHeight="1" x14ac:dyDescent="0.15">
      <c r="A224" s="3"/>
      <c r="C224" s="23" t="s">
        <v>122</v>
      </c>
      <c r="D224" s="16">
        <f>D97</f>
        <v>148</v>
      </c>
      <c r="E224" s="21">
        <f t="shared" si="32"/>
        <v>0.29599999999999999</v>
      </c>
      <c r="F224" s="16">
        <f>F97</f>
        <v>26</v>
      </c>
      <c r="G224" s="21">
        <f t="shared" si="33"/>
        <v>0.26</v>
      </c>
      <c r="H224" s="16">
        <f>H97</f>
        <v>32</v>
      </c>
      <c r="I224" s="21">
        <f t="shared" si="34"/>
        <v>0.32</v>
      </c>
      <c r="J224" s="16">
        <f>J97</f>
        <v>32</v>
      </c>
      <c r="K224" s="21">
        <f t="shared" si="35"/>
        <v>0.32</v>
      </c>
      <c r="L224" s="16">
        <f>L97</f>
        <v>33</v>
      </c>
      <c r="M224" s="21">
        <f t="shared" si="36"/>
        <v>0.33</v>
      </c>
      <c r="N224" s="16">
        <f>N97</f>
        <v>25</v>
      </c>
      <c r="O224" s="20">
        <f t="shared" si="37"/>
        <v>0.25</v>
      </c>
    </row>
    <row r="225" spans="1:29" ht="13.15" customHeight="1" x14ac:dyDescent="0.15">
      <c r="A225" s="3"/>
      <c r="C225" s="22"/>
      <c r="D225" s="100"/>
      <c r="E225" s="100"/>
      <c r="F225" s="101"/>
      <c r="G225" s="101"/>
      <c r="H225" s="100"/>
      <c r="I225" s="100"/>
      <c r="J225" s="102"/>
      <c r="K225" s="102"/>
      <c r="L225" s="100"/>
      <c r="M225" s="100"/>
      <c r="N225" s="101"/>
    </row>
    <row r="226" spans="1:29" x14ac:dyDescent="0.15">
      <c r="A226" s="3"/>
      <c r="C226" s="7" t="s">
        <v>148</v>
      </c>
      <c r="D226" s="100"/>
      <c r="E226" s="100"/>
      <c r="F226" s="101"/>
      <c r="G226" s="101"/>
      <c r="H226" s="100"/>
      <c r="I226" s="100"/>
      <c r="J226" s="102"/>
      <c r="K226" s="102"/>
      <c r="L226" s="100"/>
      <c r="M226" s="100"/>
      <c r="N226" s="101"/>
    </row>
    <row r="227" spans="1:29" x14ac:dyDescent="0.15">
      <c r="A227" s="3"/>
      <c r="C227" s="219" t="s">
        <v>149</v>
      </c>
      <c r="D227" s="220" t="s">
        <v>90</v>
      </c>
      <c r="E227" s="221"/>
      <c r="F227" s="224" t="s">
        <v>150</v>
      </c>
      <c r="G227" s="225"/>
      <c r="H227" s="224" t="s">
        <v>151</v>
      </c>
      <c r="I227" s="225"/>
      <c r="J227" s="224" t="s">
        <v>152</v>
      </c>
      <c r="K227" s="225"/>
      <c r="L227" s="224" t="s">
        <v>153</v>
      </c>
      <c r="M227" s="225"/>
      <c r="N227" s="224" t="s">
        <v>154</v>
      </c>
      <c r="O227" s="225"/>
      <c r="R227" s="35"/>
      <c r="S227" s="35" t="s">
        <v>90</v>
      </c>
      <c r="T227" s="210" t="s">
        <v>150</v>
      </c>
      <c r="U227" s="211"/>
      <c r="V227" s="210" t="s">
        <v>151</v>
      </c>
      <c r="W227" s="211"/>
      <c r="X227" s="210" t="s">
        <v>152</v>
      </c>
      <c r="Y227" s="211"/>
      <c r="Z227" s="210" t="s">
        <v>153</v>
      </c>
      <c r="AA227" s="211"/>
      <c r="AB227" s="210" t="s">
        <v>154</v>
      </c>
      <c r="AC227" s="211"/>
    </row>
    <row r="228" spans="1:29" x14ac:dyDescent="0.15">
      <c r="A228" s="3"/>
      <c r="C228" s="219"/>
      <c r="D228" s="222"/>
      <c r="E228" s="223"/>
      <c r="F228" s="132" t="s">
        <v>91</v>
      </c>
      <c r="G228" s="133" t="s">
        <v>37</v>
      </c>
      <c r="H228" s="134" t="s">
        <v>91</v>
      </c>
      <c r="I228" s="135" t="s">
        <v>37</v>
      </c>
      <c r="J228" s="134" t="s">
        <v>91</v>
      </c>
      <c r="K228" s="135" t="s">
        <v>37</v>
      </c>
      <c r="L228" s="134" t="s">
        <v>91</v>
      </c>
      <c r="M228" s="135" t="s">
        <v>37</v>
      </c>
      <c r="N228" s="134" t="s">
        <v>91</v>
      </c>
      <c r="O228" s="135" t="s">
        <v>37</v>
      </c>
      <c r="R228" s="35"/>
      <c r="S228" s="41"/>
      <c r="T228" s="36" t="s">
        <v>91</v>
      </c>
      <c r="U228" s="37" t="s">
        <v>37</v>
      </c>
      <c r="V228" s="36" t="s">
        <v>91</v>
      </c>
      <c r="W228" s="37" t="s">
        <v>37</v>
      </c>
      <c r="X228" s="36" t="s">
        <v>91</v>
      </c>
      <c r="Y228" s="37" t="s">
        <v>37</v>
      </c>
      <c r="Z228" s="36" t="s">
        <v>91</v>
      </c>
      <c r="AA228" s="37" t="s">
        <v>37</v>
      </c>
      <c r="AB228" s="36" t="s">
        <v>91</v>
      </c>
      <c r="AC228" s="37" t="s">
        <v>37</v>
      </c>
    </row>
    <row r="229" spans="1:29" x14ac:dyDescent="0.15">
      <c r="A229" s="3"/>
      <c r="C229" s="212" t="s">
        <v>155</v>
      </c>
      <c r="D229" s="206">
        <v>59</v>
      </c>
      <c r="E229" s="207"/>
      <c r="F229" s="136">
        <v>12</v>
      </c>
      <c r="G229" s="137">
        <v>4</v>
      </c>
      <c r="H229" s="136">
        <v>5</v>
      </c>
      <c r="I229" s="137">
        <v>5</v>
      </c>
      <c r="J229" s="136">
        <v>2</v>
      </c>
      <c r="K229" s="137">
        <v>5</v>
      </c>
      <c r="L229" s="136">
        <v>3</v>
      </c>
      <c r="M229" s="137">
        <v>9</v>
      </c>
      <c r="N229" s="136">
        <v>6</v>
      </c>
      <c r="O229" s="137">
        <v>8</v>
      </c>
      <c r="R229" s="38" t="s">
        <v>164</v>
      </c>
      <c r="S229" s="43">
        <v>0.11799999999999999</v>
      </c>
      <c r="T229" s="44">
        <v>0.24</v>
      </c>
      <c r="U229" s="45">
        <v>0.08</v>
      </c>
      <c r="V229" s="45">
        <v>0.1</v>
      </c>
      <c r="W229" s="45">
        <v>0.1</v>
      </c>
      <c r="X229" s="45">
        <v>0.04</v>
      </c>
      <c r="Y229" s="45">
        <v>0.1</v>
      </c>
      <c r="Z229" s="45">
        <v>0.06</v>
      </c>
      <c r="AA229" s="45">
        <v>0.18</v>
      </c>
      <c r="AB229" s="45">
        <v>0.12</v>
      </c>
      <c r="AC229" s="46">
        <v>0.16</v>
      </c>
    </row>
    <row r="230" spans="1:29" x14ac:dyDescent="0.15">
      <c r="A230" s="3"/>
      <c r="C230" s="212"/>
      <c r="D230" s="208">
        <f>D229/500</f>
        <v>0.11799999999999999</v>
      </c>
      <c r="E230" s="209"/>
      <c r="F230" s="138">
        <f>F229/50</f>
        <v>0.24</v>
      </c>
      <c r="G230" s="139">
        <f t="shared" ref="G230:O230" si="38">G229/50</f>
        <v>0.08</v>
      </c>
      <c r="H230" s="138">
        <f t="shared" si="38"/>
        <v>0.1</v>
      </c>
      <c r="I230" s="139">
        <f t="shared" si="38"/>
        <v>0.1</v>
      </c>
      <c r="J230" s="138">
        <f t="shared" si="38"/>
        <v>0.04</v>
      </c>
      <c r="K230" s="139">
        <f t="shared" si="38"/>
        <v>0.1</v>
      </c>
      <c r="L230" s="138">
        <f t="shared" si="38"/>
        <v>0.06</v>
      </c>
      <c r="M230" s="139">
        <f t="shared" si="38"/>
        <v>0.18</v>
      </c>
      <c r="N230" s="138">
        <f t="shared" si="38"/>
        <v>0.12</v>
      </c>
      <c r="O230" s="139">
        <f t="shared" si="38"/>
        <v>0.16</v>
      </c>
      <c r="R230" s="39" t="s">
        <v>163</v>
      </c>
      <c r="S230" s="47">
        <v>0.156</v>
      </c>
      <c r="T230" s="48">
        <v>0.16</v>
      </c>
      <c r="U230" s="49">
        <v>0.12</v>
      </c>
      <c r="V230" s="49">
        <v>0.14000000000000001</v>
      </c>
      <c r="W230" s="49">
        <v>0.06</v>
      </c>
      <c r="X230" s="49">
        <v>0.2</v>
      </c>
      <c r="Y230" s="49">
        <v>0.12</v>
      </c>
      <c r="Z230" s="49">
        <v>0.12</v>
      </c>
      <c r="AA230" s="49">
        <v>0.12</v>
      </c>
      <c r="AB230" s="49">
        <v>0.24</v>
      </c>
      <c r="AC230" s="50">
        <v>0.28000000000000003</v>
      </c>
    </row>
    <row r="231" spans="1:29" x14ac:dyDescent="0.15">
      <c r="A231" s="3"/>
      <c r="C231" s="212" t="s">
        <v>156</v>
      </c>
      <c r="D231" s="206">
        <v>78</v>
      </c>
      <c r="E231" s="207"/>
      <c r="F231" s="140">
        <v>8</v>
      </c>
      <c r="G231" s="141">
        <v>6</v>
      </c>
      <c r="H231" s="140">
        <v>7</v>
      </c>
      <c r="I231" s="141">
        <v>3</v>
      </c>
      <c r="J231" s="140">
        <v>10</v>
      </c>
      <c r="K231" s="141">
        <v>6</v>
      </c>
      <c r="L231" s="140">
        <v>6</v>
      </c>
      <c r="M231" s="141">
        <v>6</v>
      </c>
      <c r="N231" s="140">
        <v>12</v>
      </c>
      <c r="O231" s="141">
        <v>14</v>
      </c>
      <c r="R231" s="39" t="s">
        <v>162</v>
      </c>
      <c r="S231" s="47">
        <v>0.23200000000000001</v>
      </c>
      <c r="T231" s="48">
        <v>0.24</v>
      </c>
      <c r="U231" s="49">
        <v>0.18</v>
      </c>
      <c r="V231" s="49">
        <v>0.14000000000000001</v>
      </c>
      <c r="W231" s="49">
        <v>0.38</v>
      </c>
      <c r="X231" s="49">
        <v>0.3</v>
      </c>
      <c r="Y231" s="49">
        <v>0.14000000000000001</v>
      </c>
      <c r="Z231" s="49">
        <v>0.34</v>
      </c>
      <c r="AA231" s="49">
        <v>0.2</v>
      </c>
      <c r="AB231" s="49">
        <v>0.2</v>
      </c>
      <c r="AC231" s="50">
        <v>0.2</v>
      </c>
    </row>
    <row r="232" spans="1:29" x14ac:dyDescent="0.15">
      <c r="A232" s="3"/>
      <c r="C232" s="212"/>
      <c r="D232" s="208">
        <f>D231/500</f>
        <v>0.156</v>
      </c>
      <c r="E232" s="209"/>
      <c r="F232" s="138">
        <f t="shared" ref="F232:O232" si="39">F231/50</f>
        <v>0.16</v>
      </c>
      <c r="G232" s="139">
        <f t="shared" si="39"/>
        <v>0.12</v>
      </c>
      <c r="H232" s="138">
        <f t="shared" si="39"/>
        <v>0.14000000000000001</v>
      </c>
      <c r="I232" s="139">
        <f t="shared" si="39"/>
        <v>0.06</v>
      </c>
      <c r="J232" s="138">
        <f t="shared" si="39"/>
        <v>0.2</v>
      </c>
      <c r="K232" s="139">
        <f t="shared" si="39"/>
        <v>0.12</v>
      </c>
      <c r="L232" s="138">
        <f t="shared" si="39"/>
        <v>0.12</v>
      </c>
      <c r="M232" s="139">
        <f t="shared" si="39"/>
        <v>0.12</v>
      </c>
      <c r="N232" s="138">
        <f t="shared" si="39"/>
        <v>0.24</v>
      </c>
      <c r="O232" s="139">
        <f t="shared" si="39"/>
        <v>0.28000000000000003</v>
      </c>
      <c r="R232" s="39" t="s">
        <v>161</v>
      </c>
      <c r="S232" s="47">
        <v>0.128</v>
      </c>
      <c r="T232" s="48">
        <v>0.12</v>
      </c>
      <c r="U232" s="49">
        <v>0.2</v>
      </c>
      <c r="V232" s="49">
        <v>0.18</v>
      </c>
      <c r="W232" s="49">
        <v>0.1</v>
      </c>
      <c r="X232" s="49">
        <v>0.12</v>
      </c>
      <c r="Y232" s="49">
        <v>0.16</v>
      </c>
      <c r="Z232" s="49">
        <v>0.14000000000000001</v>
      </c>
      <c r="AA232" s="49">
        <v>0.08</v>
      </c>
      <c r="AB232" s="49">
        <v>0.1</v>
      </c>
      <c r="AC232" s="50">
        <v>0.08</v>
      </c>
    </row>
    <row r="233" spans="1:29" x14ac:dyDescent="0.15">
      <c r="A233" s="3"/>
      <c r="C233" s="212" t="s">
        <v>157</v>
      </c>
      <c r="D233" s="206">
        <v>116</v>
      </c>
      <c r="E233" s="207"/>
      <c r="F233" s="140">
        <v>12</v>
      </c>
      <c r="G233" s="141">
        <v>9</v>
      </c>
      <c r="H233" s="140">
        <v>7</v>
      </c>
      <c r="I233" s="141">
        <v>19</v>
      </c>
      <c r="J233" s="140">
        <v>15</v>
      </c>
      <c r="K233" s="141">
        <v>7</v>
      </c>
      <c r="L233" s="140">
        <v>17</v>
      </c>
      <c r="M233" s="141">
        <v>10</v>
      </c>
      <c r="N233" s="140">
        <v>10</v>
      </c>
      <c r="O233" s="141">
        <v>10</v>
      </c>
      <c r="R233" s="40" t="s">
        <v>160</v>
      </c>
      <c r="S233" s="51">
        <v>7.0000000000000007E-2</v>
      </c>
      <c r="T233" s="52">
        <v>0.02</v>
      </c>
      <c r="U233" s="53">
        <v>0.12</v>
      </c>
      <c r="V233" s="53">
        <v>0.12</v>
      </c>
      <c r="W233" s="53">
        <v>0.04</v>
      </c>
      <c r="X233" s="53">
        <v>0.1</v>
      </c>
      <c r="Y233" s="53">
        <v>0.08</v>
      </c>
      <c r="Z233" s="53">
        <v>0.04</v>
      </c>
      <c r="AA233" s="53">
        <v>0.06</v>
      </c>
      <c r="AB233" s="53">
        <v>0.06</v>
      </c>
      <c r="AC233" s="54">
        <v>0.06</v>
      </c>
    </row>
    <row r="234" spans="1:29" x14ac:dyDescent="0.15">
      <c r="A234" s="3"/>
      <c r="C234" s="212"/>
      <c r="D234" s="208">
        <f>D233/500</f>
        <v>0.23200000000000001</v>
      </c>
      <c r="E234" s="209"/>
      <c r="F234" s="138">
        <f t="shared" ref="F234:O234" si="40">F233/50</f>
        <v>0.24</v>
      </c>
      <c r="G234" s="139">
        <f t="shared" si="40"/>
        <v>0.18</v>
      </c>
      <c r="H234" s="138">
        <f t="shared" si="40"/>
        <v>0.14000000000000001</v>
      </c>
      <c r="I234" s="139">
        <f t="shared" si="40"/>
        <v>0.38</v>
      </c>
      <c r="J234" s="138">
        <f t="shared" si="40"/>
        <v>0.3</v>
      </c>
      <c r="K234" s="139">
        <f t="shared" si="40"/>
        <v>0.14000000000000001</v>
      </c>
      <c r="L234" s="138">
        <f t="shared" si="40"/>
        <v>0.34</v>
      </c>
      <c r="M234" s="139">
        <f t="shared" si="40"/>
        <v>0.2</v>
      </c>
      <c r="N234" s="138">
        <f t="shared" si="40"/>
        <v>0.2</v>
      </c>
      <c r="O234" s="139">
        <f t="shared" si="40"/>
        <v>0.2</v>
      </c>
      <c r="R234" s="42" t="s">
        <v>122</v>
      </c>
      <c r="S234" s="55">
        <v>0.29599999999999999</v>
      </c>
      <c r="T234" s="56">
        <v>0.22</v>
      </c>
      <c r="U234" s="57">
        <v>0.3</v>
      </c>
      <c r="V234" s="57">
        <v>0.32</v>
      </c>
      <c r="W234" s="57">
        <v>0.32</v>
      </c>
      <c r="X234" s="57">
        <v>0.24</v>
      </c>
      <c r="Y234" s="57">
        <v>0.4</v>
      </c>
      <c r="Z234" s="57">
        <v>0.3</v>
      </c>
      <c r="AA234" s="57">
        <v>0.36</v>
      </c>
      <c r="AB234" s="57">
        <v>0.28000000000000003</v>
      </c>
      <c r="AC234" s="58">
        <v>0.22</v>
      </c>
    </row>
    <row r="235" spans="1:29" x14ac:dyDescent="0.15">
      <c r="A235" s="3"/>
      <c r="C235" s="212" t="s">
        <v>158</v>
      </c>
      <c r="D235" s="206">
        <v>64</v>
      </c>
      <c r="E235" s="207"/>
      <c r="F235" s="140">
        <v>6</v>
      </c>
      <c r="G235" s="141">
        <v>10</v>
      </c>
      <c r="H235" s="140">
        <v>9</v>
      </c>
      <c r="I235" s="141">
        <v>5</v>
      </c>
      <c r="J235" s="140">
        <v>6</v>
      </c>
      <c r="K235" s="141">
        <v>8</v>
      </c>
      <c r="L235" s="140">
        <v>7</v>
      </c>
      <c r="M235" s="141">
        <v>4</v>
      </c>
      <c r="N235" s="140">
        <v>5</v>
      </c>
      <c r="O235" s="141">
        <v>4</v>
      </c>
    </row>
    <row r="236" spans="1:29" x14ac:dyDescent="0.15">
      <c r="A236" s="3"/>
      <c r="C236" s="212"/>
      <c r="D236" s="208">
        <f>D235/500</f>
        <v>0.128</v>
      </c>
      <c r="E236" s="209"/>
      <c r="F236" s="138">
        <f t="shared" ref="F236:O236" si="41">F235/50</f>
        <v>0.12</v>
      </c>
      <c r="G236" s="139">
        <f t="shared" si="41"/>
        <v>0.2</v>
      </c>
      <c r="H236" s="138">
        <f t="shared" si="41"/>
        <v>0.18</v>
      </c>
      <c r="I236" s="139">
        <f t="shared" si="41"/>
        <v>0.1</v>
      </c>
      <c r="J236" s="138">
        <f t="shared" si="41"/>
        <v>0.12</v>
      </c>
      <c r="K236" s="139">
        <f t="shared" si="41"/>
        <v>0.16</v>
      </c>
      <c r="L236" s="138">
        <f t="shared" si="41"/>
        <v>0.14000000000000001</v>
      </c>
      <c r="M236" s="139">
        <f t="shared" si="41"/>
        <v>0.08</v>
      </c>
      <c r="N236" s="138">
        <f t="shared" si="41"/>
        <v>0.1</v>
      </c>
      <c r="O236" s="139">
        <f t="shared" si="41"/>
        <v>0.08</v>
      </c>
    </row>
    <row r="237" spans="1:29" x14ac:dyDescent="0.15">
      <c r="A237" s="3"/>
      <c r="C237" s="212" t="s">
        <v>159</v>
      </c>
      <c r="D237" s="206">
        <v>35</v>
      </c>
      <c r="E237" s="207"/>
      <c r="F237" s="140">
        <v>1</v>
      </c>
      <c r="G237" s="141">
        <v>6</v>
      </c>
      <c r="H237" s="140">
        <v>6</v>
      </c>
      <c r="I237" s="141">
        <v>2</v>
      </c>
      <c r="J237" s="140">
        <v>5</v>
      </c>
      <c r="K237" s="141">
        <v>4</v>
      </c>
      <c r="L237" s="140">
        <v>2</v>
      </c>
      <c r="M237" s="141">
        <v>3</v>
      </c>
      <c r="N237" s="140">
        <v>3</v>
      </c>
      <c r="O237" s="141">
        <v>3</v>
      </c>
    </row>
    <row r="238" spans="1:29" x14ac:dyDescent="0.15">
      <c r="A238" s="3"/>
      <c r="C238" s="212"/>
      <c r="D238" s="208">
        <f>D237/500</f>
        <v>7.0000000000000007E-2</v>
      </c>
      <c r="E238" s="209"/>
      <c r="F238" s="138">
        <f t="shared" ref="F238:O238" si="42">F237/50</f>
        <v>0.02</v>
      </c>
      <c r="G238" s="139">
        <f t="shared" si="42"/>
        <v>0.12</v>
      </c>
      <c r="H238" s="138">
        <f t="shared" si="42"/>
        <v>0.12</v>
      </c>
      <c r="I238" s="139">
        <f t="shared" si="42"/>
        <v>0.04</v>
      </c>
      <c r="J238" s="138">
        <f t="shared" si="42"/>
        <v>0.1</v>
      </c>
      <c r="K238" s="139">
        <f t="shared" si="42"/>
        <v>0.08</v>
      </c>
      <c r="L238" s="138">
        <f t="shared" si="42"/>
        <v>0.04</v>
      </c>
      <c r="M238" s="139">
        <f t="shared" si="42"/>
        <v>0.06</v>
      </c>
      <c r="N238" s="138">
        <f t="shared" si="42"/>
        <v>0.06</v>
      </c>
      <c r="O238" s="139">
        <f t="shared" si="42"/>
        <v>0.06</v>
      </c>
    </row>
    <row r="239" spans="1:29" x14ac:dyDescent="0.15">
      <c r="A239" s="3"/>
      <c r="C239" s="212" t="s">
        <v>21</v>
      </c>
      <c r="D239" s="206">
        <v>148</v>
      </c>
      <c r="E239" s="207"/>
      <c r="F239" s="140">
        <v>11</v>
      </c>
      <c r="G239" s="141">
        <v>15</v>
      </c>
      <c r="H239" s="140">
        <v>16</v>
      </c>
      <c r="I239" s="141">
        <v>16</v>
      </c>
      <c r="J239" s="140">
        <v>12</v>
      </c>
      <c r="K239" s="141">
        <v>20</v>
      </c>
      <c r="L239" s="140">
        <v>15</v>
      </c>
      <c r="M239" s="141">
        <v>18</v>
      </c>
      <c r="N239" s="140">
        <v>14</v>
      </c>
      <c r="O239" s="141">
        <v>11</v>
      </c>
    </row>
    <row r="240" spans="1:29" x14ac:dyDescent="0.15">
      <c r="A240" s="3"/>
      <c r="C240" s="212"/>
      <c r="D240" s="208">
        <f>D239/500</f>
        <v>0.29599999999999999</v>
      </c>
      <c r="E240" s="209"/>
      <c r="F240" s="142">
        <f t="shared" ref="F240:O240" si="43">F239/50</f>
        <v>0.22</v>
      </c>
      <c r="G240" s="143">
        <f t="shared" si="43"/>
        <v>0.3</v>
      </c>
      <c r="H240" s="142">
        <f t="shared" si="43"/>
        <v>0.32</v>
      </c>
      <c r="I240" s="143">
        <f t="shared" si="43"/>
        <v>0.32</v>
      </c>
      <c r="J240" s="142">
        <f t="shared" si="43"/>
        <v>0.24</v>
      </c>
      <c r="K240" s="143">
        <f t="shared" si="43"/>
        <v>0.4</v>
      </c>
      <c r="L240" s="142">
        <f t="shared" si="43"/>
        <v>0.3</v>
      </c>
      <c r="M240" s="143">
        <f t="shared" si="43"/>
        <v>0.36</v>
      </c>
      <c r="N240" s="142">
        <f t="shared" si="43"/>
        <v>0.28000000000000003</v>
      </c>
      <c r="O240" s="143">
        <f t="shared" si="43"/>
        <v>0.22</v>
      </c>
    </row>
    <row r="241" spans="1:14" x14ac:dyDescent="0.15">
      <c r="A241" s="3"/>
      <c r="C241" s="22"/>
      <c r="D241" s="100"/>
      <c r="E241" s="100"/>
      <c r="F241" s="101"/>
      <c r="G241" s="101"/>
      <c r="H241" s="100"/>
      <c r="I241" s="100"/>
      <c r="J241" s="102"/>
      <c r="K241" s="102"/>
      <c r="L241" s="100"/>
      <c r="M241" s="100"/>
      <c r="N241" s="101"/>
    </row>
    <row r="242" spans="1:14" x14ac:dyDescent="0.15">
      <c r="A242" s="3"/>
      <c r="C242" s="22"/>
      <c r="D242" s="100"/>
      <c r="E242" s="100"/>
      <c r="F242" s="101"/>
      <c r="G242" s="101"/>
      <c r="H242" s="100"/>
      <c r="I242" s="100"/>
      <c r="J242" s="102"/>
      <c r="K242" s="102"/>
      <c r="L242" s="100"/>
      <c r="M242" s="100"/>
      <c r="N242" s="101"/>
    </row>
    <row r="243" spans="1:14" x14ac:dyDescent="0.15">
      <c r="A243" s="3"/>
      <c r="C243" s="22"/>
      <c r="D243" s="100"/>
      <c r="E243" s="100"/>
      <c r="F243" s="101"/>
      <c r="G243" s="101"/>
      <c r="H243" s="100"/>
      <c r="I243" s="100"/>
      <c r="J243" s="102"/>
      <c r="K243" s="102"/>
      <c r="L243" s="100"/>
      <c r="M243" s="100"/>
      <c r="N243" s="101"/>
    </row>
    <row r="244" spans="1:14" x14ac:dyDescent="0.15">
      <c r="A244" s="3"/>
      <c r="C244" s="22"/>
      <c r="D244" s="100"/>
      <c r="E244" s="100"/>
      <c r="F244" s="101"/>
      <c r="G244" s="101"/>
      <c r="H244" s="100"/>
      <c r="I244" s="100"/>
      <c r="J244" s="102"/>
      <c r="K244" s="102"/>
      <c r="L244" s="100"/>
      <c r="M244" s="100"/>
      <c r="N244" s="101"/>
    </row>
    <row r="245" spans="1:14" x14ac:dyDescent="0.15">
      <c r="A245" s="3"/>
      <c r="C245" s="22"/>
      <c r="D245" s="100"/>
      <c r="E245" s="100"/>
      <c r="F245" s="101"/>
      <c r="G245" s="101"/>
      <c r="H245" s="100"/>
      <c r="I245" s="100"/>
      <c r="J245" s="102"/>
      <c r="K245" s="102"/>
      <c r="L245" s="100"/>
      <c r="M245" s="100"/>
      <c r="N245" s="101"/>
    </row>
    <row r="246" spans="1:14" x14ac:dyDescent="0.15">
      <c r="A246" s="3"/>
      <c r="C246" s="22"/>
      <c r="D246" s="100"/>
      <c r="E246" s="100"/>
      <c r="F246" s="101"/>
      <c r="G246" s="101"/>
      <c r="H246" s="100"/>
      <c r="I246" s="100"/>
      <c r="J246" s="102"/>
      <c r="K246" s="102"/>
      <c r="L246" s="100"/>
      <c r="M246" s="100"/>
      <c r="N246" s="101"/>
    </row>
    <row r="247" spans="1:14" x14ac:dyDescent="0.15">
      <c r="A247" s="3"/>
      <c r="C247" s="22"/>
      <c r="D247" s="100"/>
      <c r="E247" s="100"/>
      <c r="F247" s="101"/>
      <c r="G247" s="101"/>
      <c r="H247" s="100"/>
      <c r="I247" s="100"/>
      <c r="J247" s="102"/>
      <c r="K247" s="102"/>
      <c r="L247" s="100"/>
      <c r="M247" s="100"/>
      <c r="N247" s="101"/>
    </row>
    <row r="248" spans="1:14" x14ac:dyDescent="0.15">
      <c r="A248" s="3"/>
      <c r="C248" s="22"/>
      <c r="D248" s="100"/>
      <c r="E248" s="100"/>
      <c r="F248" s="101"/>
      <c r="G248" s="101"/>
      <c r="H248" s="100"/>
      <c r="I248" s="100"/>
      <c r="J248" s="102"/>
      <c r="K248" s="102"/>
      <c r="L248" s="100"/>
      <c r="M248" s="100"/>
      <c r="N248" s="101"/>
    </row>
    <row r="249" spans="1:14" x14ac:dyDescent="0.15">
      <c r="A249" s="3"/>
      <c r="C249" s="22"/>
      <c r="D249" s="100"/>
      <c r="E249" s="100"/>
      <c r="F249" s="101"/>
      <c r="G249" s="101"/>
      <c r="H249" s="100"/>
      <c r="I249" s="100"/>
      <c r="J249" s="102"/>
      <c r="K249" s="102"/>
      <c r="L249" s="100"/>
      <c r="M249" s="100"/>
      <c r="N249" s="101"/>
    </row>
    <row r="250" spans="1:14" x14ac:dyDescent="0.15">
      <c r="A250" s="3"/>
      <c r="C250" s="22"/>
      <c r="D250" s="100"/>
      <c r="E250" s="100"/>
      <c r="F250" s="101"/>
      <c r="G250" s="101"/>
      <c r="H250" s="100"/>
      <c r="I250" s="100"/>
      <c r="J250" s="102"/>
      <c r="K250" s="102"/>
      <c r="L250" s="100"/>
      <c r="M250" s="100"/>
      <c r="N250" s="101"/>
    </row>
    <row r="251" spans="1:14" x14ac:dyDescent="0.15">
      <c r="A251" s="3"/>
      <c r="C251" s="22"/>
      <c r="D251" s="100"/>
      <c r="E251" s="100"/>
      <c r="F251" s="101"/>
      <c r="G251" s="101"/>
      <c r="H251" s="100"/>
      <c r="I251" s="100"/>
      <c r="J251" s="102"/>
      <c r="K251" s="102"/>
      <c r="L251" s="100"/>
      <c r="M251" s="100"/>
      <c r="N251" s="101"/>
    </row>
    <row r="252" spans="1:14" x14ac:dyDescent="0.15">
      <c r="A252" s="3"/>
      <c r="C252" s="22"/>
      <c r="D252" s="100"/>
      <c r="E252" s="100"/>
      <c r="F252" s="101"/>
      <c r="G252" s="101"/>
      <c r="H252" s="100"/>
      <c r="I252" s="100"/>
      <c r="J252" s="102"/>
      <c r="K252" s="102"/>
      <c r="L252" s="100"/>
      <c r="M252" s="100"/>
      <c r="N252" s="101"/>
    </row>
    <row r="253" spans="1:14" x14ac:dyDescent="0.15">
      <c r="A253" s="3"/>
      <c r="C253" s="22"/>
      <c r="D253" s="100"/>
      <c r="E253" s="100"/>
      <c r="F253" s="101"/>
      <c r="G253" s="101"/>
      <c r="H253" s="100"/>
      <c r="I253" s="100"/>
      <c r="J253" s="102"/>
      <c r="K253" s="102"/>
      <c r="L253" s="100"/>
      <c r="M253" s="100"/>
      <c r="N253" s="101"/>
    </row>
    <row r="254" spans="1:14" x14ac:dyDescent="0.15">
      <c r="A254" s="3"/>
      <c r="C254" s="22"/>
      <c r="D254" s="100"/>
      <c r="E254" s="100"/>
      <c r="F254" s="101"/>
      <c r="G254" s="101"/>
      <c r="H254" s="100"/>
      <c r="I254" s="100"/>
      <c r="J254" s="102"/>
      <c r="K254" s="102"/>
      <c r="L254" s="100"/>
      <c r="M254" s="100"/>
      <c r="N254" s="101"/>
    </row>
    <row r="255" spans="1:14" x14ac:dyDescent="0.15">
      <c r="A255" s="3"/>
      <c r="C255" s="22"/>
      <c r="D255" s="100"/>
      <c r="E255" s="100"/>
      <c r="F255" s="101"/>
      <c r="G255" s="101"/>
      <c r="H255" s="100"/>
      <c r="I255" s="100"/>
      <c r="J255" s="102"/>
      <c r="K255" s="102"/>
      <c r="L255" s="100"/>
      <c r="M255" s="100"/>
      <c r="N255" s="101"/>
    </row>
    <row r="256" spans="1:14" x14ac:dyDescent="0.15">
      <c r="A256" s="3"/>
      <c r="C256" s="22"/>
      <c r="D256" s="100"/>
      <c r="E256" s="100"/>
      <c r="F256" s="101"/>
      <c r="G256" s="101"/>
      <c r="H256" s="100"/>
      <c r="I256" s="100"/>
      <c r="J256" s="102"/>
      <c r="K256" s="102"/>
      <c r="L256" s="100"/>
      <c r="M256" s="100"/>
      <c r="N256" s="101"/>
    </row>
    <row r="257" spans="1:21" x14ac:dyDescent="0.15">
      <c r="A257" s="3"/>
      <c r="C257" s="22"/>
      <c r="D257" s="100"/>
      <c r="E257" s="100"/>
      <c r="F257" s="101"/>
      <c r="G257" s="101"/>
      <c r="H257" s="100"/>
      <c r="I257" s="100"/>
      <c r="J257" s="102"/>
      <c r="K257" s="102"/>
      <c r="L257" s="100"/>
      <c r="M257" s="100"/>
      <c r="N257" s="101"/>
    </row>
    <row r="258" spans="1:21" x14ac:dyDescent="0.15">
      <c r="A258" s="3"/>
      <c r="C258" s="22"/>
      <c r="D258" s="100"/>
      <c r="E258" s="100"/>
      <c r="F258" s="101"/>
      <c r="G258" s="101"/>
      <c r="H258" s="100"/>
      <c r="I258" s="100"/>
      <c r="J258" s="102"/>
      <c r="K258" s="102"/>
      <c r="L258" s="100"/>
      <c r="M258" s="100"/>
      <c r="N258" s="101"/>
    </row>
    <row r="259" spans="1:21" x14ac:dyDescent="0.15">
      <c r="A259" s="3"/>
      <c r="C259" s="22"/>
      <c r="D259" s="100"/>
      <c r="E259" s="100"/>
      <c r="F259" s="101"/>
      <c r="G259" s="101"/>
      <c r="H259" s="100"/>
      <c r="I259" s="100"/>
      <c r="J259" s="102"/>
      <c r="K259" s="102"/>
      <c r="L259" s="100"/>
      <c r="M259" s="100"/>
      <c r="N259" s="101"/>
    </row>
    <row r="260" spans="1:21" x14ac:dyDescent="0.15">
      <c r="A260" s="3"/>
      <c r="C260" s="22"/>
      <c r="D260" s="100"/>
      <c r="E260" s="100"/>
      <c r="F260" s="101"/>
      <c r="G260" s="101"/>
      <c r="H260" s="100"/>
      <c r="I260" s="100"/>
      <c r="J260" s="102"/>
      <c r="K260" s="102"/>
      <c r="L260" s="100"/>
      <c r="M260" s="100"/>
      <c r="N260" s="101"/>
    </row>
    <row r="261" spans="1:21" x14ac:dyDescent="0.15">
      <c r="A261" s="3"/>
      <c r="C261" s="22"/>
      <c r="D261" s="100"/>
      <c r="E261" s="100"/>
      <c r="F261" s="101"/>
      <c r="G261" s="101"/>
      <c r="H261" s="100"/>
      <c r="I261" s="100"/>
      <c r="J261" s="102"/>
      <c r="K261" s="102"/>
      <c r="L261" s="100"/>
      <c r="M261" s="100"/>
      <c r="N261" s="101"/>
    </row>
    <row r="262" spans="1:21" x14ac:dyDescent="0.15">
      <c r="A262" s="3"/>
      <c r="C262" s="3" t="s">
        <v>98</v>
      </c>
      <c r="D262" s="3"/>
      <c r="E262" s="3"/>
      <c r="F262" s="103"/>
      <c r="G262" s="103"/>
      <c r="H262" s="3"/>
      <c r="I262" s="3"/>
      <c r="J262" s="103"/>
      <c r="K262" s="103"/>
      <c r="L262" s="3"/>
      <c r="M262" s="3"/>
      <c r="N262" s="103"/>
    </row>
    <row r="263" spans="1:21" x14ac:dyDescent="0.15">
      <c r="A263" s="3"/>
      <c r="C263" s="24"/>
      <c r="D263" s="24" t="s">
        <v>38</v>
      </c>
      <c r="E263" s="94">
        <v>500</v>
      </c>
      <c r="F263" s="24" t="s">
        <v>44</v>
      </c>
      <c r="G263" s="94">
        <v>500</v>
      </c>
      <c r="H263" s="24" t="s">
        <v>46</v>
      </c>
      <c r="I263" s="95">
        <v>500</v>
      </c>
      <c r="J263" s="24" t="s">
        <v>89</v>
      </c>
      <c r="K263" s="95">
        <v>500</v>
      </c>
      <c r="L263" s="24" t="s">
        <v>166</v>
      </c>
      <c r="M263" s="95">
        <v>500</v>
      </c>
      <c r="N263" s="96"/>
      <c r="P263" s="104"/>
      <c r="Q263" s="105" t="s">
        <v>38</v>
      </c>
      <c r="R263" s="105" t="s">
        <v>44</v>
      </c>
      <c r="S263" s="105" t="s">
        <v>46</v>
      </c>
      <c r="T263" s="105" t="s">
        <v>89</v>
      </c>
      <c r="U263" s="105" t="s">
        <v>166</v>
      </c>
    </row>
    <row r="264" spans="1:21" x14ac:dyDescent="0.15">
      <c r="A264" s="3"/>
      <c r="C264" s="24" t="s">
        <v>16</v>
      </c>
      <c r="D264" s="97">
        <v>43</v>
      </c>
      <c r="E264" s="21">
        <f t="shared" ref="E264:E269" si="44">D264/$E$263</f>
        <v>8.5999999999999993E-2</v>
      </c>
      <c r="F264" s="24">
        <v>46</v>
      </c>
      <c r="G264" s="21">
        <f t="shared" ref="G264:G269" si="45">F264/$G$263</f>
        <v>9.1999999999999998E-2</v>
      </c>
      <c r="H264" s="97">
        <v>56</v>
      </c>
      <c r="I264" s="20">
        <f t="shared" ref="I264:I269" si="46">H264/$I$263</f>
        <v>0.112</v>
      </c>
      <c r="J264" s="97">
        <v>70</v>
      </c>
      <c r="K264" s="20">
        <f>J264/$K$263</f>
        <v>0.14000000000000001</v>
      </c>
      <c r="L264" s="97">
        <v>59</v>
      </c>
      <c r="M264" s="20">
        <f>L264/$M$263</f>
        <v>0.11799999999999999</v>
      </c>
      <c r="N264" s="90"/>
      <c r="P264" s="104" t="s">
        <v>16</v>
      </c>
      <c r="Q264" s="106">
        <f>指標関係調査!E264</f>
        <v>8.5999999999999993E-2</v>
      </c>
      <c r="R264" s="106">
        <f>指標関係調査!G264</f>
        <v>9.1999999999999998E-2</v>
      </c>
      <c r="S264" s="106">
        <f>指標関係調査!I264</f>
        <v>0.112</v>
      </c>
      <c r="T264" s="107">
        <f t="shared" ref="T264:T269" si="47">K264</f>
        <v>0.14000000000000001</v>
      </c>
      <c r="U264" s="20">
        <v>0.11799999999999999</v>
      </c>
    </row>
    <row r="265" spans="1:21" x14ac:dyDescent="0.15">
      <c r="A265" s="3"/>
      <c r="C265" s="23" t="s">
        <v>17</v>
      </c>
      <c r="D265" s="97">
        <v>59</v>
      </c>
      <c r="E265" s="21">
        <f t="shared" si="44"/>
        <v>0.11799999999999999</v>
      </c>
      <c r="F265" s="24">
        <v>54</v>
      </c>
      <c r="G265" s="21">
        <f t="shared" si="45"/>
        <v>0.108</v>
      </c>
      <c r="H265" s="97">
        <v>87</v>
      </c>
      <c r="I265" s="20">
        <f t="shared" si="46"/>
        <v>0.17399999999999999</v>
      </c>
      <c r="J265" s="97">
        <v>87</v>
      </c>
      <c r="K265" s="20">
        <f t="shared" ref="K265:K267" si="48">J265/$K$263</f>
        <v>0.17399999999999999</v>
      </c>
      <c r="L265" s="97">
        <v>78</v>
      </c>
      <c r="M265" s="20">
        <f t="shared" ref="M265:M269" si="49">L265/$M$263</f>
        <v>0.156</v>
      </c>
      <c r="N265" s="90"/>
      <c r="P265" s="108" t="s">
        <v>17</v>
      </c>
      <c r="Q265" s="106">
        <f>指標関係調査!E265</f>
        <v>0.11799999999999999</v>
      </c>
      <c r="R265" s="106">
        <f>指標関係調査!G265</f>
        <v>0.108</v>
      </c>
      <c r="S265" s="106">
        <f>指標関係調査!I265</f>
        <v>0.17399999999999999</v>
      </c>
      <c r="T265" s="107">
        <f t="shared" si="47"/>
        <v>0.17399999999999999</v>
      </c>
      <c r="U265" s="20">
        <v>0.156</v>
      </c>
    </row>
    <row r="266" spans="1:21" x14ac:dyDescent="0.15">
      <c r="A266" s="3"/>
      <c r="C266" s="23" t="s">
        <v>18</v>
      </c>
      <c r="D266" s="97">
        <v>94</v>
      </c>
      <c r="E266" s="21">
        <f t="shared" si="44"/>
        <v>0.188</v>
      </c>
      <c r="F266" s="97">
        <v>122</v>
      </c>
      <c r="G266" s="21">
        <f t="shared" si="45"/>
        <v>0.24399999999999999</v>
      </c>
      <c r="H266" s="97">
        <v>120</v>
      </c>
      <c r="I266" s="20">
        <f t="shared" si="46"/>
        <v>0.24</v>
      </c>
      <c r="J266" s="97">
        <v>116</v>
      </c>
      <c r="K266" s="20">
        <f t="shared" si="48"/>
        <v>0.23200000000000001</v>
      </c>
      <c r="L266" s="97">
        <v>116</v>
      </c>
      <c r="M266" s="20">
        <f t="shared" si="49"/>
        <v>0.23200000000000001</v>
      </c>
      <c r="N266" s="90"/>
      <c r="P266" s="108" t="s">
        <v>18</v>
      </c>
      <c r="Q266" s="106">
        <f>指標関係調査!E266</f>
        <v>0.188</v>
      </c>
      <c r="R266" s="106">
        <f>指標関係調査!G266</f>
        <v>0.24399999999999999</v>
      </c>
      <c r="S266" s="106">
        <f>指標関係調査!I266</f>
        <v>0.24</v>
      </c>
      <c r="T266" s="107">
        <f t="shared" si="47"/>
        <v>0.23200000000000001</v>
      </c>
      <c r="U266" s="20">
        <v>0.23200000000000001</v>
      </c>
    </row>
    <row r="267" spans="1:21" x14ac:dyDescent="0.15">
      <c r="A267" s="3"/>
      <c r="C267" s="23" t="s">
        <v>19</v>
      </c>
      <c r="D267" s="97">
        <v>79</v>
      </c>
      <c r="E267" s="21">
        <f t="shared" si="44"/>
        <v>0.158</v>
      </c>
      <c r="F267" s="97">
        <v>64</v>
      </c>
      <c r="G267" s="21">
        <f t="shared" si="45"/>
        <v>0.128</v>
      </c>
      <c r="H267" s="97">
        <v>64</v>
      </c>
      <c r="I267" s="20">
        <f t="shared" si="46"/>
        <v>0.128</v>
      </c>
      <c r="J267" s="97">
        <v>100</v>
      </c>
      <c r="K267" s="20">
        <f t="shared" si="48"/>
        <v>0.2</v>
      </c>
      <c r="L267" s="97">
        <v>64</v>
      </c>
      <c r="M267" s="20">
        <f t="shared" si="49"/>
        <v>0.128</v>
      </c>
      <c r="N267" s="90"/>
      <c r="P267" s="108" t="s">
        <v>19</v>
      </c>
      <c r="Q267" s="106">
        <f>指標関係調査!E267</f>
        <v>0.158</v>
      </c>
      <c r="R267" s="106">
        <f>指標関係調査!G267</f>
        <v>0.128</v>
      </c>
      <c r="S267" s="106">
        <f>指標関係調査!I267</f>
        <v>0.128</v>
      </c>
      <c r="T267" s="107">
        <f t="shared" si="47"/>
        <v>0.2</v>
      </c>
      <c r="U267" s="20">
        <v>0.128</v>
      </c>
    </row>
    <row r="268" spans="1:21" x14ac:dyDescent="0.15">
      <c r="A268" s="3"/>
      <c r="C268" s="23" t="s">
        <v>20</v>
      </c>
      <c r="D268" s="97">
        <v>53</v>
      </c>
      <c r="E268" s="21">
        <f t="shared" si="44"/>
        <v>0.106</v>
      </c>
      <c r="F268" s="97">
        <v>78</v>
      </c>
      <c r="G268" s="21">
        <f t="shared" si="45"/>
        <v>0.156</v>
      </c>
      <c r="H268" s="97">
        <v>30</v>
      </c>
      <c r="I268" s="20">
        <f t="shared" si="46"/>
        <v>0.06</v>
      </c>
      <c r="J268" s="97">
        <v>35</v>
      </c>
      <c r="K268" s="20">
        <f>J268/$K$263</f>
        <v>7.0000000000000007E-2</v>
      </c>
      <c r="L268" s="97">
        <v>35</v>
      </c>
      <c r="M268" s="20">
        <f t="shared" si="49"/>
        <v>7.0000000000000007E-2</v>
      </c>
      <c r="N268" s="90"/>
      <c r="P268" s="108" t="s">
        <v>20</v>
      </c>
      <c r="Q268" s="106">
        <f>指標関係調査!E268</f>
        <v>0.106</v>
      </c>
      <c r="R268" s="106">
        <f>指標関係調査!G268</f>
        <v>0.156</v>
      </c>
      <c r="S268" s="106">
        <f>指標関係調査!I268</f>
        <v>0.06</v>
      </c>
      <c r="T268" s="107">
        <f t="shared" si="47"/>
        <v>7.0000000000000007E-2</v>
      </c>
      <c r="U268" s="20">
        <v>7.0000000000000007E-2</v>
      </c>
    </row>
    <row r="269" spans="1:21" x14ac:dyDescent="0.15">
      <c r="A269" s="3"/>
      <c r="C269" s="23" t="s">
        <v>122</v>
      </c>
      <c r="D269" s="97">
        <v>172</v>
      </c>
      <c r="E269" s="21">
        <f t="shared" si="44"/>
        <v>0.34399999999999997</v>
      </c>
      <c r="F269" s="97">
        <v>136</v>
      </c>
      <c r="G269" s="21">
        <f t="shared" si="45"/>
        <v>0.27200000000000002</v>
      </c>
      <c r="H269" s="97">
        <v>143</v>
      </c>
      <c r="I269" s="20">
        <f t="shared" si="46"/>
        <v>0.28599999999999998</v>
      </c>
      <c r="J269" s="97">
        <f>K263-SUM(J264:J268)</f>
        <v>92</v>
      </c>
      <c r="K269" s="20">
        <f>J269/$K$263</f>
        <v>0.184</v>
      </c>
      <c r="L269" s="97">
        <v>148</v>
      </c>
      <c r="M269" s="20">
        <f t="shared" si="49"/>
        <v>0.29599999999999999</v>
      </c>
      <c r="N269" s="90"/>
      <c r="P269" s="108" t="s">
        <v>21</v>
      </c>
      <c r="Q269" s="106">
        <f>指標関係調査!E269</f>
        <v>0.34399999999999997</v>
      </c>
      <c r="R269" s="106">
        <f>指標関係調査!G269</f>
        <v>0.27200000000000002</v>
      </c>
      <c r="S269" s="106">
        <f>指標関係調査!I269</f>
        <v>0.28599999999999998</v>
      </c>
      <c r="T269" s="107">
        <f t="shared" si="47"/>
        <v>0.184</v>
      </c>
      <c r="U269" s="20">
        <v>0.29599999999999999</v>
      </c>
    </row>
    <row r="270" spans="1:21" x14ac:dyDescent="0.15">
      <c r="A270" s="3"/>
      <c r="B270" s="22"/>
      <c r="C270" s="22"/>
      <c r="D270" s="3"/>
      <c r="E270" s="3"/>
      <c r="F270" s="3"/>
      <c r="G270" s="3"/>
      <c r="H270" s="3"/>
      <c r="I270" s="89"/>
      <c r="J270" s="89"/>
      <c r="K270" s="99"/>
      <c r="L270" s="99"/>
      <c r="M270" s="89"/>
      <c r="N270" s="89"/>
    </row>
    <row r="271" spans="1:21" x14ac:dyDescent="0.15">
      <c r="A271" s="3"/>
      <c r="B271" s="3"/>
      <c r="C271" s="3"/>
      <c r="D271" s="3"/>
      <c r="E271" s="3"/>
      <c r="F271" s="3"/>
      <c r="G271" s="3"/>
      <c r="H271" s="3"/>
      <c r="I271" s="3"/>
      <c r="J271" s="3"/>
      <c r="K271" s="3"/>
      <c r="L271" s="3"/>
      <c r="M271" s="3"/>
      <c r="N271" s="3"/>
    </row>
    <row r="272" spans="1:21" x14ac:dyDescent="0.15">
      <c r="A272" s="3"/>
      <c r="B272" s="3"/>
      <c r="C272" s="3"/>
      <c r="D272" s="3"/>
      <c r="E272" s="3"/>
      <c r="F272" s="3"/>
      <c r="G272" s="3"/>
      <c r="H272" s="3"/>
      <c r="I272" s="3"/>
      <c r="J272" s="3"/>
      <c r="K272" s="3"/>
      <c r="L272" s="3"/>
      <c r="M272" s="3"/>
      <c r="N272" s="3"/>
    </row>
    <row r="273" spans="1:14" x14ac:dyDescent="0.15">
      <c r="A273" s="3"/>
      <c r="B273" s="3"/>
      <c r="C273" s="3"/>
      <c r="D273" s="3"/>
      <c r="E273" s="3"/>
      <c r="F273" s="3"/>
      <c r="G273" s="3"/>
      <c r="H273" s="3"/>
      <c r="I273" s="3"/>
      <c r="J273" s="3"/>
      <c r="K273" s="3"/>
      <c r="L273" s="3"/>
      <c r="M273" s="3"/>
      <c r="N273" s="3"/>
    </row>
    <row r="274" spans="1:14" x14ac:dyDescent="0.15">
      <c r="A274" s="3"/>
      <c r="B274" s="3"/>
      <c r="C274" s="3"/>
      <c r="D274" s="3"/>
      <c r="E274" s="3"/>
      <c r="F274" s="3"/>
      <c r="G274" s="3"/>
      <c r="H274" s="3"/>
      <c r="I274" s="3"/>
      <c r="J274" s="3"/>
      <c r="K274" s="3"/>
      <c r="L274" s="3"/>
      <c r="M274" s="3"/>
      <c r="N274" s="3"/>
    </row>
    <row r="275" spans="1:14" x14ac:dyDescent="0.15">
      <c r="A275" s="3"/>
      <c r="B275" s="3"/>
      <c r="C275" s="3"/>
      <c r="D275" s="3"/>
      <c r="E275" s="3"/>
      <c r="F275" s="3"/>
      <c r="G275" s="3"/>
      <c r="H275" s="3"/>
      <c r="I275" s="3"/>
      <c r="J275" s="3"/>
      <c r="K275" s="3"/>
      <c r="L275" s="3"/>
      <c r="M275" s="3"/>
      <c r="N275" s="3"/>
    </row>
    <row r="276" spans="1:14" x14ac:dyDescent="0.15">
      <c r="A276" s="3"/>
      <c r="B276" s="3"/>
      <c r="C276" s="3"/>
      <c r="D276" s="3"/>
      <c r="E276" s="3"/>
      <c r="F276" s="3"/>
      <c r="G276" s="3"/>
      <c r="H276" s="3"/>
      <c r="I276" s="3"/>
      <c r="J276" s="3"/>
      <c r="K276" s="3"/>
      <c r="L276" s="3"/>
      <c r="M276" s="3"/>
      <c r="N276" s="3"/>
    </row>
    <row r="277" spans="1:14" x14ac:dyDescent="0.15">
      <c r="A277" s="3"/>
      <c r="B277" s="3"/>
      <c r="C277" s="3"/>
      <c r="D277" s="3"/>
      <c r="E277" s="3"/>
      <c r="F277" s="3"/>
      <c r="G277" s="3"/>
      <c r="H277" s="3"/>
      <c r="I277" s="3"/>
      <c r="J277" s="3"/>
      <c r="K277" s="3"/>
      <c r="L277" s="3"/>
      <c r="M277" s="3"/>
      <c r="N277" s="3"/>
    </row>
    <row r="278" spans="1:14" x14ac:dyDescent="0.15">
      <c r="A278" s="3"/>
      <c r="B278" s="3"/>
      <c r="C278" s="3"/>
      <c r="D278" s="3"/>
      <c r="E278" s="3"/>
      <c r="F278" s="3"/>
      <c r="G278" s="3"/>
      <c r="H278" s="3"/>
      <c r="I278" s="3"/>
      <c r="J278" s="3"/>
      <c r="K278" s="3"/>
      <c r="L278" s="3"/>
      <c r="M278" s="3"/>
      <c r="N278" s="3"/>
    </row>
    <row r="279" spans="1:14" x14ac:dyDescent="0.15">
      <c r="A279" s="3"/>
      <c r="B279" s="3"/>
      <c r="C279" s="3"/>
      <c r="D279" s="3"/>
      <c r="E279" s="3"/>
      <c r="F279" s="3"/>
      <c r="G279" s="3"/>
      <c r="H279" s="3"/>
      <c r="I279" s="3"/>
      <c r="J279" s="3"/>
      <c r="K279" s="3"/>
      <c r="L279" s="3"/>
      <c r="M279" s="3"/>
      <c r="N279" s="3"/>
    </row>
    <row r="280" spans="1:14" x14ac:dyDescent="0.15">
      <c r="A280" s="3"/>
      <c r="B280" s="3"/>
      <c r="C280" s="3"/>
      <c r="D280" s="3"/>
      <c r="E280" s="3"/>
      <c r="F280" s="3"/>
      <c r="G280" s="3"/>
      <c r="H280" s="3"/>
      <c r="I280" s="3"/>
      <c r="J280" s="3"/>
      <c r="K280" s="3"/>
      <c r="L280" s="3"/>
      <c r="M280" s="3"/>
      <c r="N280" s="3"/>
    </row>
    <row r="281" spans="1:14" x14ac:dyDescent="0.15">
      <c r="A281" s="3"/>
      <c r="B281" s="3"/>
      <c r="C281" s="3"/>
      <c r="D281" s="3"/>
      <c r="E281" s="3"/>
      <c r="F281" s="3"/>
      <c r="G281" s="3"/>
      <c r="H281" s="3"/>
      <c r="I281" s="3"/>
      <c r="J281" s="3"/>
      <c r="K281" s="3"/>
      <c r="L281" s="3"/>
      <c r="M281" s="3"/>
      <c r="N281" s="3"/>
    </row>
    <row r="282" spans="1:14" x14ac:dyDescent="0.15">
      <c r="A282" s="3"/>
      <c r="B282" s="3"/>
      <c r="C282" s="3"/>
      <c r="D282" s="3"/>
      <c r="E282" s="3"/>
      <c r="F282" s="3"/>
      <c r="G282" s="3"/>
      <c r="H282" s="3"/>
      <c r="I282" s="3"/>
      <c r="J282" s="3"/>
      <c r="K282" s="3"/>
      <c r="L282" s="3"/>
      <c r="M282" s="3"/>
      <c r="N282" s="3"/>
    </row>
    <row r="283" spans="1:14" x14ac:dyDescent="0.15">
      <c r="A283" s="3"/>
      <c r="B283" s="3"/>
      <c r="C283" s="3"/>
      <c r="D283" s="3"/>
      <c r="E283" s="3"/>
      <c r="F283" s="3"/>
      <c r="G283" s="3"/>
      <c r="H283" s="3"/>
      <c r="I283" s="3"/>
      <c r="J283" s="3"/>
      <c r="K283" s="3"/>
      <c r="L283" s="3"/>
      <c r="M283" s="3"/>
      <c r="N283" s="3"/>
    </row>
    <row r="284" spans="1:14" x14ac:dyDescent="0.15">
      <c r="A284" s="3"/>
      <c r="B284" s="3"/>
      <c r="C284" s="3"/>
      <c r="D284" s="3"/>
      <c r="E284" s="3"/>
      <c r="F284" s="3"/>
      <c r="G284" s="3"/>
      <c r="H284" s="3"/>
      <c r="I284" s="3"/>
      <c r="J284" s="3"/>
      <c r="K284" s="3"/>
      <c r="L284" s="3"/>
      <c r="M284" s="3"/>
      <c r="N284" s="3"/>
    </row>
    <row r="285" spans="1:14" x14ac:dyDescent="0.15">
      <c r="A285" s="3"/>
      <c r="B285" s="3"/>
      <c r="C285" s="3"/>
      <c r="D285" s="3"/>
      <c r="E285" s="3"/>
      <c r="F285" s="3"/>
      <c r="G285" s="3"/>
      <c r="H285" s="3"/>
      <c r="I285" s="3"/>
      <c r="J285" s="3"/>
      <c r="K285" s="103"/>
      <c r="L285" s="103"/>
      <c r="M285" s="3"/>
      <c r="N285" s="3"/>
    </row>
    <row r="286" spans="1:14" x14ac:dyDescent="0.15">
      <c r="J286" s="109"/>
      <c r="K286" s="109"/>
    </row>
    <row r="289" spans="1:18" x14ac:dyDescent="0.15">
      <c r="A289" s="33" t="s">
        <v>121</v>
      </c>
      <c r="B289" s="7" t="s">
        <v>274</v>
      </c>
    </row>
    <row r="290" spans="1:18" x14ac:dyDescent="0.15">
      <c r="A290" s="33" t="s">
        <v>121</v>
      </c>
      <c r="B290" s="7" t="s">
        <v>134</v>
      </c>
    </row>
    <row r="291" spans="1:18" x14ac:dyDescent="0.15">
      <c r="A291" s="33" t="s">
        <v>121</v>
      </c>
      <c r="B291" s="7" t="s">
        <v>276</v>
      </c>
    </row>
    <row r="293" spans="1:18" x14ac:dyDescent="0.15">
      <c r="C293" s="17"/>
      <c r="D293" s="59" t="s">
        <v>15</v>
      </c>
      <c r="E293" s="110">
        <v>253</v>
      </c>
      <c r="F293" s="59" t="s">
        <v>2</v>
      </c>
      <c r="G293" s="110">
        <v>132</v>
      </c>
      <c r="H293" s="59" t="s">
        <v>3</v>
      </c>
      <c r="I293" s="110">
        <v>121</v>
      </c>
      <c r="J293" s="68"/>
      <c r="L293" s="111"/>
    </row>
    <row r="294" spans="1:18" x14ac:dyDescent="0.15">
      <c r="C294" s="17" t="s">
        <v>124</v>
      </c>
      <c r="D294" s="17">
        <v>195</v>
      </c>
      <c r="E294" s="30">
        <f t="shared" ref="E294:E300" si="50">D294/$E$293</f>
        <v>0.77075098814229248</v>
      </c>
      <c r="F294" s="17">
        <v>102</v>
      </c>
      <c r="G294" s="30">
        <f>F294/$G$293</f>
        <v>0.77272727272727271</v>
      </c>
      <c r="H294" s="17">
        <v>93</v>
      </c>
      <c r="I294" s="30">
        <f>H294/$I$293</f>
        <v>0.76859504132231404</v>
      </c>
      <c r="J294" s="68"/>
      <c r="L294" s="69"/>
    </row>
    <row r="295" spans="1:18" x14ac:dyDescent="0.15">
      <c r="C295" s="17" t="s">
        <v>125</v>
      </c>
      <c r="D295" s="17">
        <v>85</v>
      </c>
      <c r="E295" s="30">
        <f t="shared" si="50"/>
        <v>0.33596837944664032</v>
      </c>
      <c r="F295" s="17">
        <v>52</v>
      </c>
      <c r="G295" s="30">
        <f t="shared" ref="G295:G300" si="51">F295/$G$293</f>
        <v>0.39393939393939392</v>
      </c>
      <c r="H295" s="17">
        <v>33</v>
      </c>
      <c r="I295" s="30">
        <f t="shared" ref="I295:I300" si="52">H295/$I$293</f>
        <v>0.27272727272727271</v>
      </c>
      <c r="J295" s="68"/>
      <c r="L295" s="69"/>
    </row>
    <row r="296" spans="1:18" x14ac:dyDescent="0.15">
      <c r="C296" s="17" t="s">
        <v>126</v>
      </c>
      <c r="D296" s="17">
        <v>42</v>
      </c>
      <c r="E296" s="30">
        <f t="shared" si="50"/>
        <v>0.16600790513833993</v>
      </c>
      <c r="F296" s="17">
        <v>23</v>
      </c>
      <c r="G296" s="30">
        <f t="shared" si="51"/>
        <v>0.17424242424242425</v>
      </c>
      <c r="H296" s="17">
        <v>19</v>
      </c>
      <c r="I296" s="30">
        <f t="shared" si="52"/>
        <v>0.15702479338842976</v>
      </c>
      <c r="J296" s="68"/>
      <c r="L296" s="69"/>
    </row>
    <row r="297" spans="1:18" x14ac:dyDescent="0.15">
      <c r="C297" s="17" t="s">
        <v>127</v>
      </c>
      <c r="D297" s="17">
        <v>24</v>
      </c>
      <c r="E297" s="30">
        <f t="shared" si="50"/>
        <v>9.4861660079051377E-2</v>
      </c>
      <c r="F297" s="17">
        <v>17</v>
      </c>
      <c r="G297" s="30">
        <f t="shared" si="51"/>
        <v>0.12878787878787878</v>
      </c>
      <c r="H297" s="17">
        <v>7</v>
      </c>
      <c r="I297" s="30">
        <f t="shared" si="52"/>
        <v>5.7851239669421489E-2</v>
      </c>
      <c r="J297" s="68"/>
      <c r="L297" s="69"/>
    </row>
    <row r="298" spans="1:18" x14ac:dyDescent="0.15">
      <c r="C298" s="17" t="s">
        <v>128</v>
      </c>
      <c r="D298" s="17">
        <v>14</v>
      </c>
      <c r="E298" s="30">
        <f t="shared" si="50"/>
        <v>5.533596837944664E-2</v>
      </c>
      <c r="F298" s="17">
        <v>9</v>
      </c>
      <c r="G298" s="30">
        <f t="shared" si="51"/>
        <v>6.8181818181818177E-2</v>
      </c>
      <c r="H298" s="17">
        <v>5</v>
      </c>
      <c r="I298" s="30">
        <f t="shared" si="52"/>
        <v>4.1322314049586778E-2</v>
      </c>
      <c r="J298" s="68"/>
      <c r="L298" s="69"/>
    </row>
    <row r="299" spans="1:18" x14ac:dyDescent="0.15">
      <c r="C299" s="17" t="s">
        <v>129</v>
      </c>
      <c r="D299" s="17">
        <v>23</v>
      </c>
      <c r="E299" s="30">
        <f t="shared" si="50"/>
        <v>9.0909090909090912E-2</v>
      </c>
      <c r="F299" s="17">
        <v>12</v>
      </c>
      <c r="G299" s="30">
        <f t="shared" si="51"/>
        <v>9.0909090909090912E-2</v>
      </c>
      <c r="H299" s="17">
        <v>11</v>
      </c>
      <c r="I299" s="30">
        <f t="shared" si="52"/>
        <v>9.0909090909090912E-2</v>
      </c>
      <c r="J299" s="68"/>
      <c r="L299" s="69"/>
    </row>
    <row r="300" spans="1:18" x14ac:dyDescent="0.15">
      <c r="C300" s="17" t="s">
        <v>123</v>
      </c>
      <c r="D300" s="17">
        <v>11</v>
      </c>
      <c r="E300" s="30">
        <f t="shared" si="50"/>
        <v>4.3478260869565216E-2</v>
      </c>
      <c r="F300" s="17">
        <v>3</v>
      </c>
      <c r="G300" s="30">
        <f t="shared" si="51"/>
        <v>2.2727272727272728E-2</v>
      </c>
      <c r="H300" s="17">
        <v>8</v>
      </c>
      <c r="I300" s="30">
        <f t="shared" si="52"/>
        <v>6.6115702479338845E-2</v>
      </c>
      <c r="J300" s="68"/>
      <c r="L300" s="69"/>
    </row>
    <row r="301" spans="1:18" x14ac:dyDescent="0.15">
      <c r="K301" s="69"/>
      <c r="L301" s="69"/>
    </row>
    <row r="302" spans="1:18" x14ac:dyDescent="0.15">
      <c r="C302" s="3" t="s">
        <v>97</v>
      </c>
    </row>
    <row r="303" spans="1:18" ht="22.5" x14ac:dyDescent="0.15">
      <c r="C303" s="74"/>
      <c r="D303" s="75" t="s">
        <v>15</v>
      </c>
      <c r="E303" s="76">
        <v>253</v>
      </c>
      <c r="F303" s="77" t="s">
        <v>145</v>
      </c>
      <c r="G303" s="76">
        <v>51</v>
      </c>
      <c r="H303" s="75" t="s">
        <v>25</v>
      </c>
      <c r="I303" s="76">
        <v>46</v>
      </c>
      <c r="J303" s="75" t="s">
        <v>26</v>
      </c>
      <c r="K303" s="76">
        <v>45</v>
      </c>
      <c r="L303" s="75" t="s">
        <v>27</v>
      </c>
      <c r="M303" s="76">
        <v>51</v>
      </c>
      <c r="N303" s="78" t="s">
        <v>28</v>
      </c>
      <c r="O303" s="76">
        <v>60</v>
      </c>
      <c r="R303" s="65"/>
    </row>
    <row r="304" spans="1:18" x14ac:dyDescent="0.15">
      <c r="C304" s="17" t="s">
        <v>124</v>
      </c>
      <c r="D304" s="17">
        <v>195</v>
      </c>
      <c r="E304" s="30">
        <f t="shared" ref="E304:E310" si="53">D304/$E$303</f>
        <v>0.77075098814229248</v>
      </c>
      <c r="F304" s="16">
        <v>32</v>
      </c>
      <c r="G304" s="30">
        <f>F304/$G$303</f>
        <v>0.62745098039215685</v>
      </c>
      <c r="H304" s="16">
        <v>37</v>
      </c>
      <c r="I304" s="30">
        <f>H304/$I$303</f>
        <v>0.80434782608695654</v>
      </c>
      <c r="J304" s="16">
        <v>35</v>
      </c>
      <c r="K304" s="30">
        <f>J304/$K$303</f>
        <v>0.77777777777777779</v>
      </c>
      <c r="L304" s="16">
        <v>39</v>
      </c>
      <c r="M304" s="27">
        <f>L304/$M$303</f>
        <v>0.76470588235294112</v>
      </c>
      <c r="N304" s="16">
        <v>52</v>
      </c>
      <c r="O304" s="27">
        <f>N304/$O$303</f>
        <v>0.8666666666666667</v>
      </c>
    </row>
    <row r="305" spans="3:15" x14ac:dyDescent="0.15">
      <c r="C305" s="17" t="s">
        <v>125</v>
      </c>
      <c r="D305" s="17">
        <v>85</v>
      </c>
      <c r="E305" s="30">
        <f t="shared" si="53"/>
        <v>0.33596837944664032</v>
      </c>
      <c r="F305" s="16">
        <v>24</v>
      </c>
      <c r="G305" s="30">
        <f t="shared" ref="G305:G310" si="54">F305/$G$303</f>
        <v>0.47058823529411764</v>
      </c>
      <c r="H305" s="16">
        <v>17</v>
      </c>
      <c r="I305" s="30">
        <f t="shared" ref="I305:I310" si="55">H305/$I$303</f>
        <v>0.36956521739130432</v>
      </c>
      <c r="J305" s="16">
        <v>18</v>
      </c>
      <c r="K305" s="30">
        <f t="shared" ref="K305:K310" si="56">J305/$K$303</f>
        <v>0.4</v>
      </c>
      <c r="L305" s="16">
        <v>13</v>
      </c>
      <c r="M305" s="27">
        <f t="shared" ref="M305:M310" si="57">L305/$M$303</f>
        <v>0.25490196078431371</v>
      </c>
      <c r="N305" s="16">
        <v>13</v>
      </c>
      <c r="O305" s="27">
        <f t="shared" ref="O305:O310" si="58">N305/$O$303</f>
        <v>0.21666666666666667</v>
      </c>
    </row>
    <row r="306" spans="3:15" x14ac:dyDescent="0.15">
      <c r="C306" s="17" t="s">
        <v>126</v>
      </c>
      <c r="D306" s="17">
        <v>42</v>
      </c>
      <c r="E306" s="30">
        <f t="shared" si="53"/>
        <v>0.16600790513833993</v>
      </c>
      <c r="F306" s="16">
        <v>14</v>
      </c>
      <c r="G306" s="30">
        <f t="shared" si="54"/>
        <v>0.27450980392156865</v>
      </c>
      <c r="H306" s="16">
        <v>7</v>
      </c>
      <c r="I306" s="30">
        <f t="shared" si="55"/>
        <v>0.15217391304347827</v>
      </c>
      <c r="J306" s="16">
        <v>6</v>
      </c>
      <c r="K306" s="30">
        <f t="shared" si="56"/>
        <v>0.13333333333333333</v>
      </c>
      <c r="L306" s="16">
        <v>4</v>
      </c>
      <c r="M306" s="27">
        <f t="shared" si="57"/>
        <v>7.8431372549019607E-2</v>
      </c>
      <c r="N306" s="16">
        <v>11</v>
      </c>
      <c r="O306" s="27">
        <f t="shared" si="58"/>
        <v>0.18333333333333332</v>
      </c>
    </row>
    <row r="307" spans="3:15" x14ac:dyDescent="0.15">
      <c r="C307" s="17" t="s">
        <v>127</v>
      </c>
      <c r="D307" s="17">
        <v>24</v>
      </c>
      <c r="E307" s="30">
        <f t="shared" si="53"/>
        <v>9.4861660079051377E-2</v>
      </c>
      <c r="F307" s="16">
        <v>8</v>
      </c>
      <c r="G307" s="30">
        <f t="shared" si="54"/>
        <v>0.15686274509803921</v>
      </c>
      <c r="H307" s="16">
        <v>2</v>
      </c>
      <c r="I307" s="30">
        <f t="shared" si="55"/>
        <v>4.3478260869565216E-2</v>
      </c>
      <c r="J307" s="16">
        <v>5</v>
      </c>
      <c r="K307" s="30">
        <f t="shared" si="56"/>
        <v>0.1111111111111111</v>
      </c>
      <c r="L307" s="16">
        <v>6</v>
      </c>
      <c r="M307" s="27">
        <f t="shared" si="57"/>
        <v>0.11764705882352941</v>
      </c>
      <c r="N307" s="16">
        <v>3</v>
      </c>
      <c r="O307" s="27">
        <f t="shared" si="58"/>
        <v>0.05</v>
      </c>
    </row>
    <row r="308" spans="3:15" x14ac:dyDescent="0.15">
      <c r="C308" s="17" t="s">
        <v>128</v>
      </c>
      <c r="D308" s="17">
        <v>14</v>
      </c>
      <c r="E308" s="30">
        <f t="shared" si="53"/>
        <v>5.533596837944664E-2</v>
      </c>
      <c r="F308" s="16">
        <v>7</v>
      </c>
      <c r="G308" s="30">
        <f t="shared" si="54"/>
        <v>0.13725490196078433</v>
      </c>
      <c r="H308" s="16">
        <v>3</v>
      </c>
      <c r="I308" s="30">
        <f t="shared" si="55"/>
        <v>6.5217391304347824E-2</v>
      </c>
      <c r="J308" s="16">
        <v>1</v>
      </c>
      <c r="K308" s="30">
        <f t="shared" si="56"/>
        <v>2.2222222222222223E-2</v>
      </c>
      <c r="L308" s="16">
        <v>1</v>
      </c>
      <c r="M308" s="27">
        <f t="shared" si="57"/>
        <v>1.9607843137254902E-2</v>
      </c>
      <c r="N308" s="16">
        <v>2</v>
      </c>
      <c r="O308" s="27">
        <f t="shared" si="58"/>
        <v>3.3333333333333333E-2</v>
      </c>
    </row>
    <row r="309" spans="3:15" x14ac:dyDescent="0.15">
      <c r="C309" s="17" t="s">
        <v>129</v>
      </c>
      <c r="D309" s="17">
        <v>23</v>
      </c>
      <c r="E309" s="30">
        <f t="shared" si="53"/>
        <v>9.0909090909090912E-2</v>
      </c>
      <c r="F309" s="16">
        <v>6</v>
      </c>
      <c r="G309" s="30">
        <f t="shared" si="54"/>
        <v>0.11764705882352941</v>
      </c>
      <c r="H309" s="16">
        <v>3</v>
      </c>
      <c r="I309" s="30">
        <f t="shared" si="55"/>
        <v>6.5217391304347824E-2</v>
      </c>
      <c r="J309" s="16">
        <v>3</v>
      </c>
      <c r="K309" s="30">
        <f t="shared" si="56"/>
        <v>6.6666666666666666E-2</v>
      </c>
      <c r="L309" s="16">
        <v>5</v>
      </c>
      <c r="M309" s="27">
        <f t="shared" si="57"/>
        <v>9.8039215686274508E-2</v>
      </c>
      <c r="N309" s="16">
        <v>6</v>
      </c>
      <c r="O309" s="27">
        <f t="shared" si="58"/>
        <v>0.1</v>
      </c>
    </row>
    <row r="310" spans="3:15" x14ac:dyDescent="0.15">
      <c r="C310" s="17" t="s">
        <v>123</v>
      </c>
      <c r="D310" s="17">
        <v>11</v>
      </c>
      <c r="E310" s="30">
        <f t="shared" si="53"/>
        <v>4.3478260869565216E-2</v>
      </c>
      <c r="F310" s="16">
        <v>1</v>
      </c>
      <c r="G310" s="30">
        <f t="shared" si="54"/>
        <v>1.9607843137254902E-2</v>
      </c>
      <c r="H310" s="16">
        <v>2</v>
      </c>
      <c r="I310" s="30">
        <f t="shared" si="55"/>
        <v>4.3478260869565216E-2</v>
      </c>
      <c r="J310" s="16">
        <v>3</v>
      </c>
      <c r="K310" s="30">
        <f t="shared" si="56"/>
        <v>6.6666666666666666E-2</v>
      </c>
      <c r="L310" s="16">
        <v>2</v>
      </c>
      <c r="M310" s="27">
        <f t="shared" si="57"/>
        <v>3.9215686274509803E-2</v>
      </c>
      <c r="N310" s="16">
        <v>3</v>
      </c>
      <c r="O310" s="27">
        <f t="shared" si="58"/>
        <v>0.05</v>
      </c>
    </row>
    <row r="311" spans="3:15" x14ac:dyDescent="0.15">
      <c r="C311" s="19"/>
      <c r="D311" s="19"/>
      <c r="E311" s="19"/>
      <c r="F311" s="19"/>
      <c r="G311" s="19"/>
      <c r="H311" s="19"/>
      <c r="I311" s="81"/>
      <c r="J311" s="81"/>
      <c r="K311" s="69"/>
      <c r="L311" s="69"/>
      <c r="M311" s="81"/>
      <c r="N311" s="81"/>
    </row>
    <row r="312" spans="3:15" x14ac:dyDescent="0.15">
      <c r="C312" s="3" t="s">
        <v>98</v>
      </c>
    </row>
    <row r="313" spans="3:15" x14ac:dyDescent="0.15">
      <c r="C313" s="17" t="s">
        <v>15</v>
      </c>
      <c r="D313" s="17" t="s">
        <v>48</v>
      </c>
      <c r="E313" s="112"/>
      <c r="F313" s="59" t="s">
        <v>49</v>
      </c>
      <c r="G313" s="18">
        <v>222</v>
      </c>
      <c r="H313" s="17" t="s">
        <v>46</v>
      </c>
      <c r="I313" s="18">
        <v>263</v>
      </c>
      <c r="J313" s="17" t="s">
        <v>89</v>
      </c>
      <c r="K313" s="18">
        <v>273</v>
      </c>
      <c r="L313" s="17" t="s">
        <v>166</v>
      </c>
      <c r="M313" s="18">
        <v>253</v>
      </c>
      <c r="N313" s="65"/>
    </row>
    <row r="314" spans="3:15" x14ac:dyDescent="0.15">
      <c r="C314" s="17" t="s">
        <v>124</v>
      </c>
      <c r="D314" s="82">
        <v>0</v>
      </c>
      <c r="E314" s="30" t="s">
        <v>133</v>
      </c>
      <c r="F314" s="15">
        <v>178</v>
      </c>
      <c r="G314" s="30">
        <f>F314/$G$313</f>
        <v>0.80180180180180183</v>
      </c>
      <c r="H314" s="82">
        <v>215</v>
      </c>
      <c r="I314" s="30">
        <f>H314/$I$313</f>
        <v>0.81749049429657794</v>
      </c>
      <c r="J314" s="82">
        <v>220</v>
      </c>
      <c r="K314" s="27">
        <f>J314/$K$313</f>
        <v>0.80586080586080588</v>
      </c>
      <c r="L314" s="82">
        <v>195</v>
      </c>
      <c r="M314" s="27">
        <f>L314/$M$313</f>
        <v>0.77075098814229248</v>
      </c>
      <c r="N314" s="113"/>
    </row>
    <row r="315" spans="3:15" x14ac:dyDescent="0.15">
      <c r="C315" s="17" t="s">
        <v>125</v>
      </c>
      <c r="D315" s="82">
        <v>0</v>
      </c>
      <c r="E315" s="30" t="s">
        <v>132</v>
      </c>
      <c r="F315" s="15">
        <v>77</v>
      </c>
      <c r="G315" s="30">
        <f t="shared" ref="G315:G320" si="59">F315/$G$313</f>
        <v>0.34684684684684686</v>
      </c>
      <c r="H315" s="82">
        <v>86</v>
      </c>
      <c r="I315" s="30">
        <f t="shared" ref="I315:I320" si="60">H315/$I$313</f>
        <v>0.3269961977186312</v>
      </c>
      <c r="J315" s="82">
        <v>103</v>
      </c>
      <c r="K315" s="27">
        <f t="shared" ref="K315:K320" si="61">J315/$K$313</f>
        <v>0.37728937728937728</v>
      </c>
      <c r="L315" s="82">
        <v>85</v>
      </c>
      <c r="M315" s="27">
        <f t="shared" ref="M315:M320" si="62">L315/$M$313</f>
        <v>0.33596837944664032</v>
      </c>
      <c r="N315" s="113"/>
    </row>
    <row r="316" spans="3:15" x14ac:dyDescent="0.15">
      <c r="C316" s="17" t="s">
        <v>126</v>
      </c>
      <c r="D316" s="82">
        <v>0</v>
      </c>
      <c r="E316" s="30" t="s">
        <v>132</v>
      </c>
      <c r="F316" s="15">
        <v>36</v>
      </c>
      <c r="G316" s="30">
        <f t="shared" si="59"/>
        <v>0.16216216216216217</v>
      </c>
      <c r="H316" s="82">
        <v>34</v>
      </c>
      <c r="I316" s="30">
        <f t="shared" si="60"/>
        <v>0.12927756653992395</v>
      </c>
      <c r="J316" s="82">
        <v>47</v>
      </c>
      <c r="K316" s="27">
        <f t="shared" si="61"/>
        <v>0.17216117216117216</v>
      </c>
      <c r="L316" s="82">
        <v>42</v>
      </c>
      <c r="M316" s="27">
        <f t="shared" si="62"/>
        <v>0.16600790513833993</v>
      </c>
      <c r="N316" s="113"/>
    </row>
    <row r="317" spans="3:15" x14ac:dyDescent="0.15">
      <c r="C317" s="17" t="s">
        <v>275</v>
      </c>
      <c r="D317" s="82">
        <v>0</v>
      </c>
      <c r="E317" s="30" t="s">
        <v>132</v>
      </c>
      <c r="F317" s="15">
        <v>13</v>
      </c>
      <c r="G317" s="30">
        <f t="shared" si="59"/>
        <v>5.8558558558558557E-2</v>
      </c>
      <c r="H317" s="82">
        <v>17</v>
      </c>
      <c r="I317" s="30">
        <f t="shared" si="60"/>
        <v>6.4638783269961975E-2</v>
      </c>
      <c r="J317" s="82">
        <v>20</v>
      </c>
      <c r="K317" s="27">
        <f t="shared" si="61"/>
        <v>7.3260073260073263E-2</v>
      </c>
      <c r="L317" s="82">
        <v>24</v>
      </c>
      <c r="M317" s="27">
        <f t="shared" si="62"/>
        <v>9.4861660079051377E-2</v>
      </c>
      <c r="N317" s="113"/>
    </row>
    <row r="318" spans="3:15" x14ac:dyDescent="0.15">
      <c r="C318" s="17" t="s">
        <v>128</v>
      </c>
      <c r="D318" s="82">
        <v>0</v>
      </c>
      <c r="E318" s="30" t="s">
        <v>132</v>
      </c>
      <c r="F318" s="15">
        <v>9</v>
      </c>
      <c r="G318" s="30">
        <f t="shared" si="59"/>
        <v>4.0540540540540543E-2</v>
      </c>
      <c r="H318" s="82">
        <v>8</v>
      </c>
      <c r="I318" s="30">
        <f t="shared" si="60"/>
        <v>3.0418250950570342E-2</v>
      </c>
      <c r="J318" s="82">
        <v>12</v>
      </c>
      <c r="K318" s="27">
        <f t="shared" si="61"/>
        <v>4.3956043956043959E-2</v>
      </c>
      <c r="L318" s="82">
        <v>14</v>
      </c>
      <c r="M318" s="27">
        <f t="shared" si="62"/>
        <v>5.533596837944664E-2</v>
      </c>
      <c r="N318" s="113"/>
    </row>
    <row r="319" spans="3:15" x14ac:dyDescent="0.15">
      <c r="C319" s="17" t="s">
        <v>129</v>
      </c>
      <c r="D319" s="82">
        <v>0</v>
      </c>
      <c r="E319" s="30" t="s">
        <v>132</v>
      </c>
      <c r="F319" s="15">
        <v>22</v>
      </c>
      <c r="G319" s="30">
        <f t="shared" si="59"/>
        <v>9.90990990990991E-2</v>
      </c>
      <c r="H319" s="82">
        <v>17</v>
      </c>
      <c r="I319" s="30">
        <f t="shared" si="60"/>
        <v>6.4638783269961975E-2</v>
      </c>
      <c r="J319" s="82">
        <v>20</v>
      </c>
      <c r="K319" s="27">
        <f t="shared" si="61"/>
        <v>7.3260073260073263E-2</v>
      </c>
      <c r="L319" s="82">
        <v>23</v>
      </c>
      <c r="M319" s="27">
        <f t="shared" si="62"/>
        <v>9.0909090909090912E-2</v>
      </c>
      <c r="N319" s="113"/>
    </row>
    <row r="320" spans="3:15" x14ac:dyDescent="0.15">
      <c r="C320" s="17" t="s">
        <v>118</v>
      </c>
      <c r="D320" s="82">
        <v>0</v>
      </c>
      <c r="E320" s="30" t="s">
        <v>132</v>
      </c>
      <c r="F320" s="15">
        <v>10</v>
      </c>
      <c r="G320" s="30">
        <f t="shared" si="59"/>
        <v>4.5045045045045043E-2</v>
      </c>
      <c r="H320" s="82">
        <v>8</v>
      </c>
      <c r="I320" s="30">
        <f t="shared" si="60"/>
        <v>3.0418250950570342E-2</v>
      </c>
      <c r="J320" s="82">
        <v>18</v>
      </c>
      <c r="K320" s="27">
        <f t="shared" si="61"/>
        <v>6.5934065934065936E-2</v>
      </c>
      <c r="L320" s="82">
        <v>11</v>
      </c>
      <c r="M320" s="27">
        <f t="shared" si="62"/>
        <v>4.3478260869565216E-2</v>
      </c>
      <c r="N320" s="113"/>
    </row>
    <row r="321" spans="1:15" ht="18" customHeight="1" x14ac:dyDescent="0.15">
      <c r="C321" s="154"/>
    </row>
    <row r="322" spans="1:15" ht="9" customHeight="1" x14ac:dyDescent="0.15">
      <c r="B322" s="3"/>
      <c r="C322" s="3"/>
      <c r="D322" s="3"/>
      <c r="E322" s="3"/>
      <c r="F322" s="3"/>
      <c r="G322" s="3"/>
      <c r="H322" s="3"/>
      <c r="I322" s="3"/>
      <c r="J322" s="3"/>
      <c r="K322" s="3"/>
      <c r="L322" s="3"/>
      <c r="M322" s="3"/>
    </row>
    <row r="323" spans="1:15" x14ac:dyDescent="0.15">
      <c r="B323" s="3"/>
      <c r="C323" s="3"/>
      <c r="D323" s="3"/>
      <c r="E323" s="3"/>
      <c r="F323" s="3"/>
      <c r="G323" s="3"/>
      <c r="H323" s="3"/>
      <c r="I323" s="3"/>
      <c r="J323" s="3"/>
      <c r="K323" s="3"/>
      <c r="L323" s="3"/>
      <c r="M323" s="3"/>
    </row>
    <row r="324" spans="1:15" x14ac:dyDescent="0.15">
      <c r="B324" s="3"/>
      <c r="C324" s="3"/>
      <c r="D324" s="3"/>
      <c r="E324" s="3"/>
      <c r="F324" s="3"/>
      <c r="G324" s="3"/>
      <c r="H324" s="3"/>
      <c r="I324" s="3"/>
      <c r="J324" s="3"/>
      <c r="K324" s="3"/>
      <c r="L324" s="3"/>
      <c r="M324" s="3"/>
    </row>
    <row r="325" spans="1:15" x14ac:dyDescent="0.15">
      <c r="A325" s="33" t="s">
        <v>121</v>
      </c>
      <c r="B325" s="7" t="s">
        <v>299</v>
      </c>
      <c r="C325" s="3"/>
      <c r="D325" s="3"/>
      <c r="E325" s="3"/>
      <c r="F325" s="3"/>
      <c r="G325" s="3"/>
      <c r="H325" s="3"/>
      <c r="I325" s="3"/>
      <c r="J325" s="3"/>
      <c r="K325" s="3"/>
      <c r="L325" s="3"/>
      <c r="M325" s="3"/>
    </row>
    <row r="326" spans="1:15" x14ac:dyDescent="0.15">
      <c r="A326" s="33" t="s">
        <v>121</v>
      </c>
      <c r="B326" s="198" t="s">
        <v>300</v>
      </c>
      <c r="C326" s="198"/>
      <c r="D326" s="198"/>
      <c r="E326" s="198"/>
      <c r="F326" s="198"/>
      <c r="G326" s="198"/>
      <c r="H326" s="198"/>
      <c r="I326" s="198"/>
      <c r="J326" s="198"/>
      <c r="K326" s="198"/>
      <c r="L326" s="198"/>
      <c r="M326" s="198"/>
      <c r="N326" s="198"/>
      <c r="O326" s="198"/>
    </row>
    <row r="327" spans="1:15" x14ac:dyDescent="0.15">
      <c r="B327" s="3"/>
      <c r="C327" s="17"/>
      <c r="D327" s="59" t="s">
        <v>15</v>
      </c>
      <c r="E327" s="110">
        <v>253</v>
      </c>
      <c r="F327" s="59" t="s">
        <v>2</v>
      </c>
      <c r="G327" s="110">
        <v>132</v>
      </c>
      <c r="H327" s="59" t="s">
        <v>3</v>
      </c>
      <c r="I327" s="18">
        <v>121</v>
      </c>
      <c r="J327" s="3"/>
      <c r="K327" s="3"/>
      <c r="L327" s="3"/>
      <c r="M327" s="3"/>
    </row>
    <row r="328" spans="1:15" x14ac:dyDescent="0.15">
      <c r="B328" s="3"/>
      <c r="C328" s="17" t="s">
        <v>99</v>
      </c>
      <c r="D328" s="17">
        <v>47</v>
      </c>
      <c r="E328" s="30">
        <f t="shared" ref="E328:E334" si="63">D328/$E$327</f>
        <v>0.1857707509881423</v>
      </c>
      <c r="F328" s="17">
        <v>25</v>
      </c>
      <c r="G328" s="30">
        <f>F328/$G$327</f>
        <v>0.18939393939393939</v>
      </c>
      <c r="H328" s="17">
        <v>22</v>
      </c>
      <c r="I328" s="27">
        <f>H328/$I$327</f>
        <v>0.18181818181818182</v>
      </c>
      <c r="J328" s="3"/>
      <c r="K328" s="3"/>
      <c r="L328" s="3"/>
      <c r="M328" s="3"/>
    </row>
    <row r="329" spans="1:15" x14ac:dyDescent="0.15">
      <c r="B329" s="3"/>
      <c r="C329" s="17" t="s">
        <v>100</v>
      </c>
      <c r="D329" s="17">
        <v>20</v>
      </c>
      <c r="E329" s="30">
        <f t="shared" si="63"/>
        <v>7.9051383399209488E-2</v>
      </c>
      <c r="F329" s="17">
        <v>13</v>
      </c>
      <c r="G329" s="30">
        <f t="shared" ref="G329:G334" si="64">F329/$G$327</f>
        <v>9.8484848484848481E-2</v>
      </c>
      <c r="H329" s="17">
        <v>7</v>
      </c>
      <c r="I329" s="27">
        <f t="shared" ref="I329:I334" si="65">H329/$I$327</f>
        <v>5.7851239669421489E-2</v>
      </c>
      <c r="J329" s="3"/>
      <c r="K329" s="3"/>
      <c r="L329" s="3"/>
      <c r="M329" s="3"/>
    </row>
    <row r="330" spans="1:15" x14ac:dyDescent="0.15">
      <c r="B330" s="3"/>
      <c r="C330" s="17" t="s">
        <v>315</v>
      </c>
      <c r="D330" s="17">
        <v>48</v>
      </c>
      <c r="E330" s="30">
        <f t="shared" si="63"/>
        <v>0.18972332015810275</v>
      </c>
      <c r="F330" s="17">
        <v>31</v>
      </c>
      <c r="G330" s="30">
        <f t="shared" si="64"/>
        <v>0.23484848484848486</v>
      </c>
      <c r="H330" s="17">
        <v>17</v>
      </c>
      <c r="I330" s="27">
        <f t="shared" si="65"/>
        <v>0.14049586776859505</v>
      </c>
      <c r="J330" s="3"/>
      <c r="K330" s="3"/>
      <c r="L330" s="3"/>
      <c r="M330" s="3"/>
    </row>
    <row r="331" spans="1:15" x14ac:dyDescent="0.15">
      <c r="B331" s="3"/>
      <c r="C331" s="17" t="s">
        <v>135</v>
      </c>
      <c r="D331" s="17">
        <v>139</v>
      </c>
      <c r="E331" s="30">
        <f t="shared" si="63"/>
        <v>0.54940711462450598</v>
      </c>
      <c r="F331" s="17">
        <v>79</v>
      </c>
      <c r="G331" s="30">
        <f t="shared" si="64"/>
        <v>0.59848484848484851</v>
      </c>
      <c r="H331" s="17">
        <v>60</v>
      </c>
      <c r="I331" s="27">
        <f t="shared" si="65"/>
        <v>0.49586776859504134</v>
      </c>
      <c r="J331" s="3"/>
      <c r="K331" s="3"/>
      <c r="L331" s="3"/>
      <c r="M331" s="3"/>
    </row>
    <row r="332" spans="1:15" x14ac:dyDescent="0.15">
      <c r="B332" s="3"/>
      <c r="C332" s="17" t="s">
        <v>136</v>
      </c>
      <c r="D332" s="17">
        <v>80</v>
      </c>
      <c r="E332" s="30">
        <f t="shared" si="63"/>
        <v>0.31620553359683795</v>
      </c>
      <c r="F332" s="17">
        <v>37</v>
      </c>
      <c r="G332" s="30">
        <f t="shared" si="64"/>
        <v>0.28030303030303028</v>
      </c>
      <c r="H332" s="17">
        <v>43</v>
      </c>
      <c r="I332" s="27">
        <f t="shared" si="65"/>
        <v>0.35537190082644626</v>
      </c>
      <c r="J332" s="3"/>
      <c r="K332" s="3"/>
      <c r="L332" s="3"/>
      <c r="M332" s="3"/>
    </row>
    <row r="333" spans="1:15" x14ac:dyDescent="0.15">
      <c r="B333" s="3"/>
      <c r="C333" s="17" t="s">
        <v>103</v>
      </c>
      <c r="D333" s="17">
        <v>14</v>
      </c>
      <c r="E333" s="30">
        <f t="shared" si="63"/>
        <v>5.533596837944664E-2</v>
      </c>
      <c r="F333" s="17">
        <v>9</v>
      </c>
      <c r="G333" s="30">
        <f t="shared" si="64"/>
        <v>6.8181818181818177E-2</v>
      </c>
      <c r="H333" s="17">
        <v>5</v>
      </c>
      <c r="I333" s="27">
        <f t="shared" si="65"/>
        <v>4.1322314049586778E-2</v>
      </c>
      <c r="J333" s="3"/>
      <c r="K333" s="3"/>
      <c r="L333" s="3"/>
      <c r="M333" s="3"/>
    </row>
    <row r="334" spans="1:15" x14ac:dyDescent="0.15">
      <c r="C334" s="17" t="s">
        <v>123</v>
      </c>
      <c r="D334" s="17">
        <v>10</v>
      </c>
      <c r="E334" s="30">
        <f t="shared" si="63"/>
        <v>3.9525691699604744E-2</v>
      </c>
      <c r="F334" s="17">
        <v>3</v>
      </c>
      <c r="G334" s="30">
        <f t="shared" si="64"/>
        <v>2.2727272727272728E-2</v>
      </c>
      <c r="H334" s="17">
        <v>7</v>
      </c>
      <c r="I334" s="27">
        <f t="shared" si="65"/>
        <v>5.7851239669421489E-2</v>
      </c>
      <c r="J334" s="3"/>
      <c r="K334" s="3"/>
      <c r="L334" s="3"/>
      <c r="M334" s="3"/>
    </row>
    <row r="335" spans="1:15" x14ac:dyDescent="0.15">
      <c r="C335" s="3"/>
      <c r="D335" s="3"/>
      <c r="E335" s="3"/>
      <c r="F335" s="3"/>
      <c r="G335" s="3"/>
      <c r="H335" s="3"/>
      <c r="I335" s="3"/>
      <c r="J335" s="3"/>
      <c r="K335" s="3"/>
      <c r="L335" s="3"/>
      <c r="M335" s="3"/>
    </row>
    <row r="336" spans="1:15" x14ac:dyDescent="0.15">
      <c r="C336" s="3" t="s">
        <v>97</v>
      </c>
    </row>
    <row r="337" spans="1:18" ht="22.5" x14ac:dyDescent="0.15">
      <c r="C337" s="74"/>
      <c r="D337" s="75" t="s">
        <v>15</v>
      </c>
      <c r="E337" s="76">
        <v>253</v>
      </c>
      <c r="F337" s="77" t="s">
        <v>145</v>
      </c>
      <c r="G337" s="76">
        <v>51</v>
      </c>
      <c r="H337" s="75" t="s">
        <v>25</v>
      </c>
      <c r="I337" s="76">
        <v>46</v>
      </c>
      <c r="J337" s="75" t="s">
        <v>26</v>
      </c>
      <c r="K337" s="76">
        <v>45</v>
      </c>
      <c r="L337" s="75" t="s">
        <v>27</v>
      </c>
      <c r="M337" s="76">
        <v>51</v>
      </c>
      <c r="N337" s="78" t="s">
        <v>28</v>
      </c>
      <c r="O337" s="76">
        <v>60</v>
      </c>
      <c r="R337" s="65"/>
    </row>
    <row r="338" spans="1:18" x14ac:dyDescent="0.15">
      <c r="C338" s="17" t="s">
        <v>99</v>
      </c>
      <c r="D338" s="17">
        <v>47</v>
      </c>
      <c r="E338" s="30">
        <f t="shared" ref="E338:E344" si="66">D338/$E$337</f>
        <v>0.1857707509881423</v>
      </c>
      <c r="F338" s="16">
        <v>12</v>
      </c>
      <c r="G338" s="30">
        <f>F338/$G$337</f>
        <v>0.23529411764705882</v>
      </c>
      <c r="H338" s="16">
        <v>10</v>
      </c>
      <c r="I338" s="30">
        <f>H338/$I$337</f>
        <v>0.21739130434782608</v>
      </c>
      <c r="J338" s="16">
        <v>8</v>
      </c>
      <c r="K338" s="30">
        <f>J338/$K$337</f>
        <v>0.17777777777777778</v>
      </c>
      <c r="L338" s="16">
        <v>8</v>
      </c>
      <c r="M338" s="27">
        <f>L338/$M$337</f>
        <v>0.15686274509803921</v>
      </c>
      <c r="N338" s="16">
        <v>9</v>
      </c>
      <c r="O338" s="27">
        <f>N338/$O$337</f>
        <v>0.15</v>
      </c>
    </row>
    <row r="339" spans="1:18" x14ac:dyDescent="0.15">
      <c r="C339" s="17" t="s">
        <v>100</v>
      </c>
      <c r="D339" s="17">
        <v>20</v>
      </c>
      <c r="E339" s="30">
        <f t="shared" si="66"/>
        <v>7.9051383399209488E-2</v>
      </c>
      <c r="F339" s="16">
        <v>11</v>
      </c>
      <c r="G339" s="30">
        <f t="shared" ref="G339:G344" si="67">F339/$G$337</f>
        <v>0.21568627450980393</v>
      </c>
      <c r="H339" s="16">
        <v>3</v>
      </c>
      <c r="I339" s="30">
        <f t="shared" ref="I339:I344" si="68">H339/$I$337</f>
        <v>6.5217391304347824E-2</v>
      </c>
      <c r="J339" s="16">
        <v>4</v>
      </c>
      <c r="K339" s="30">
        <f t="shared" ref="K339:K344" si="69">J339/$K$337</f>
        <v>8.8888888888888892E-2</v>
      </c>
      <c r="L339" s="16">
        <v>1</v>
      </c>
      <c r="M339" s="27">
        <f t="shared" ref="M339:M344" si="70">L339/$M$337</f>
        <v>1.9607843137254902E-2</v>
      </c>
      <c r="N339" s="16">
        <v>1</v>
      </c>
      <c r="O339" s="27">
        <f t="shared" ref="O339:O344" si="71">N339/$O$337</f>
        <v>1.6666666666666666E-2</v>
      </c>
    </row>
    <row r="340" spans="1:18" x14ac:dyDescent="0.15">
      <c r="B340" s="3"/>
      <c r="C340" s="17" t="s">
        <v>101</v>
      </c>
      <c r="D340" s="17">
        <v>48</v>
      </c>
      <c r="E340" s="30">
        <f t="shared" si="66"/>
        <v>0.18972332015810275</v>
      </c>
      <c r="F340" s="16">
        <v>16</v>
      </c>
      <c r="G340" s="30">
        <f t="shared" si="67"/>
        <v>0.31372549019607843</v>
      </c>
      <c r="H340" s="16">
        <v>9</v>
      </c>
      <c r="I340" s="30">
        <f t="shared" si="68"/>
        <v>0.19565217391304349</v>
      </c>
      <c r="J340" s="16">
        <v>8</v>
      </c>
      <c r="K340" s="30">
        <f t="shared" si="69"/>
        <v>0.17777777777777778</v>
      </c>
      <c r="L340" s="16">
        <v>7</v>
      </c>
      <c r="M340" s="27">
        <f t="shared" si="70"/>
        <v>0.13725490196078433</v>
      </c>
      <c r="N340" s="16">
        <v>8</v>
      </c>
      <c r="O340" s="27">
        <f t="shared" si="71"/>
        <v>0.13333333333333333</v>
      </c>
    </row>
    <row r="341" spans="1:18" x14ac:dyDescent="0.15">
      <c r="B341" s="3"/>
      <c r="C341" s="17" t="s">
        <v>135</v>
      </c>
      <c r="D341" s="17">
        <v>139</v>
      </c>
      <c r="E341" s="30">
        <f t="shared" si="66"/>
        <v>0.54940711462450598</v>
      </c>
      <c r="F341" s="16">
        <v>26</v>
      </c>
      <c r="G341" s="30">
        <f t="shared" si="67"/>
        <v>0.50980392156862742</v>
      </c>
      <c r="H341" s="16">
        <v>22</v>
      </c>
      <c r="I341" s="30">
        <f t="shared" si="68"/>
        <v>0.47826086956521741</v>
      </c>
      <c r="J341" s="16">
        <v>23</v>
      </c>
      <c r="K341" s="30">
        <f t="shared" si="69"/>
        <v>0.51111111111111107</v>
      </c>
      <c r="L341" s="16">
        <v>27</v>
      </c>
      <c r="M341" s="27">
        <f t="shared" si="70"/>
        <v>0.52941176470588236</v>
      </c>
      <c r="N341" s="16">
        <v>41</v>
      </c>
      <c r="O341" s="27">
        <f t="shared" si="71"/>
        <v>0.68333333333333335</v>
      </c>
    </row>
    <row r="342" spans="1:18" x14ac:dyDescent="0.15">
      <c r="B342" s="3"/>
      <c r="C342" s="17" t="s">
        <v>102</v>
      </c>
      <c r="D342" s="17">
        <v>80</v>
      </c>
      <c r="E342" s="30">
        <f t="shared" si="66"/>
        <v>0.31620553359683795</v>
      </c>
      <c r="F342" s="16">
        <v>15</v>
      </c>
      <c r="G342" s="30">
        <f t="shared" si="67"/>
        <v>0.29411764705882354</v>
      </c>
      <c r="H342" s="16">
        <v>15</v>
      </c>
      <c r="I342" s="30">
        <f t="shared" si="68"/>
        <v>0.32608695652173914</v>
      </c>
      <c r="J342" s="16">
        <v>17</v>
      </c>
      <c r="K342" s="30">
        <f t="shared" si="69"/>
        <v>0.37777777777777777</v>
      </c>
      <c r="L342" s="16">
        <v>22</v>
      </c>
      <c r="M342" s="27">
        <f t="shared" si="70"/>
        <v>0.43137254901960786</v>
      </c>
      <c r="N342" s="16">
        <v>11</v>
      </c>
      <c r="O342" s="27">
        <f t="shared" si="71"/>
        <v>0.18333333333333332</v>
      </c>
    </row>
    <row r="343" spans="1:18" x14ac:dyDescent="0.15">
      <c r="B343" s="3"/>
      <c r="C343" s="17" t="s">
        <v>103</v>
      </c>
      <c r="D343" s="17">
        <v>14</v>
      </c>
      <c r="E343" s="30">
        <f t="shared" si="66"/>
        <v>5.533596837944664E-2</v>
      </c>
      <c r="F343" s="16">
        <v>2</v>
      </c>
      <c r="G343" s="30">
        <f t="shared" si="67"/>
        <v>3.9215686274509803E-2</v>
      </c>
      <c r="H343" s="16">
        <v>3</v>
      </c>
      <c r="I343" s="30">
        <f t="shared" si="68"/>
        <v>6.5217391304347824E-2</v>
      </c>
      <c r="J343" s="16">
        <v>2</v>
      </c>
      <c r="K343" s="30">
        <f t="shared" si="69"/>
        <v>4.4444444444444446E-2</v>
      </c>
      <c r="L343" s="16">
        <v>4</v>
      </c>
      <c r="M343" s="27">
        <f t="shared" si="70"/>
        <v>7.8431372549019607E-2</v>
      </c>
      <c r="N343" s="16">
        <v>3</v>
      </c>
      <c r="O343" s="27">
        <f t="shared" si="71"/>
        <v>0.05</v>
      </c>
    </row>
    <row r="344" spans="1:18" x14ac:dyDescent="0.15">
      <c r="B344" s="3"/>
      <c r="C344" s="17" t="s">
        <v>123</v>
      </c>
      <c r="D344" s="17">
        <v>10</v>
      </c>
      <c r="E344" s="30">
        <f t="shared" si="66"/>
        <v>3.9525691699604744E-2</v>
      </c>
      <c r="F344" s="16">
        <v>0</v>
      </c>
      <c r="G344" s="30">
        <f t="shared" si="67"/>
        <v>0</v>
      </c>
      <c r="H344" s="16">
        <v>0</v>
      </c>
      <c r="I344" s="30">
        <f t="shared" si="68"/>
        <v>0</v>
      </c>
      <c r="J344" s="16">
        <v>3</v>
      </c>
      <c r="K344" s="30">
        <f t="shared" si="69"/>
        <v>6.6666666666666666E-2</v>
      </c>
      <c r="L344" s="16">
        <v>4</v>
      </c>
      <c r="M344" s="27">
        <f t="shared" si="70"/>
        <v>7.8431372549019607E-2</v>
      </c>
      <c r="N344" s="16">
        <v>3</v>
      </c>
      <c r="O344" s="27">
        <f t="shared" si="71"/>
        <v>0.05</v>
      </c>
    </row>
    <row r="345" spans="1:18" ht="19.5" customHeight="1" x14ac:dyDescent="0.15">
      <c r="B345" s="3"/>
      <c r="C345" s="154"/>
      <c r="E345" s="69"/>
      <c r="F345" s="81"/>
      <c r="G345" s="69"/>
      <c r="H345" s="81"/>
      <c r="I345" s="69"/>
      <c r="J345" s="81"/>
      <c r="K345" s="69"/>
      <c r="L345" s="81"/>
      <c r="M345" s="69"/>
      <c r="N345" s="81"/>
      <c r="O345" s="69"/>
    </row>
    <row r="346" spans="1:18" x14ac:dyDescent="0.15">
      <c r="A346" s="3"/>
      <c r="B346" s="3"/>
      <c r="C346" s="3"/>
      <c r="D346" s="3"/>
      <c r="E346" s="3"/>
      <c r="F346" s="3"/>
      <c r="G346" s="3"/>
      <c r="H346" s="3"/>
      <c r="I346" s="3"/>
      <c r="J346" s="3"/>
      <c r="K346" s="3"/>
      <c r="L346" s="3"/>
    </row>
    <row r="347" spans="1:18" x14ac:dyDescent="0.15">
      <c r="A347" s="3"/>
      <c r="B347" s="3"/>
      <c r="C347" s="3"/>
      <c r="D347" s="3"/>
      <c r="E347" s="3"/>
      <c r="F347" s="3"/>
      <c r="G347" s="3"/>
      <c r="H347" s="3"/>
      <c r="I347" s="3"/>
      <c r="J347" s="3"/>
      <c r="K347" s="3"/>
      <c r="L347" s="3"/>
    </row>
    <row r="348" spans="1:18" x14ac:dyDescent="0.15">
      <c r="A348" s="3"/>
      <c r="B348" s="3"/>
      <c r="C348" s="3"/>
      <c r="D348" s="3"/>
      <c r="E348" s="3"/>
      <c r="F348" s="3"/>
      <c r="G348" s="3"/>
      <c r="H348" s="3"/>
      <c r="I348" s="3"/>
      <c r="J348" s="3"/>
      <c r="K348" s="3"/>
      <c r="L348" s="3"/>
    </row>
    <row r="349" spans="1:18" x14ac:dyDescent="0.15">
      <c r="A349" s="3"/>
      <c r="B349" s="3"/>
      <c r="C349" s="3"/>
      <c r="D349" s="3"/>
      <c r="E349" s="3"/>
      <c r="F349" s="3"/>
      <c r="G349" s="3"/>
      <c r="H349" s="3"/>
      <c r="I349" s="3"/>
      <c r="J349" s="3"/>
      <c r="K349" s="3"/>
      <c r="L349" s="3"/>
    </row>
    <row r="350" spans="1:18" x14ac:dyDescent="0.15">
      <c r="A350" s="3"/>
      <c r="B350" s="3"/>
      <c r="C350" s="3"/>
      <c r="D350" s="3"/>
      <c r="E350" s="3"/>
      <c r="F350" s="3"/>
      <c r="G350" s="3"/>
      <c r="H350" s="3"/>
      <c r="I350" s="3"/>
      <c r="J350" s="3"/>
      <c r="K350" s="3"/>
      <c r="L350" s="3"/>
    </row>
    <row r="351" spans="1:18" x14ac:dyDescent="0.15">
      <c r="A351" s="33" t="s">
        <v>121</v>
      </c>
      <c r="B351" s="7" t="s">
        <v>277</v>
      </c>
      <c r="C351" s="3"/>
      <c r="D351" s="3"/>
      <c r="E351" s="3"/>
      <c r="F351" s="3"/>
      <c r="G351" s="3"/>
      <c r="H351" s="3"/>
      <c r="I351" s="3"/>
      <c r="J351" s="3"/>
      <c r="K351" s="3"/>
      <c r="L351" s="3"/>
    </row>
    <row r="352" spans="1:18" x14ac:dyDescent="0.15">
      <c r="A352" s="33" t="s">
        <v>121</v>
      </c>
      <c r="B352" s="7" t="s">
        <v>301</v>
      </c>
      <c r="C352" s="3"/>
      <c r="D352" s="3"/>
      <c r="E352" s="3"/>
      <c r="F352" s="3"/>
      <c r="G352" s="3"/>
      <c r="H352" s="3"/>
      <c r="I352" s="3"/>
      <c r="J352" s="3"/>
      <c r="K352" s="3"/>
      <c r="L352" s="3"/>
    </row>
    <row r="353" spans="1:18" x14ac:dyDescent="0.15">
      <c r="A353" s="3"/>
      <c r="C353" s="3"/>
      <c r="D353" s="3"/>
      <c r="E353" s="3"/>
      <c r="F353" s="3"/>
      <c r="G353" s="3"/>
      <c r="H353" s="3"/>
      <c r="I353" s="3"/>
      <c r="J353" s="3"/>
      <c r="K353" s="3"/>
      <c r="L353" s="3"/>
    </row>
    <row r="354" spans="1:18" x14ac:dyDescent="0.15">
      <c r="A354" s="3"/>
      <c r="C354" s="17"/>
      <c r="D354" s="59" t="s">
        <v>15</v>
      </c>
      <c r="E354" s="110">
        <v>253</v>
      </c>
      <c r="F354" s="59" t="s">
        <v>2</v>
      </c>
      <c r="G354" s="110">
        <v>132</v>
      </c>
      <c r="H354" s="59" t="s">
        <v>3</v>
      </c>
      <c r="I354" s="18">
        <v>121</v>
      </c>
      <c r="J354" s="3"/>
      <c r="K354" s="3"/>
      <c r="L354" s="3"/>
      <c r="M354" s="3"/>
    </row>
    <row r="355" spans="1:18" x14ac:dyDescent="0.15">
      <c r="A355" s="3"/>
      <c r="C355" s="17" t="s">
        <v>104</v>
      </c>
      <c r="D355" s="17">
        <v>73</v>
      </c>
      <c r="E355" s="30">
        <f>D355/$E$354</f>
        <v>0.28853754940711462</v>
      </c>
      <c r="F355" s="17">
        <v>35</v>
      </c>
      <c r="G355" s="30">
        <f>F355/$G$354</f>
        <v>0.26515151515151514</v>
      </c>
      <c r="H355" s="17">
        <v>38</v>
      </c>
      <c r="I355" s="27">
        <f>H355/$I$354</f>
        <v>0.31404958677685951</v>
      </c>
      <c r="J355" s="3"/>
      <c r="K355" s="3"/>
      <c r="L355" s="3"/>
      <c r="M355" s="3"/>
    </row>
    <row r="356" spans="1:18" x14ac:dyDescent="0.15">
      <c r="A356" s="3"/>
      <c r="C356" s="17" t="s">
        <v>105</v>
      </c>
      <c r="D356" s="17">
        <v>49</v>
      </c>
      <c r="E356" s="30">
        <f>D356/$E$354</f>
        <v>0.19367588932806323</v>
      </c>
      <c r="F356" s="17">
        <v>27</v>
      </c>
      <c r="G356" s="30">
        <f>F356/$G$354</f>
        <v>0.20454545454545456</v>
      </c>
      <c r="H356" s="17">
        <v>22</v>
      </c>
      <c r="I356" s="27">
        <f>H356/$I$354</f>
        <v>0.18181818181818182</v>
      </c>
      <c r="J356" s="3"/>
      <c r="K356" s="3"/>
      <c r="L356" s="3"/>
      <c r="M356" s="3"/>
    </row>
    <row r="357" spans="1:18" x14ac:dyDescent="0.15">
      <c r="A357" s="3"/>
      <c r="C357" s="17" t="s">
        <v>106</v>
      </c>
      <c r="D357" s="17">
        <v>131</v>
      </c>
      <c r="E357" s="30">
        <f>D357/$E$354</f>
        <v>0.51778656126482214</v>
      </c>
      <c r="F357" s="17">
        <v>70</v>
      </c>
      <c r="G357" s="30">
        <f>F357/$G$354</f>
        <v>0.53030303030303028</v>
      </c>
      <c r="H357" s="17">
        <v>61</v>
      </c>
      <c r="I357" s="27">
        <f>H357/$I$354</f>
        <v>0.50413223140495866</v>
      </c>
      <c r="J357" s="3"/>
      <c r="K357" s="3"/>
      <c r="L357" s="3"/>
      <c r="M357" s="3"/>
    </row>
    <row r="358" spans="1:18" x14ac:dyDescent="0.15">
      <c r="A358" s="3"/>
      <c r="C358" s="3"/>
      <c r="D358" s="3"/>
      <c r="E358" s="3"/>
      <c r="F358" s="3"/>
      <c r="G358" s="3"/>
      <c r="H358" s="3"/>
      <c r="I358" s="3"/>
      <c r="J358" s="3"/>
      <c r="K358" s="3"/>
      <c r="L358" s="3"/>
      <c r="M358" s="3"/>
    </row>
    <row r="359" spans="1:18" x14ac:dyDescent="0.15">
      <c r="A359" s="3"/>
      <c r="C359" s="127"/>
      <c r="D359" s="24" t="s">
        <v>15</v>
      </c>
      <c r="E359" s="110">
        <v>253</v>
      </c>
      <c r="F359" s="59" t="s">
        <v>2</v>
      </c>
      <c r="G359" s="110">
        <v>132</v>
      </c>
      <c r="H359" s="59" t="s">
        <v>3</v>
      </c>
      <c r="I359" s="18">
        <v>121</v>
      </c>
      <c r="J359" s="115"/>
      <c r="K359" s="115"/>
      <c r="L359" s="3"/>
      <c r="M359" s="3"/>
    </row>
    <row r="360" spans="1:18" x14ac:dyDescent="0.15">
      <c r="A360" s="3"/>
      <c r="C360" s="24" t="s">
        <v>264</v>
      </c>
      <c r="D360" s="82">
        <v>180</v>
      </c>
      <c r="E360" s="27">
        <f>D360/$E$359</f>
        <v>0.71146245059288538</v>
      </c>
      <c r="F360" s="82">
        <v>97</v>
      </c>
      <c r="G360" s="27">
        <f>F360/$G$359</f>
        <v>0.73484848484848486</v>
      </c>
      <c r="H360" s="82">
        <v>83</v>
      </c>
      <c r="I360" s="27">
        <f>H360/$I$359</f>
        <v>0.68595041322314054</v>
      </c>
      <c r="J360" s="116"/>
      <c r="K360" s="116"/>
      <c r="L360" s="3"/>
      <c r="M360" s="3"/>
    </row>
    <row r="361" spans="1:18" x14ac:dyDescent="0.15">
      <c r="A361" s="3"/>
      <c r="C361" s="3"/>
      <c r="D361" s="3"/>
      <c r="E361" s="3"/>
      <c r="F361" s="3"/>
      <c r="G361" s="3"/>
      <c r="H361" s="3"/>
      <c r="I361" s="3"/>
      <c r="J361" s="3"/>
      <c r="K361" s="3"/>
      <c r="L361" s="3"/>
      <c r="M361" s="3"/>
    </row>
    <row r="362" spans="1:18" x14ac:dyDescent="0.15">
      <c r="A362" s="3"/>
      <c r="C362" s="3" t="s">
        <v>97</v>
      </c>
    </row>
    <row r="363" spans="1:18" ht="22.5" x14ac:dyDescent="0.15">
      <c r="C363" s="74"/>
      <c r="D363" s="75" t="s">
        <v>15</v>
      </c>
      <c r="E363" s="76">
        <v>253</v>
      </c>
      <c r="F363" s="77" t="s">
        <v>145</v>
      </c>
      <c r="G363" s="76">
        <v>51</v>
      </c>
      <c r="H363" s="75" t="s">
        <v>25</v>
      </c>
      <c r="I363" s="76">
        <v>46</v>
      </c>
      <c r="J363" s="75" t="s">
        <v>26</v>
      </c>
      <c r="K363" s="76">
        <v>45</v>
      </c>
      <c r="L363" s="75" t="s">
        <v>27</v>
      </c>
      <c r="M363" s="76">
        <v>51</v>
      </c>
      <c r="N363" s="78" t="s">
        <v>28</v>
      </c>
      <c r="O363" s="76">
        <v>60</v>
      </c>
      <c r="R363" s="65"/>
    </row>
    <row r="364" spans="1:18" x14ac:dyDescent="0.15">
      <c r="A364" s="3"/>
      <c r="C364" s="17" t="s">
        <v>104</v>
      </c>
      <c r="D364" s="17">
        <v>73</v>
      </c>
      <c r="E364" s="30">
        <f>D364/$E$363</f>
        <v>0.28853754940711462</v>
      </c>
      <c r="F364" s="16">
        <v>16</v>
      </c>
      <c r="G364" s="30">
        <f>F364/$G$363</f>
        <v>0.31372549019607843</v>
      </c>
      <c r="H364" s="16">
        <v>16</v>
      </c>
      <c r="I364" s="30">
        <f>H364/$I$363</f>
        <v>0.34782608695652173</v>
      </c>
      <c r="J364" s="16">
        <v>12</v>
      </c>
      <c r="K364" s="30">
        <f>J364/$K$363</f>
        <v>0.26666666666666666</v>
      </c>
      <c r="L364" s="16">
        <v>16</v>
      </c>
      <c r="M364" s="27">
        <f>L364/$M$363</f>
        <v>0.31372549019607843</v>
      </c>
      <c r="N364" s="16">
        <v>13</v>
      </c>
      <c r="O364" s="27">
        <f>N364/$O$363</f>
        <v>0.21666666666666667</v>
      </c>
    </row>
    <row r="365" spans="1:18" x14ac:dyDescent="0.15">
      <c r="A365" s="3"/>
      <c r="C365" s="17" t="s">
        <v>105</v>
      </c>
      <c r="D365" s="17">
        <v>49</v>
      </c>
      <c r="E365" s="30">
        <f>D365/$E$363</f>
        <v>0.19367588932806323</v>
      </c>
      <c r="F365" s="16">
        <v>17</v>
      </c>
      <c r="G365" s="30">
        <f>F365/$G$363</f>
        <v>0.33333333333333331</v>
      </c>
      <c r="H365" s="16">
        <v>9</v>
      </c>
      <c r="I365" s="30">
        <f>H365/$I$363</f>
        <v>0.19565217391304349</v>
      </c>
      <c r="J365" s="16">
        <v>11</v>
      </c>
      <c r="K365" s="30">
        <f>J365/$K$363</f>
        <v>0.24444444444444444</v>
      </c>
      <c r="L365" s="16">
        <v>7</v>
      </c>
      <c r="M365" s="27">
        <f>L365/$M$363</f>
        <v>0.13725490196078433</v>
      </c>
      <c r="N365" s="16">
        <v>5</v>
      </c>
      <c r="O365" s="27">
        <f>N365/$O$363</f>
        <v>8.3333333333333329E-2</v>
      </c>
    </row>
    <row r="366" spans="1:18" x14ac:dyDescent="0.15">
      <c r="A366" s="3"/>
      <c r="C366" s="17" t="s">
        <v>106</v>
      </c>
      <c r="D366" s="17">
        <v>131</v>
      </c>
      <c r="E366" s="30">
        <f>D366/$E$363</f>
        <v>0.51778656126482214</v>
      </c>
      <c r="F366" s="16">
        <v>18</v>
      </c>
      <c r="G366" s="30">
        <f>F366/$G$363</f>
        <v>0.35294117647058826</v>
      </c>
      <c r="H366" s="16">
        <v>21</v>
      </c>
      <c r="I366" s="30">
        <f>H366/$I$363</f>
        <v>0.45652173913043476</v>
      </c>
      <c r="J366" s="16">
        <v>22</v>
      </c>
      <c r="K366" s="30">
        <f>J366/$K$363</f>
        <v>0.48888888888888887</v>
      </c>
      <c r="L366" s="16">
        <v>28</v>
      </c>
      <c r="M366" s="27">
        <f>L366/$M$363</f>
        <v>0.5490196078431373</v>
      </c>
      <c r="N366" s="16">
        <v>42</v>
      </c>
      <c r="O366" s="27">
        <f>N366/$O$363</f>
        <v>0.7</v>
      </c>
    </row>
    <row r="367" spans="1:18" x14ac:dyDescent="0.15">
      <c r="A367" s="3"/>
      <c r="E367" s="69"/>
      <c r="F367" s="81"/>
      <c r="G367" s="69"/>
      <c r="H367" s="81"/>
      <c r="I367" s="69"/>
      <c r="J367" s="81"/>
      <c r="K367" s="69"/>
      <c r="L367" s="81"/>
      <c r="M367" s="69"/>
      <c r="N367" s="81"/>
      <c r="O367" s="69"/>
    </row>
    <row r="368" spans="1:18" ht="22.5" x14ac:dyDescent="0.15">
      <c r="A368" s="3"/>
      <c r="C368" s="127"/>
      <c r="D368" s="75" t="s">
        <v>15</v>
      </c>
      <c r="E368" s="76">
        <v>253</v>
      </c>
      <c r="F368" s="77" t="s">
        <v>145</v>
      </c>
      <c r="G368" s="76">
        <v>51</v>
      </c>
      <c r="H368" s="75" t="s">
        <v>25</v>
      </c>
      <c r="I368" s="76">
        <v>46</v>
      </c>
      <c r="J368" s="75" t="s">
        <v>26</v>
      </c>
      <c r="K368" s="76">
        <v>45</v>
      </c>
      <c r="L368" s="75" t="s">
        <v>27</v>
      </c>
      <c r="M368" s="76">
        <v>51</v>
      </c>
      <c r="N368" s="78" t="s">
        <v>28</v>
      </c>
      <c r="O368" s="76">
        <v>60</v>
      </c>
    </row>
    <row r="369" spans="1:15" x14ac:dyDescent="0.15">
      <c r="A369" s="3"/>
      <c r="C369" s="24" t="s">
        <v>264</v>
      </c>
      <c r="D369" s="17">
        <v>180</v>
      </c>
      <c r="E369" s="30">
        <f>D369/$E$368</f>
        <v>0.71146245059288538</v>
      </c>
      <c r="F369" s="16">
        <v>35</v>
      </c>
      <c r="G369" s="30">
        <f>F369/$G$368</f>
        <v>0.68627450980392157</v>
      </c>
      <c r="H369" s="16">
        <v>30</v>
      </c>
      <c r="I369" s="30">
        <f>H369/$I$368</f>
        <v>0.65217391304347827</v>
      </c>
      <c r="J369" s="16">
        <v>33</v>
      </c>
      <c r="K369" s="30">
        <f>J369/$K$368</f>
        <v>0.73333333333333328</v>
      </c>
      <c r="L369" s="16">
        <v>35</v>
      </c>
      <c r="M369" s="27">
        <f>L369/$M$368</f>
        <v>0.68627450980392157</v>
      </c>
      <c r="N369" s="16">
        <v>47</v>
      </c>
      <c r="O369" s="27">
        <f>N369/$O$368</f>
        <v>0.78333333333333333</v>
      </c>
    </row>
    <row r="370" spans="1:15" x14ac:dyDescent="0.15">
      <c r="A370" s="3"/>
      <c r="E370" s="69"/>
      <c r="F370" s="81"/>
      <c r="G370" s="69"/>
      <c r="H370" s="81"/>
      <c r="I370" s="69"/>
      <c r="J370" s="81"/>
      <c r="K370" s="69"/>
      <c r="L370" s="81"/>
      <c r="M370" s="69"/>
      <c r="N370" s="81"/>
      <c r="O370" s="69"/>
    </row>
    <row r="371" spans="1:15" x14ac:dyDescent="0.15">
      <c r="A371" s="3"/>
      <c r="B371" s="3"/>
      <c r="C371" s="3"/>
      <c r="D371" s="3"/>
      <c r="E371" s="3"/>
      <c r="F371" s="3"/>
      <c r="G371" s="3"/>
      <c r="H371" s="3"/>
      <c r="I371" s="3"/>
      <c r="J371" s="3"/>
      <c r="K371" s="3"/>
      <c r="L371" s="3"/>
    </row>
    <row r="372" spans="1:15" x14ac:dyDescent="0.15">
      <c r="A372" s="3"/>
      <c r="B372" s="3"/>
      <c r="C372" s="3"/>
      <c r="D372" s="3"/>
      <c r="E372" s="3"/>
      <c r="F372" s="3"/>
      <c r="G372" s="3"/>
      <c r="H372" s="3"/>
      <c r="I372" s="3"/>
      <c r="J372" s="3"/>
      <c r="K372" s="3"/>
      <c r="L372" s="3"/>
    </row>
    <row r="373" spans="1:15" x14ac:dyDescent="0.15">
      <c r="A373" s="3"/>
      <c r="B373" s="3"/>
      <c r="C373" s="3"/>
      <c r="D373" s="3"/>
      <c r="E373" s="3"/>
      <c r="F373" s="3"/>
      <c r="G373" s="3"/>
      <c r="H373" s="3"/>
      <c r="I373" s="3"/>
      <c r="J373" s="3"/>
      <c r="K373" s="3"/>
      <c r="L373" s="3"/>
    </row>
    <row r="374" spans="1:15" x14ac:dyDescent="0.15">
      <c r="A374" s="33" t="s">
        <v>121</v>
      </c>
      <c r="B374" s="7" t="s">
        <v>279</v>
      </c>
      <c r="C374" s="3"/>
      <c r="D374" s="3"/>
      <c r="E374" s="3"/>
      <c r="F374" s="3"/>
      <c r="G374" s="3"/>
      <c r="H374" s="3"/>
      <c r="I374" s="3"/>
      <c r="J374" s="3"/>
      <c r="K374" s="3"/>
      <c r="L374" s="3"/>
    </row>
    <row r="375" spans="1:15" x14ac:dyDescent="0.15">
      <c r="A375" s="33" t="s">
        <v>121</v>
      </c>
      <c r="B375" s="7" t="s">
        <v>165</v>
      </c>
      <c r="C375" s="3"/>
      <c r="D375" s="3"/>
      <c r="E375" s="3"/>
      <c r="F375" s="3"/>
      <c r="G375" s="3"/>
      <c r="H375" s="3"/>
      <c r="I375" s="3"/>
      <c r="J375" s="3"/>
      <c r="K375" s="3"/>
      <c r="L375" s="3"/>
    </row>
    <row r="376" spans="1:15" x14ac:dyDescent="0.15">
      <c r="A376" s="33" t="s">
        <v>121</v>
      </c>
      <c r="B376" s="7" t="s">
        <v>281</v>
      </c>
      <c r="C376" s="3"/>
      <c r="D376" s="3"/>
      <c r="E376" s="3"/>
      <c r="F376" s="3"/>
      <c r="G376" s="3"/>
      <c r="H376" s="3"/>
      <c r="I376" s="3"/>
      <c r="J376" s="3"/>
      <c r="K376" s="3"/>
      <c r="L376" s="3"/>
    </row>
    <row r="377" spans="1:15" x14ac:dyDescent="0.15">
      <c r="A377" s="33"/>
      <c r="D377" s="114"/>
      <c r="E377" s="114"/>
      <c r="F377" s="114"/>
      <c r="G377" s="114"/>
      <c r="H377" s="114"/>
      <c r="I377" s="114"/>
      <c r="J377" s="114"/>
      <c r="K377" s="114"/>
      <c r="L377" s="114"/>
      <c r="M377" s="114"/>
    </row>
    <row r="378" spans="1:15" x14ac:dyDescent="0.15">
      <c r="A378" s="3"/>
      <c r="C378" s="24"/>
      <c r="D378" s="59" t="s">
        <v>15</v>
      </c>
      <c r="E378" s="110">
        <v>148</v>
      </c>
      <c r="F378" s="59" t="s">
        <v>2</v>
      </c>
      <c r="G378" s="110">
        <v>68</v>
      </c>
      <c r="H378" s="59" t="s">
        <v>3</v>
      </c>
      <c r="I378" s="18">
        <v>80</v>
      </c>
      <c r="J378" s="115"/>
      <c r="K378" s="115"/>
      <c r="L378" s="3"/>
      <c r="M378" s="3"/>
    </row>
    <row r="379" spans="1:15" x14ac:dyDescent="0.15">
      <c r="A379" s="3"/>
      <c r="C379" s="24" t="s">
        <v>316</v>
      </c>
      <c r="D379" s="97">
        <v>25</v>
      </c>
      <c r="E379" s="29">
        <f t="shared" ref="E379:E389" si="72">D379/$E$378</f>
        <v>0.16891891891891891</v>
      </c>
      <c r="F379" s="97">
        <v>12</v>
      </c>
      <c r="G379" s="29">
        <f>F379/$G$378</f>
        <v>0.17647058823529413</v>
      </c>
      <c r="H379" s="97">
        <v>13</v>
      </c>
      <c r="I379" s="29">
        <f>H379/$I$378</f>
        <v>0.16250000000000001</v>
      </c>
      <c r="J379" s="116"/>
      <c r="K379" s="116"/>
      <c r="L379" s="3"/>
      <c r="M379" s="3"/>
    </row>
    <row r="380" spans="1:15" x14ac:dyDescent="0.15">
      <c r="A380" s="3"/>
      <c r="C380" s="24" t="s">
        <v>137</v>
      </c>
      <c r="D380" s="97">
        <v>10</v>
      </c>
      <c r="E380" s="29">
        <f t="shared" si="72"/>
        <v>6.7567567567567571E-2</v>
      </c>
      <c r="F380" s="97">
        <v>2</v>
      </c>
      <c r="G380" s="29">
        <f t="shared" ref="G380:G389" si="73">F380/$G$378</f>
        <v>2.9411764705882353E-2</v>
      </c>
      <c r="H380" s="97">
        <v>8</v>
      </c>
      <c r="I380" s="29">
        <f t="shared" ref="I380:I389" si="74">H380/$I$378</f>
        <v>0.1</v>
      </c>
      <c r="J380" s="116"/>
      <c r="K380" s="116"/>
      <c r="L380" s="3"/>
      <c r="M380" s="3"/>
    </row>
    <row r="381" spans="1:15" x14ac:dyDescent="0.15">
      <c r="A381" s="3"/>
      <c r="C381" s="24" t="s">
        <v>138</v>
      </c>
      <c r="D381" s="97">
        <v>23</v>
      </c>
      <c r="E381" s="29">
        <f t="shared" si="72"/>
        <v>0.1554054054054054</v>
      </c>
      <c r="F381" s="97">
        <v>3</v>
      </c>
      <c r="G381" s="29">
        <f t="shared" si="73"/>
        <v>4.4117647058823532E-2</v>
      </c>
      <c r="H381" s="97">
        <v>20</v>
      </c>
      <c r="I381" s="29">
        <f t="shared" si="74"/>
        <v>0.25</v>
      </c>
      <c r="J381" s="116"/>
      <c r="K381" s="116"/>
      <c r="L381" s="3"/>
      <c r="M381" s="3"/>
    </row>
    <row r="382" spans="1:15" x14ac:dyDescent="0.15">
      <c r="A382" s="3"/>
      <c r="C382" s="24" t="s">
        <v>110</v>
      </c>
      <c r="D382" s="97">
        <v>10</v>
      </c>
      <c r="E382" s="29">
        <f t="shared" si="72"/>
        <v>6.7567567567567571E-2</v>
      </c>
      <c r="F382" s="97">
        <v>6</v>
      </c>
      <c r="G382" s="29">
        <f t="shared" si="73"/>
        <v>8.8235294117647065E-2</v>
      </c>
      <c r="H382" s="97">
        <v>4</v>
      </c>
      <c r="I382" s="29">
        <f t="shared" si="74"/>
        <v>0.05</v>
      </c>
      <c r="J382" s="116"/>
      <c r="K382" s="116"/>
      <c r="L382" s="3"/>
      <c r="M382" s="3"/>
    </row>
    <row r="383" spans="1:15" x14ac:dyDescent="0.15">
      <c r="A383" s="3"/>
      <c r="C383" s="24" t="s">
        <v>111</v>
      </c>
      <c r="D383" s="97">
        <v>14</v>
      </c>
      <c r="E383" s="29">
        <f t="shared" si="72"/>
        <v>9.45945945945946E-2</v>
      </c>
      <c r="F383" s="97">
        <v>5</v>
      </c>
      <c r="G383" s="29">
        <f t="shared" si="73"/>
        <v>7.3529411764705885E-2</v>
      </c>
      <c r="H383" s="97">
        <v>9</v>
      </c>
      <c r="I383" s="29">
        <f t="shared" si="74"/>
        <v>0.1125</v>
      </c>
      <c r="J383" s="116"/>
      <c r="K383" s="116"/>
      <c r="L383" s="3"/>
      <c r="M383" s="3"/>
    </row>
    <row r="384" spans="1:15" x14ac:dyDescent="0.15">
      <c r="A384" s="3"/>
      <c r="C384" s="24" t="s">
        <v>112</v>
      </c>
      <c r="D384" s="97">
        <v>22</v>
      </c>
      <c r="E384" s="29">
        <f t="shared" si="72"/>
        <v>0.14864864864864866</v>
      </c>
      <c r="F384" s="97">
        <v>10</v>
      </c>
      <c r="G384" s="29">
        <f t="shared" si="73"/>
        <v>0.14705882352941177</v>
      </c>
      <c r="H384" s="97">
        <v>12</v>
      </c>
      <c r="I384" s="29">
        <f t="shared" si="74"/>
        <v>0.15</v>
      </c>
      <c r="J384" s="116"/>
      <c r="K384" s="116"/>
      <c r="L384" s="3"/>
      <c r="M384" s="3"/>
    </row>
    <row r="385" spans="1:18" x14ac:dyDescent="0.15">
      <c r="A385" s="3"/>
      <c r="C385" s="24" t="s">
        <v>278</v>
      </c>
      <c r="D385" s="97">
        <v>32</v>
      </c>
      <c r="E385" s="29">
        <f t="shared" si="72"/>
        <v>0.21621621621621623</v>
      </c>
      <c r="F385" s="97">
        <v>10</v>
      </c>
      <c r="G385" s="29">
        <f t="shared" si="73"/>
        <v>0.14705882352941177</v>
      </c>
      <c r="H385" s="97">
        <v>22</v>
      </c>
      <c r="I385" s="29">
        <f t="shared" si="74"/>
        <v>0.27500000000000002</v>
      </c>
      <c r="J385" s="116"/>
      <c r="K385" s="116"/>
      <c r="L385" s="3"/>
      <c r="M385" s="3"/>
    </row>
    <row r="386" spans="1:18" x14ac:dyDescent="0.15">
      <c r="A386" s="3"/>
      <c r="C386" s="24" t="s">
        <v>114</v>
      </c>
      <c r="D386" s="97">
        <v>11</v>
      </c>
      <c r="E386" s="29">
        <f t="shared" si="72"/>
        <v>7.4324324324324328E-2</v>
      </c>
      <c r="F386" s="97">
        <v>5</v>
      </c>
      <c r="G386" s="29">
        <f t="shared" si="73"/>
        <v>7.3529411764705885E-2</v>
      </c>
      <c r="H386" s="97">
        <v>6</v>
      </c>
      <c r="I386" s="29">
        <f t="shared" si="74"/>
        <v>7.4999999999999997E-2</v>
      </c>
      <c r="J386" s="116"/>
      <c r="K386" s="116"/>
      <c r="L386" s="3"/>
      <c r="M386" s="3"/>
    </row>
    <row r="387" spans="1:18" x14ac:dyDescent="0.15">
      <c r="A387" s="3"/>
      <c r="C387" s="24" t="s">
        <v>96</v>
      </c>
      <c r="D387" s="97">
        <v>4</v>
      </c>
      <c r="E387" s="29">
        <f t="shared" si="72"/>
        <v>2.7027027027027029E-2</v>
      </c>
      <c r="F387" s="97">
        <v>2</v>
      </c>
      <c r="G387" s="29">
        <f t="shared" si="73"/>
        <v>2.9411764705882353E-2</v>
      </c>
      <c r="H387" s="97">
        <v>2</v>
      </c>
      <c r="I387" s="29">
        <f t="shared" si="74"/>
        <v>2.5000000000000001E-2</v>
      </c>
      <c r="J387" s="116"/>
      <c r="K387" s="116"/>
      <c r="L387" s="3"/>
      <c r="M387" s="3"/>
    </row>
    <row r="388" spans="1:18" x14ac:dyDescent="0.15">
      <c r="A388" s="3"/>
      <c r="C388" s="17" t="s">
        <v>123</v>
      </c>
      <c r="D388" s="117">
        <v>3</v>
      </c>
      <c r="E388" s="29">
        <f t="shared" si="72"/>
        <v>2.0270270270270271E-2</v>
      </c>
      <c r="F388" s="117">
        <v>2</v>
      </c>
      <c r="G388" s="29">
        <f t="shared" si="73"/>
        <v>2.9411764705882353E-2</v>
      </c>
      <c r="H388" s="117">
        <v>1</v>
      </c>
      <c r="I388" s="29">
        <f t="shared" si="74"/>
        <v>1.2500000000000001E-2</v>
      </c>
      <c r="J388" s="118"/>
      <c r="K388" s="118"/>
      <c r="L388" s="3"/>
      <c r="M388" s="89"/>
    </row>
    <row r="389" spans="1:18" x14ac:dyDescent="0.15">
      <c r="A389" s="3"/>
      <c r="C389" s="17" t="s">
        <v>120</v>
      </c>
      <c r="D389" s="97">
        <v>69</v>
      </c>
      <c r="E389" s="29">
        <f t="shared" si="72"/>
        <v>0.46621621621621623</v>
      </c>
      <c r="F389" s="97">
        <v>38</v>
      </c>
      <c r="G389" s="29">
        <f t="shared" si="73"/>
        <v>0.55882352941176472</v>
      </c>
      <c r="H389" s="97">
        <v>31</v>
      </c>
      <c r="I389" s="29">
        <f t="shared" si="74"/>
        <v>0.38750000000000001</v>
      </c>
      <c r="J389" s="116"/>
      <c r="K389" s="116"/>
      <c r="L389" s="3"/>
      <c r="M389" s="3"/>
    </row>
    <row r="390" spans="1:18" x14ac:dyDescent="0.15">
      <c r="A390" s="3"/>
      <c r="C390" s="114"/>
      <c r="D390" s="114"/>
      <c r="E390" s="114"/>
      <c r="F390" s="114"/>
      <c r="G390" s="114"/>
      <c r="H390" s="114"/>
      <c r="I390" s="89"/>
      <c r="J390" s="89"/>
      <c r="K390" s="118"/>
      <c r="L390" s="118"/>
      <c r="M390" s="89"/>
    </row>
    <row r="391" spans="1:18" x14ac:dyDescent="0.15">
      <c r="A391" s="3"/>
      <c r="C391" s="3" t="s">
        <v>97</v>
      </c>
      <c r="D391" s="3"/>
      <c r="E391" s="3"/>
      <c r="F391" s="3"/>
      <c r="G391" s="3"/>
      <c r="H391" s="3"/>
      <c r="I391" s="3"/>
      <c r="J391" s="3"/>
      <c r="K391" s="3"/>
      <c r="L391" s="3"/>
      <c r="M391" s="3"/>
    </row>
    <row r="392" spans="1:18" ht="22.5" x14ac:dyDescent="0.15">
      <c r="C392" s="74"/>
      <c r="D392" s="75" t="s">
        <v>15</v>
      </c>
      <c r="E392" s="76">
        <v>148</v>
      </c>
      <c r="F392" s="77" t="s">
        <v>145</v>
      </c>
      <c r="G392" s="76">
        <v>26</v>
      </c>
      <c r="H392" s="75" t="s">
        <v>25</v>
      </c>
      <c r="I392" s="76">
        <v>32</v>
      </c>
      <c r="J392" s="75" t="s">
        <v>26</v>
      </c>
      <c r="K392" s="76">
        <v>32</v>
      </c>
      <c r="L392" s="75" t="s">
        <v>27</v>
      </c>
      <c r="M392" s="76">
        <v>33</v>
      </c>
      <c r="N392" s="78" t="s">
        <v>28</v>
      </c>
      <c r="O392" s="76">
        <v>25</v>
      </c>
      <c r="R392" s="65"/>
    </row>
    <row r="393" spans="1:18" x14ac:dyDescent="0.15">
      <c r="A393" s="3"/>
      <c r="C393" s="24" t="s">
        <v>107</v>
      </c>
      <c r="D393" s="97">
        <v>25</v>
      </c>
      <c r="E393" s="29">
        <f>D393/$E$392</f>
        <v>0.16891891891891891</v>
      </c>
      <c r="F393" s="119">
        <v>5</v>
      </c>
      <c r="G393" s="29">
        <f>F393/$G$392</f>
        <v>0.19230769230769232</v>
      </c>
      <c r="H393" s="97">
        <v>4</v>
      </c>
      <c r="I393" s="29">
        <f>H393/$I$392</f>
        <v>0.125</v>
      </c>
      <c r="J393" s="97">
        <v>7</v>
      </c>
      <c r="K393" s="29">
        <f>J393/$K$392</f>
        <v>0.21875</v>
      </c>
      <c r="L393" s="97">
        <v>3</v>
      </c>
      <c r="M393" s="29">
        <f>L393/$M$392</f>
        <v>9.0909090909090912E-2</v>
      </c>
      <c r="N393" s="97">
        <v>6</v>
      </c>
      <c r="O393" s="29">
        <f>N393/$O$392</f>
        <v>0.24</v>
      </c>
    </row>
    <row r="394" spans="1:18" x14ac:dyDescent="0.15">
      <c r="A394" s="3"/>
      <c r="C394" s="24" t="s">
        <v>108</v>
      </c>
      <c r="D394" s="97">
        <v>10</v>
      </c>
      <c r="E394" s="29">
        <f t="shared" ref="E394:E403" si="75">D394/$E$392</f>
        <v>6.7567567567567571E-2</v>
      </c>
      <c r="F394" s="119">
        <v>1</v>
      </c>
      <c r="G394" s="29">
        <f t="shared" ref="G394:G403" si="76">F394/$G$392</f>
        <v>3.8461538461538464E-2</v>
      </c>
      <c r="H394" s="97">
        <v>4</v>
      </c>
      <c r="I394" s="29">
        <f t="shared" ref="I394:I403" si="77">H394/$I$392</f>
        <v>0.125</v>
      </c>
      <c r="J394" s="97">
        <v>3</v>
      </c>
      <c r="K394" s="29">
        <f t="shared" ref="K394:K403" si="78">J394/$K$392</f>
        <v>9.375E-2</v>
      </c>
      <c r="L394" s="97">
        <v>1</v>
      </c>
      <c r="M394" s="29">
        <f t="shared" ref="M394:M403" si="79">L394/$M$392</f>
        <v>3.0303030303030304E-2</v>
      </c>
      <c r="N394" s="97">
        <v>1</v>
      </c>
      <c r="O394" s="29">
        <f t="shared" ref="O394:O403" si="80">N394/$O$392</f>
        <v>0.04</v>
      </c>
    </row>
    <row r="395" spans="1:18" x14ac:dyDescent="0.15">
      <c r="A395" s="3"/>
      <c r="C395" s="24" t="s">
        <v>109</v>
      </c>
      <c r="D395" s="97">
        <v>23</v>
      </c>
      <c r="E395" s="29">
        <f t="shared" si="75"/>
        <v>0.1554054054054054</v>
      </c>
      <c r="F395" s="119">
        <v>5</v>
      </c>
      <c r="G395" s="29">
        <f t="shared" si="76"/>
        <v>0.19230769230769232</v>
      </c>
      <c r="H395" s="97">
        <v>3</v>
      </c>
      <c r="I395" s="29">
        <f t="shared" si="77"/>
        <v>9.375E-2</v>
      </c>
      <c r="J395" s="97">
        <v>9</v>
      </c>
      <c r="K395" s="29">
        <f t="shared" si="78"/>
        <v>0.28125</v>
      </c>
      <c r="L395" s="97">
        <v>2</v>
      </c>
      <c r="M395" s="29">
        <f t="shared" si="79"/>
        <v>6.0606060606060608E-2</v>
      </c>
      <c r="N395" s="97">
        <v>4</v>
      </c>
      <c r="O395" s="29">
        <f t="shared" si="80"/>
        <v>0.16</v>
      </c>
    </row>
    <row r="396" spans="1:18" x14ac:dyDescent="0.15">
      <c r="A396" s="3"/>
      <c r="C396" s="24" t="s">
        <v>110</v>
      </c>
      <c r="D396" s="97">
        <v>10</v>
      </c>
      <c r="E396" s="29">
        <f t="shared" si="75"/>
        <v>6.7567567567567571E-2</v>
      </c>
      <c r="F396" s="119">
        <v>1</v>
      </c>
      <c r="G396" s="29">
        <f t="shared" si="76"/>
        <v>3.8461538461538464E-2</v>
      </c>
      <c r="H396" s="97">
        <v>2</v>
      </c>
      <c r="I396" s="29">
        <f t="shared" si="77"/>
        <v>6.25E-2</v>
      </c>
      <c r="J396" s="97">
        <v>4</v>
      </c>
      <c r="K396" s="29">
        <f t="shared" si="78"/>
        <v>0.125</v>
      </c>
      <c r="L396" s="97">
        <v>1</v>
      </c>
      <c r="M396" s="29">
        <f t="shared" si="79"/>
        <v>3.0303030303030304E-2</v>
      </c>
      <c r="N396" s="97">
        <v>2</v>
      </c>
      <c r="O396" s="29">
        <f t="shared" si="80"/>
        <v>0.08</v>
      </c>
    </row>
    <row r="397" spans="1:18" x14ac:dyDescent="0.15">
      <c r="A397" s="3"/>
      <c r="C397" s="24" t="s">
        <v>111</v>
      </c>
      <c r="D397" s="97">
        <v>14</v>
      </c>
      <c r="E397" s="29">
        <f t="shared" si="75"/>
        <v>9.45945945945946E-2</v>
      </c>
      <c r="F397" s="119">
        <v>5</v>
      </c>
      <c r="G397" s="29">
        <f t="shared" si="76"/>
        <v>0.19230769230769232</v>
      </c>
      <c r="H397" s="97">
        <v>3</v>
      </c>
      <c r="I397" s="29">
        <f t="shared" si="77"/>
        <v>9.375E-2</v>
      </c>
      <c r="J397" s="97">
        <v>6</v>
      </c>
      <c r="K397" s="29">
        <f t="shared" si="78"/>
        <v>0.1875</v>
      </c>
      <c r="L397" s="97">
        <v>0</v>
      </c>
      <c r="M397" s="29">
        <f t="shared" si="79"/>
        <v>0</v>
      </c>
      <c r="N397" s="97">
        <v>0</v>
      </c>
      <c r="O397" s="29">
        <f t="shared" si="80"/>
        <v>0</v>
      </c>
    </row>
    <row r="398" spans="1:18" x14ac:dyDescent="0.15">
      <c r="A398" s="3"/>
      <c r="C398" s="24" t="s">
        <v>112</v>
      </c>
      <c r="D398" s="97">
        <v>22</v>
      </c>
      <c r="E398" s="29">
        <f t="shared" si="75"/>
        <v>0.14864864864864866</v>
      </c>
      <c r="F398" s="119">
        <v>6</v>
      </c>
      <c r="G398" s="29">
        <f t="shared" si="76"/>
        <v>0.23076923076923078</v>
      </c>
      <c r="H398" s="97">
        <v>4</v>
      </c>
      <c r="I398" s="29">
        <f t="shared" si="77"/>
        <v>0.125</v>
      </c>
      <c r="J398" s="97">
        <v>8</v>
      </c>
      <c r="K398" s="29">
        <f t="shared" si="78"/>
        <v>0.25</v>
      </c>
      <c r="L398" s="97">
        <v>2</v>
      </c>
      <c r="M398" s="29">
        <f t="shared" si="79"/>
        <v>6.0606060606060608E-2</v>
      </c>
      <c r="N398" s="97">
        <v>2</v>
      </c>
      <c r="O398" s="29">
        <f t="shared" si="80"/>
        <v>0.08</v>
      </c>
    </row>
    <row r="399" spans="1:18" x14ac:dyDescent="0.15">
      <c r="A399" s="3"/>
      <c r="C399" s="24" t="s">
        <v>113</v>
      </c>
      <c r="D399" s="97">
        <v>32</v>
      </c>
      <c r="E399" s="29">
        <f t="shared" si="75"/>
        <v>0.21621621621621623</v>
      </c>
      <c r="F399" s="119">
        <v>7</v>
      </c>
      <c r="G399" s="29">
        <f t="shared" si="76"/>
        <v>0.26923076923076922</v>
      </c>
      <c r="H399" s="97">
        <v>4</v>
      </c>
      <c r="I399" s="29">
        <f t="shared" si="77"/>
        <v>0.125</v>
      </c>
      <c r="J399" s="97">
        <v>7</v>
      </c>
      <c r="K399" s="29">
        <f t="shared" si="78"/>
        <v>0.21875</v>
      </c>
      <c r="L399" s="97">
        <v>10</v>
      </c>
      <c r="M399" s="29">
        <f t="shared" si="79"/>
        <v>0.30303030303030304</v>
      </c>
      <c r="N399" s="97">
        <v>4</v>
      </c>
      <c r="O399" s="29">
        <f t="shared" si="80"/>
        <v>0.16</v>
      </c>
    </row>
    <row r="400" spans="1:18" x14ac:dyDescent="0.15">
      <c r="A400" s="3"/>
      <c r="C400" s="24" t="s">
        <v>114</v>
      </c>
      <c r="D400" s="97">
        <v>11</v>
      </c>
      <c r="E400" s="29">
        <f t="shared" si="75"/>
        <v>7.4324324324324328E-2</v>
      </c>
      <c r="F400" s="119">
        <v>4</v>
      </c>
      <c r="G400" s="29">
        <f t="shared" si="76"/>
        <v>0.15384615384615385</v>
      </c>
      <c r="H400" s="97">
        <v>1</v>
      </c>
      <c r="I400" s="29">
        <f t="shared" si="77"/>
        <v>3.125E-2</v>
      </c>
      <c r="J400" s="97">
        <v>5</v>
      </c>
      <c r="K400" s="29">
        <f t="shared" si="78"/>
        <v>0.15625</v>
      </c>
      <c r="L400" s="97">
        <v>1</v>
      </c>
      <c r="M400" s="29">
        <f t="shared" si="79"/>
        <v>3.0303030303030304E-2</v>
      </c>
      <c r="N400" s="97">
        <v>0</v>
      </c>
      <c r="O400" s="29">
        <f t="shared" si="80"/>
        <v>0</v>
      </c>
    </row>
    <row r="401" spans="1:15" x14ac:dyDescent="0.15">
      <c r="A401" s="3"/>
      <c r="C401" s="24" t="s">
        <v>96</v>
      </c>
      <c r="D401" s="97">
        <v>4</v>
      </c>
      <c r="E401" s="29">
        <f t="shared" si="75"/>
        <v>2.7027027027027029E-2</v>
      </c>
      <c r="F401" s="119">
        <v>0</v>
      </c>
      <c r="G401" s="29">
        <f t="shared" si="76"/>
        <v>0</v>
      </c>
      <c r="H401" s="97">
        <v>0</v>
      </c>
      <c r="I401" s="29">
        <f t="shared" si="77"/>
        <v>0</v>
      </c>
      <c r="J401" s="97">
        <v>2</v>
      </c>
      <c r="K401" s="29">
        <f t="shared" si="78"/>
        <v>6.25E-2</v>
      </c>
      <c r="L401" s="97">
        <v>0</v>
      </c>
      <c r="M401" s="29">
        <f t="shared" si="79"/>
        <v>0</v>
      </c>
      <c r="N401" s="97">
        <v>2</v>
      </c>
      <c r="O401" s="29">
        <f t="shared" si="80"/>
        <v>0.08</v>
      </c>
    </row>
    <row r="402" spans="1:15" x14ac:dyDescent="0.15">
      <c r="A402" s="3"/>
      <c r="C402" s="17" t="s">
        <v>123</v>
      </c>
      <c r="D402" s="97">
        <v>3</v>
      </c>
      <c r="E402" s="29">
        <f t="shared" si="75"/>
        <v>2.0270270270270271E-2</v>
      </c>
      <c r="F402" s="119">
        <v>0</v>
      </c>
      <c r="G402" s="29">
        <f t="shared" si="76"/>
        <v>0</v>
      </c>
      <c r="H402" s="97">
        <v>2</v>
      </c>
      <c r="I402" s="29">
        <f t="shared" si="77"/>
        <v>6.25E-2</v>
      </c>
      <c r="J402" s="97">
        <v>1</v>
      </c>
      <c r="K402" s="29">
        <f t="shared" si="78"/>
        <v>3.125E-2</v>
      </c>
      <c r="L402" s="97">
        <v>0</v>
      </c>
      <c r="M402" s="29">
        <f t="shared" si="79"/>
        <v>0</v>
      </c>
      <c r="N402" s="97">
        <v>0</v>
      </c>
      <c r="O402" s="29">
        <f t="shared" si="80"/>
        <v>0</v>
      </c>
    </row>
    <row r="403" spans="1:15" x14ac:dyDescent="0.15">
      <c r="A403" s="3"/>
      <c r="C403" s="17" t="s">
        <v>130</v>
      </c>
      <c r="D403" s="97">
        <v>69</v>
      </c>
      <c r="E403" s="29">
        <f t="shared" si="75"/>
        <v>0.46621621621621623</v>
      </c>
      <c r="F403" s="119">
        <v>11</v>
      </c>
      <c r="G403" s="29">
        <f t="shared" si="76"/>
        <v>0.42307692307692307</v>
      </c>
      <c r="H403" s="97">
        <v>18</v>
      </c>
      <c r="I403" s="29">
        <f t="shared" si="77"/>
        <v>0.5625</v>
      </c>
      <c r="J403" s="97">
        <v>8</v>
      </c>
      <c r="K403" s="29">
        <f t="shared" si="78"/>
        <v>0.25</v>
      </c>
      <c r="L403" s="97">
        <v>18</v>
      </c>
      <c r="M403" s="29">
        <f t="shared" si="79"/>
        <v>0.54545454545454541</v>
      </c>
      <c r="N403" s="97">
        <v>14</v>
      </c>
      <c r="O403" s="29">
        <f t="shared" si="80"/>
        <v>0.56000000000000005</v>
      </c>
    </row>
    <row r="404" spans="1:15" x14ac:dyDescent="0.15">
      <c r="A404" s="3"/>
      <c r="D404" s="3"/>
      <c r="E404" s="90"/>
      <c r="F404" s="120"/>
      <c r="G404" s="116"/>
      <c r="H404" s="3"/>
      <c r="I404" s="90"/>
      <c r="J404" s="3"/>
      <c r="K404" s="90"/>
      <c r="L404" s="3"/>
      <c r="M404" s="90"/>
    </row>
    <row r="405" spans="1:15" x14ac:dyDescent="0.15">
      <c r="A405" s="3"/>
      <c r="C405" s="3" t="s">
        <v>98</v>
      </c>
      <c r="D405" s="3"/>
      <c r="E405" s="3"/>
      <c r="F405" s="3"/>
      <c r="G405" s="3"/>
      <c r="H405" s="3"/>
      <c r="I405" s="3"/>
      <c r="J405" s="3"/>
      <c r="K405" s="3"/>
      <c r="L405" s="3"/>
      <c r="M405" s="3"/>
    </row>
    <row r="406" spans="1:15" x14ac:dyDescent="0.15">
      <c r="A406" s="3"/>
      <c r="C406" s="104"/>
      <c r="D406" s="121" t="s">
        <v>38</v>
      </c>
      <c r="E406" s="122"/>
      <c r="F406" s="24" t="s">
        <v>50</v>
      </c>
      <c r="G406" s="110">
        <v>136</v>
      </c>
      <c r="H406" s="123" t="s">
        <v>47</v>
      </c>
      <c r="I406" s="110">
        <v>143</v>
      </c>
      <c r="J406" s="123" t="s">
        <v>116</v>
      </c>
      <c r="K406" s="18">
        <v>92</v>
      </c>
      <c r="L406" s="123" t="s">
        <v>167</v>
      </c>
      <c r="M406" s="18">
        <v>148</v>
      </c>
    </row>
    <row r="407" spans="1:15" x14ac:dyDescent="0.15">
      <c r="A407" s="3"/>
      <c r="C407" s="24" t="s">
        <v>107</v>
      </c>
      <c r="D407" s="97">
        <v>0</v>
      </c>
      <c r="E407" s="124" t="s">
        <v>133</v>
      </c>
      <c r="F407" s="145">
        <v>16</v>
      </c>
      <c r="G407" s="27">
        <f>F407/$G$406</f>
        <v>0.11764705882352941</v>
      </c>
      <c r="H407" s="97">
        <v>17</v>
      </c>
      <c r="I407" s="27">
        <f>H407/$I$406</f>
        <v>0.11888111888111888</v>
      </c>
      <c r="J407" s="97">
        <v>18</v>
      </c>
      <c r="K407" s="27">
        <f>J407/$K$406</f>
        <v>0.19565217391304349</v>
      </c>
      <c r="L407" s="97">
        <v>25</v>
      </c>
      <c r="M407" s="27">
        <f>L407/$M$406</f>
        <v>0.16891891891891891</v>
      </c>
    </row>
    <row r="408" spans="1:15" x14ac:dyDescent="0.15">
      <c r="A408" s="3"/>
      <c r="C408" s="24" t="s">
        <v>108</v>
      </c>
      <c r="D408" s="97">
        <v>0</v>
      </c>
      <c r="E408" s="124" t="s">
        <v>133</v>
      </c>
      <c r="F408" s="145">
        <v>8</v>
      </c>
      <c r="G408" s="27">
        <f t="shared" ref="G408:G417" si="81">F408/$G$406</f>
        <v>5.8823529411764705E-2</v>
      </c>
      <c r="H408" s="97">
        <v>15</v>
      </c>
      <c r="I408" s="27">
        <f t="shared" ref="I408:I417" si="82">H408/$I$406</f>
        <v>0.1048951048951049</v>
      </c>
      <c r="J408" s="97">
        <v>15</v>
      </c>
      <c r="K408" s="27">
        <f>J408/$K$406</f>
        <v>0.16304347826086957</v>
      </c>
      <c r="L408" s="97">
        <v>10</v>
      </c>
      <c r="M408" s="27">
        <f t="shared" ref="M408:M417" si="83">L408/$M$406</f>
        <v>6.7567567567567571E-2</v>
      </c>
    </row>
    <row r="409" spans="1:15" x14ac:dyDescent="0.15">
      <c r="A409" s="3"/>
      <c r="C409" s="24" t="s">
        <v>109</v>
      </c>
      <c r="D409" s="97">
        <v>0</v>
      </c>
      <c r="E409" s="124" t="s">
        <v>133</v>
      </c>
      <c r="F409" s="145">
        <v>11</v>
      </c>
      <c r="G409" s="27">
        <f t="shared" si="81"/>
        <v>8.0882352941176475E-2</v>
      </c>
      <c r="H409" s="97">
        <v>23</v>
      </c>
      <c r="I409" s="27">
        <f t="shared" si="82"/>
        <v>0.16083916083916083</v>
      </c>
      <c r="J409" s="97">
        <v>19</v>
      </c>
      <c r="K409" s="27">
        <f t="shared" ref="K409:K417" si="84">J409/$K$406</f>
        <v>0.20652173913043478</v>
      </c>
      <c r="L409" s="97">
        <v>23</v>
      </c>
      <c r="M409" s="27">
        <f t="shared" si="83"/>
        <v>0.1554054054054054</v>
      </c>
    </row>
    <row r="410" spans="1:15" x14ac:dyDescent="0.15">
      <c r="A410" s="3"/>
      <c r="C410" s="24" t="s">
        <v>280</v>
      </c>
      <c r="D410" s="97">
        <v>0</v>
      </c>
      <c r="E410" s="124" t="s">
        <v>133</v>
      </c>
      <c r="F410" s="145">
        <v>4</v>
      </c>
      <c r="G410" s="27">
        <f t="shared" si="81"/>
        <v>2.9411764705882353E-2</v>
      </c>
      <c r="H410" s="97">
        <v>8</v>
      </c>
      <c r="I410" s="27">
        <f t="shared" si="82"/>
        <v>5.5944055944055944E-2</v>
      </c>
      <c r="J410" s="97">
        <v>4</v>
      </c>
      <c r="K410" s="27">
        <f t="shared" si="84"/>
        <v>4.3478260869565216E-2</v>
      </c>
      <c r="L410" s="97">
        <v>10</v>
      </c>
      <c r="M410" s="27">
        <f t="shared" si="83"/>
        <v>6.7567567567567571E-2</v>
      </c>
    </row>
    <row r="411" spans="1:15" x14ac:dyDescent="0.15">
      <c r="A411" s="3"/>
      <c r="C411" s="24" t="s">
        <v>111</v>
      </c>
      <c r="D411" s="97">
        <v>0</v>
      </c>
      <c r="E411" s="124" t="s">
        <v>133</v>
      </c>
      <c r="F411" s="145">
        <v>13</v>
      </c>
      <c r="G411" s="27">
        <f t="shared" si="81"/>
        <v>9.5588235294117641E-2</v>
      </c>
      <c r="H411" s="97">
        <v>14</v>
      </c>
      <c r="I411" s="27">
        <f t="shared" si="82"/>
        <v>9.7902097902097904E-2</v>
      </c>
      <c r="J411" s="97">
        <v>13</v>
      </c>
      <c r="K411" s="27">
        <f t="shared" si="84"/>
        <v>0.14130434782608695</v>
      </c>
      <c r="L411" s="97">
        <v>14</v>
      </c>
      <c r="M411" s="27">
        <f t="shared" si="83"/>
        <v>9.45945945945946E-2</v>
      </c>
    </row>
    <row r="412" spans="1:15" x14ac:dyDescent="0.15">
      <c r="A412" s="3"/>
      <c r="C412" s="24" t="s">
        <v>112</v>
      </c>
      <c r="D412" s="97">
        <v>0</v>
      </c>
      <c r="E412" s="124" t="s">
        <v>133</v>
      </c>
      <c r="F412" s="145">
        <v>27</v>
      </c>
      <c r="G412" s="27">
        <f t="shared" si="81"/>
        <v>0.19852941176470587</v>
      </c>
      <c r="H412" s="97">
        <v>23</v>
      </c>
      <c r="I412" s="27">
        <f t="shared" si="82"/>
        <v>0.16083916083916083</v>
      </c>
      <c r="J412" s="97">
        <v>24</v>
      </c>
      <c r="K412" s="27">
        <f t="shared" si="84"/>
        <v>0.2608695652173913</v>
      </c>
      <c r="L412" s="97">
        <v>22</v>
      </c>
      <c r="M412" s="27">
        <f t="shared" si="83"/>
        <v>0.14864864864864866</v>
      </c>
    </row>
    <row r="413" spans="1:15" x14ac:dyDescent="0.15">
      <c r="A413" s="3"/>
      <c r="C413" s="24" t="s">
        <v>113</v>
      </c>
      <c r="D413" s="97">
        <v>0</v>
      </c>
      <c r="E413" s="124" t="s">
        <v>133</v>
      </c>
      <c r="F413" s="145">
        <v>32</v>
      </c>
      <c r="G413" s="27">
        <f t="shared" si="81"/>
        <v>0.23529411764705882</v>
      </c>
      <c r="H413" s="97">
        <v>35</v>
      </c>
      <c r="I413" s="27">
        <f t="shared" si="82"/>
        <v>0.24475524475524477</v>
      </c>
      <c r="J413" s="97">
        <v>20</v>
      </c>
      <c r="K413" s="27">
        <f t="shared" si="84"/>
        <v>0.21739130434782608</v>
      </c>
      <c r="L413" s="97">
        <v>32</v>
      </c>
      <c r="M413" s="27">
        <f t="shared" si="83"/>
        <v>0.21621621621621623</v>
      </c>
    </row>
    <row r="414" spans="1:15" x14ac:dyDescent="0.15">
      <c r="A414" s="3"/>
      <c r="C414" s="24" t="s">
        <v>114</v>
      </c>
      <c r="D414" s="97">
        <v>0</v>
      </c>
      <c r="E414" s="124" t="s">
        <v>133</v>
      </c>
      <c r="F414" s="145">
        <v>7</v>
      </c>
      <c r="G414" s="27">
        <f t="shared" si="81"/>
        <v>5.1470588235294115E-2</v>
      </c>
      <c r="H414" s="97">
        <v>7</v>
      </c>
      <c r="I414" s="27">
        <f t="shared" si="82"/>
        <v>4.8951048951048952E-2</v>
      </c>
      <c r="J414" s="97">
        <v>8</v>
      </c>
      <c r="K414" s="27">
        <f t="shared" si="84"/>
        <v>8.6956521739130432E-2</v>
      </c>
      <c r="L414" s="97">
        <v>11</v>
      </c>
      <c r="M414" s="27">
        <f t="shared" si="83"/>
        <v>7.4324324324324328E-2</v>
      </c>
    </row>
    <row r="415" spans="1:15" x14ac:dyDescent="0.15">
      <c r="A415" s="3"/>
      <c r="C415" s="24" t="s">
        <v>96</v>
      </c>
      <c r="D415" s="97">
        <v>0</v>
      </c>
      <c r="E415" s="124" t="s">
        <v>133</v>
      </c>
      <c r="F415" s="145">
        <v>0</v>
      </c>
      <c r="G415" s="27">
        <f t="shared" si="81"/>
        <v>0</v>
      </c>
      <c r="H415" s="97">
        <v>0</v>
      </c>
      <c r="I415" s="27">
        <f t="shared" si="82"/>
        <v>0</v>
      </c>
      <c r="J415" s="97">
        <v>3</v>
      </c>
      <c r="K415" s="27">
        <f t="shared" si="84"/>
        <v>3.2608695652173912E-2</v>
      </c>
      <c r="L415" s="97">
        <v>4</v>
      </c>
      <c r="M415" s="27">
        <f t="shared" si="83"/>
        <v>2.7027027027027029E-2</v>
      </c>
    </row>
    <row r="416" spans="1:15" x14ac:dyDescent="0.15">
      <c r="A416" s="3"/>
      <c r="C416" s="17" t="s">
        <v>120</v>
      </c>
      <c r="D416" s="97">
        <v>0</v>
      </c>
      <c r="E416" s="124" t="s">
        <v>133</v>
      </c>
      <c r="F416" s="145">
        <v>59</v>
      </c>
      <c r="G416" s="27">
        <f t="shared" si="81"/>
        <v>0.43382352941176472</v>
      </c>
      <c r="H416" s="97">
        <v>51</v>
      </c>
      <c r="I416" s="27">
        <f t="shared" si="82"/>
        <v>0.35664335664335667</v>
      </c>
      <c r="J416" s="97">
        <v>3</v>
      </c>
      <c r="K416" s="27">
        <f t="shared" si="84"/>
        <v>3.2608695652173912E-2</v>
      </c>
      <c r="L416" s="97">
        <v>3</v>
      </c>
      <c r="M416" s="27">
        <f t="shared" si="83"/>
        <v>2.0270270270270271E-2</v>
      </c>
    </row>
    <row r="417" spans="1:15" x14ac:dyDescent="0.15">
      <c r="A417" s="3"/>
      <c r="C417" s="17" t="s">
        <v>119</v>
      </c>
      <c r="D417" s="97">
        <v>0</v>
      </c>
      <c r="E417" s="124" t="s">
        <v>133</v>
      </c>
      <c r="F417" s="145">
        <v>4</v>
      </c>
      <c r="G417" s="27">
        <f t="shared" si="81"/>
        <v>2.9411764705882353E-2</v>
      </c>
      <c r="H417" s="97">
        <v>7</v>
      </c>
      <c r="I417" s="27">
        <f t="shared" si="82"/>
        <v>4.8951048951048952E-2</v>
      </c>
      <c r="J417" s="97">
        <v>28</v>
      </c>
      <c r="K417" s="27">
        <f t="shared" si="84"/>
        <v>0.30434782608695654</v>
      </c>
      <c r="L417" s="97">
        <v>69</v>
      </c>
      <c r="M417" s="27">
        <f t="shared" si="83"/>
        <v>0.46621621621621623</v>
      </c>
    </row>
    <row r="418" spans="1:15" ht="20.25" customHeight="1" x14ac:dyDescent="0.15">
      <c r="A418" s="3"/>
      <c r="C418" s="154"/>
      <c r="D418" s="3"/>
      <c r="E418" s="3"/>
      <c r="F418" s="120"/>
      <c r="G418" s="116"/>
      <c r="H418" s="3"/>
      <c r="I418" s="116"/>
      <c r="J418" s="3"/>
      <c r="K418" s="116"/>
      <c r="L418" s="3"/>
      <c r="M418" s="90"/>
    </row>
    <row r="419" spans="1:15" x14ac:dyDescent="0.15">
      <c r="A419" s="3"/>
      <c r="D419" s="3"/>
      <c r="E419" s="3"/>
      <c r="F419" s="120"/>
      <c r="G419" s="116"/>
      <c r="H419" s="3"/>
      <c r="I419" s="116"/>
      <c r="J419" s="3"/>
      <c r="K419" s="116"/>
      <c r="L419" s="3"/>
      <c r="M419" s="90"/>
    </row>
    <row r="420" spans="1:15" x14ac:dyDescent="0.15">
      <c r="A420" s="61" t="s">
        <v>192</v>
      </c>
      <c r="C420" s="3"/>
      <c r="D420" s="3"/>
      <c r="E420" s="3"/>
      <c r="F420" s="3"/>
      <c r="G420" s="3"/>
      <c r="H420" s="3"/>
      <c r="I420" s="3"/>
      <c r="J420" s="3"/>
      <c r="K420" s="3"/>
      <c r="L420" s="3"/>
      <c r="M420" s="3"/>
    </row>
    <row r="421" spans="1:15" x14ac:dyDescent="0.15">
      <c r="A421" s="3"/>
      <c r="B421" s="3"/>
      <c r="C421" s="114"/>
      <c r="D421" s="114"/>
      <c r="E421" s="114"/>
      <c r="F421" s="114"/>
      <c r="G421" s="114"/>
      <c r="H421" s="114"/>
      <c r="I421" s="89"/>
      <c r="J421" s="89"/>
      <c r="K421" s="99"/>
      <c r="L421" s="99"/>
    </row>
    <row r="422" spans="1:15" x14ac:dyDescent="0.15">
      <c r="A422" s="3"/>
      <c r="B422" s="3"/>
      <c r="C422" s="114"/>
      <c r="D422" s="114"/>
      <c r="E422" s="114"/>
      <c r="F422" s="114"/>
      <c r="G422" s="114"/>
      <c r="H422" s="114"/>
      <c r="I422" s="89"/>
      <c r="J422" s="89"/>
      <c r="K422" s="99"/>
      <c r="L422" s="99"/>
    </row>
    <row r="423" spans="1:15" x14ac:dyDescent="0.15">
      <c r="A423" s="3"/>
      <c r="B423" s="3"/>
      <c r="C423" s="114"/>
      <c r="D423" s="114"/>
      <c r="E423" s="114"/>
      <c r="F423" s="114"/>
      <c r="G423" s="114"/>
      <c r="H423" s="114"/>
      <c r="I423" s="89"/>
      <c r="J423" s="89"/>
      <c r="K423" s="99"/>
      <c r="L423" s="99"/>
    </row>
    <row r="424" spans="1:15" ht="12.75" customHeight="1" x14ac:dyDescent="0.15">
      <c r="A424" s="33" t="s">
        <v>121</v>
      </c>
      <c r="B424" s="7" t="s">
        <v>303</v>
      </c>
      <c r="C424" s="3"/>
      <c r="D424" s="3"/>
      <c r="E424" s="3"/>
      <c r="F424" s="3"/>
      <c r="G424" s="3"/>
      <c r="H424" s="3"/>
      <c r="I424" s="3"/>
      <c r="J424" s="3"/>
      <c r="K424" s="3"/>
      <c r="L424" s="3"/>
    </row>
    <row r="425" spans="1:15" ht="12.75" customHeight="1" x14ac:dyDescent="0.15">
      <c r="A425" s="33" t="s">
        <v>121</v>
      </c>
      <c r="B425" s="198" t="s">
        <v>284</v>
      </c>
      <c r="C425" s="198"/>
      <c r="D425" s="198"/>
      <c r="E425" s="198"/>
      <c r="F425" s="198"/>
      <c r="G425" s="198"/>
      <c r="H425" s="198"/>
      <c r="I425" s="198"/>
      <c r="J425" s="198"/>
      <c r="K425" s="198"/>
      <c r="L425" s="198"/>
      <c r="M425" s="198"/>
      <c r="N425" s="198"/>
      <c r="O425" s="198"/>
    </row>
    <row r="426" spans="1:15" x14ac:dyDescent="0.15">
      <c r="A426" s="114"/>
      <c r="B426" s="198"/>
      <c r="C426" s="198"/>
      <c r="D426" s="198"/>
      <c r="E426" s="198"/>
      <c r="F426" s="198"/>
      <c r="G426" s="198"/>
      <c r="H426" s="198"/>
      <c r="I426" s="198"/>
      <c r="J426" s="198"/>
      <c r="K426" s="198"/>
      <c r="L426" s="198"/>
      <c r="M426" s="198"/>
      <c r="N426" s="198"/>
      <c r="O426" s="198"/>
    </row>
    <row r="427" spans="1:15" x14ac:dyDescent="0.15">
      <c r="A427" s="3"/>
      <c r="C427" s="104"/>
      <c r="D427" s="24" t="s">
        <v>15</v>
      </c>
      <c r="E427" s="95">
        <v>500</v>
      </c>
      <c r="F427" s="24" t="s">
        <v>2</v>
      </c>
      <c r="G427" s="95">
        <v>250</v>
      </c>
      <c r="H427" s="24" t="s">
        <v>3</v>
      </c>
      <c r="I427" s="95">
        <v>250</v>
      </c>
      <c r="J427" s="3"/>
      <c r="K427" s="3"/>
      <c r="L427" s="96"/>
      <c r="M427" s="96"/>
    </row>
    <row r="428" spans="1:15" x14ac:dyDescent="0.15">
      <c r="A428" s="3"/>
      <c r="C428" s="104" t="s">
        <v>22</v>
      </c>
      <c r="D428" s="97">
        <v>50</v>
      </c>
      <c r="E428" s="29">
        <f>D428/$E$427</f>
        <v>0.1</v>
      </c>
      <c r="F428" s="97">
        <v>34</v>
      </c>
      <c r="G428" s="29">
        <f>F428/$G$427</f>
        <v>0.13600000000000001</v>
      </c>
      <c r="H428" s="97">
        <v>16</v>
      </c>
      <c r="I428" s="29">
        <f>H428/$I$427</f>
        <v>6.4000000000000001E-2</v>
      </c>
      <c r="J428" s="3"/>
      <c r="K428" s="3"/>
      <c r="L428" s="90"/>
      <c r="M428" s="90"/>
    </row>
    <row r="429" spans="1:15" x14ac:dyDescent="0.15">
      <c r="A429" s="3"/>
      <c r="C429" s="104" t="s">
        <v>302</v>
      </c>
      <c r="D429" s="97">
        <v>450</v>
      </c>
      <c r="E429" s="29">
        <f>D429/$E$427</f>
        <v>0.9</v>
      </c>
      <c r="F429" s="97">
        <v>216</v>
      </c>
      <c r="G429" s="29">
        <f>F429/$G$427</f>
        <v>0.86399999999999999</v>
      </c>
      <c r="H429" s="97">
        <v>234</v>
      </c>
      <c r="I429" s="29">
        <f>H429/$I$427</f>
        <v>0.93600000000000005</v>
      </c>
      <c r="J429" s="3"/>
      <c r="K429" s="3"/>
      <c r="L429" s="90"/>
      <c r="M429" s="90"/>
    </row>
    <row r="430" spans="1:15" x14ac:dyDescent="0.15">
      <c r="A430" s="3"/>
      <c r="C430" s="3"/>
      <c r="D430" s="89"/>
      <c r="E430" s="114"/>
      <c r="F430" s="114"/>
      <c r="G430" s="114"/>
      <c r="H430" s="114"/>
      <c r="I430" s="114"/>
      <c r="J430" s="3"/>
      <c r="K430" s="89"/>
      <c r="L430" s="99"/>
      <c r="M430" s="99"/>
    </row>
    <row r="431" spans="1:15" x14ac:dyDescent="0.15">
      <c r="A431" s="3"/>
      <c r="C431" s="3" t="s">
        <v>97</v>
      </c>
      <c r="D431" s="3"/>
      <c r="E431" s="114"/>
      <c r="F431" s="114"/>
      <c r="G431" s="114"/>
      <c r="H431" s="114"/>
      <c r="I431" s="114"/>
      <c r="J431" s="89"/>
      <c r="K431" s="89"/>
      <c r="L431" s="99"/>
      <c r="M431" s="99"/>
    </row>
    <row r="432" spans="1:15" ht="22.5" x14ac:dyDescent="0.15">
      <c r="A432" s="3"/>
      <c r="C432" s="104"/>
      <c r="D432" s="75" t="s">
        <v>15</v>
      </c>
      <c r="E432" s="76">
        <v>500</v>
      </c>
      <c r="F432" s="77" t="s">
        <v>232</v>
      </c>
      <c r="G432" s="76">
        <v>100</v>
      </c>
      <c r="H432" s="75" t="s">
        <v>25</v>
      </c>
      <c r="I432" s="76">
        <v>100</v>
      </c>
      <c r="J432" s="75" t="s">
        <v>26</v>
      </c>
      <c r="K432" s="76">
        <v>100</v>
      </c>
      <c r="L432" s="75" t="s">
        <v>27</v>
      </c>
      <c r="M432" s="76">
        <v>100</v>
      </c>
      <c r="N432" s="78" t="s">
        <v>28</v>
      </c>
      <c r="O432" s="76">
        <v>100</v>
      </c>
    </row>
    <row r="433" spans="1:15" x14ac:dyDescent="0.15">
      <c r="A433" s="3"/>
      <c r="C433" s="104" t="s">
        <v>22</v>
      </c>
      <c r="D433" s="97">
        <v>50</v>
      </c>
      <c r="E433" s="29">
        <f>D433/$E$432</f>
        <v>0.1</v>
      </c>
      <c r="F433" s="97">
        <v>20</v>
      </c>
      <c r="G433" s="29">
        <f>F433/$G$432</f>
        <v>0.2</v>
      </c>
      <c r="H433" s="97">
        <v>10</v>
      </c>
      <c r="I433" s="29">
        <f>H433/$I$432</f>
        <v>0.1</v>
      </c>
      <c r="J433" s="97">
        <v>9</v>
      </c>
      <c r="K433" s="29">
        <f>J433/$K$432</f>
        <v>0.09</v>
      </c>
      <c r="L433" s="97">
        <v>6</v>
      </c>
      <c r="M433" s="29">
        <f>L433/$M$432</f>
        <v>0.06</v>
      </c>
      <c r="N433" s="97">
        <v>5</v>
      </c>
      <c r="O433" s="29">
        <f>N433/$O$432</f>
        <v>0.05</v>
      </c>
    </row>
    <row r="434" spans="1:15" x14ac:dyDescent="0.15">
      <c r="A434" s="3"/>
      <c r="C434" s="104" t="s">
        <v>265</v>
      </c>
      <c r="D434" s="97">
        <v>450</v>
      </c>
      <c r="E434" s="29">
        <f>D434/$E$432</f>
        <v>0.9</v>
      </c>
      <c r="F434" s="97">
        <v>80</v>
      </c>
      <c r="G434" s="29">
        <f>F434/$G$432</f>
        <v>0.8</v>
      </c>
      <c r="H434" s="97">
        <v>90</v>
      </c>
      <c r="I434" s="29">
        <f>H434/$I$432</f>
        <v>0.9</v>
      </c>
      <c r="J434" s="97">
        <v>91</v>
      </c>
      <c r="K434" s="29">
        <f>J434/$K$432</f>
        <v>0.91</v>
      </c>
      <c r="L434" s="97">
        <v>94</v>
      </c>
      <c r="M434" s="29">
        <f>L434/$M$432</f>
        <v>0.94</v>
      </c>
      <c r="N434" s="97">
        <v>95</v>
      </c>
      <c r="O434" s="29">
        <f>N434/$O$432</f>
        <v>0.95</v>
      </c>
    </row>
    <row r="435" spans="1:15" x14ac:dyDescent="0.15">
      <c r="A435" s="3"/>
      <c r="C435" s="3"/>
      <c r="D435" s="3"/>
      <c r="E435" s="3"/>
      <c r="F435" s="3"/>
      <c r="G435" s="3"/>
      <c r="H435" s="3"/>
      <c r="I435" s="3"/>
      <c r="J435" s="3"/>
      <c r="K435" s="3"/>
      <c r="L435" s="3"/>
      <c r="M435" s="3"/>
    </row>
    <row r="436" spans="1:15" x14ac:dyDescent="0.15">
      <c r="A436" s="3"/>
      <c r="C436" s="3" t="s">
        <v>98</v>
      </c>
      <c r="D436" s="3"/>
      <c r="E436" s="114"/>
      <c r="F436" s="114"/>
      <c r="G436" s="114"/>
      <c r="H436" s="114"/>
      <c r="I436" s="114"/>
      <c r="J436" s="89"/>
      <c r="K436" s="89"/>
      <c r="L436" s="99"/>
      <c r="M436" s="99"/>
    </row>
    <row r="437" spans="1:15" x14ac:dyDescent="0.15">
      <c r="A437" s="3"/>
      <c r="C437" s="104"/>
      <c r="D437" s="24" t="s">
        <v>38</v>
      </c>
      <c r="E437" s="95">
        <v>500</v>
      </c>
      <c r="F437" s="24" t="s">
        <v>49</v>
      </c>
      <c r="G437" s="95">
        <v>500</v>
      </c>
      <c r="H437" s="24" t="s">
        <v>46</v>
      </c>
      <c r="I437" s="95">
        <v>500</v>
      </c>
      <c r="J437" s="24" t="s">
        <v>89</v>
      </c>
      <c r="K437" s="95">
        <v>500</v>
      </c>
      <c r="L437" s="24" t="s">
        <v>166</v>
      </c>
      <c r="M437" s="95">
        <v>500</v>
      </c>
    </row>
    <row r="438" spans="1:15" x14ac:dyDescent="0.15">
      <c r="A438" s="3"/>
      <c r="C438" s="104" t="s">
        <v>22</v>
      </c>
      <c r="D438" s="97">
        <v>28</v>
      </c>
      <c r="E438" s="29">
        <f>D438/$E$437</f>
        <v>5.6000000000000001E-2</v>
      </c>
      <c r="F438" s="97">
        <v>53</v>
      </c>
      <c r="G438" s="29">
        <f>F438/$G$437</f>
        <v>0.106</v>
      </c>
      <c r="H438" s="97">
        <v>27</v>
      </c>
      <c r="I438" s="29">
        <f>H438/$I$437</f>
        <v>5.3999999999999999E-2</v>
      </c>
      <c r="J438" s="97">
        <v>35</v>
      </c>
      <c r="K438" s="29">
        <f>J438/$K$437</f>
        <v>7.0000000000000007E-2</v>
      </c>
      <c r="L438" s="97">
        <v>50</v>
      </c>
      <c r="M438" s="29">
        <f>L438/$K$437</f>
        <v>0.1</v>
      </c>
    </row>
    <row r="439" spans="1:15" x14ac:dyDescent="0.15">
      <c r="A439" s="3"/>
      <c r="C439" s="104" t="s">
        <v>265</v>
      </c>
      <c r="D439" s="97">
        <v>472</v>
      </c>
      <c r="E439" s="29">
        <f>D439/$E$437</f>
        <v>0.94399999999999995</v>
      </c>
      <c r="F439" s="97">
        <v>447</v>
      </c>
      <c r="G439" s="29">
        <f>F439/$G$437</f>
        <v>0.89400000000000002</v>
      </c>
      <c r="H439" s="97">
        <v>473</v>
      </c>
      <c r="I439" s="29">
        <f>H439/$I$437</f>
        <v>0.94599999999999995</v>
      </c>
      <c r="J439" s="97">
        <v>465</v>
      </c>
      <c r="K439" s="29">
        <f>J439/$K$437</f>
        <v>0.93</v>
      </c>
      <c r="L439" s="97">
        <v>450</v>
      </c>
      <c r="M439" s="29">
        <f>L439/$K$437</f>
        <v>0.9</v>
      </c>
    </row>
    <row r="440" spans="1:15" customFormat="1" x14ac:dyDescent="0.15"/>
    <row r="441" spans="1:15" x14ac:dyDescent="0.15">
      <c r="A441" s="3"/>
      <c r="B441" s="3"/>
      <c r="C441" s="3"/>
      <c r="D441" s="3"/>
      <c r="E441" s="3"/>
      <c r="F441" s="3"/>
      <c r="G441" s="3"/>
      <c r="H441" s="3"/>
      <c r="I441" s="3"/>
      <c r="J441" s="3"/>
      <c r="K441" s="3"/>
      <c r="L441" s="3"/>
    </row>
    <row r="442" spans="1:15" x14ac:dyDescent="0.15">
      <c r="A442" s="3"/>
      <c r="B442" s="3"/>
      <c r="C442" s="3"/>
      <c r="D442" s="3"/>
      <c r="E442" s="3"/>
      <c r="F442" s="3"/>
      <c r="G442" s="3"/>
      <c r="H442" s="3"/>
      <c r="I442" s="3"/>
      <c r="J442" s="3"/>
      <c r="K442" s="3"/>
      <c r="L442" s="3"/>
    </row>
    <row r="443" spans="1:15" x14ac:dyDescent="0.15">
      <c r="A443" s="3"/>
      <c r="B443" s="3"/>
      <c r="C443" s="3"/>
      <c r="D443" s="3"/>
      <c r="E443" s="3"/>
      <c r="F443" s="3"/>
      <c r="G443" s="3"/>
      <c r="H443" s="3"/>
      <c r="I443" s="3"/>
      <c r="J443" s="3"/>
      <c r="K443" s="3"/>
      <c r="L443" s="3"/>
    </row>
    <row r="444" spans="1:15" x14ac:dyDescent="0.15">
      <c r="A444" s="33" t="s">
        <v>121</v>
      </c>
      <c r="B444" s="7" t="s">
        <v>283</v>
      </c>
      <c r="C444" s="3"/>
      <c r="D444" s="3"/>
      <c r="E444" s="3"/>
      <c r="F444" s="3"/>
      <c r="G444" s="3"/>
      <c r="H444" s="3"/>
      <c r="I444" s="3"/>
      <c r="J444" s="3"/>
      <c r="K444" s="3"/>
      <c r="L444" s="3"/>
    </row>
    <row r="445" spans="1:15" x14ac:dyDescent="0.15">
      <c r="A445" s="114"/>
      <c r="B445" s="198"/>
      <c r="C445" s="198"/>
      <c r="D445" s="198"/>
      <c r="E445" s="198"/>
      <c r="F445" s="198"/>
      <c r="G445" s="198"/>
      <c r="H445" s="198"/>
      <c r="I445" s="198"/>
      <c r="J445" s="198"/>
      <c r="K445" s="198"/>
      <c r="L445" s="198"/>
      <c r="M445" s="198"/>
      <c r="N445" s="198"/>
      <c r="O445" s="198"/>
    </row>
    <row r="446" spans="1:15" x14ac:dyDescent="0.15">
      <c r="A446" s="3"/>
      <c r="C446" s="24"/>
      <c r="D446" s="59" t="s">
        <v>15</v>
      </c>
      <c r="E446" s="110">
        <v>50</v>
      </c>
      <c r="F446" s="59" t="s">
        <v>2</v>
      </c>
      <c r="G446" s="110">
        <v>34</v>
      </c>
      <c r="H446" s="59" t="s">
        <v>3</v>
      </c>
      <c r="I446" s="18">
        <v>16</v>
      </c>
      <c r="J446" s="115"/>
      <c r="K446" s="115"/>
      <c r="L446" s="3"/>
      <c r="M446" s="3"/>
    </row>
    <row r="447" spans="1:15" x14ac:dyDescent="0.15">
      <c r="A447" s="3"/>
      <c r="C447" s="24" t="s">
        <v>317</v>
      </c>
      <c r="D447" s="97">
        <v>15</v>
      </c>
      <c r="E447" s="29">
        <f>D447/$E$446</f>
        <v>0.3</v>
      </c>
      <c r="F447" s="97">
        <v>12</v>
      </c>
      <c r="G447" s="29">
        <f>F447/$G$446</f>
        <v>0.35294117647058826</v>
      </c>
      <c r="H447" s="97">
        <v>3</v>
      </c>
      <c r="I447" s="29">
        <f>H447/$I$446</f>
        <v>0.1875</v>
      </c>
      <c r="J447" s="116"/>
      <c r="K447" s="116"/>
      <c r="L447" s="3"/>
      <c r="M447" s="3"/>
    </row>
    <row r="448" spans="1:15" x14ac:dyDescent="0.15">
      <c r="A448" s="3"/>
      <c r="C448" s="24" t="s">
        <v>169</v>
      </c>
      <c r="D448" s="97">
        <v>8</v>
      </c>
      <c r="E448" s="29">
        <f t="shared" ref="E448:E454" si="85">D448/$E$446</f>
        <v>0.16</v>
      </c>
      <c r="F448" s="97">
        <v>7</v>
      </c>
      <c r="G448" s="29">
        <f t="shared" ref="G448:G454" si="86">F448/$G$446</f>
        <v>0.20588235294117646</v>
      </c>
      <c r="H448" s="97">
        <v>1</v>
      </c>
      <c r="I448" s="29">
        <f t="shared" ref="I448:I454" si="87">H448/$I$446</f>
        <v>6.25E-2</v>
      </c>
      <c r="J448" s="116"/>
      <c r="K448" s="116"/>
      <c r="L448" s="3"/>
      <c r="M448" s="3"/>
    </row>
    <row r="449" spans="1:18" x14ac:dyDescent="0.15">
      <c r="A449" s="3"/>
      <c r="C449" s="24" t="s">
        <v>318</v>
      </c>
      <c r="D449" s="97">
        <v>15</v>
      </c>
      <c r="E449" s="29">
        <f t="shared" si="85"/>
        <v>0.3</v>
      </c>
      <c r="F449" s="97">
        <v>10</v>
      </c>
      <c r="G449" s="29">
        <f t="shared" si="86"/>
        <v>0.29411764705882354</v>
      </c>
      <c r="H449" s="97">
        <v>5</v>
      </c>
      <c r="I449" s="29">
        <f t="shared" si="87"/>
        <v>0.3125</v>
      </c>
      <c r="J449" s="116"/>
      <c r="K449" s="116"/>
      <c r="L449" s="3"/>
      <c r="M449" s="3"/>
    </row>
    <row r="450" spans="1:18" x14ac:dyDescent="0.15">
      <c r="A450" s="3"/>
      <c r="C450" s="24" t="s">
        <v>171</v>
      </c>
      <c r="D450" s="97">
        <v>11</v>
      </c>
      <c r="E450" s="29">
        <f t="shared" si="85"/>
        <v>0.22</v>
      </c>
      <c r="F450" s="97">
        <v>8</v>
      </c>
      <c r="G450" s="29">
        <f t="shared" si="86"/>
        <v>0.23529411764705882</v>
      </c>
      <c r="H450" s="97">
        <v>3</v>
      </c>
      <c r="I450" s="29">
        <f t="shared" si="87"/>
        <v>0.1875</v>
      </c>
      <c r="J450" s="116"/>
      <c r="K450" s="116"/>
      <c r="L450" s="3"/>
      <c r="M450" s="3"/>
    </row>
    <row r="451" spans="1:18" x14ac:dyDescent="0.15">
      <c r="A451" s="3"/>
      <c r="C451" s="24" t="s">
        <v>282</v>
      </c>
      <c r="D451" s="97">
        <v>19</v>
      </c>
      <c r="E451" s="29">
        <f t="shared" si="85"/>
        <v>0.38</v>
      </c>
      <c r="F451" s="97">
        <v>11</v>
      </c>
      <c r="G451" s="29">
        <f t="shared" si="86"/>
        <v>0.3235294117647059</v>
      </c>
      <c r="H451" s="97">
        <v>8</v>
      </c>
      <c r="I451" s="29">
        <f t="shared" si="87"/>
        <v>0.5</v>
      </c>
      <c r="J451" s="116"/>
      <c r="K451" s="116"/>
      <c r="L451" s="3"/>
      <c r="M451" s="3"/>
    </row>
    <row r="452" spans="1:18" ht="54" x14ac:dyDescent="0.15">
      <c r="A452" s="3"/>
      <c r="C452" s="146" t="s">
        <v>304</v>
      </c>
      <c r="D452" s="97">
        <v>11</v>
      </c>
      <c r="E452" s="29">
        <f t="shared" si="85"/>
        <v>0.22</v>
      </c>
      <c r="F452" s="97">
        <v>7</v>
      </c>
      <c r="G452" s="29">
        <f t="shared" si="86"/>
        <v>0.20588235294117646</v>
      </c>
      <c r="H452" s="97">
        <v>4</v>
      </c>
      <c r="I452" s="29">
        <f t="shared" si="87"/>
        <v>0.25</v>
      </c>
      <c r="J452" s="116"/>
      <c r="K452" s="116"/>
      <c r="L452" s="3"/>
      <c r="M452" s="3"/>
    </row>
    <row r="453" spans="1:18" x14ac:dyDescent="0.15">
      <c r="A453" s="3"/>
      <c r="C453" s="24" t="s">
        <v>118</v>
      </c>
      <c r="D453" s="97">
        <v>0</v>
      </c>
      <c r="E453" s="29">
        <f t="shared" si="85"/>
        <v>0</v>
      </c>
      <c r="F453" s="97">
        <v>0</v>
      </c>
      <c r="G453" s="29">
        <f t="shared" si="86"/>
        <v>0</v>
      </c>
      <c r="H453" s="97">
        <v>0</v>
      </c>
      <c r="I453" s="29">
        <f t="shared" si="87"/>
        <v>0</v>
      </c>
      <c r="J453" s="116"/>
      <c r="K453" s="116"/>
      <c r="L453" s="3"/>
      <c r="M453" s="3"/>
    </row>
    <row r="454" spans="1:18" x14ac:dyDescent="0.15">
      <c r="A454" s="3"/>
      <c r="C454" s="24" t="s">
        <v>117</v>
      </c>
      <c r="D454" s="97">
        <v>4</v>
      </c>
      <c r="E454" s="29">
        <f t="shared" si="85"/>
        <v>0.08</v>
      </c>
      <c r="F454" s="97">
        <v>3</v>
      </c>
      <c r="G454" s="29">
        <f t="shared" si="86"/>
        <v>8.8235294117647065E-2</v>
      </c>
      <c r="H454" s="97">
        <v>1</v>
      </c>
      <c r="I454" s="29">
        <f t="shared" si="87"/>
        <v>6.25E-2</v>
      </c>
      <c r="J454" s="116"/>
      <c r="K454" s="116"/>
      <c r="L454" s="3"/>
      <c r="M454" s="3"/>
    </row>
    <row r="455" spans="1:18" x14ac:dyDescent="0.15">
      <c r="A455" s="3"/>
      <c r="C455" s="114"/>
      <c r="D455" s="114"/>
      <c r="E455" s="114"/>
      <c r="F455" s="114"/>
      <c r="G455" s="114"/>
      <c r="H455" s="114"/>
      <c r="I455" s="89"/>
      <c r="J455" s="89"/>
      <c r="K455" s="118"/>
      <c r="L455" s="118"/>
      <c r="M455" s="89"/>
    </row>
    <row r="456" spans="1:18" x14ac:dyDescent="0.15">
      <c r="A456" s="3"/>
      <c r="C456" s="3" t="s">
        <v>97</v>
      </c>
      <c r="D456" s="3"/>
      <c r="E456" s="3"/>
      <c r="F456" s="3"/>
      <c r="G456" s="3"/>
      <c r="H456" s="3"/>
      <c r="I456" s="3"/>
      <c r="J456" s="3"/>
      <c r="K456" s="3"/>
      <c r="L456" s="3"/>
      <c r="M456" s="3"/>
    </row>
    <row r="457" spans="1:18" ht="22.5" x14ac:dyDescent="0.15">
      <c r="C457" s="74"/>
      <c r="D457" s="59" t="s">
        <v>15</v>
      </c>
      <c r="E457" s="110">
        <v>50</v>
      </c>
      <c r="F457" s="77" t="s">
        <v>145</v>
      </c>
      <c r="G457" s="76">
        <v>20</v>
      </c>
      <c r="H457" s="75" t="s">
        <v>25</v>
      </c>
      <c r="I457" s="76">
        <v>10</v>
      </c>
      <c r="J457" s="75" t="s">
        <v>26</v>
      </c>
      <c r="K457" s="76">
        <v>9</v>
      </c>
      <c r="L457" s="75" t="s">
        <v>27</v>
      </c>
      <c r="M457" s="76">
        <v>6</v>
      </c>
      <c r="N457" s="78" t="s">
        <v>28</v>
      </c>
      <c r="O457" s="76">
        <v>5</v>
      </c>
      <c r="R457" s="65"/>
    </row>
    <row r="458" spans="1:18" x14ac:dyDescent="0.15">
      <c r="A458" s="3"/>
      <c r="C458" s="24" t="s">
        <v>168</v>
      </c>
      <c r="D458" s="97">
        <v>15</v>
      </c>
      <c r="E458" s="29">
        <f>D458/$E$457</f>
        <v>0.3</v>
      </c>
      <c r="F458" s="119">
        <v>7</v>
      </c>
      <c r="G458" s="29">
        <f>F458/$G$457</f>
        <v>0.35</v>
      </c>
      <c r="H458" s="97">
        <v>2</v>
      </c>
      <c r="I458" s="29">
        <f>H458/$I$457</f>
        <v>0.2</v>
      </c>
      <c r="J458" s="97">
        <v>4</v>
      </c>
      <c r="K458" s="29">
        <f>J458/$K$457</f>
        <v>0.44444444444444442</v>
      </c>
      <c r="L458" s="97">
        <v>0</v>
      </c>
      <c r="M458" s="29">
        <f>L458/$M$457</f>
        <v>0</v>
      </c>
      <c r="N458" s="97">
        <v>2</v>
      </c>
      <c r="O458" s="29">
        <f>N458/$O$457</f>
        <v>0.4</v>
      </c>
    </row>
    <row r="459" spans="1:18" x14ac:dyDescent="0.15">
      <c r="A459" s="3"/>
      <c r="C459" s="24" t="s">
        <v>169</v>
      </c>
      <c r="D459" s="97">
        <v>8</v>
      </c>
      <c r="E459" s="29">
        <f t="shared" ref="E459:E465" si="88">D459/$E$457</f>
        <v>0.16</v>
      </c>
      <c r="F459" s="119">
        <v>4</v>
      </c>
      <c r="G459" s="29">
        <f t="shared" ref="G459:G465" si="89">F459/$G$457</f>
        <v>0.2</v>
      </c>
      <c r="H459" s="97">
        <v>2</v>
      </c>
      <c r="I459" s="29">
        <f t="shared" ref="I459:I465" si="90">H459/$I$457</f>
        <v>0.2</v>
      </c>
      <c r="J459" s="97">
        <v>2</v>
      </c>
      <c r="K459" s="29">
        <f t="shared" ref="K459:K465" si="91">J459/$K$457</f>
        <v>0.22222222222222221</v>
      </c>
      <c r="L459" s="97">
        <v>0</v>
      </c>
      <c r="M459" s="29">
        <f t="shared" ref="M459:M465" si="92">L459/$M$457</f>
        <v>0</v>
      </c>
      <c r="N459" s="97">
        <v>0</v>
      </c>
      <c r="O459" s="29">
        <f t="shared" ref="O459:O465" si="93">N459/$O$457</f>
        <v>0</v>
      </c>
    </row>
    <row r="460" spans="1:18" x14ac:dyDescent="0.15">
      <c r="A460" s="3"/>
      <c r="C460" s="24" t="s">
        <v>170</v>
      </c>
      <c r="D460" s="97">
        <v>15</v>
      </c>
      <c r="E460" s="29">
        <f t="shared" si="88"/>
        <v>0.3</v>
      </c>
      <c r="F460" s="119">
        <v>6</v>
      </c>
      <c r="G460" s="29">
        <f t="shared" si="89"/>
        <v>0.3</v>
      </c>
      <c r="H460" s="97">
        <v>3</v>
      </c>
      <c r="I460" s="29">
        <f t="shared" si="90"/>
        <v>0.3</v>
      </c>
      <c r="J460" s="97">
        <v>4</v>
      </c>
      <c r="K460" s="29">
        <f t="shared" si="91"/>
        <v>0.44444444444444442</v>
      </c>
      <c r="L460" s="97">
        <v>2</v>
      </c>
      <c r="M460" s="29">
        <f t="shared" si="92"/>
        <v>0.33333333333333331</v>
      </c>
      <c r="N460" s="97">
        <v>0</v>
      </c>
      <c r="O460" s="29">
        <f t="shared" si="93"/>
        <v>0</v>
      </c>
    </row>
    <row r="461" spans="1:18" x14ac:dyDescent="0.15">
      <c r="A461" s="3"/>
      <c r="C461" s="24" t="s">
        <v>171</v>
      </c>
      <c r="D461" s="97">
        <v>11</v>
      </c>
      <c r="E461" s="29">
        <f t="shared" si="88"/>
        <v>0.22</v>
      </c>
      <c r="F461" s="119">
        <v>7</v>
      </c>
      <c r="G461" s="29">
        <f t="shared" si="89"/>
        <v>0.35</v>
      </c>
      <c r="H461" s="97">
        <v>2</v>
      </c>
      <c r="I461" s="29">
        <f t="shared" si="90"/>
        <v>0.2</v>
      </c>
      <c r="J461" s="97">
        <v>1</v>
      </c>
      <c r="K461" s="29">
        <f t="shared" si="91"/>
        <v>0.1111111111111111</v>
      </c>
      <c r="L461" s="97">
        <v>1</v>
      </c>
      <c r="M461" s="29">
        <f t="shared" si="92"/>
        <v>0.16666666666666666</v>
      </c>
      <c r="N461" s="97">
        <v>0</v>
      </c>
      <c r="O461" s="29">
        <f t="shared" si="93"/>
        <v>0</v>
      </c>
    </row>
    <row r="462" spans="1:18" x14ac:dyDescent="0.15">
      <c r="A462" s="3"/>
      <c r="C462" s="24" t="s">
        <v>172</v>
      </c>
      <c r="D462" s="97">
        <v>19</v>
      </c>
      <c r="E462" s="29">
        <f t="shared" si="88"/>
        <v>0.38</v>
      </c>
      <c r="F462" s="119">
        <v>11</v>
      </c>
      <c r="G462" s="29">
        <f t="shared" si="89"/>
        <v>0.55000000000000004</v>
      </c>
      <c r="H462" s="97">
        <v>2</v>
      </c>
      <c r="I462" s="29">
        <f t="shared" si="90"/>
        <v>0.2</v>
      </c>
      <c r="J462" s="97">
        <v>3</v>
      </c>
      <c r="K462" s="29">
        <f t="shared" si="91"/>
        <v>0.33333333333333331</v>
      </c>
      <c r="L462" s="97">
        <v>1</v>
      </c>
      <c r="M462" s="29">
        <f t="shared" si="92"/>
        <v>0.16666666666666666</v>
      </c>
      <c r="N462" s="97">
        <v>2</v>
      </c>
      <c r="O462" s="29">
        <f t="shared" si="93"/>
        <v>0.4</v>
      </c>
    </row>
    <row r="463" spans="1:18" ht="54" x14ac:dyDescent="0.15">
      <c r="A463" s="3"/>
      <c r="C463" s="146" t="s">
        <v>173</v>
      </c>
      <c r="D463" s="97">
        <v>11</v>
      </c>
      <c r="E463" s="29">
        <f t="shared" si="88"/>
        <v>0.22</v>
      </c>
      <c r="F463" s="119">
        <v>6</v>
      </c>
      <c r="G463" s="29">
        <f t="shared" si="89"/>
        <v>0.3</v>
      </c>
      <c r="H463" s="97">
        <v>1</v>
      </c>
      <c r="I463" s="29">
        <f t="shared" si="90"/>
        <v>0.1</v>
      </c>
      <c r="J463" s="97">
        <v>3</v>
      </c>
      <c r="K463" s="29">
        <f t="shared" si="91"/>
        <v>0.33333333333333331</v>
      </c>
      <c r="L463" s="97">
        <v>1</v>
      </c>
      <c r="M463" s="29">
        <f t="shared" si="92"/>
        <v>0.16666666666666666</v>
      </c>
      <c r="N463" s="97">
        <v>0</v>
      </c>
      <c r="O463" s="29">
        <f t="shared" si="93"/>
        <v>0</v>
      </c>
    </row>
    <row r="464" spans="1:18" x14ac:dyDescent="0.15">
      <c r="A464" s="3"/>
      <c r="C464" s="24" t="s">
        <v>118</v>
      </c>
      <c r="D464" s="97">
        <v>0</v>
      </c>
      <c r="E464" s="29">
        <f t="shared" si="88"/>
        <v>0</v>
      </c>
      <c r="F464" s="119">
        <v>0</v>
      </c>
      <c r="G464" s="29">
        <f t="shared" si="89"/>
        <v>0</v>
      </c>
      <c r="H464" s="97">
        <v>0</v>
      </c>
      <c r="I464" s="29">
        <f t="shared" si="90"/>
        <v>0</v>
      </c>
      <c r="J464" s="97">
        <v>0</v>
      </c>
      <c r="K464" s="29">
        <f t="shared" si="91"/>
        <v>0</v>
      </c>
      <c r="L464" s="97">
        <v>0</v>
      </c>
      <c r="M464" s="29">
        <f t="shared" si="92"/>
        <v>0</v>
      </c>
      <c r="N464" s="97">
        <v>0</v>
      </c>
      <c r="O464" s="29">
        <f t="shared" si="93"/>
        <v>0</v>
      </c>
    </row>
    <row r="465" spans="1:15" x14ac:dyDescent="0.15">
      <c r="A465" s="3"/>
      <c r="C465" s="24" t="s">
        <v>117</v>
      </c>
      <c r="D465" s="97">
        <v>4</v>
      </c>
      <c r="E465" s="29">
        <f t="shared" si="88"/>
        <v>0.08</v>
      </c>
      <c r="F465" s="119">
        <v>1</v>
      </c>
      <c r="G465" s="29">
        <f t="shared" si="89"/>
        <v>0.05</v>
      </c>
      <c r="H465" s="97">
        <v>0</v>
      </c>
      <c r="I465" s="29">
        <f t="shared" si="90"/>
        <v>0</v>
      </c>
      <c r="J465" s="97">
        <v>0</v>
      </c>
      <c r="K465" s="29">
        <f t="shared" si="91"/>
        <v>0</v>
      </c>
      <c r="L465" s="97">
        <v>2</v>
      </c>
      <c r="M465" s="29">
        <f t="shared" si="92"/>
        <v>0.33333333333333331</v>
      </c>
      <c r="N465" s="97">
        <v>1</v>
      </c>
      <c r="O465" s="29">
        <f t="shared" si="93"/>
        <v>0.2</v>
      </c>
    </row>
    <row r="466" spans="1:15" x14ac:dyDescent="0.15">
      <c r="A466" s="3"/>
      <c r="C466" s="3"/>
      <c r="D466" s="89"/>
      <c r="E466" s="114"/>
      <c r="F466" s="114"/>
      <c r="G466" s="114"/>
      <c r="H466" s="114"/>
      <c r="I466" s="114"/>
      <c r="J466" s="3"/>
      <c r="K466" s="89"/>
      <c r="L466" s="99"/>
      <c r="M466" s="99"/>
    </row>
    <row r="467" spans="1:15" x14ac:dyDescent="0.15">
      <c r="D467" s="19"/>
      <c r="E467" s="19"/>
      <c r="F467" s="19"/>
      <c r="G467" s="19"/>
      <c r="H467" s="19"/>
      <c r="I467" s="19"/>
      <c r="J467" s="72"/>
      <c r="K467" s="72"/>
      <c r="L467" s="125"/>
      <c r="M467" s="125"/>
      <c r="N467" s="72"/>
    </row>
    <row r="468" spans="1:15" x14ac:dyDescent="0.15">
      <c r="D468" s="19"/>
      <c r="E468" s="19"/>
      <c r="F468" s="19"/>
      <c r="G468" s="19"/>
      <c r="H468" s="19"/>
      <c r="I468" s="19"/>
      <c r="J468" s="72"/>
      <c r="K468" s="72"/>
      <c r="L468" s="125"/>
      <c r="M468" s="125"/>
      <c r="N468" s="72"/>
    </row>
    <row r="469" spans="1:15" x14ac:dyDescent="0.15">
      <c r="D469" s="19"/>
      <c r="E469" s="19"/>
      <c r="F469" s="19"/>
      <c r="G469" s="19"/>
      <c r="H469" s="19"/>
      <c r="I469" s="19"/>
      <c r="J469" s="72"/>
      <c r="K469" s="72"/>
      <c r="L469" s="125"/>
      <c r="M469" s="125"/>
      <c r="N469" s="72"/>
    </row>
    <row r="470" spans="1:15" ht="12.75" customHeight="1" x14ac:dyDescent="0.15">
      <c r="A470" s="33" t="s">
        <v>121</v>
      </c>
      <c r="B470" s="7" t="s">
        <v>285</v>
      </c>
      <c r="C470" s="3"/>
      <c r="D470" s="3"/>
      <c r="E470" s="3"/>
      <c r="F470" s="3"/>
      <c r="G470" s="3"/>
      <c r="H470" s="3"/>
      <c r="I470" s="3"/>
      <c r="J470" s="3"/>
      <c r="K470" s="3"/>
      <c r="L470" s="3"/>
    </row>
    <row r="471" spans="1:15" x14ac:dyDescent="0.15">
      <c r="A471" s="3"/>
    </row>
    <row r="472" spans="1:15" x14ac:dyDescent="0.15">
      <c r="C472" s="17"/>
      <c r="D472" s="17" t="s">
        <v>15</v>
      </c>
      <c r="E472" s="112">
        <v>450</v>
      </c>
      <c r="F472" s="17" t="s">
        <v>2</v>
      </c>
      <c r="G472" s="18">
        <v>216</v>
      </c>
      <c r="H472" s="17" t="s">
        <v>3</v>
      </c>
      <c r="I472" s="18">
        <v>234</v>
      </c>
      <c r="J472" s="111"/>
      <c r="K472" s="111"/>
      <c r="N472" s="111"/>
    </row>
    <row r="473" spans="1:15" x14ac:dyDescent="0.15">
      <c r="C473" s="126" t="s">
        <v>107</v>
      </c>
      <c r="D473" s="82">
        <v>126</v>
      </c>
      <c r="E473" s="27">
        <f t="shared" ref="E473:E479" si="94">D473/$E$472</f>
        <v>0.28000000000000003</v>
      </c>
      <c r="F473" s="82">
        <v>67</v>
      </c>
      <c r="G473" s="27">
        <f>F473/$G$472</f>
        <v>0.31018518518518517</v>
      </c>
      <c r="H473" s="82">
        <v>59</v>
      </c>
      <c r="I473" s="27">
        <f>H473/$I$472</f>
        <v>0.25213675213675213</v>
      </c>
      <c r="J473" s="69"/>
      <c r="K473" s="69"/>
      <c r="N473" s="69"/>
    </row>
    <row r="474" spans="1:15" x14ac:dyDescent="0.15">
      <c r="C474" s="126" t="s">
        <v>108</v>
      </c>
      <c r="D474" s="82">
        <v>37</v>
      </c>
      <c r="E474" s="27">
        <f t="shared" si="94"/>
        <v>8.2222222222222224E-2</v>
      </c>
      <c r="F474" s="82">
        <v>9</v>
      </c>
      <c r="G474" s="27">
        <f t="shared" ref="G474:G479" si="95">F474/$G$472</f>
        <v>4.1666666666666664E-2</v>
      </c>
      <c r="H474" s="82">
        <v>28</v>
      </c>
      <c r="I474" s="27">
        <f t="shared" ref="I474:I479" si="96">H474/$I$472</f>
        <v>0.11965811965811966</v>
      </c>
      <c r="J474" s="69"/>
      <c r="K474" s="69"/>
      <c r="N474" s="69"/>
    </row>
    <row r="475" spans="1:15" x14ac:dyDescent="0.15">
      <c r="C475" s="126" t="s">
        <v>109</v>
      </c>
      <c r="D475" s="82">
        <v>80</v>
      </c>
      <c r="E475" s="27">
        <f t="shared" si="94"/>
        <v>0.17777777777777778</v>
      </c>
      <c r="F475" s="82">
        <v>40</v>
      </c>
      <c r="G475" s="27">
        <f t="shared" si="95"/>
        <v>0.18518518518518517</v>
      </c>
      <c r="H475" s="82">
        <v>40</v>
      </c>
      <c r="I475" s="27">
        <f t="shared" si="96"/>
        <v>0.17094017094017094</v>
      </c>
      <c r="J475" s="69"/>
      <c r="K475" s="69"/>
      <c r="N475" s="69"/>
    </row>
    <row r="476" spans="1:15" x14ac:dyDescent="0.15">
      <c r="C476" s="126" t="s">
        <v>113</v>
      </c>
      <c r="D476" s="82">
        <v>65</v>
      </c>
      <c r="E476" s="27">
        <f t="shared" si="94"/>
        <v>0.14444444444444443</v>
      </c>
      <c r="F476" s="82">
        <v>17</v>
      </c>
      <c r="G476" s="27">
        <f t="shared" si="95"/>
        <v>7.8703703703703706E-2</v>
      </c>
      <c r="H476" s="82">
        <v>48</v>
      </c>
      <c r="I476" s="27">
        <f t="shared" si="96"/>
        <v>0.20512820512820512</v>
      </c>
      <c r="J476" s="69"/>
      <c r="K476" s="69"/>
      <c r="N476" s="69"/>
    </row>
    <row r="477" spans="1:15" x14ac:dyDescent="0.15">
      <c r="C477" s="126" t="s">
        <v>139</v>
      </c>
      <c r="D477" s="82">
        <v>165</v>
      </c>
      <c r="E477" s="27">
        <f t="shared" si="94"/>
        <v>0.36666666666666664</v>
      </c>
      <c r="F477" s="82">
        <v>82</v>
      </c>
      <c r="G477" s="27">
        <f t="shared" si="95"/>
        <v>0.37962962962962965</v>
      </c>
      <c r="H477" s="82">
        <v>83</v>
      </c>
      <c r="I477" s="27">
        <f t="shared" si="96"/>
        <v>0.35470085470085472</v>
      </c>
      <c r="J477" s="69"/>
      <c r="K477" s="69"/>
      <c r="N477" s="69"/>
    </row>
    <row r="478" spans="1:15" x14ac:dyDescent="0.15">
      <c r="C478" s="71" t="s">
        <v>140</v>
      </c>
      <c r="D478" s="82">
        <v>116</v>
      </c>
      <c r="E478" s="27">
        <f t="shared" si="94"/>
        <v>0.25777777777777777</v>
      </c>
      <c r="F478" s="82">
        <v>56</v>
      </c>
      <c r="G478" s="27">
        <f t="shared" si="95"/>
        <v>0.25925925925925924</v>
      </c>
      <c r="H478" s="82">
        <v>60</v>
      </c>
      <c r="I478" s="27">
        <f t="shared" si="96"/>
        <v>0.25641025641025639</v>
      </c>
      <c r="J478" s="69"/>
      <c r="K478" s="69"/>
      <c r="N478" s="69"/>
    </row>
    <row r="479" spans="1:15" x14ac:dyDescent="0.15">
      <c r="C479" s="17" t="s">
        <v>123</v>
      </c>
      <c r="D479" s="82">
        <v>7</v>
      </c>
      <c r="E479" s="27">
        <f t="shared" si="94"/>
        <v>1.5555555555555555E-2</v>
      </c>
      <c r="F479" s="82">
        <v>4</v>
      </c>
      <c r="G479" s="27">
        <f t="shared" si="95"/>
        <v>1.8518518518518517E-2</v>
      </c>
      <c r="H479" s="82">
        <v>3</v>
      </c>
      <c r="I479" s="27">
        <f t="shared" si="96"/>
        <v>1.282051282051282E-2</v>
      </c>
      <c r="J479" s="69"/>
      <c r="K479" s="69"/>
      <c r="N479" s="69"/>
    </row>
    <row r="481" spans="1:18" x14ac:dyDescent="0.15">
      <c r="C481" s="7" t="s">
        <v>97</v>
      </c>
    </row>
    <row r="482" spans="1:18" ht="22.5" x14ac:dyDescent="0.15">
      <c r="C482" s="74"/>
      <c r="D482" s="75" t="s">
        <v>15</v>
      </c>
      <c r="E482" s="76">
        <v>450</v>
      </c>
      <c r="F482" s="77" t="s">
        <v>145</v>
      </c>
      <c r="G482" s="76">
        <v>80</v>
      </c>
      <c r="H482" s="75" t="s">
        <v>25</v>
      </c>
      <c r="I482" s="76">
        <v>90</v>
      </c>
      <c r="J482" s="75" t="s">
        <v>26</v>
      </c>
      <c r="K482" s="76">
        <v>91</v>
      </c>
      <c r="L482" s="75" t="s">
        <v>27</v>
      </c>
      <c r="M482" s="76">
        <v>94</v>
      </c>
      <c r="N482" s="78" t="s">
        <v>28</v>
      </c>
      <c r="O482" s="76">
        <v>95</v>
      </c>
      <c r="R482" s="65"/>
    </row>
    <row r="483" spans="1:18" x14ac:dyDescent="0.15">
      <c r="C483" s="17" t="s">
        <v>107</v>
      </c>
      <c r="D483" s="82">
        <v>126</v>
      </c>
      <c r="E483" s="27">
        <f t="shared" ref="E483:E489" si="97">D483/$E$482</f>
        <v>0.28000000000000003</v>
      </c>
      <c r="F483" s="82">
        <v>21</v>
      </c>
      <c r="G483" s="27">
        <f>F483/$G$482</f>
        <v>0.26250000000000001</v>
      </c>
      <c r="H483" s="82">
        <v>30</v>
      </c>
      <c r="I483" s="27">
        <f>H483/$I$482</f>
        <v>0.33333333333333331</v>
      </c>
      <c r="J483" s="82">
        <v>27</v>
      </c>
      <c r="K483" s="27">
        <f>J483/$K$482</f>
        <v>0.2967032967032967</v>
      </c>
      <c r="L483" s="82">
        <v>30</v>
      </c>
      <c r="M483" s="27">
        <f>L483/$M$482</f>
        <v>0.31914893617021278</v>
      </c>
      <c r="N483" s="82">
        <v>18</v>
      </c>
      <c r="O483" s="27">
        <f>N483/$O$482</f>
        <v>0.18947368421052632</v>
      </c>
    </row>
    <row r="484" spans="1:18" x14ac:dyDescent="0.15">
      <c r="C484" s="17" t="s">
        <v>108</v>
      </c>
      <c r="D484" s="82">
        <v>37</v>
      </c>
      <c r="E484" s="27">
        <f t="shared" si="97"/>
        <v>8.2222222222222224E-2</v>
      </c>
      <c r="F484" s="82">
        <v>6</v>
      </c>
      <c r="G484" s="27">
        <f t="shared" ref="G484:G489" si="98">F484/$G$482</f>
        <v>7.4999999999999997E-2</v>
      </c>
      <c r="H484" s="82">
        <v>11</v>
      </c>
      <c r="I484" s="27">
        <f t="shared" ref="I484:I489" si="99">H484/$I$482</f>
        <v>0.12222222222222222</v>
      </c>
      <c r="J484" s="82">
        <v>11</v>
      </c>
      <c r="K484" s="27">
        <f t="shared" ref="K484:K489" si="100">J484/$K$482</f>
        <v>0.12087912087912088</v>
      </c>
      <c r="L484" s="82">
        <v>9</v>
      </c>
      <c r="M484" s="27">
        <f t="shared" ref="M484:M489" si="101">L484/$M$482</f>
        <v>9.5744680851063829E-2</v>
      </c>
      <c r="N484" s="82">
        <v>0</v>
      </c>
      <c r="O484" s="27">
        <f t="shared" ref="O484:O489" si="102">N484/$O$482</f>
        <v>0</v>
      </c>
    </row>
    <row r="485" spans="1:18" x14ac:dyDescent="0.15">
      <c r="C485" s="17" t="s">
        <v>109</v>
      </c>
      <c r="D485" s="82">
        <v>80</v>
      </c>
      <c r="E485" s="27">
        <f t="shared" si="97"/>
        <v>0.17777777777777778</v>
      </c>
      <c r="F485" s="82">
        <v>17</v>
      </c>
      <c r="G485" s="27">
        <f t="shared" si="98"/>
        <v>0.21249999999999999</v>
      </c>
      <c r="H485" s="82">
        <v>8</v>
      </c>
      <c r="I485" s="27">
        <f t="shared" si="99"/>
        <v>8.8888888888888892E-2</v>
      </c>
      <c r="J485" s="82">
        <v>19</v>
      </c>
      <c r="K485" s="27">
        <f t="shared" si="100"/>
        <v>0.2087912087912088</v>
      </c>
      <c r="L485" s="82">
        <v>18</v>
      </c>
      <c r="M485" s="27">
        <f t="shared" si="101"/>
        <v>0.19148936170212766</v>
      </c>
      <c r="N485" s="82">
        <v>18</v>
      </c>
      <c r="O485" s="27">
        <f t="shared" si="102"/>
        <v>0.18947368421052632</v>
      </c>
    </row>
    <row r="486" spans="1:18" x14ac:dyDescent="0.15">
      <c r="C486" s="17" t="s">
        <v>113</v>
      </c>
      <c r="D486" s="82">
        <v>65</v>
      </c>
      <c r="E486" s="27">
        <f t="shared" si="97"/>
        <v>0.14444444444444443</v>
      </c>
      <c r="F486" s="82">
        <v>15</v>
      </c>
      <c r="G486" s="27">
        <f t="shared" si="98"/>
        <v>0.1875</v>
      </c>
      <c r="H486" s="82">
        <v>11</v>
      </c>
      <c r="I486" s="27">
        <f t="shared" si="99"/>
        <v>0.12222222222222222</v>
      </c>
      <c r="J486" s="82">
        <v>12</v>
      </c>
      <c r="K486" s="27">
        <f t="shared" si="100"/>
        <v>0.13186813186813187</v>
      </c>
      <c r="L486" s="82">
        <v>14</v>
      </c>
      <c r="M486" s="27">
        <f t="shared" si="101"/>
        <v>0.14893617021276595</v>
      </c>
      <c r="N486" s="82">
        <v>13</v>
      </c>
      <c r="O486" s="27">
        <f t="shared" si="102"/>
        <v>0.1368421052631579</v>
      </c>
    </row>
    <row r="487" spans="1:18" x14ac:dyDescent="0.15">
      <c r="C487" s="17" t="s">
        <v>115</v>
      </c>
      <c r="D487" s="82">
        <v>165</v>
      </c>
      <c r="E487" s="27">
        <f t="shared" si="97"/>
        <v>0.36666666666666664</v>
      </c>
      <c r="F487" s="82">
        <v>22</v>
      </c>
      <c r="G487" s="27">
        <f t="shared" si="98"/>
        <v>0.27500000000000002</v>
      </c>
      <c r="H487" s="82">
        <v>35</v>
      </c>
      <c r="I487" s="27">
        <f t="shared" si="99"/>
        <v>0.3888888888888889</v>
      </c>
      <c r="J487" s="82">
        <v>43</v>
      </c>
      <c r="K487" s="27">
        <f t="shared" si="100"/>
        <v>0.47252747252747251</v>
      </c>
      <c r="L487" s="82">
        <v>34</v>
      </c>
      <c r="M487" s="27">
        <f t="shared" si="101"/>
        <v>0.36170212765957449</v>
      </c>
      <c r="N487" s="82">
        <v>31</v>
      </c>
      <c r="O487" s="27">
        <f t="shared" si="102"/>
        <v>0.32631578947368423</v>
      </c>
    </row>
    <row r="488" spans="1:18" x14ac:dyDescent="0.15">
      <c r="C488" s="71" t="s">
        <v>140</v>
      </c>
      <c r="D488" s="82">
        <v>116</v>
      </c>
      <c r="E488" s="27">
        <f t="shared" si="97"/>
        <v>0.25777777777777777</v>
      </c>
      <c r="F488" s="82">
        <v>29</v>
      </c>
      <c r="G488" s="27">
        <f t="shared" si="98"/>
        <v>0.36249999999999999</v>
      </c>
      <c r="H488" s="82">
        <v>17</v>
      </c>
      <c r="I488" s="27">
        <f t="shared" si="99"/>
        <v>0.18888888888888888</v>
      </c>
      <c r="J488" s="82">
        <v>28</v>
      </c>
      <c r="K488" s="27">
        <f t="shared" si="100"/>
        <v>0.30769230769230771</v>
      </c>
      <c r="L488" s="82">
        <v>16</v>
      </c>
      <c r="M488" s="27">
        <f t="shared" si="101"/>
        <v>0.1702127659574468</v>
      </c>
      <c r="N488" s="82">
        <v>26</v>
      </c>
      <c r="O488" s="27">
        <f t="shared" si="102"/>
        <v>0.27368421052631581</v>
      </c>
    </row>
    <row r="489" spans="1:18" x14ac:dyDescent="0.15">
      <c r="C489" s="17" t="s">
        <v>123</v>
      </c>
      <c r="D489" s="82">
        <v>7</v>
      </c>
      <c r="E489" s="27">
        <f t="shared" si="97"/>
        <v>1.5555555555555555E-2</v>
      </c>
      <c r="F489" s="82">
        <v>1</v>
      </c>
      <c r="G489" s="27">
        <f t="shared" si="98"/>
        <v>1.2500000000000001E-2</v>
      </c>
      <c r="H489" s="82">
        <v>1</v>
      </c>
      <c r="I489" s="27">
        <f t="shared" si="99"/>
        <v>1.1111111111111112E-2</v>
      </c>
      <c r="J489" s="82">
        <v>1</v>
      </c>
      <c r="K489" s="27">
        <f t="shared" si="100"/>
        <v>1.098901098901099E-2</v>
      </c>
      <c r="L489" s="82">
        <v>0</v>
      </c>
      <c r="M489" s="27">
        <f t="shared" si="101"/>
        <v>0</v>
      </c>
      <c r="N489" s="82">
        <v>4</v>
      </c>
      <c r="O489" s="27">
        <f t="shared" si="102"/>
        <v>4.2105263157894736E-2</v>
      </c>
    </row>
    <row r="490" spans="1:18" ht="22.5" customHeight="1" x14ac:dyDescent="0.15">
      <c r="C490" s="154"/>
      <c r="E490" s="69"/>
      <c r="G490" s="69"/>
      <c r="I490" s="69"/>
      <c r="K490" s="69"/>
      <c r="M490" s="69"/>
      <c r="O490" s="69"/>
    </row>
    <row r="491" spans="1:18" x14ac:dyDescent="0.15">
      <c r="A491" s="144" t="s">
        <v>194</v>
      </c>
    </row>
    <row r="492" spans="1:18" x14ac:dyDescent="0.15">
      <c r="A492" s="3"/>
      <c r="B492" s="3"/>
      <c r="C492" s="114"/>
      <c r="D492" s="114"/>
      <c r="E492" s="114"/>
      <c r="F492" s="114"/>
      <c r="G492" s="114"/>
      <c r="H492" s="114"/>
      <c r="I492" s="89"/>
      <c r="J492" s="89"/>
      <c r="K492" s="118"/>
      <c r="L492" s="118"/>
      <c r="M492" s="89"/>
      <c r="N492" s="89"/>
      <c r="O492" s="118"/>
      <c r="R492" s="89"/>
    </row>
    <row r="493" spans="1:18" x14ac:dyDescent="0.15">
      <c r="A493" s="3"/>
      <c r="B493" s="3"/>
      <c r="C493" s="114"/>
      <c r="D493" s="114"/>
      <c r="E493" s="114"/>
      <c r="F493" s="114"/>
      <c r="G493" s="114"/>
      <c r="H493" s="114"/>
      <c r="I493" s="89"/>
      <c r="J493" s="89"/>
      <c r="K493" s="118"/>
      <c r="L493" s="118"/>
      <c r="M493" s="89"/>
      <c r="N493" s="89"/>
      <c r="O493" s="118"/>
      <c r="R493" s="89"/>
    </row>
    <row r="494" spans="1:18" x14ac:dyDescent="0.15">
      <c r="A494" s="3"/>
      <c r="B494" s="3"/>
      <c r="C494" s="114"/>
      <c r="D494" s="114"/>
      <c r="E494" s="114"/>
      <c r="F494" s="114"/>
      <c r="G494" s="114"/>
      <c r="H494" s="114"/>
      <c r="I494" s="89"/>
      <c r="J494" s="89"/>
      <c r="K494" s="118"/>
      <c r="L494" s="118"/>
      <c r="M494" s="89"/>
      <c r="N494" s="89"/>
      <c r="O494" s="118"/>
      <c r="R494" s="89"/>
    </row>
    <row r="495" spans="1:18" x14ac:dyDescent="0.15">
      <c r="A495" s="3"/>
      <c r="C495" s="127"/>
      <c r="D495" s="24" t="s">
        <v>15</v>
      </c>
      <c r="E495" s="18">
        <v>500</v>
      </c>
      <c r="F495" s="24" t="s">
        <v>2</v>
      </c>
      <c r="G495" s="18">
        <v>250</v>
      </c>
      <c r="H495" s="24" t="s">
        <v>3</v>
      </c>
      <c r="I495" s="18">
        <v>250</v>
      </c>
      <c r="J495" s="115"/>
      <c r="K495" s="115"/>
      <c r="L495" s="3"/>
      <c r="M495" s="3"/>
    </row>
    <row r="496" spans="1:18" x14ac:dyDescent="0.15">
      <c r="A496" s="3"/>
      <c r="C496" s="24" t="s">
        <v>226</v>
      </c>
      <c r="D496" s="82">
        <v>62</v>
      </c>
      <c r="E496" s="27">
        <f>D496/$E$495</f>
        <v>0.124</v>
      </c>
      <c r="F496" s="82">
        <v>47</v>
      </c>
      <c r="G496" s="27">
        <f>F496/$G$495</f>
        <v>0.188</v>
      </c>
      <c r="H496" s="82">
        <v>15</v>
      </c>
      <c r="I496" s="27">
        <f>H496/$I$495</f>
        <v>0.06</v>
      </c>
      <c r="J496" s="116"/>
      <c r="K496" s="116"/>
      <c r="L496" s="3"/>
      <c r="M496" s="3"/>
    </row>
    <row r="497" spans="1:18" x14ac:dyDescent="0.15">
      <c r="A497" s="3"/>
      <c r="C497" s="24" t="s">
        <v>227</v>
      </c>
      <c r="D497" s="82">
        <v>231</v>
      </c>
      <c r="E497" s="27">
        <f t="shared" ref="E497:E498" si="103">D497/$E$495</f>
        <v>0.46200000000000002</v>
      </c>
      <c r="F497" s="82">
        <v>134</v>
      </c>
      <c r="G497" s="27">
        <f t="shared" ref="G497:G498" si="104">F497/$G$495</f>
        <v>0.53600000000000003</v>
      </c>
      <c r="H497" s="82">
        <v>97</v>
      </c>
      <c r="I497" s="27">
        <f t="shared" ref="I497:I498" si="105">H497/$I$495</f>
        <v>0.38800000000000001</v>
      </c>
      <c r="J497" s="116"/>
      <c r="K497" s="116"/>
      <c r="L497" s="3"/>
      <c r="M497" s="3"/>
    </row>
    <row r="498" spans="1:18" x14ac:dyDescent="0.15">
      <c r="A498" s="3"/>
      <c r="C498" s="24" t="s">
        <v>228</v>
      </c>
      <c r="D498" s="82">
        <v>243</v>
      </c>
      <c r="E498" s="27">
        <f t="shared" si="103"/>
        <v>0.48599999999999999</v>
      </c>
      <c r="F498" s="82">
        <v>95</v>
      </c>
      <c r="G498" s="27">
        <f t="shared" si="104"/>
        <v>0.38</v>
      </c>
      <c r="H498" s="82">
        <v>148</v>
      </c>
      <c r="I498" s="27">
        <f t="shared" si="105"/>
        <v>0.59199999999999997</v>
      </c>
      <c r="J498" s="116"/>
      <c r="K498" s="116"/>
      <c r="L498" s="3"/>
      <c r="M498" s="3"/>
    </row>
    <row r="499" spans="1:18" x14ac:dyDescent="0.15">
      <c r="A499" s="3"/>
    </row>
    <row r="500" spans="1:18" x14ac:dyDescent="0.15">
      <c r="A500" s="3"/>
      <c r="C500" s="127"/>
      <c r="D500" s="24" t="s">
        <v>15</v>
      </c>
      <c r="E500" s="18">
        <v>500</v>
      </c>
      <c r="F500" s="24" t="s">
        <v>2</v>
      </c>
      <c r="G500" s="18">
        <v>250</v>
      </c>
      <c r="H500" s="24" t="s">
        <v>3</v>
      </c>
      <c r="I500" s="18">
        <v>250</v>
      </c>
      <c r="J500" s="115"/>
      <c r="K500" s="115"/>
      <c r="L500" s="3"/>
      <c r="M500" s="3"/>
    </row>
    <row r="501" spans="1:18" x14ac:dyDescent="0.15">
      <c r="A501" s="3"/>
      <c r="C501" s="24" t="s">
        <v>229</v>
      </c>
      <c r="D501" s="82">
        <v>257</v>
      </c>
      <c r="E501" s="27">
        <f>D501/$E$500</f>
        <v>0.51400000000000001</v>
      </c>
      <c r="F501" s="82">
        <v>155</v>
      </c>
      <c r="G501" s="27">
        <f>F501/$G$500</f>
        <v>0.62</v>
      </c>
      <c r="H501" s="82">
        <v>102</v>
      </c>
      <c r="I501" s="27">
        <f>H501/$I$500</f>
        <v>0.40799999999999997</v>
      </c>
      <c r="J501" s="116"/>
      <c r="K501" s="116"/>
      <c r="L501" s="3"/>
      <c r="M501" s="3"/>
    </row>
    <row r="502" spans="1:18" x14ac:dyDescent="0.15">
      <c r="A502" s="3"/>
      <c r="C502" s="3"/>
      <c r="D502" s="3"/>
      <c r="E502" s="3"/>
      <c r="F502" s="3"/>
      <c r="G502" s="3"/>
      <c r="H502" s="3"/>
      <c r="I502" s="3"/>
      <c r="J502" s="3"/>
      <c r="K502" s="3"/>
      <c r="L502" s="3"/>
      <c r="M502" s="3"/>
    </row>
    <row r="503" spans="1:18" x14ac:dyDescent="0.15">
      <c r="C503" s="7" t="s">
        <v>97</v>
      </c>
    </row>
    <row r="504" spans="1:18" ht="22.5" x14ac:dyDescent="0.15">
      <c r="C504" s="74"/>
      <c r="D504" s="75" t="s">
        <v>15</v>
      </c>
      <c r="E504" s="76">
        <v>500</v>
      </c>
      <c r="F504" s="77" t="s">
        <v>145</v>
      </c>
      <c r="G504" s="76">
        <v>100</v>
      </c>
      <c r="H504" s="75" t="s">
        <v>25</v>
      </c>
      <c r="I504" s="76">
        <v>100</v>
      </c>
      <c r="J504" s="75" t="s">
        <v>26</v>
      </c>
      <c r="K504" s="76">
        <v>100</v>
      </c>
      <c r="L504" s="75" t="s">
        <v>27</v>
      </c>
      <c r="M504" s="76">
        <v>100</v>
      </c>
      <c r="N504" s="78" t="s">
        <v>28</v>
      </c>
      <c r="O504" s="76">
        <v>100</v>
      </c>
      <c r="R504" s="65"/>
    </row>
    <row r="505" spans="1:18" x14ac:dyDescent="0.15">
      <c r="A505" s="3"/>
      <c r="C505" s="24" t="s">
        <v>226</v>
      </c>
      <c r="D505" s="82">
        <v>62</v>
      </c>
      <c r="E505" s="27">
        <f>D505/$E$504</f>
        <v>0.124</v>
      </c>
      <c r="F505" s="97">
        <v>23</v>
      </c>
      <c r="G505" s="29">
        <f>F505/$G$504</f>
        <v>0.23</v>
      </c>
      <c r="H505" s="97">
        <v>13</v>
      </c>
      <c r="I505" s="29">
        <f>H505/$I$504</f>
        <v>0.13</v>
      </c>
      <c r="J505" s="97">
        <v>15</v>
      </c>
      <c r="K505" s="29">
        <f>J505/$K$504</f>
        <v>0.15</v>
      </c>
      <c r="L505" s="97">
        <v>6</v>
      </c>
      <c r="M505" s="29">
        <f>L505/$M$504</f>
        <v>0.06</v>
      </c>
      <c r="N505" s="97">
        <v>5</v>
      </c>
      <c r="O505" s="29">
        <f>N505/$O$504</f>
        <v>0.05</v>
      </c>
    </row>
    <row r="506" spans="1:18" x14ac:dyDescent="0.15">
      <c r="A506" s="3"/>
      <c r="C506" s="24" t="s">
        <v>227</v>
      </c>
      <c r="D506" s="82">
        <v>231</v>
      </c>
      <c r="E506" s="27">
        <f t="shared" ref="E506:E507" si="106">D506/$E$504</f>
        <v>0.46200000000000002</v>
      </c>
      <c r="F506" s="97">
        <v>35</v>
      </c>
      <c r="G506" s="29">
        <f t="shared" ref="G506:G507" si="107">F506/$G$504</f>
        <v>0.35</v>
      </c>
      <c r="H506" s="97">
        <v>50</v>
      </c>
      <c r="I506" s="29">
        <f t="shared" ref="I506:I507" si="108">H506/$I$504</f>
        <v>0.5</v>
      </c>
      <c r="J506" s="97">
        <v>42</v>
      </c>
      <c r="K506" s="29">
        <f t="shared" ref="K506:K507" si="109">J506/$K$504</f>
        <v>0.42</v>
      </c>
      <c r="L506" s="97">
        <v>43</v>
      </c>
      <c r="M506" s="29">
        <f t="shared" ref="M506:M507" si="110">L506/$M$504</f>
        <v>0.43</v>
      </c>
      <c r="N506" s="97">
        <v>61</v>
      </c>
      <c r="O506" s="29">
        <f t="shared" ref="O506:O507" si="111">N506/$O$504</f>
        <v>0.61</v>
      </c>
    </row>
    <row r="507" spans="1:18" x14ac:dyDescent="0.15">
      <c r="A507" s="3"/>
      <c r="C507" s="24" t="s">
        <v>228</v>
      </c>
      <c r="D507" s="82">
        <v>243</v>
      </c>
      <c r="E507" s="27">
        <f t="shared" si="106"/>
        <v>0.48599999999999999</v>
      </c>
      <c r="F507" s="97">
        <v>52</v>
      </c>
      <c r="G507" s="29">
        <f t="shared" si="107"/>
        <v>0.52</v>
      </c>
      <c r="H507" s="97">
        <v>48</v>
      </c>
      <c r="I507" s="29">
        <f t="shared" si="108"/>
        <v>0.48</v>
      </c>
      <c r="J507" s="97">
        <v>51</v>
      </c>
      <c r="K507" s="29">
        <f t="shared" si="109"/>
        <v>0.51</v>
      </c>
      <c r="L507" s="97">
        <v>56</v>
      </c>
      <c r="M507" s="29">
        <f t="shared" si="110"/>
        <v>0.56000000000000005</v>
      </c>
      <c r="N507" s="97">
        <v>36</v>
      </c>
      <c r="O507" s="29">
        <f t="shared" si="111"/>
        <v>0.36</v>
      </c>
    </row>
    <row r="508" spans="1:18" x14ac:dyDescent="0.15">
      <c r="A508" s="3"/>
      <c r="C508" s="3"/>
      <c r="D508" s="3"/>
      <c r="E508" s="90"/>
      <c r="F508" s="3"/>
      <c r="G508" s="90"/>
      <c r="H508" s="3"/>
      <c r="I508" s="90"/>
      <c r="J508" s="3"/>
      <c r="K508" s="90"/>
      <c r="L508" s="3"/>
      <c r="M508" s="90"/>
      <c r="N508" s="3"/>
      <c r="O508" s="90"/>
    </row>
    <row r="509" spans="1:18" ht="22.5" x14ac:dyDescent="0.15">
      <c r="C509" s="74"/>
      <c r="D509" s="75" t="s">
        <v>15</v>
      </c>
      <c r="E509" s="76">
        <v>500</v>
      </c>
      <c r="F509" s="77" t="s">
        <v>145</v>
      </c>
      <c r="G509" s="76">
        <v>100</v>
      </c>
      <c r="H509" s="75" t="s">
        <v>25</v>
      </c>
      <c r="I509" s="76">
        <v>100</v>
      </c>
      <c r="J509" s="75" t="s">
        <v>26</v>
      </c>
      <c r="K509" s="76">
        <v>100</v>
      </c>
      <c r="L509" s="75" t="s">
        <v>27</v>
      </c>
      <c r="M509" s="76">
        <v>100</v>
      </c>
      <c r="N509" s="78" t="s">
        <v>28</v>
      </c>
      <c r="O509" s="76">
        <v>100</v>
      </c>
      <c r="R509" s="65"/>
    </row>
    <row r="510" spans="1:18" x14ac:dyDescent="0.15">
      <c r="A510" s="3"/>
      <c r="C510" s="24" t="s">
        <v>229</v>
      </c>
      <c r="D510" s="97">
        <v>257</v>
      </c>
      <c r="E510" s="27">
        <f>D510/$E$509</f>
        <v>0.51400000000000001</v>
      </c>
      <c r="F510" s="97">
        <v>48</v>
      </c>
      <c r="G510" s="29">
        <f>F510/$G$509</f>
        <v>0.48</v>
      </c>
      <c r="H510" s="97">
        <v>52</v>
      </c>
      <c r="I510" s="29">
        <f>H510/$I$509</f>
        <v>0.52</v>
      </c>
      <c r="J510" s="97">
        <v>49</v>
      </c>
      <c r="K510" s="29">
        <f>J510/$K$509</f>
        <v>0.49</v>
      </c>
      <c r="L510" s="97">
        <v>44</v>
      </c>
      <c r="M510" s="29">
        <f>L510/$M$509</f>
        <v>0.44</v>
      </c>
      <c r="N510" s="97">
        <v>64</v>
      </c>
      <c r="O510" s="29">
        <f>N510/$O$509</f>
        <v>0.64</v>
      </c>
    </row>
    <row r="511" spans="1:18" x14ac:dyDescent="0.15">
      <c r="A511" s="3"/>
    </row>
    <row r="512" spans="1:18" x14ac:dyDescent="0.15">
      <c r="A512" s="3"/>
      <c r="B512" s="3"/>
      <c r="C512" s="114"/>
      <c r="D512" s="114"/>
      <c r="E512" s="114"/>
      <c r="F512" s="114"/>
      <c r="G512" s="114"/>
      <c r="H512" s="114"/>
      <c r="I512" s="89"/>
      <c r="J512" s="89"/>
      <c r="K512" s="118"/>
      <c r="L512" s="118"/>
      <c r="M512" s="89"/>
      <c r="N512" s="89"/>
      <c r="O512" s="118"/>
      <c r="R512" s="89"/>
    </row>
    <row r="513" spans="1:18" x14ac:dyDescent="0.15">
      <c r="A513" s="3"/>
      <c r="B513" s="3"/>
      <c r="C513" s="114"/>
      <c r="D513" s="114"/>
      <c r="E513" s="114"/>
      <c r="F513" s="114"/>
      <c r="G513" s="114"/>
      <c r="H513" s="114"/>
      <c r="I513" s="89"/>
      <c r="J513" s="89"/>
      <c r="K513" s="118"/>
      <c r="L513" s="118"/>
      <c r="M513" s="89"/>
      <c r="N513" s="89"/>
      <c r="O513" s="118"/>
      <c r="R513" s="89"/>
    </row>
    <row r="514" spans="1:18" x14ac:dyDescent="0.15">
      <c r="A514" s="3"/>
      <c r="B514" s="3"/>
      <c r="C514" s="114"/>
      <c r="D514" s="114"/>
      <c r="E514" s="114"/>
      <c r="F514" s="114"/>
      <c r="G514" s="114"/>
      <c r="H514" s="114"/>
      <c r="I514" s="89"/>
      <c r="J514" s="89"/>
      <c r="K514" s="118"/>
      <c r="L514" s="118"/>
      <c r="M514" s="89"/>
      <c r="N514" s="89"/>
      <c r="O514" s="118"/>
      <c r="R514" s="89"/>
    </row>
    <row r="515" spans="1:18" x14ac:dyDescent="0.15">
      <c r="A515" s="3"/>
      <c r="C515" s="127"/>
      <c r="D515" s="24" t="s">
        <v>15</v>
      </c>
      <c r="E515" s="18">
        <v>500</v>
      </c>
      <c r="F515" s="24" t="s">
        <v>2</v>
      </c>
      <c r="G515" s="18">
        <v>250</v>
      </c>
      <c r="H515" s="24" t="s">
        <v>3</v>
      </c>
      <c r="I515" s="18">
        <v>250</v>
      </c>
      <c r="J515" s="115"/>
      <c r="K515" s="115"/>
      <c r="L515" s="3"/>
      <c r="M515" s="3"/>
    </row>
    <row r="516" spans="1:18" x14ac:dyDescent="0.15">
      <c r="A516" s="3"/>
      <c r="C516" s="24" t="s">
        <v>226</v>
      </c>
      <c r="D516" s="82">
        <v>19</v>
      </c>
      <c r="E516" s="27">
        <f>D516/$E$515</f>
        <v>3.7999999999999999E-2</v>
      </c>
      <c r="F516" s="82">
        <v>14</v>
      </c>
      <c r="G516" s="27">
        <f>F516/$G$515</f>
        <v>5.6000000000000001E-2</v>
      </c>
      <c r="H516" s="82">
        <v>5</v>
      </c>
      <c r="I516" s="27">
        <f>H516/$I$515</f>
        <v>0.02</v>
      </c>
      <c r="J516" s="116"/>
      <c r="K516" s="116"/>
      <c r="L516" s="3"/>
      <c r="M516" s="3"/>
    </row>
    <row r="517" spans="1:18" x14ac:dyDescent="0.15">
      <c r="A517" s="3"/>
      <c r="C517" s="24" t="s">
        <v>227</v>
      </c>
      <c r="D517" s="82">
        <v>197</v>
      </c>
      <c r="E517" s="27">
        <f t="shared" ref="E517:E518" si="112">D517/$E$515</f>
        <v>0.39400000000000002</v>
      </c>
      <c r="F517" s="82">
        <v>115</v>
      </c>
      <c r="G517" s="27">
        <f t="shared" ref="G517:G518" si="113">F517/$G$515</f>
        <v>0.46</v>
      </c>
      <c r="H517" s="82">
        <v>82</v>
      </c>
      <c r="I517" s="27">
        <f t="shared" ref="I517:I518" si="114">H517/$I$515</f>
        <v>0.32800000000000001</v>
      </c>
      <c r="J517" s="116"/>
      <c r="K517" s="116"/>
      <c r="L517" s="3"/>
      <c r="M517" s="3"/>
    </row>
    <row r="518" spans="1:18" x14ac:dyDescent="0.15">
      <c r="A518" s="3"/>
      <c r="C518" s="24" t="s">
        <v>228</v>
      </c>
      <c r="D518" s="82">
        <v>291</v>
      </c>
      <c r="E518" s="27">
        <f t="shared" si="112"/>
        <v>0.58199999999999996</v>
      </c>
      <c r="F518" s="82">
        <v>126</v>
      </c>
      <c r="G518" s="27">
        <f t="shared" si="113"/>
        <v>0.504</v>
      </c>
      <c r="H518" s="82">
        <v>165</v>
      </c>
      <c r="I518" s="27">
        <f t="shared" si="114"/>
        <v>0.66</v>
      </c>
      <c r="J518" s="116"/>
      <c r="K518" s="116"/>
      <c r="L518" s="3"/>
      <c r="M518" s="3"/>
    </row>
    <row r="519" spans="1:18" x14ac:dyDescent="0.15">
      <c r="A519" s="3"/>
    </row>
    <row r="520" spans="1:18" x14ac:dyDescent="0.15">
      <c r="A520" s="3"/>
      <c r="C520" s="127"/>
      <c r="D520" s="24" t="s">
        <v>15</v>
      </c>
      <c r="E520" s="18">
        <v>500</v>
      </c>
      <c r="F520" s="24" t="s">
        <v>2</v>
      </c>
      <c r="G520" s="18">
        <v>250</v>
      </c>
      <c r="H520" s="24" t="s">
        <v>3</v>
      </c>
      <c r="I520" s="18">
        <v>250</v>
      </c>
      <c r="J520" s="115"/>
      <c r="K520" s="115"/>
      <c r="L520" s="3"/>
      <c r="M520" s="3"/>
    </row>
    <row r="521" spans="1:18" x14ac:dyDescent="0.15">
      <c r="A521" s="3"/>
      <c r="C521" s="24" t="s">
        <v>229</v>
      </c>
      <c r="D521" s="82">
        <v>209</v>
      </c>
      <c r="E521" s="27">
        <f>D521/$E$520</f>
        <v>0.41799999999999998</v>
      </c>
      <c r="F521" s="82">
        <v>124</v>
      </c>
      <c r="G521" s="27">
        <f>F521/$G$520</f>
        <v>0.496</v>
      </c>
      <c r="H521" s="82">
        <v>85</v>
      </c>
      <c r="I521" s="27">
        <f>H521/$I$520</f>
        <v>0.34</v>
      </c>
      <c r="J521" s="116"/>
      <c r="K521" s="116"/>
      <c r="L521" s="3"/>
      <c r="M521" s="3"/>
    </row>
    <row r="522" spans="1:18" x14ac:dyDescent="0.15">
      <c r="A522" s="3"/>
      <c r="C522" s="3"/>
      <c r="D522" s="3"/>
      <c r="E522" s="3"/>
      <c r="F522" s="3"/>
      <c r="G522" s="3"/>
      <c r="H522" s="3"/>
      <c r="I522" s="3"/>
      <c r="J522" s="3"/>
      <c r="K522" s="3"/>
      <c r="L522" s="3"/>
      <c r="M522" s="3"/>
    </row>
    <row r="523" spans="1:18" x14ac:dyDescent="0.15">
      <c r="C523" s="7" t="s">
        <v>97</v>
      </c>
    </row>
    <row r="524" spans="1:18" ht="22.5" x14ac:dyDescent="0.15">
      <c r="C524" s="74"/>
      <c r="D524" s="75" t="s">
        <v>15</v>
      </c>
      <c r="E524" s="76">
        <v>500</v>
      </c>
      <c r="F524" s="77" t="s">
        <v>145</v>
      </c>
      <c r="G524" s="76">
        <v>100</v>
      </c>
      <c r="H524" s="75" t="s">
        <v>25</v>
      </c>
      <c r="I524" s="76">
        <v>100</v>
      </c>
      <c r="J524" s="75" t="s">
        <v>26</v>
      </c>
      <c r="K524" s="76">
        <v>100</v>
      </c>
      <c r="L524" s="75" t="s">
        <v>27</v>
      </c>
      <c r="M524" s="76">
        <v>100</v>
      </c>
      <c r="N524" s="78" t="s">
        <v>28</v>
      </c>
      <c r="O524" s="76">
        <v>100</v>
      </c>
      <c r="R524" s="65"/>
    </row>
    <row r="525" spans="1:18" x14ac:dyDescent="0.15">
      <c r="A525" s="3"/>
      <c r="C525" s="24" t="s">
        <v>226</v>
      </c>
      <c r="D525" s="82">
        <v>19</v>
      </c>
      <c r="E525" s="27">
        <f>D525/$E$524</f>
        <v>3.7999999999999999E-2</v>
      </c>
      <c r="F525" s="97">
        <v>9</v>
      </c>
      <c r="G525" s="29">
        <f>F525/$G$524</f>
        <v>0.09</v>
      </c>
      <c r="H525" s="97">
        <v>2</v>
      </c>
      <c r="I525" s="29">
        <f>H525/$I$524</f>
        <v>0.02</v>
      </c>
      <c r="J525" s="97">
        <v>6</v>
      </c>
      <c r="K525" s="29">
        <f>J525/$K$524</f>
        <v>0.06</v>
      </c>
      <c r="L525" s="97">
        <v>1</v>
      </c>
      <c r="M525" s="29">
        <f>L525/$M$524</f>
        <v>0.01</v>
      </c>
      <c r="N525" s="97">
        <v>1</v>
      </c>
      <c r="O525" s="29">
        <f>N525/$O$524</f>
        <v>0.01</v>
      </c>
    </row>
    <row r="526" spans="1:18" x14ac:dyDescent="0.15">
      <c r="A526" s="3"/>
      <c r="C526" s="24" t="s">
        <v>227</v>
      </c>
      <c r="D526" s="82">
        <v>197</v>
      </c>
      <c r="E526" s="27">
        <f t="shared" ref="E526:E527" si="115">D526/$E$524</f>
        <v>0.39400000000000002</v>
      </c>
      <c r="F526" s="97">
        <v>35</v>
      </c>
      <c r="G526" s="29">
        <f t="shared" ref="G526:G527" si="116">F526/$G$524</f>
        <v>0.35</v>
      </c>
      <c r="H526" s="97">
        <v>39</v>
      </c>
      <c r="I526" s="29">
        <f t="shared" ref="I526:I527" si="117">H526/$I$524</f>
        <v>0.39</v>
      </c>
      <c r="J526" s="97">
        <v>38</v>
      </c>
      <c r="K526" s="29">
        <f t="shared" ref="K526:K527" si="118">J526/$K$524</f>
        <v>0.38</v>
      </c>
      <c r="L526" s="97">
        <v>39</v>
      </c>
      <c r="M526" s="29">
        <f t="shared" ref="M526:M527" si="119">L526/$M$524</f>
        <v>0.39</v>
      </c>
      <c r="N526" s="97">
        <v>46</v>
      </c>
      <c r="O526" s="29">
        <f t="shared" ref="O526:O527" si="120">N526/$O$524</f>
        <v>0.46</v>
      </c>
    </row>
    <row r="527" spans="1:18" x14ac:dyDescent="0.15">
      <c r="A527" s="3"/>
      <c r="C527" s="24" t="s">
        <v>228</v>
      </c>
      <c r="D527" s="82">
        <v>291</v>
      </c>
      <c r="E527" s="27">
        <f t="shared" si="115"/>
        <v>0.58199999999999996</v>
      </c>
      <c r="F527" s="97">
        <v>58</v>
      </c>
      <c r="G527" s="29">
        <f t="shared" si="116"/>
        <v>0.57999999999999996</v>
      </c>
      <c r="H527" s="97">
        <v>60</v>
      </c>
      <c r="I527" s="29">
        <f t="shared" si="117"/>
        <v>0.6</v>
      </c>
      <c r="J527" s="97">
        <v>59</v>
      </c>
      <c r="K527" s="29">
        <f t="shared" si="118"/>
        <v>0.59</v>
      </c>
      <c r="L527" s="97">
        <v>60</v>
      </c>
      <c r="M527" s="29">
        <f t="shared" si="119"/>
        <v>0.6</v>
      </c>
      <c r="N527" s="97">
        <v>54</v>
      </c>
      <c r="O527" s="29">
        <f t="shared" si="120"/>
        <v>0.54</v>
      </c>
    </row>
    <row r="528" spans="1:18" x14ac:dyDescent="0.15">
      <c r="A528" s="3"/>
      <c r="C528" s="3"/>
      <c r="D528" s="3"/>
      <c r="E528" s="90"/>
      <c r="F528" s="3"/>
      <c r="G528" s="90"/>
      <c r="H528" s="3"/>
      <c r="I528" s="90"/>
      <c r="J528" s="3"/>
      <c r="K528" s="90"/>
      <c r="L528" s="3"/>
      <c r="M528" s="90"/>
      <c r="N528" s="3"/>
      <c r="O528" s="90"/>
    </row>
    <row r="529" spans="1:18" ht="22.5" x14ac:dyDescent="0.15">
      <c r="C529" s="74"/>
      <c r="D529" s="75" t="s">
        <v>15</v>
      </c>
      <c r="E529" s="76">
        <v>500</v>
      </c>
      <c r="F529" s="77" t="s">
        <v>145</v>
      </c>
      <c r="G529" s="76">
        <v>100</v>
      </c>
      <c r="H529" s="75" t="s">
        <v>25</v>
      </c>
      <c r="I529" s="76">
        <v>100</v>
      </c>
      <c r="J529" s="75" t="s">
        <v>26</v>
      </c>
      <c r="K529" s="76">
        <v>100</v>
      </c>
      <c r="L529" s="75" t="s">
        <v>27</v>
      </c>
      <c r="M529" s="76">
        <v>100</v>
      </c>
      <c r="N529" s="78" t="s">
        <v>28</v>
      </c>
      <c r="O529" s="76">
        <v>100</v>
      </c>
      <c r="R529" s="65"/>
    </row>
    <row r="530" spans="1:18" x14ac:dyDescent="0.15">
      <c r="A530" s="3"/>
      <c r="C530" s="24" t="s">
        <v>229</v>
      </c>
      <c r="D530" s="97">
        <v>209</v>
      </c>
      <c r="E530" s="27">
        <f>D530/$E$529</f>
        <v>0.41799999999999998</v>
      </c>
      <c r="F530" s="97">
        <v>42</v>
      </c>
      <c r="G530" s="29">
        <f>F530/$G$529</f>
        <v>0.42</v>
      </c>
      <c r="H530" s="97">
        <v>40</v>
      </c>
      <c r="I530" s="29">
        <f>H530/$I$529</f>
        <v>0.4</v>
      </c>
      <c r="J530" s="97">
        <v>41</v>
      </c>
      <c r="K530" s="29">
        <f>J530/$K$529</f>
        <v>0.41</v>
      </c>
      <c r="L530" s="97">
        <v>40</v>
      </c>
      <c r="M530" s="29">
        <f>L530/$M$529</f>
        <v>0.4</v>
      </c>
      <c r="N530" s="97">
        <v>46</v>
      </c>
      <c r="O530" s="29">
        <f>N530/$O$529</f>
        <v>0.46</v>
      </c>
    </row>
    <row r="531" spans="1:18" x14ac:dyDescent="0.15">
      <c r="A531" s="3"/>
    </row>
    <row r="532" spans="1:18" x14ac:dyDescent="0.15">
      <c r="A532" s="3"/>
      <c r="B532" s="3"/>
      <c r="C532" s="114"/>
      <c r="D532" s="114"/>
      <c r="E532" s="114"/>
      <c r="F532" s="114"/>
      <c r="G532" s="114"/>
      <c r="H532" s="114"/>
      <c r="I532" s="89"/>
      <c r="J532" s="89"/>
      <c r="K532" s="118"/>
      <c r="L532" s="118"/>
      <c r="M532" s="89"/>
      <c r="N532" s="89"/>
      <c r="O532" s="118"/>
      <c r="R532" s="89"/>
    </row>
    <row r="533" spans="1:18" x14ac:dyDescent="0.15">
      <c r="A533" s="3"/>
      <c r="B533" s="3"/>
      <c r="C533" s="114"/>
      <c r="D533" s="114"/>
      <c r="E533" s="114"/>
      <c r="F533" s="114"/>
      <c r="G533" s="114"/>
      <c r="H533" s="114"/>
      <c r="I533" s="89"/>
      <c r="J533" s="89"/>
      <c r="K533" s="118"/>
      <c r="L533" s="118"/>
      <c r="M533" s="89"/>
      <c r="N533" s="89"/>
      <c r="O533" s="118"/>
      <c r="R533" s="89"/>
    </row>
    <row r="534" spans="1:18" x14ac:dyDescent="0.15">
      <c r="A534" s="3"/>
      <c r="B534" s="3"/>
      <c r="C534" s="114"/>
      <c r="D534" s="114"/>
      <c r="E534" s="114"/>
      <c r="F534" s="114"/>
      <c r="G534" s="114"/>
      <c r="H534" s="114"/>
      <c r="I534" s="89"/>
      <c r="J534" s="89"/>
      <c r="K534" s="118"/>
      <c r="L534" s="118"/>
      <c r="M534" s="89"/>
      <c r="N534" s="89"/>
      <c r="O534" s="118"/>
      <c r="R534" s="89"/>
    </row>
    <row r="535" spans="1:18" x14ac:dyDescent="0.15">
      <c r="A535" s="3"/>
      <c r="C535" s="127"/>
      <c r="D535" s="24" t="s">
        <v>15</v>
      </c>
      <c r="E535" s="18">
        <v>500</v>
      </c>
      <c r="F535" s="24" t="s">
        <v>2</v>
      </c>
      <c r="G535" s="18">
        <v>250</v>
      </c>
      <c r="H535" s="24" t="s">
        <v>3</v>
      </c>
      <c r="I535" s="18">
        <v>250</v>
      </c>
      <c r="J535" s="115"/>
      <c r="K535" s="115"/>
      <c r="L535" s="3"/>
      <c r="M535" s="3"/>
    </row>
    <row r="536" spans="1:18" x14ac:dyDescent="0.15">
      <c r="A536" s="3"/>
      <c r="C536" s="24" t="s">
        <v>226</v>
      </c>
      <c r="D536" s="82">
        <v>13</v>
      </c>
      <c r="E536" s="27">
        <f>D536/$E$535</f>
        <v>2.5999999999999999E-2</v>
      </c>
      <c r="F536" s="82">
        <v>8</v>
      </c>
      <c r="G536" s="27">
        <f>F536/$G$535</f>
        <v>3.2000000000000001E-2</v>
      </c>
      <c r="H536" s="82">
        <v>5</v>
      </c>
      <c r="I536" s="27">
        <f>H536/$I$535</f>
        <v>0.02</v>
      </c>
      <c r="J536" s="116"/>
      <c r="K536" s="116"/>
      <c r="L536" s="3"/>
      <c r="M536" s="3"/>
    </row>
    <row r="537" spans="1:18" x14ac:dyDescent="0.15">
      <c r="A537" s="3"/>
      <c r="C537" s="24" t="s">
        <v>227</v>
      </c>
      <c r="D537" s="82">
        <v>77</v>
      </c>
      <c r="E537" s="27">
        <f t="shared" ref="E537:E538" si="121">D537/$E$535</f>
        <v>0.154</v>
      </c>
      <c r="F537" s="82">
        <v>53</v>
      </c>
      <c r="G537" s="27">
        <f t="shared" ref="G537:G538" si="122">F537/$G$535</f>
        <v>0.21199999999999999</v>
      </c>
      <c r="H537" s="82">
        <v>24</v>
      </c>
      <c r="I537" s="27">
        <f t="shared" ref="I537:I538" si="123">H537/$I$535</f>
        <v>9.6000000000000002E-2</v>
      </c>
      <c r="J537" s="116"/>
      <c r="K537" s="116"/>
      <c r="L537" s="3"/>
      <c r="M537" s="3"/>
    </row>
    <row r="538" spans="1:18" x14ac:dyDescent="0.15">
      <c r="A538" s="3"/>
      <c r="C538" s="24" t="s">
        <v>228</v>
      </c>
      <c r="D538" s="82">
        <v>413</v>
      </c>
      <c r="E538" s="27">
        <f t="shared" si="121"/>
        <v>0.82599999999999996</v>
      </c>
      <c r="F538" s="82">
        <v>189</v>
      </c>
      <c r="G538" s="27">
        <f t="shared" si="122"/>
        <v>0.75600000000000001</v>
      </c>
      <c r="H538" s="82">
        <v>224</v>
      </c>
      <c r="I538" s="27">
        <f t="shared" si="123"/>
        <v>0.89600000000000002</v>
      </c>
      <c r="J538" s="116"/>
      <c r="K538" s="116"/>
      <c r="L538" s="3"/>
      <c r="M538" s="3"/>
    </row>
    <row r="539" spans="1:18" x14ac:dyDescent="0.15">
      <c r="A539" s="3"/>
    </row>
    <row r="540" spans="1:18" x14ac:dyDescent="0.15">
      <c r="A540" s="3"/>
      <c r="C540" s="127"/>
      <c r="D540" s="24" t="s">
        <v>15</v>
      </c>
      <c r="E540" s="18">
        <v>500</v>
      </c>
      <c r="F540" s="24" t="s">
        <v>2</v>
      </c>
      <c r="G540" s="18">
        <v>250</v>
      </c>
      <c r="H540" s="24" t="s">
        <v>3</v>
      </c>
      <c r="I540" s="18">
        <v>250</v>
      </c>
      <c r="J540" s="115"/>
      <c r="K540" s="115"/>
      <c r="L540" s="3"/>
      <c r="M540" s="3"/>
    </row>
    <row r="541" spans="1:18" x14ac:dyDescent="0.15">
      <c r="A541" s="3"/>
      <c r="C541" s="24" t="s">
        <v>229</v>
      </c>
      <c r="D541" s="82">
        <v>87</v>
      </c>
      <c r="E541" s="27">
        <f>D541/$E$540</f>
        <v>0.17399999999999999</v>
      </c>
      <c r="F541" s="82">
        <v>61</v>
      </c>
      <c r="G541" s="27">
        <f>F541/$G$540</f>
        <v>0.24399999999999999</v>
      </c>
      <c r="H541" s="82">
        <v>26</v>
      </c>
      <c r="I541" s="27">
        <f>H541/$I$540</f>
        <v>0.104</v>
      </c>
      <c r="J541" s="116"/>
      <c r="K541" s="116"/>
      <c r="L541" s="3"/>
      <c r="M541" s="3"/>
    </row>
    <row r="542" spans="1:18" x14ac:dyDescent="0.15">
      <c r="A542" s="3"/>
      <c r="C542" s="3"/>
      <c r="D542" s="3"/>
      <c r="E542" s="3"/>
      <c r="F542" s="3"/>
      <c r="G542" s="3"/>
      <c r="H542" s="3"/>
      <c r="I542" s="3"/>
      <c r="J542" s="3"/>
      <c r="K542" s="3"/>
      <c r="L542" s="3"/>
      <c r="M542" s="3"/>
    </row>
    <row r="543" spans="1:18" x14ac:dyDescent="0.15">
      <c r="C543" s="7" t="s">
        <v>97</v>
      </c>
    </row>
    <row r="544" spans="1:18" ht="22.5" x14ac:dyDescent="0.15">
      <c r="C544" s="74"/>
      <c r="D544" s="75" t="s">
        <v>15</v>
      </c>
      <c r="E544" s="76">
        <v>500</v>
      </c>
      <c r="F544" s="77" t="s">
        <v>145</v>
      </c>
      <c r="G544" s="76">
        <v>100</v>
      </c>
      <c r="H544" s="75" t="s">
        <v>25</v>
      </c>
      <c r="I544" s="76">
        <v>100</v>
      </c>
      <c r="J544" s="75" t="s">
        <v>26</v>
      </c>
      <c r="K544" s="76">
        <v>100</v>
      </c>
      <c r="L544" s="75" t="s">
        <v>27</v>
      </c>
      <c r="M544" s="76">
        <v>100</v>
      </c>
      <c r="N544" s="78" t="s">
        <v>28</v>
      </c>
      <c r="O544" s="76">
        <v>100</v>
      </c>
      <c r="R544" s="65"/>
    </row>
    <row r="545" spans="1:18" x14ac:dyDescent="0.15">
      <c r="A545" s="3"/>
      <c r="C545" s="24" t="s">
        <v>226</v>
      </c>
      <c r="D545" s="82">
        <v>13</v>
      </c>
      <c r="E545" s="27">
        <f>D545/$E$544</f>
        <v>2.5999999999999999E-2</v>
      </c>
      <c r="F545" s="97">
        <v>9</v>
      </c>
      <c r="G545" s="29">
        <f>F545/$G$544</f>
        <v>0.09</v>
      </c>
      <c r="H545" s="97">
        <v>3</v>
      </c>
      <c r="I545" s="29">
        <f>H545/$I$544</f>
        <v>0.03</v>
      </c>
      <c r="J545" s="97">
        <v>1</v>
      </c>
      <c r="K545" s="29">
        <f>J545/$K$544</f>
        <v>0.01</v>
      </c>
      <c r="L545" s="97">
        <v>0</v>
      </c>
      <c r="M545" s="29">
        <f>L545/$M$544</f>
        <v>0</v>
      </c>
      <c r="N545" s="97">
        <v>0</v>
      </c>
      <c r="O545" s="29">
        <f>N545/$O$544</f>
        <v>0</v>
      </c>
    </row>
    <row r="546" spans="1:18" x14ac:dyDescent="0.15">
      <c r="A546" s="3"/>
      <c r="C546" s="24" t="s">
        <v>227</v>
      </c>
      <c r="D546" s="82">
        <v>77</v>
      </c>
      <c r="E546" s="27">
        <f t="shared" ref="E546:E547" si="124">D546/$E$544</f>
        <v>0.154</v>
      </c>
      <c r="F546" s="97">
        <v>18</v>
      </c>
      <c r="G546" s="29">
        <f t="shared" ref="G546:G547" si="125">F546/$G$544</f>
        <v>0.18</v>
      </c>
      <c r="H546" s="97">
        <v>12</v>
      </c>
      <c r="I546" s="29">
        <f t="shared" ref="I546:I547" si="126">H546/$I$544</f>
        <v>0.12</v>
      </c>
      <c r="J546" s="97">
        <v>13</v>
      </c>
      <c r="K546" s="29">
        <f t="shared" ref="K546:K547" si="127">J546/$K$544</f>
        <v>0.13</v>
      </c>
      <c r="L546" s="97">
        <v>15</v>
      </c>
      <c r="M546" s="29">
        <f t="shared" ref="M546:M547" si="128">L546/$M$544</f>
        <v>0.15</v>
      </c>
      <c r="N546" s="97">
        <v>19</v>
      </c>
      <c r="O546" s="29">
        <f t="shared" ref="O546:O547" si="129">N546/$O$544</f>
        <v>0.19</v>
      </c>
    </row>
    <row r="547" spans="1:18" x14ac:dyDescent="0.15">
      <c r="A547" s="3"/>
      <c r="C547" s="24" t="s">
        <v>228</v>
      </c>
      <c r="D547" s="82">
        <v>413</v>
      </c>
      <c r="E547" s="27">
        <f t="shared" si="124"/>
        <v>0.82599999999999996</v>
      </c>
      <c r="F547" s="97">
        <v>75</v>
      </c>
      <c r="G547" s="29">
        <f t="shared" si="125"/>
        <v>0.75</v>
      </c>
      <c r="H547" s="97">
        <v>86</v>
      </c>
      <c r="I547" s="29">
        <f t="shared" si="126"/>
        <v>0.86</v>
      </c>
      <c r="J547" s="97">
        <v>86</v>
      </c>
      <c r="K547" s="29">
        <f t="shared" si="127"/>
        <v>0.86</v>
      </c>
      <c r="L547" s="97">
        <v>85</v>
      </c>
      <c r="M547" s="29">
        <f t="shared" si="128"/>
        <v>0.85</v>
      </c>
      <c r="N547" s="97">
        <v>81</v>
      </c>
      <c r="O547" s="29">
        <f t="shared" si="129"/>
        <v>0.81</v>
      </c>
    </row>
    <row r="548" spans="1:18" x14ac:dyDescent="0.15">
      <c r="A548" s="3"/>
      <c r="C548" s="3"/>
      <c r="D548" s="3"/>
      <c r="E548" s="90"/>
      <c r="F548" s="3"/>
      <c r="G548" s="90"/>
      <c r="H548" s="3"/>
      <c r="I548" s="90"/>
      <c r="J548" s="3"/>
      <c r="K548" s="90"/>
      <c r="L548" s="3"/>
      <c r="M548" s="90"/>
      <c r="N548" s="3"/>
      <c r="O548" s="90"/>
    </row>
    <row r="549" spans="1:18" ht="22.5" x14ac:dyDescent="0.15">
      <c r="C549" s="74"/>
      <c r="D549" s="75" t="s">
        <v>15</v>
      </c>
      <c r="E549" s="76">
        <v>500</v>
      </c>
      <c r="F549" s="77" t="s">
        <v>145</v>
      </c>
      <c r="G549" s="76">
        <v>100</v>
      </c>
      <c r="H549" s="75" t="s">
        <v>25</v>
      </c>
      <c r="I549" s="76">
        <v>100</v>
      </c>
      <c r="J549" s="75" t="s">
        <v>26</v>
      </c>
      <c r="K549" s="76">
        <v>100</v>
      </c>
      <c r="L549" s="75" t="s">
        <v>27</v>
      </c>
      <c r="M549" s="76">
        <v>100</v>
      </c>
      <c r="N549" s="78" t="s">
        <v>28</v>
      </c>
      <c r="O549" s="76">
        <v>100</v>
      </c>
      <c r="R549" s="65"/>
    </row>
    <row r="550" spans="1:18" x14ac:dyDescent="0.15">
      <c r="A550" s="3"/>
      <c r="C550" s="24" t="s">
        <v>229</v>
      </c>
      <c r="D550" s="97">
        <v>87</v>
      </c>
      <c r="E550" s="27">
        <f>D550/$E$549</f>
        <v>0.17399999999999999</v>
      </c>
      <c r="F550" s="97">
        <v>25</v>
      </c>
      <c r="G550" s="29">
        <f>F550/$G$549</f>
        <v>0.25</v>
      </c>
      <c r="H550" s="97">
        <v>14</v>
      </c>
      <c r="I550" s="29">
        <f>H550/$I$549</f>
        <v>0.14000000000000001</v>
      </c>
      <c r="J550" s="97">
        <v>14</v>
      </c>
      <c r="K550" s="29">
        <f>J550/$K$549</f>
        <v>0.14000000000000001</v>
      </c>
      <c r="L550" s="97">
        <v>15</v>
      </c>
      <c r="M550" s="29">
        <f>L550/$M$549</f>
        <v>0.15</v>
      </c>
      <c r="N550" s="97">
        <v>19</v>
      </c>
      <c r="O550" s="29">
        <f>N550/$O$549</f>
        <v>0.19</v>
      </c>
    </row>
    <row r="551" spans="1:18" x14ac:dyDescent="0.15">
      <c r="A551" s="3"/>
    </row>
    <row r="552" spans="1:18" x14ac:dyDescent="0.15">
      <c r="A552" s="3"/>
      <c r="B552" s="3"/>
      <c r="C552" s="114"/>
      <c r="D552" s="114"/>
      <c r="E552" s="114"/>
      <c r="F552" s="114"/>
      <c r="G552" s="114"/>
      <c r="H552" s="114"/>
      <c r="I552" s="89"/>
      <c r="J552" s="89"/>
      <c r="K552" s="118"/>
      <c r="L552" s="118"/>
      <c r="M552" s="89"/>
      <c r="N552" s="89"/>
      <c r="O552" s="118"/>
      <c r="R552" s="89"/>
    </row>
    <row r="553" spans="1:18" x14ac:dyDescent="0.15">
      <c r="A553" s="3"/>
      <c r="B553" s="3"/>
      <c r="C553" s="114"/>
      <c r="D553" s="114"/>
      <c r="E553" s="114"/>
      <c r="F553" s="114"/>
      <c r="G553" s="114"/>
      <c r="H553" s="114"/>
      <c r="I553" s="89"/>
      <c r="J553" s="89"/>
      <c r="K553" s="118"/>
      <c r="L553" s="118"/>
      <c r="M553" s="89"/>
      <c r="N553" s="89"/>
      <c r="O553" s="118"/>
      <c r="R553" s="89"/>
    </row>
    <row r="554" spans="1:18" x14ac:dyDescent="0.15">
      <c r="A554" s="3"/>
      <c r="B554" s="3"/>
      <c r="C554" s="114"/>
      <c r="D554" s="114"/>
      <c r="E554" s="114"/>
      <c r="F554" s="114"/>
      <c r="G554" s="114"/>
      <c r="H554" s="114"/>
      <c r="I554" s="89"/>
      <c r="J554" s="89"/>
      <c r="K554" s="118"/>
      <c r="L554" s="118"/>
      <c r="M554" s="89"/>
      <c r="N554" s="89"/>
      <c r="O554" s="118"/>
      <c r="R554" s="89"/>
    </row>
    <row r="555" spans="1:18" x14ac:dyDescent="0.15">
      <c r="A555" s="3"/>
      <c r="C555" s="127"/>
      <c r="D555" s="24" t="s">
        <v>15</v>
      </c>
      <c r="E555" s="18">
        <v>500</v>
      </c>
      <c r="F555" s="24" t="s">
        <v>2</v>
      </c>
      <c r="G555" s="18">
        <v>250</v>
      </c>
      <c r="H555" s="24" t="s">
        <v>3</v>
      </c>
      <c r="I555" s="18">
        <v>250</v>
      </c>
      <c r="J555" s="115"/>
      <c r="K555" s="115"/>
      <c r="L555" s="3"/>
      <c r="M555" s="3"/>
    </row>
    <row r="556" spans="1:18" x14ac:dyDescent="0.15">
      <c r="A556" s="3"/>
      <c r="C556" s="24" t="s">
        <v>226</v>
      </c>
      <c r="D556" s="82">
        <v>23</v>
      </c>
      <c r="E556" s="27">
        <f>D556/$E$555</f>
        <v>4.5999999999999999E-2</v>
      </c>
      <c r="F556" s="82">
        <v>15</v>
      </c>
      <c r="G556" s="27">
        <f>F556/$G$555</f>
        <v>0.06</v>
      </c>
      <c r="H556" s="82">
        <v>8</v>
      </c>
      <c r="I556" s="27">
        <f>H556/$I$555</f>
        <v>3.2000000000000001E-2</v>
      </c>
      <c r="J556" s="116"/>
      <c r="K556" s="116"/>
      <c r="L556" s="3"/>
      <c r="M556" s="3"/>
    </row>
    <row r="557" spans="1:18" x14ac:dyDescent="0.15">
      <c r="A557" s="3"/>
      <c r="C557" s="24" t="s">
        <v>227</v>
      </c>
      <c r="D557" s="82">
        <v>171</v>
      </c>
      <c r="E557" s="27">
        <f t="shared" ref="E557:E558" si="130">D557/$E$555</f>
        <v>0.34200000000000003</v>
      </c>
      <c r="F557" s="82">
        <v>110</v>
      </c>
      <c r="G557" s="27">
        <f t="shared" ref="G557:G558" si="131">F557/$G$555</f>
        <v>0.44</v>
      </c>
      <c r="H557" s="82">
        <v>61</v>
      </c>
      <c r="I557" s="27">
        <f t="shared" ref="I557:I558" si="132">H557/$I$555</f>
        <v>0.24399999999999999</v>
      </c>
      <c r="J557" s="116"/>
      <c r="K557" s="116"/>
      <c r="L557" s="3"/>
      <c r="M557" s="3"/>
    </row>
    <row r="558" spans="1:18" x14ac:dyDescent="0.15">
      <c r="A558" s="3"/>
      <c r="C558" s="24" t="s">
        <v>228</v>
      </c>
      <c r="D558" s="82">
        <v>314</v>
      </c>
      <c r="E558" s="27">
        <f t="shared" si="130"/>
        <v>0.628</v>
      </c>
      <c r="F558" s="82">
        <v>128</v>
      </c>
      <c r="G558" s="27">
        <f t="shared" si="131"/>
        <v>0.51200000000000001</v>
      </c>
      <c r="H558" s="82">
        <v>186</v>
      </c>
      <c r="I558" s="27">
        <f t="shared" si="132"/>
        <v>0.74399999999999999</v>
      </c>
      <c r="J558" s="116"/>
      <c r="K558" s="116"/>
      <c r="L558" s="3"/>
      <c r="M558" s="3"/>
    </row>
    <row r="559" spans="1:18" x14ac:dyDescent="0.15">
      <c r="A559" s="3"/>
    </row>
    <row r="560" spans="1:18" x14ac:dyDescent="0.15">
      <c r="A560" s="3"/>
      <c r="C560" s="127"/>
      <c r="D560" s="24" t="s">
        <v>15</v>
      </c>
      <c r="E560" s="18">
        <v>500</v>
      </c>
      <c r="F560" s="24" t="s">
        <v>2</v>
      </c>
      <c r="G560" s="18">
        <v>250</v>
      </c>
      <c r="H560" s="24" t="s">
        <v>3</v>
      </c>
      <c r="I560" s="18">
        <v>250</v>
      </c>
      <c r="J560" s="115"/>
      <c r="K560" s="115"/>
      <c r="L560" s="3"/>
      <c r="M560" s="3"/>
    </row>
    <row r="561" spans="1:18" x14ac:dyDescent="0.15">
      <c r="A561" s="3"/>
      <c r="C561" s="24" t="s">
        <v>229</v>
      </c>
      <c r="D561" s="82">
        <v>186</v>
      </c>
      <c r="E561" s="27">
        <f>D561/$E$560</f>
        <v>0.372</v>
      </c>
      <c r="F561" s="82">
        <v>122</v>
      </c>
      <c r="G561" s="27">
        <f>F561/$G$560</f>
        <v>0.48799999999999999</v>
      </c>
      <c r="H561" s="82">
        <v>64</v>
      </c>
      <c r="I561" s="27">
        <f>H561/$I$560</f>
        <v>0.25600000000000001</v>
      </c>
      <c r="J561" s="116"/>
      <c r="K561" s="116"/>
      <c r="L561" s="3"/>
      <c r="M561" s="3"/>
    </row>
    <row r="562" spans="1:18" x14ac:dyDescent="0.15">
      <c r="A562" s="3"/>
      <c r="C562" s="3"/>
      <c r="D562" s="3"/>
      <c r="E562" s="3"/>
      <c r="F562" s="3"/>
      <c r="G562" s="3"/>
      <c r="H562" s="3"/>
      <c r="I562" s="3"/>
      <c r="J562" s="3"/>
      <c r="K562" s="3"/>
      <c r="L562" s="3"/>
      <c r="M562" s="3"/>
    </row>
    <row r="563" spans="1:18" x14ac:dyDescent="0.15">
      <c r="C563" s="7" t="s">
        <v>97</v>
      </c>
    </row>
    <row r="564" spans="1:18" ht="22.5" x14ac:dyDescent="0.15">
      <c r="C564" s="74"/>
      <c r="D564" s="75" t="s">
        <v>15</v>
      </c>
      <c r="E564" s="76">
        <v>500</v>
      </c>
      <c r="F564" s="77" t="s">
        <v>145</v>
      </c>
      <c r="G564" s="76">
        <v>100</v>
      </c>
      <c r="H564" s="75" t="s">
        <v>25</v>
      </c>
      <c r="I564" s="76">
        <v>100</v>
      </c>
      <c r="J564" s="75" t="s">
        <v>26</v>
      </c>
      <c r="K564" s="76">
        <v>100</v>
      </c>
      <c r="L564" s="75" t="s">
        <v>27</v>
      </c>
      <c r="M564" s="76">
        <v>100</v>
      </c>
      <c r="N564" s="78" t="s">
        <v>28</v>
      </c>
      <c r="O564" s="76">
        <v>100</v>
      </c>
      <c r="R564" s="65"/>
    </row>
    <row r="565" spans="1:18" x14ac:dyDescent="0.15">
      <c r="A565" s="3"/>
      <c r="C565" s="24" t="s">
        <v>226</v>
      </c>
      <c r="D565" s="82">
        <v>23</v>
      </c>
      <c r="E565" s="27">
        <f>D565/$E$564</f>
        <v>4.5999999999999999E-2</v>
      </c>
      <c r="F565" s="97">
        <v>10</v>
      </c>
      <c r="G565" s="29">
        <f>F565/$G$564</f>
        <v>0.1</v>
      </c>
      <c r="H565" s="97">
        <v>8</v>
      </c>
      <c r="I565" s="29">
        <f>H565/$I$564</f>
        <v>0.08</v>
      </c>
      <c r="J565" s="97">
        <v>5</v>
      </c>
      <c r="K565" s="29">
        <f>J565/$K$564</f>
        <v>0.05</v>
      </c>
      <c r="L565" s="97">
        <v>0</v>
      </c>
      <c r="M565" s="29">
        <f>L565/$M$564</f>
        <v>0</v>
      </c>
      <c r="N565" s="97">
        <v>0</v>
      </c>
      <c r="O565" s="29">
        <f>N565/$O$564</f>
        <v>0</v>
      </c>
    </row>
    <row r="566" spans="1:18" x14ac:dyDescent="0.15">
      <c r="A566" s="3"/>
      <c r="C566" s="24" t="s">
        <v>227</v>
      </c>
      <c r="D566" s="82">
        <v>171</v>
      </c>
      <c r="E566" s="27">
        <f t="shared" ref="E566:E567" si="133">D566/$E$564</f>
        <v>0.34200000000000003</v>
      </c>
      <c r="F566" s="97">
        <v>35</v>
      </c>
      <c r="G566" s="29">
        <f t="shared" ref="G566:G567" si="134">F566/$G$564</f>
        <v>0.35</v>
      </c>
      <c r="H566" s="97">
        <v>28</v>
      </c>
      <c r="I566" s="29">
        <f t="shared" ref="I566:I567" si="135">H566/$I$564</f>
        <v>0.28000000000000003</v>
      </c>
      <c r="J566" s="97">
        <v>37</v>
      </c>
      <c r="K566" s="29">
        <f t="shared" ref="K566:K567" si="136">J566/$K$564</f>
        <v>0.37</v>
      </c>
      <c r="L566" s="97">
        <v>34</v>
      </c>
      <c r="M566" s="29">
        <f t="shared" ref="M566:M567" si="137">L566/$M$564</f>
        <v>0.34</v>
      </c>
      <c r="N566" s="97">
        <v>37</v>
      </c>
      <c r="O566" s="29">
        <f t="shared" ref="O566:O567" si="138">N566/$O$564</f>
        <v>0.37</v>
      </c>
    </row>
    <row r="567" spans="1:18" x14ac:dyDescent="0.15">
      <c r="A567" s="3"/>
      <c r="C567" s="24" t="s">
        <v>228</v>
      </c>
      <c r="D567" s="82">
        <v>314</v>
      </c>
      <c r="E567" s="27">
        <f t="shared" si="133"/>
        <v>0.628</v>
      </c>
      <c r="F567" s="97">
        <v>57</v>
      </c>
      <c r="G567" s="29">
        <f t="shared" si="134"/>
        <v>0.56999999999999995</v>
      </c>
      <c r="H567" s="97">
        <v>67</v>
      </c>
      <c r="I567" s="29">
        <f t="shared" si="135"/>
        <v>0.67</v>
      </c>
      <c r="J567" s="97">
        <v>61</v>
      </c>
      <c r="K567" s="29">
        <f t="shared" si="136"/>
        <v>0.61</v>
      </c>
      <c r="L567" s="97">
        <v>66</v>
      </c>
      <c r="M567" s="29">
        <f t="shared" si="137"/>
        <v>0.66</v>
      </c>
      <c r="N567" s="97">
        <v>63</v>
      </c>
      <c r="O567" s="29">
        <f t="shared" si="138"/>
        <v>0.63</v>
      </c>
    </row>
    <row r="568" spans="1:18" x14ac:dyDescent="0.15">
      <c r="A568" s="3"/>
      <c r="C568" s="3"/>
      <c r="D568" s="3"/>
      <c r="E568" s="90"/>
      <c r="F568" s="3"/>
      <c r="G568" s="90"/>
      <c r="H568" s="3"/>
      <c r="I568" s="90"/>
      <c r="J568" s="3"/>
      <c r="K568" s="90"/>
      <c r="L568" s="3"/>
      <c r="M568" s="90"/>
      <c r="N568" s="3"/>
      <c r="O568" s="90"/>
    </row>
    <row r="569" spans="1:18" ht="22.5" x14ac:dyDescent="0.15">
      <c r="C569" s="74"/>
      <c r="D569" s="75" t="s">
        <v>15</v>
      </c>
      <c r="E569" s="76">
        <v>500</v>
      </c>
      <c r="F569" s="77" t="s">
        <v>145</v>
      </c>
      <c r="G569" s="76">
        <v>100</v>
      </c>
      <c r="H569" s="75" t="s">
        <v>25</v>
      </c>
      <c r="I569" s="76">
        <v>100</v>
      </c>
      <c r="J569" s="75" t="s">
        <v>26</v>
      </c>
      <c r="K569" s="76">
        <v>100</v>
      </c>
      <c r="L569" s="75" t="s">
        <v>27</v>
      </c>
      <c r="M569" s="76">
        <v>100</v>
      </c>
      <c r="N569" s="78" t="s">
        <v>28</v>
      </c>
      <c r="O569" s="76">
        <v>100</v>
      </c>
      <c r="R569" s="65"/>
    </row>
    <row r="570" spans="1:18" x14ac:dyDescent="0.15">
      <c r="A570" s="3"/>
      <c r="C570" s="24" t="s">
        <v>229</v>
      </c>
      <c r="D570" s="82">
        <v>186</v>
      </c>
      <c r="E570" s="27">
        <f>D570/$E$569</f>
        <v>0.372</v>
      </c>
      <c r="F570" s="97">
        <v>43</v>
      </c>
      <c r="G570" s="29">
        <f>F570/$G$569</f>
        <v>0.43</v>
      </c>
      <c r="H570" s="97">
        <v>33</v>
      </c>
      <c r="I570" s="29">
        <f>H570/$I$569</f>
        <v>0.33</v>
      </c>
      <c r="J570" s="97">
        <v>39</v>
      </c>
      <c r="K570" s="29">
        <f>J570/$K$569</f>
        <v>0.39</v>
      </c>
      <c r="L570" s="97">
        <v>34</v>
      </c>
      <c r="M570" s="29">
        <f>L570/$M$569</f>
        <v>0.34</v>
      </c>
      <c r="N570" s="97">
        <v>37</v>
      </c>
      <c r="O570" s="29">
        <f>N570/$O$569</f>
        <v>0.37</v>
      </c>
    </row>
    <row r="571" spans="1:18" x14ac:dyDescent="0.15">
      <c r="A571" s="3"/>
      <c r="C571" s="3"/>
      <c r="E571" s="69"/>
      <c r="F571" s="3"/>
      <c r="G571" s="90"/>
      <c r="H571" s="3"/>
      <c r="I571" s="90"/>
      <c r="J571" s="3"/>
      <c r="K571" s="90"/>
      <c r="L571" s="3"/>
      <c r="M571" s="90"/>
      <c r="N571" s="3"/>
      <c r="O571" s="90"/>
    </row>
    <row r="572" spans="1:18" x14ac:dyDescent="0.15">
      <c r="A572" s="3"/>
      <c r="B572" s="3"/>
      <c r="C572" s="114"/>
      <c r="D572" s="114"/>
      <c r="E572" s="114"/>
      <c r="F572" s="114"/>
      <c r="G572" s="114"/>
      <c r="H572" s="114"/>
      <c r="I572" s="89"/>
      <c r="J572" s="89"/>
      <c r="K572" s="118"/>
      <c r="L572" s="118"/>
      <c r="M572" s="89"/>
      <c r="N572" s="89"/>
      <c r="O572" s="118"/>
      <c r="R572" s="89"/>
    </row>
    <row r="573" spans="1:18" x14ac:dyDescent="0.15">
      <c r="A573" s="3"/>
      <c r="B573" s="3"/>
      <c r="C573" s="114"/>
      <c r="D573" s="114"/>
      <c r="E573" s="114"/>
      <c r="F573" s="114"/>
      <c r="G573" s="114"/>
      <c r="H573" s="114"/>
      <c r="I573" s="89"/>
      <c r="J573" s="89"/>
      <c r="K573" s="118"/>
      <c r="L573" s="118"/>
      <c r="M573" s="89"/>
      <c r="N573" s="89"/>
      <c r="O573" s="118"/>
      <c r="R573" s="89"/>
    </row>
    <row r="574" spans="1:18" x14ac:dyDescent="0.15">
      <c r="A574" s="3"/>
      <c r="B574" s="3"/>
      <c r="C574" s="114"/>
      <c r="D574" s="114"/>
      <c r="E574" s="114"/>
      <c r="F574" s="114"/>
      <c r="G574" s="114"/>
      <c r="H574" s="114"/>
      <c r="I574" s="89"/>
      <c r="J574" s="89"/>
      <c r="K574" s="118"/>
      <c r="L574" s="118"/>
      <c r="M574" s="89"/>
      <c r="N574" s="89"/>
      <c r="O574" s="118"/>
      <c r="R574" s="89"/>
    </row>
    <row r="575" spans="1:18" x14ac:dyDescent="0.15">
      <c r="A575" s="3"/>
      <c r="C575" s="127"/>
      <c r="D575" s="24" t="s">
        <v>15</v>
      </c>
      <c r="E575" s="18">
        <v>500</v>
      </c>
      <c r="F575" s="24" t="s">
        <v>2</v>
      </c>
      <c r="G575" s="18">
        <v>250</v>
      </c>
      <c r="H575" s="24" t="s">
        <v>3</v>
      </c>
      <c r="I575" s="18">
        <v>250</v>
      </c>
      <c r="J575" s="115"/>
      <c r="K575" s="115"/>
      <c r="L575" s="3"/>
      <c r="M575" s="3"/>
    </row>
    <row r="576" spans="1:18" x14ac:dyDescent="0.15">
      <c r="A576" s="3"/>
      <c r="C576" s="24" t="s">
        <v>226</v>
      </c>
      <c r="D576" s="82">
        <v>32</v>
      </c>
      <c r="E576" s="27">
        <f>D576/$E$575</f>
        <v>6.4000000000000001E-2</v>
      </c>
      <c r="F576" s="82">
        <v>23</v>
      </c>
      <c r="G576" s="27">
        <f>F576/$G$575</f>
        <v>9.1999999999999998E-2</v>
      </c>
      <c r="H576" s="82">
        <v>9</v>
      </c>
      <c r="I576" s="27">
        <f>H576/$I$575</f>
        <v>3.5999999999999997E-2</v>
      </c>
      <c r="J576" s="116"/>
      <c r="K576" s="116"/>
      <c r="L576" s="3"/>
      <c r="M576" s="3"/>
    </row>
    <row r="577" spans="1:18" x14ac:dyDescent="0.15">
      <c r="A577" s="3"/>
      <c r="C577" s="24" t="s">
        <v>227</v>
      </c>
      <c r="D577" s="82">
        <v>82</v>
      </c>
      <c r="E577" s="27">
        <f t="shared" ref="E577:E578" si="139">D577/$E$575</f>
        <v>0.16400000000000001</v>
      </c>
      <c r="F577" s="82">
        <v>61</v>
      </c>
      <c r="G577" s="27">
        <f t="shared" ref="G577:G578" si="140">F577/$G$575</f>
        <v>0.24399999999999999</v>
      </c>
      <c r="H577" s="82">
        <v>21</v>
      </c>
      <c r="I577" s="27">
        <f t="shared" ref="I577:I578" si="141">H577/$I$575</f>
        <v>8.4000000000000005E-2</v>
      </c>
      <c r="J577" s="116"/>
      <c r="K577" s="116"/>
      <c r="L577" s="3"/>
      <c r="M577" s="3"/>
    </row>
    <row r="578" spans="1:18" x14ac:dyDescent="0.15">
      <c r="A578" s="3"/>
      <c r="C578" s="24" t="s">
        <v>228</v>
      </c>
      <c r="D578" s="82">
        <v>400</v>
      </c>
      <c r="E578" s="27">
        <f t="shared" si="139"/>
        <v>0.8</v>
      </c>
      <c r="F578" s="82">
        <v>176</v>
      </c>
      <c r="G578" s="27">
        <f t="shared" si="140"/>
        <v>0.70399999999999996</v>
      </c>
      <c r="H578" s="82">
        <v>224</v>
      </c>
      <c r="I578" s="27">
        <f t="shared" si="141"/>
        <v>0.89600000000000002</v>
      </c>
      <c r="J578" s="116"/>
      <c r="K578" s="116"/>
      <c r="L578" s="3"/>
      <c r="M578" s="3"/>
    </row>
    <row r="579" spans="1:18" x14ac:dyDescent="0.15">
      <c r="A579" s="3"/>
    </row>
    <row r="580" spans="1:18" x14ac:dyDescent="0.15">
      <c r="A580" s="3"/>
      <c r="C580" s="127"/>
      <c r="D580" s="24" t="s">
        <v>15</v>
      </c>
      <c r="E580" s="18">
        <v>500</v>
      </c>
      <c r="F580" s="24" t="s">
        <v>2</v>
      </c>
      <c r="G580" s="18">
        <v>250</v>
      </c>
      <c r="H580" s="24" t="s">
        <v>3</v>
      </c>
      <c r="I580" s="18">
        <v>250</v>
      </c>
      <c r="J580" s="115"/>
      <c r="K580" s="115"/>
      <c r="L580" s="3"/>
      <c r="M580" s="3"/>
    </row>
    <row r="581" spans="1:18" x14ac:dyDescent="0.15">
      <c r="A581" s="3"/>
      <c r="C581" s="24" t="s">
        <v>229</v>
      </c>
      <c r="D581" s="82">
        <v>100</v>
      </c>
      <c r="E581" s="27">
        <f>D581/$E$580</f>
        <v>0.2</v>
      </c>
      <c r="F581" s="82">
        <v>74</v>
      </c>
      <c r="G581" s="27">
        <f>F581/$G$580</f>
        <v>0.29599999999999999</v>
      </c>
      <c r="H581" s="82">
        <v>26</v>
      </c>
      <c r="I581" s="27">
        <f>H581/$I$580</f>
        <v>0.104</v>
      </c>
      <c r="J581" s="116"/>
      <c r="K581" s="116"/>
      <c r="L581" s="3"/>
      <c r="M581" s="3"/>
    </row>
    <row r="582" spans="1:18" x14ac:dyDescent="0.15">
      <c r="A582" s="3"/>
      <c r="C582" s="3"/>
      <c r="D582" s="3"/>
      <c r="E582" s="3"/>
      <c r="F582" s="3"/>
      <c r="G582" s="3"/>
      <c r="H582" s="3"/>
      <c r="I582" s="3"/>
      <c r="J582" s="3"/>
      <c r="K582" s="3"/>
      <c r="L582" s="3"/>
      <c r="M582" s="3"/>
    </row>
    <row r="583" spans="1:18" x14ac:dyDescent="0.15">
      <c r="C583" s="7" t="s">
        <v>97</v>
      </c>
    </row>
    <row r="584" spans="1:18" ht="22.5" x14ac:dyDescent="0.15">
      <c r="C584" s="74"/>
      <c r="D584" s="75" t="s">
        <v>15</v>
      </c>
      <c r="E584" s="76">
        <v>500</v>
      </c>
      <c r="F584" s="77" t="s">
        <v>145</v>
      </c>
      <c r="G584" s="76">
        <v>100</v>
      </c>
      <c r="H584" s="75" t="s">
        <v>25</v>
      </c>
      <c r="I584" s="76">
        <v>100</v>
      </c>
      <c r="J584" s="75" t="s">
        <v>26</v>
      </c>
      <c r="K584" s="76">
        <v>100</v>
      </c>
      <c r="L584" s="75" t="s">
        <v>27</v>
      </c>
      <c r="M584" s="76">
        <v>100</v>
      </c>
      <c r="N584" s="78" t="s">
        <v>28</v>
      </c>
      <c r="O584" s="76">
        <v>100</v>
      </c>
      <c r="R584" s="65"/>
    </row>
    <row r="585" spans="1:18" x14ac:dyDescent="0.15">
      <c r="A585" s="3"/>
      <c r="C585" s="24" t="s">
        <v>226</v>
      </c>
      <c r="D585" s="82">
        <v>32</v>
      </c>
      <c r="E585" s="27">
        <f>D585/$E$584</f>
        <v>6.4000000000000001E-2</v>
      </c>
      <c r="F585" s="82">
        <v>11</v>
      </c>
      <c r="G585" s="29">
        <f>F585/$G$584</f>
        <v>0.11</v>
      </c>
      <c r="H585" s="97">
        <v>10</v>
      </c>
      <c r="I585" s="29">
        <f>H585/$I$584</f>
        <v>0.1</v>
      </c>
      <c r="J585" s="97">
        <v>5</v>
      </c>
      <c r="K585" s="29">
        <f>J585/$K$584</f>
        <v>0.05</v>
      </c>
      <c r="L585" s="97">
        <v>5</v>
      </c>
      <c r="M585" s="29">
        <f>L585/$M$584</f>
        <v>0.05</v>
      </c>
      <c r="N585" s="97">
        <v>1</v>
      </c>
      <c r="O585" s="29">
        <f>N585/$O$584</f>
        <v>0.01</v>
      </c>
    </row>
    <row r="586" spans="1:18" x14ac:dyDescent="0.15">
      <c r="A586" s="3"/>
      <c r="C586" s="24" t="s">
        <v>227</v>
      </c>
      <c r="D586" s="82">
        <v>82</v>
      </c>
      <c r="E586" s="27">
        <f t="shared" ref="E586:E587" si="142">D586/$E$584</f>
        <v>0.16400000000000001</v>
      </c>
      <c r="F586" s="82">
        <v>21</v>
      </c>
      <c r="G586" s="29">
        <f t="shared" ref="G586:G587" si="143">F586/$G$584</f>
        <v>0.21</v>
      </c>
      <c r="H586" s="97">
        <v>19</v>
      </c>
      <c r="I586" s="29">
        <f t="shared" ref="I586:I587" si="144">H586/$I$584</f>
        <v>0.19</v>
      </c>
      <c r="J586" s="97">
        <v>13</v>
      </c>
      <c r="K586" s="29">
        <f t="shared" ref="K586:K587" si="145">J586/$K$584</f>
        <v>0.13</v>
      </c>
      <c r="L586" s="97">
        <v>12</v>
      </c>
      <c r="M586" s="29">
        <f t="shared" ref="M586:M587" si="146">L586/$M$584</f>
        <v>0.12</v>
      </c>
      <c r="N586" s="97">
        <v>17</v>
      </c>
      <c r="O586" s="29">
        <f t="shared" ref="O586:O587" si="147">N586/$O$584</f>
        <v>0.17</v>
      </c>
    </row>
    <row r="587" spans="1:18" x14ac:dyDescent="0.15">
      <c r="A587" s="3"/>
      <c r="C587" s="24" t="s">
        <v>228</v>
      </c>
      <c r="D587" s="82">
        <v>400</v>
      </c>
      <c r="E587" s="27">
        <f t="shared" si="142"/>
        <v>0.8</v>
      </c>
      <c r="F587" s="82">
        <v>72</v>
      </c>
      <c r="G587" s="29">
        <f t="shared" si="143"/>
        <v>0.72</v>
      </c>
      <c r="H587" s="97">
        <v>76</v>
      </c>
      <c r="I587" s="29">
        <f t="shared" si="144"/>
        <v>0.76</v>
      </c>
      <c r="J587" s="97">
        <v>84</v>
      </c>
      <c r="K587" s="29">
        <f t="shared" si="145"/>
        <v>0.84</v>
      </c>
      <c r="L587" s="97">
        <v>86</v>
      </c>
      <c r="M587" s="29">
        <f t="shared" si="146"/>
        <v>0.86</v>
      </c>
      <c r="N587" s="97">
        <v>82</v>
      </c>
      <c r="O587" s="29">
        <f t="shared" si="147"/>
        <v>0.82</v>
      </c>
    </row>
    <row r="588" spans="1:18" x14ac:dyDescent="0.15">
      <c r="A588" s="3"/>
      <c r="C588" s="3"/>
      <c r="D588" s="3"/>
      <c r="E588" s="90"/>
      <c r="F588" s="3"/>
      <c r="G588" s="90"/>
      <c r="H588" s="3"/>
      <c r="I588" s="90"/>
      <c r="J588" s="3"/>
      <c r="K588" s="90"/>
      <c r="L588" s="3"/>
      <c r="M588" s="90"/>
      <c r="N588" s="3"/>
      <c r="O588" s="90"/>
    </row>
    <row r="589" spans="1:18" ht="22.5" x14ac:dyDescent="0.15">
      <c r="C589" s="74"/>
      <c r="D589" s="75" t="s">
        <v>15</v>
      </c>
      <c r="E589" s="76">
        <v>500</v>
      </c>
      <c r="F589" s="77" t="s">
        <v>145</v>
      </c>
      <c r="G589" s="76">
        <v>100</v>
      </c>
      <c r="H589" s="75" t="s">
        <v>25</v>
      </c>
      <c r="I589" s="76">
        <v>100</v>
      </c>
      <c r="J589" s="75" t="s">
        <v>26</v>
      </c>
      <c r="K589" s="76">
        <v>100</v>
      </c>
      <c r="L589" s="75" t="s">
        <v>27</v>
      </c>
      <c r="M589" s="76">
        <v>100</v>
      </c>
      <c r="N589" s="78" t="s">
        <v>28</v>
      </c>
      <c r="O589" s="76">
        <v>100</v>
      </c>
      <c r="R589" s="65"/>
    </row>
    <row r="590" spans="1:18" x14ac:dyDescent="0.15">
      <c r="A590" s="3"/>
      <c r="C590" s="24" t="s">
        <v>229</v>
      </c>
      <c r="D590" s="97">
        <v>100</v>
      </c>
      <c r="E590" s="27">
        <f>D590/$E$589</f>
        <v>0.2</v>
      </c>
      <c r="F590" s="97">
        <v>28</v>
      </c>
      <c r="G590" s="29">
        <f>F590/$G$589</f>
        <v>0.28000000000000003</v>
      </c>
      <c r="H590" s="97">
        <v>24</v>
      </c>
      <c r="I590" s="29">
        <f>H590/$I$589</f>
        <v>0.24</v>
      </c>
      <c r="J590" s="97">
        <v>16</v>
      </c>
      <c r="K590" s="29">
        <f>J590/$K$589</f>
        <v>0.16</v>
      </c>
      <c r="L590" s="97">
        <v>14</v>
      </c>
      <c r="M590" s="29">
        <f>L590/$M$589</f>
        <v>0.14000000000000001</v>
      </c>
      <c r="N590" s="97">
        <v>18</v>
      </c>
      <c r="O590" s="29">
        <f>N590/$O$589</f>
        <v>0.18</v>
      </c>
    </row>
    <row r="591" spans="1:18" x14ac:dyDescent="0.15">
      <c r="A591" s="3"/>
      <c r="C591" s="3"/>
      <c r="D591" s="3"/>
      <c r="E591" s="69"/>
      <c r="F591" s="3"/>
      <c r="G591" s="90"/>
      <c r="H591" s="3"/>
      <c r="I591" s="90"/>
      <c r="J591" s="3"/>
      <c r="K591" s="90"/>
      <c r="L591" s="3"/>
      <c r="M591" s="90"/>
      <c r="N591" s="3"/>
      <c r="O591" s="90"/>
    </row>
    <row r="592" spans="1:18" x14ac:dyDescent="0.15">
      <c r="A592" s="3"/>
    </row>
    <row r="593" spans="1:18" x14ac:dyDescent="0.15">
      <c r="A593" s="3"/>
      <c r="B593" s="3"/>
      <c r="C593" s="114"/>
      <c r="D593" s="114"/>
      <c r="E593" s="114"/>
      <c r="F593" s="114"/>
      <c r="G593" s="114"/>
      <c r="H593" s="114"/>
      <c r="I593" s="89"/>
      <c r="J593" s="89"/>
      <c r="K593" s="118"/>
      <c r="L593" s="118"/>
      <c r="M593" s="89"/>
      <c r="N593" s="89"/>
      <c r="O593" s="118"/>
      <c r="R593" s="89"/>
    </row>
    <row r="594" spans="1:18" x14ac:dyDescent="0.15">
      <c r="A594" s="3"/>
      <c r="B594" s="3"/>
      <c r="C594" s="114"/>
      <c r="D594" s="114"/>
      <c r="E594" s="114"/>
      <c r="F594" s="114"/>
      <c r="G594" s="114"/>
      <c r="H594" s="114"/>
      <c r="I594" s="89"/>
      <c r="J594" s="89"/>
      <c r="K594" s="118"/>
      <c r="L594" s="118"/>
      <c r="M594" s="89"/>
      <c r="N594" s="89"/>
      <c r="O594" s="118"/>
      <c r="R594" s="89"/>
    </row>
    <row r="595" spans="1:18" x14ac:dyDescent="0.15">
      <c r="A595" s="3"/>
      <c r="B595" s="3"/>
      <c r="C595" s="114"/>
      <c r="D595" s="114"/>
      <c r="E595" s="114"/>
      <c r="F595" s="114"/>
      <c r="G595" s="114"/>
      <c r="H595" s="114"/>
      <c r="I595" s="89"/>
      <c r="J595" s="89"/>
      <c r="K595" s="118"/>
      <c r="L595" s="118"/>
      <c r="M595" s="89"/>
      <c r="N595" s="89"/>
      <c r="O595" s="118"/>
      <c r="R595" s="89"/>
    </row>
    <row r="596" spans="1:18" x14ac:dyDescent="0.15">
      <c r="A596" s="3"/>
      <c r="C596" s="127"/>
      <c r="D596" s="24" t="s">
        <v>15</v>
      </c>
      <c r="E596" s="18">
        <v>500</v>
      </c>
      <c r="F596" s="24" t="s">
        <v>2</v>
      </c>
      <c r="G596" s="18">
        <v>250</v>
      </c>
      <c r="H596" s="24" t="s">
        <v>3</v>
      </c>
      <c r="I596" s="18">
        <v>250</v>
      </c>
      <c r="J596" s="115"/>
      <c r="K596" s="115"/>
      <c r="L596" s="3"/>
      <c r="M596" s="3"/>
    </row>
    <row r="597" spans="1:18" x14ac:dyDescent="0.15">
      <c r="A597" s="3"/>
      <c r="C597" s="24" t="s">
        <v>226</v>
      </c>
      <c r="D597" s="82">
        <v>12</v>
      </c>
      <c r="E597" s="27">
        <f>D597/$E$596</f>
        <v>2.4E-2</v>
      </c>
      <c r="F597" s="82">
        <v>9</v>
      </c>
      <c r="G597" s="27">
        <f>F597/$G$596</f>
        <v>3.5999999999999997E-2</v>
      </c>
      <c r="H597" s="82">
        <v>3</v>
      </c>
      <c r="I597" s="27">
        <f>H597/$I$596</f>
        <v>1.2E-2</v>
      </c>
      <c r="J597" s="116"/>
      <c r="K597" s="116"/>
      <c r="L597" s="3"/>
      <c r="M597" s="3"/>
    </row>
    <row r="598" spans="1:18" x14ac:dyDescent="0.15">
      <c r="A598" s="3"/>
      <c r="C598" s="24" t="s">
        <v>227</v>
      </c>
      <c r="D598" s="82">
        <v>71</v>
      </c>
      <c r="E598" s="27">
        <f t="shared" ref="E598:E599" si="148">D598/$E$596</f>
        <v>0.14199999999999999</v>
      </c>
      <c r="F598" s="82">
        <v>55</v>
      </c>
      <c r="G598" s="27">
        <f t="shared" ref="G598:G599" si="149">F598/$G$596</f>
        <v>0.22</v>
      </c>
      <c r="H598" s="82">
        <v>16</v>
      </c>
      <c r="I598" s="27">
        <f t="shared" ref="I598:I599" si="150">H598/$I$596</f>
        <v>6.4000000000000001E-2</v>
      </c>
      <c r="J598" s="116"/>
      <c r="K598" s="116"/>
      <c r="L598" s="3"/>
      <c r="M598" s="3"/>
    </row>
    <row r="599" spans="1:18" x14ac:dyDescent="0.15">
      <c r="A599" s="3"/>
      <c r="C599" s="24" t="s">
        <v>228</v>
      </c>
      <c r="D599" s="82">
        <v>418</v>
      </c>
      <c r="E599" s="27">
        <f t="shared" si="148"/>
        <v>0.83599999999999997</v>
      </c>
      <c r="F599" s="82">
        <v>187</v>
      </c>
      <c r="G599" s="27">
        <f t="shared" si="149"/>
        <v>0.748</v>
      </c>
      <c r="H599" s="82">
        <v>231</v>
      </c>
      <c r="I599" s="27">
        <f t="shared" si="150"/>
        <v>0.92400000000000004</v>
      </c>
      <c r="J599" s="116"/>
      <c r="K599" s="116"/>
      <c r="L599" s="3"/>
      <c r="M599" s="3"/>
    </row>
    <row r="600" spans="1:18" x14ac:dyDescent="0.15">
      <c r="A600" s="3"/>
    </row>
    <row r="601" spans="1:18" x14ac:dyDescent="0.15">
      <c r="A601" s="3"/>
      <c r="C601" s="127"/>
      <c r="D601" s="24" t="s">
        <v>15</v>
      </c>
      <c r="E601" s="18">
        <v>500</v>
      </c>
      <c r="F601" s="24" t="s">
        <v>2</v>
      </c>
      <c r="G601" s="18">
        <v>250</v>
      </c>
      <c r="H601" s="24" t="s">
        <v>3</v>
      </c>
      <c r="I601" s="18">
        <v>250</v>
      </c>
      <c r="J601" s="115"/>
      <c r="K601" s="115"/>
      <c r="L601" s="3"/>
      <c r="M601" s="3"/>
    </row>
    <row r="602" spans="1:18" x14ac:dyDescent="0.15">
      <c r="A602" s="3"/>
      <c r="C602" s="24" t="s">
        <v>229</v>
      </c>
      <c r="D602" s="82">
        <v>82</v>
      </c>
      <c r="E602" s="27">
        <f>D602/$E$601</f>
        <v>0.16400000000000001</v>
      </c>
      <c r="F602" s="82">
        <v>63</v>
      </c>
      <c r="G602" s="27">
        <f>F602/$G$601</f>
        <v>0.252</v>
      </c>
      <c r="H602" s="82">
        <v>19</v>
      </c>
      <c r="I602" s="27">
        <f>H602/$I$601</f>
        <v>7.5999999999999998E-2</v>
      </c>
      <c r="J602" s="116"/>
      <c r="K602" s="116"/>
      <c r="L602" s="3"/>
      <c r="M602" s="3"/>
    </row>
    <row r="603" spans="1:18" x14ac:dyDescent="0.15">
      <c r="A603" s="3"/>
      <c r="C603" s="3"/>
      <c r="D603" s="3"/>
      <c r="E603" s="3"/>
      <c r="F603" s="3"/>
      <c r="G603" s="3"/>
      <c r="H603" s="3"/>
      <c r="I603" s="3"/>
      <c r="J603" s="3"/>
      <c r="K603" s="3"/>
      <c r="L603" s="3"/>
      <c r="M603" s="3"/>
    </row>
    <row r="604" spans="1:18" x14ac:dyDescent="0.15">
      <c r="C604" s="7" t="s">
        <v>97</v>
      </c>
    </row>
    <row r="605" spans="1:18" ht="22.5" x14ac:dyDescent="0.15">
      <c r="C605" s="74"/>
      <c r="D605" s="75" t="s">
        <v>15</v>
      </c>
      <c r="E605" s="76">
        <v>500</v>
      </c>
      <c r="F605" s="77" t="s">
        <v>145</v>
      </c>
      <c r="G605" s="76">
        <v>100</v>
      </c>
      <c r="H605" s="75" t="s">
        <v>25</v>
      </c>
      <c r="I605" s="76">
        <v>100</v>
      </c>
      <c r="J605" s="75" t="s">
        <v>26</v>
      </c>
      <c r="K605" s="76">
        <v>100</v>
      </c>
      <c r="L605" s="75" t="s">
        <v>27</v>
      </c>
      <c r="M605" s="76">
        <v>100</v>
      </c>
      <c r="N605" s="78" t="s">
        <v>28</v>
      </c>
      <c r="O605" s="76">
        <v>100</v>
      </c>
      <c r="R605" s="65"/>
    </row>
    <row r="606" spans="1:18" x14ac:dyDescent="0.15">
      <c r="A606" s="3"/>
      <c r="C606" s="24" t="s">
        <v>226</v>
      </c>
      <c r="D606" s="82">
        <v>12</v>
      </c>
      <c r="E606" s="27">
        <f>D606/$E$605</f>
        <v>2.4E-2</v>
      </c>
      <c r="F606" s="97">
        <v>9</v>
      </c>
      <c r="G606" s="29">
        <f>F606/$G$605</f>
        <v>0.09</v>
      </c>
      <c r="H606" s="97">
        <v>2</v>
      </c>
      <c r="I606" s="29">
        <f>H606/$I$605</f>
        <v>0.02</v>
      </c>
      <c r="J606" s="97">
        <v>1</v>
      </c>
      <c r="K606" s="29">
        <f>J606/$K$605</f>
        <v>0.01</v>
      </c>
      <c r="L606" s="97">
        <v>0</v>
      </c>
      <c r="M606" s="29">
        <f>L606/$M$605</f>
        <v>0</v>
      </c>
      <c r="N606" s="97">
        <v>0</v>
      </c>
      <c r="O606" s="29">
        <f>N606/$O$605</f>
        <v>0</v>
      </c>
    </row>
    <row r="607" spans="1:18" x14ac:dyDescent="0.15">
      <c r="A607" s="3"/>
      <c r="C607" s="24" t="s">
        <v>227</v>
      </c>
      <c r="D607" s="82">
        <v>71</v>
      </c>
      <c r="E607" s="27">
        <f t="shared" ref="E607:E608" si="151">D607/$E$605</f>
        <v>0.14199999999999999</v>
      </c>
      <c r="F607" s="97">
        <v>17</v>
      </c>
      <c r="G607" s="29">
        <f t="shared" ref="G607:G608" si="152">F607/$G$605</f>
        <v>0.17</v>
      </c>
      <c r="H607" s="97">
        <v>17</v>
      </c>
      <c r="I607" s="29">
        <f t="shared" ref="I607:I608" si="153">H607/$I$605</f>
        <v>0.17</v>
      </c>
      <c r="J607" s="97">
        <v>12</v>
      </c>
      <c r="K607" s="29">
        <f t="shared" ref="K607:K608" si="154">J607/$K$605</f>
        <v>0.12</v>
      </c>
      <c r="L607" s="97">
        <v>14</v>
      </c>
      <c r="M607" s="29">
        <f t="shared" ref="M607:M608" si="155">L607/$M$605</f>
        <v>0.14000000000000001</v>
      </c>
      <c r="N607" s="97">
        <v>11</v>
      </c>
      <c r="O607" s="29">
        <f t="shared" ref="O607:O608" si="156">N607/$O$605</f>
        <v>0.11</v>
      </c>
    </row>
    <row r="608" spans="1:18" x14ac:dyDescent="0.15">
      <c r="A608" s="3"/>
      <c r="C608" s="24" t="s">
        <v>228</v>
      </c>
      <c r="D608" s="82">
        <v>418</v>
      </c>
      <c r="E608" s="27">
        <f t="shared" si="151"/>
        <v>0.83599999999999997</v>
      </c>
      <c r="F608" s="97">
        <v>75</v>
      </c>
      <c r="G608" s="29">
        <f t="shared" si="152"/>
        <v>0.75</v>
      </c>
      <c r="H608" s="97">
        <v>81</v>
      </c>
      <c r="I608" s="29">
        <f t="shared" si="153"/>
        <v>0.81</v>
      </c>
      <c r="J608" s="97">
        <v>87</v>
      </c>
      <c r="K608" s="29">
        <f t="shared" si="154"/>
        <v>0.87</v>
      </c>
      <c r="L608" s="97">
        <v>86</v>
      </c>
      <c r="M608" s="29">
        <f t="shared" si="155"/>
        <v>0.86</v>
      </c>
      <c r="N608" s="97">
        <v>89</v>
      </c>
      <c r="O608" s="29">
        <f t="shared" si="156"/>
        <v>0.89</v>
      </c>
    </row>
    <row r="609" spans="1:18" x14ac:dyDescent="0.15">
      <c r="A609" s="3"/>
      <c r="C609" s="3"/>
      <c r="E609" s="90"/>
      <c r="F609" s="3"/>
      <c r="G609" s="90"/>
      <c r="H609" s="3"/>
      <c r="I609" s="90"/>
      <c r="J609" s="3"/>
      <c r="K609" s="90"/>
      <c r="L609" s="3"/>
      <c r="M609" s="90"/>
      <c r="N609" s="3"/>
      <c r="O609" s="90"/>
    </row>
    <row r="610" spans="1:18" ht="22.5" x14ac:dyDescent="0.15">
      <c r="C610" s="74"/>
      <c r="D610" s="24" t="s">
        <v>15</v>
      </c>
      <c r="E610" s="76">
        <v>500</v>
      </c>
      <c r="F610" s="77" t="s">
        <v>145</v>
      </c>
      <c r="G610" s="76">
        <v>100</v>
      </c>
      <c r="H610" s="75" t="s">
        <v>25</v>
      </c>
      <c r="I610" s="76">
        <v>100</v>
      </c>
      <c r="J610" s="75" t="s">
        <v>26</v>
      </c>
      <c r="K610" s="76">
        <v>100</v>
      </c>
      <c r="L610" s="75" t="s">
        <v>27</v>
      </c>
      <c r="M610" s="76">
        <v>100</v>
      </c>
      <c r="N610" s="78" t="s">
        <v>28</v>
      </c>
      <c r="O610" s="76">
        <v>100</v>
      </c>
      <c r="R610" s="65"/>
    </row>
    <row r="611" spans="1:18" x14ac:dyDescent="0.15">
      <c r="A611" s="3"/>
      <c r="C611" s="24" t="s">
        <v>229</v>
      </c>
      <c r="D611" s="82">
        <v>82</v>
      </c>
      <c r="E611" s="27">
        <f>D611/$E$610</f>
        <v>0.16400000000000001</v>
      </c>
      <c r="F611" s="97">
        <v>25</v>
      </c>
      <c r="G611" s="29">
        <f>F611/$G$610</f>
        <v>0.25</v>
      </c>
      <c r="H611" s="97">
        <v>19</v>
      </c>
      <c r="I611" s="29">
        <f>H611/$I$610</f>
        <v>0.19</v>
      </c>
      <c r="J611" s="97">
        <v>13</v>
      </c>
      <c r="K611" s="29">
        <f>J611/$K$610</f>
        <v>0.13</v>
      </c>
      <c r="L611" s="97">
        <v>14</v>
      </c>
      <c r="M611" s="29">
        <f>L611/$M$610</f>
        <v>0.14000000000000001</v>
      </c>
      <c r="N611" s="97">
        <v>11</v>
      </c>
      <c r="O611" s="29">
        <f>N611/$O$610</f>
        <v>0.11</v>
      </c>
    </row>
    <row r="612" spans="1:18" x14ac:dyDescent="0.15">
      <c r="A612" s="3"/>
    </row>
    <row r="613" spans="1:18" x14ac:dyDescent="0.15">
      <c r="A613" s="3"/>
      <c r="B613" s="3"/>
      <c r="C613" s="114"/>
      <c r="D613" s="114"/>
      <c r="E613" s="114"/>
      <c r="F613" s="114"/>
      <c r="G613" s="114"/>
      <c r="H613" s="114"/>
      <c r="I613" s="89"/>
      <c r="J613" s="89"/>
      <c r="K613" s="118"/>
      <c r="L613" s="118"/>
      <c r="M613" s="89"/>
      <c r="N613" s="89"/>
      <c r="O613" s="118"/>
      <c r="R613" s="89"/>
    </row>
    <row r="614" spans="1:18" x14ac:dyDescent="0.15">
      <c r="A614" s="3"/>
      <c r="B614" s="3"/>
      <c r="C614" s="114"/>
      <c r="D614" s="114"/>
      <c r="E614" s="114"/>
      <c r="F614" s="114"/>
      <c r="G614" s="114"/>
      <c r="H614" s="114"/>
      <c r="I614" s="89"/>
      <c r="J614" s="89"/>
      <c r="K614" s="118"/>
      <c r="L614" s="118"/>
      <c r="M614" s="89"/>
      <c r="N614" s="89"/>
      <c r="O614" s="118"/>
      <c r="R614" s="89"/>
    </row>
    <row r="615" spans="1:18" x14ac:dyDescent="0.15">
      <c r="A615" s="3"/>
      <c r="B615" s="3"/>
      <c r="C615" s="114"/>
      <c r="D615" s="114"/>
      <c r="E615" s="114"/>
      <c r="F615" s="114"/>
      <c r="G615" s="114"/>
      <c r="H615" s="114"/>
      <c r="I615" s="89"/>
      <c r="J615" s="89"/>
      <c r="K615" s="118"/>
      <c r="L615" s="118"/>
      <c r="M615" s="89"/>
      <c r="N615" s="89"/>
      <c r="O615" s="118"/>
      <c r="R615" s="89"/>
    </row>
    <row r="616" spans="1:18" x14ac:dyDescent="0.15">
      <c r="A616" s="3"/>
      <c r="C616" s="127"/>
      <c r="D616" s="24" t="s">
        <v>15</v>
      </c>
      <c r="E616" s="18">
        <v>500</v>
      </c>
      <c r="F616" s="24" t="s">
        <v>2</v>
      </c>
      <c r="G616" s="18">
        <v>250</v>
      </c>
      <c r="H616" s="24" t="s">
        <v>3</v>
      </c>
      <c r="I616" s="18">
        <v>250</v>
      </c>
      <c r="J616" s="115"/>
      <c r="K616" s="115"/>
      <c r="L616" s="3"/>
      <c r="M616" s="3"/>
    </row>
    <row r="617" spans="1:18" x14ac:dyDescent="0.15">
      <c r="A617" s="3"/>
      <c r="C617" s="24" t="s">
        <v>226</v>
      </c>
      <c r="D617" s="82">
        <v>9</v>
      </c>
      <c r="E617" s="27">
        <f>D617/$E$616</f>
        <v>1.7999999999999999E-2</v>
      </c>
      <c r="F617" s="82">
        <v>6</v>
      </c>
      <c r="G617" s="27">
        <f>F617/$G$616</f>
        <v>2.4E-2</v>
      </c>
      <c r="H617" s="82">
        <v>3</v>
      </c>
      <c r="I617" s="27">
        <f>H617/$I$616</f>
        <v>1.2E-2</v>
      </c>
      <c r="J617" s="116"/>
      <c r="K617" s="116"/>
      <c r="L617" s="3"/>
      <c r="M617" s="3"/>
    </row>
    <row r="618" spans="1:18" x14ac:dyDescent="0.15">
      <c r="A618" s="3"/>
      <c r="C618" s="24" t="s">
        <v>227</v>
      </c>
      <c r="D618" s="82">
        <v>37</v>
      </c>
      <c r="E618" s="27">
        <f t="shared" ref="E618:E619" si="157">D618/$E$616</f>
        <v>7.3999999999999996E-2</v>
      </c>
      <c r="F618" s="82">
        <v>31</v>
      </c>
      <c r="G618" s="27">
        <f t="shared" ref="G618:G619" si="158">F618/$G$616</f>
        <v>0.124</v>
      </c>
      <c r="H618" s="82">
        <v>6</v>
      </c>
      <c r="I618" s="27">
        <f t="shared" ref="I618:I619" si="159">H618/$I$616</f>
        <v>2.4E-2</v>
      </c>
      <c r="J618" s="116"/>
      <c r="K618" s="116"/>
      <c r="L618" s="3"/>
      <c r="M618" s="3"/>
    </row>
    <row r="619" spans="1:18" x14ac:dyDescent="0.15">
      <c r="A619" s="3"/>
      <c r="C619" s="24" t="s">
        <v>228</v>
      </c>
      <c r="D619" s="82">
        <v>455</v>
      </c>
      <c r="E619" s="27">
        <f t="shared" si="157"/>
        <v>0.91</v>
      </c>
      <c r="F619" s="82">
        <v>214</v>
      </c>
      <c r="G619" s="27">
        <f t="shared" si="158"/>
        <v>0.85599999999999998</v>
      </c>
      <c r="H619" s="82">
        <v>241</v>
      </c>
      <c r="I619" s="27">
        <f t="shared" si="159"/>
        <v>0.96399999999999997</v>
      </c>
      <c r="J619" s="116"/>
      <c r="K619" s="116"/>
      <c r="L619" s="3"/>
      <c r="M619" s="3"/>
    </row>
    <row r="620" spans="1:18" x14ac:dyDescent="0.15">
      <c r="A620" s="3"/>
    </row>
    <row r="621" spans="1:18" x14ac:dyDescent="0.15">
      <c r="A621" s="3"/>
      <c r="C621" s="127"/>
      <c r="D621" s="24" t="s">
        <v>15</v>
      </c>
      <c r="E621" s="18">
        <v>500</v>
      </c>
      <c r="F621" s="24" t="s">
        <v>2</v>
      </c>
      <c r="G621" s="18">
        <v>250</v>
      </c>
      <c r="H621" s="24" t="s">
        <v>3</v>
      </c>
      <c r="I621" s="18">
        <v>250</v>
      </c>
      <c r="J621" s="115"/>
      <c r="K621" s="115"/>
      <c r="L621" s="3"/>
      <c r="M621" s="3"/>
    </row>
    <row r="622" spans="1:18" x14ac:dyDescent="0.15">
      <c r="A622" s="3"/>
      <c r="C622" s="24" t="s">
        <v>229</v>
      </c>
      <c r="D622" s="82">
        <v>45</v>
      </c>
      <c r="E622" s="27">
        <f>D622/$E$621</f>
        <v>0.09</v>
      </c>
      <c r="F622" s="82">
        <v>36</v>
      </c>
      <c r="G622" s="27">
        <f>F622/$G$621</f>
        <v>0.14399999999999999</v>
      </c>
      <c r="H622" s="82">
        <v>9</v>
      </c>
      <c r="I622" s="27">
        <f>H622/$I$621</f>
        <v>3.5999999999999997E-2</v>
      </c>
      <c r="J622" s="116"/>
      <c r="K622" s="116"/>
      <c r="L622" s="3"/>
      <c r="M622" s="3"/>
    </row>
    <row r="623" spans="1:18" x14ac:dyDescent="0.15">
      <c r="A623" s="3"/>
      <c r="C623" s="3"/>
      <c r="D623" s="3"/>
      <c r="E623" s="3"/>
      <c r="F623" s="3"/>
      <c r="G623" s="3"/>
      <c r="H623" s="3"/>
      <c r="I623" s="3"/>
      <c r="J623" s="3"/>
      <c r="K623" s="3"/>
      <c r="L623" s="3"/>
      <c r="M623" s="3"/>
    </row>
    <row r="624" spans="1:18" x14ac:dyDescent="0.15">
      <c r="C624" s="7" t="s">
        <v>97</v>
      </c>
    </row>
    <row r="625" spans="1:18" ht="22.5" x14ac:dyDescent="0.15">
      <c r="C625" s="74"/>
      <c r="D625" s="75" t="s">
        <v>15</v>
      </c>
      <c r="E625" s="76">
        <v>500</v>
      </c>
      <c r="F625" s="77" t="s">
        <v>145</v>
      </c>
      <c r="G625" s="76">
        <v>100</v>
      </c>
      <c r="H625" s="75" t="s">
        <v>25</v>
      </c>
      <c r="I625" s="76">
        <v>100</v>
      </c>
      <c r="J625" s="75" t="s">
        <v>26</v>
      </c>
      <c r="K625" s="76">
        <v>100</v>
      </c>
      <c r="L625" s="75" t="s">
        <v>27</v>
      </c>
      <c r="M625" s="76">
        <v>100</v>
      </c>
      <c r="N625" s="78" t="s">
        <v>28</v>
      </c>
      <c r="O625" s="76">
        <v>100</v>
      </c>
      <c r="R625" s="65"/>
    </row>
    <row r="626" spans="1:18" x14ac:dyDescent="0.15">
      <c r="A626" s="3"/>
      <c r="C626" s="24" t="s">
        <v>226</v>
      </c>
      <c r="D626" s="82">
        <v>9</v>
      </c>
      <c r="E626" s="27">
        <f>D626/$E$625</f>
        <v>1.7999999999999999E-2</v>
      </c>
      <c r="F626" s="97">
        <v>8</v>
      </c>
      <c r="G626" s="29">
        <f>F626/$G$625</f>
        <v>0.08</v>
      </c>
      <c r="H626" s="97">
        <v>0</v>
      </c>
      <c r="I626" s="29">
        <f>H626/$I$625</f>
        <v>0</v>
      </c>
      <c r="J626" s="97">
        <v>1</v>
      </c>
      <c r="K626" s="29">
        <f>J626/$K$625</f>
        <v>0.01</v>
      </c>
      <c r="L626" s="97">
        <v>0</v>
      </c>
      <c r="M626" s="29">
        <f>L626/$M$625</f>
        <v>0</v>
      </c>
      <c r="N626" s="97">
        <v>0</v>
      </c>
      <c r="O626" s="29">
        <f>N626/$O$625</f>
        <v>0</v>
      </c>
    </row>
    <row r="627" spans="1:18" x14ac:dyDescent="0.15">
      <c r="A627" s="3"/>
      <c r="C627" s="24" t="s">
        <v>227</v>
      </c>
      <c r="D627" s="82">
        <v>37</v>
      </c>
      <c r="E627" s="27">
        <f t="shared" ref="E627:E628" si="160">D627/$E$625</f>
        <v>7.3999999999999996E-2</v>
      </c>
      <c r="F627" s="97">
        <v>11</v>
      </c>
      <c r="G627" s="29">
        <f t="shared" ref="G627:G628" si="161">F627/$G$625</f>
        <v>0.11</v>
      </c>
      <c r="H627" s="97">
        <v>8</v>
      </c>
      <c r="I627" s="29">
        <f t="shared" ref="I627:I628" si="162">H627/$I$625</f>
        <v>0.08</v>
      </c>
      <c r="J627" s="97">
        <v>7</v>
      </c>
      <c r="K627" s="29">
        <f t="shared" ref="K627:K628" si="163">J627/$K$625</f>
        <v>7.0000000000000007E-2</v>
      </c>
      <c r="L627" s="97">
        <v>6</v>
      </c>
      <c r="M627" s="29">
        <f t="shared" ref="M627:M628" si="164">L627/$M$625</f>
        <v>0.06</v>
      </c>
      <c r="N627" s="97">
        <v>5</v>
      </c>
      <c r="O627" s="29">
        <f t="shared" ref="O627:O628" si="165">N627/$O$625</f>
        <v>0.05</v>
      </c>
    </row>
    <row r="628" spans="1:18" x14ac:dyDescent="0.15">
      <c r="A628" s="3"/>
      <c r="C628" s="24" t="s">
        <v>228</v>
      </c>
      <c r="D628" s="82">
        <v>455</v>
      </c>
      <c r="E628" s="27">
        <f t="shared" si="160"/>
        <v>0.91</v>
      </c>
      <c r="F628" s="97">
        <v>82</v>
      </c>
      <c r="G628" s="29">
        <f t="shared" si="161"/>
        <v>0.82</v>
      </c>
      <c r="H628" s="97">
        <v>92</v>
      </c>
      <c r="I628" s="29">
        <f t="shared" si="162"/>
        <v>0.92</v>
      </c>
      <c r="J628" s="97">
        <v>92</v>
      </c>
      <c r="K628" s="29">
        <f t="shared" si="163"/>
        <v>0.92</v>
      </c>
      <c r="L628" s="97">
        <v>94</v>
      </c>
      <c r="M628" s="29">
        <f t="shared" si="164"/>
        <v>0.94</v>
      </c>
      <c r="N628" s="97">
        <v>95</v>
      </c>
      <c r="O628" s="29">
        <f t="shared" si="165"/>
        <v>0.95</v>
      </c>
    </row>
    <row r="629" spans="1:18" x14ac:dyDescent="0.15">
      <c r="A629" s="3"/>
      <c r="C629" s="3"/>
      <c r="E629" s="90"/>
      <c r="F629" s="3"/>
      <c r="G629" s="90"/>
      <c r="H629" s="3"/>
      <c r="I629" s="90"/>
      <c r="J629" s="3"/>
      <c r="K629" s="90"/>
      <c r="L629" s="3"/>
      <c r="M629" s="90"/>
      <c r="N629" s="3"/>
      <c r="O629" s="90"/>
    </row>
    <row r="630" spans="1:18" ht="22.5" x14ac:dyDescent="0.15">
      <c r="C630" s="74"/>
      <c r="D630" s="24" t="s">
        <v>15</v>
      </c>
      <c r="E630" s="76">
        <v>500</v>
      </c>
      <c r="F630" s="77" t="s">
        <v>145</v>
      </c>
      <c r="G630" s="76">
        <v>100</v>
      </c>
      <c r="H630" s="75" t="s">
        <v>25</v>
      </c>
      <c r="I630" s="76">
        <v>100</v>
      </c>
      <c r="J630" s="75" t="s">
        <v>26</v>
      </c>
      <c r="K630" s="76">
        <v>100</v>
      </c>
      <c r="L630" s="75" t="s">
        <v>27</v>
      </c>
      <c r="M630" s="76">
        <v>100</v>
      </c>
      <c r="N630" s="78" t="s">
        <v>28</v>
      </c>
      <c r="O630" s="76">
        <v>100</v>
      </c>
      <c r="R630" s="65"/>
    </row>
    <row r="631" spans="1:18" x14ac:dyDescent="0.15">
      <c r="A631" s="3"/>
      <c r="C631" s="24" t="s">
        <v>229</v>
      </c>
      <c r="D631" s="82">
        <v>45</v>
      </c>
      <c r="E631" s="27">
        <f>D631/$E$630</f>
        <v>0.09</v>
      </c>
      <c r="F631" s="97">
        <v>18</v>
      </c>
      <c r="G631" s="29">
        <f>F631/$G$630</f>
        <v>0.18</v>
      </c>
      <c r="H631" s="97">
        <v>8</v>
      </c>
      <c r="I631" s="29">
        <f>H631/$I$630</f>
        <v>0.08</v>
      </c>
      <c r="J631" s="97">
        <v>8</v>
      </c>
      <c r="K631" s="29">
        <f>J631/$K$630</f>
        <v>0.08</v>
      </c>
      <c r="L631" s="97">
        <v>6</v>
      </c>
      <c r="M631" s="29">
        <f>L631/$M$630</f>
        <v>0.06</v>
      </c>
      <c r="N631" s="97">
        <v>5</v>
      </c>
      <c r="O631" s="29">
        <f>N631/$O$630</f>
        <v>0.05</v>
      </c>
    </row>
    <row r="632" spans="1:18" x14ac:dyDescent="0.15">
      <c r="A632" s="3"/>
    </row>
    <row r="633" spans="1:18" x14ac:dyDescent="0.15">
      <c r="A633" s="3"/>
      <c r="B633" s="3"/>
      <c r="C633" s="114"/>
      <c r="D633" s="114"/>
      <c r="E633" s="114"/>
      <c r="F633" s="114"/>
      <c r="G633" s="114"/>
      <c r="H633" s="114"/>
      <c r="I633" s="89"/>
      <c r="J633" s="89"/>
      <c r="K633" s="118"/>
      <c r="L633" s="118"/>
      <c r="M633" s="89"/>
      <c r="N633" s="89"/>
      <c r="O633" s="118"/>
      <c r="R633" s="89"/>
    </row>
    <row r="634" spans="1:18" x14ac:dyDescent="0.15">
      <c r="A634" s="3"/>
      <c r="B634" s="3"/>
      <c r="C634" s="114"/>
      <c r="D634" s="114"/>
      <c r="E634" s="114"/>
      <c r="F634" s="114"/>
      <c r="G634" s="114"/>
      <c r="H634" s="114"/>
      <c r="I634" s="89"/>
      <c r="J634" s="89"/>
      <c r="K634" s="118"/>
      <c r="L634" s="118"/>
      <c r="M634" s="89"/>
      <c r="N634" s="89"/>
      <c r="O634" s="118"/>
      <c r="R634" s="89"/>
    </row>
    <row r="635" spans="1:18" x14ac:dyDescent="0.15">
      <c r="A635" s="3"/>
      <c r="B635" s="3"/>
      <c r="C635" s="114"/>
      <c r="D635" s="114"/>
      <c r="E635" s="114"/>
      <c r="F635" s="114"/>
      <c r="G635" s="114"/>
      <c r="H635" s="114"/>
      <c r="I635" s="89"/>
      <c r="J635" s="89"/>
      <c r="K635" s="118"/>
      <c r="L635" s="118"/>
      <c r="M635" s="89"/>
      <c r="N635" s="89"/>
      <c r="O635" s="118"/>
      <c r="R635" s="89"/>
    </row>
    <row r="636" spans="1:18" x14ac:dyDescent="0.15">
      <c r="A636" s="3"/>
      <c r="C636" s="127"/>
      <c r="D636" s="24" t="s">
        <v>15</v>
      </c>
      <c r="E636" s="18">
        <v>500</v>
      </c>
      <c r="F636" s="24" t="s">
        <v>2</v>
      </c>
      <c r="G636" s="18">
        <v>250</v>
      </c>
      <c r="H636" s="24" t="s">
        <v>3</v>
      </c>
      <c r="I636" s="18">
        <v>250</v>
      </c>
      <c r="J636" s="115"/>
      <c r="K636" s="115"/>
      <c r="L636" s="3"/>
      <c r="M636" s="3"/>
    </row>
    <row r="637" spans="1:18" x14ac:dyDescent="0.15">
      <c r="A637" s="3"/>
      <c r="C637" s="24" t="s">
        <v>226</v>
      </c>
      <c r="D637" s="82">
        <v>11</v>
      </c>
      <c r="E637" s="27">
        <f>D637/$E$636</f>
        <v>2.1999999999999999E-2</v>
      </c>
      <c r="F637" s="82">
        <v>9</v>
      </c>
      <c r="G637" s="27">
        <f>F637/$G$636</f>
        <v>3.5999999999999997E-2</v>
      </c>
      <c r="H637" s="82">
        <v>2</v>
      </c>
      <c r="I637" s="27">
        <f>H637/$I$636</f>
        <v>8.0000000000000002E-3</v>
      </c>
      <c r="J637" s="116"/>
      <c r="K637" s="116"/>
      <c r="L637" s="3"/>
      <c r="M637" s="3"/>
    </row>
    <row r="638" spans="1:18" x14ac:dyDescent="0.15">
      <c r="A638" s="3"/>
      <c r="C638" s="24" t="s">
        <v>227</v>
      </c>
      <c r="D638" s="82">
        <v>16</v>
      </c>
      <c r="E638" s="27">
        <f t="shared" ref="E638:E639" si="166">D638/$E$636</f>
        <v>3.2000000000000001E-2</v>
      </c>
      <c r="F638" s="82">
        <v>13</v>
      </c>
      <c r="G638" s="27">
        <f t="shared" ref="G638:G639" si="167">F638/$G$636</f>
        <v>5.1999999999999998E-2</v>
      </c>
      <c r="H638" s="82">
        <v>3</v>
      </c>
      <c r="I638" s="27">
        <f t="shared" ref="I638:I639" si="168">H638/$I$636</f>
        <v>1.2E-2</v>
      </c>
      <c r="J638" s="116"/>
      <c r="K638" s="116"/>
      <c r="L638" s="3"/>
      <c r="M638" s="3"/>
    </row>
    <row r="639" spans="1:18" x14ac:dyDescent="0.15">
      <c r="A639" s="3"/>
      <c r="C639" s="24" t="s">
        <v>228</v>
      </c>
      <c r="D639" s="82">
        <v>474</v>
      </c>
      <c r="E639" s="27">
        <f t="shared" si="166"/>
        <v>0.94799999999999995</v>
      </c>
      <c r="F639" s="82">
        <v>228</v>
      </c>
      <c r="G639" s="27">
        <f t="shared" si="167"/>
        <v>0.91200000000000003</v>
      </c>
      <c r="H639" s="82">
        <v>246</v>
      </c>
      <c r="I639" s="27">
        <f t="shared" si="168"/>
        <v>0.98399999999999999</v>
      </c>
      <c r="J639" s="116"/>
      <c r="K639" s="116"/>
      <c r="L639" s="3"/>
      <c r="M639" s="3"/>
    </row>
    <row r="640" spans="1:18" x14ac:dyDescent="0.15">
      <c r="A640" s="3"/>
    </row>
    <row r="641" spans="1:18" x14ac:dyDescent="0.15">
      <c r="A641" s="3"/>
      <c r="C641" s="127"/>
      <c r="D641" s="24" t="s">
        <v>15</v>
      </c>
      <c r="E641" s="18">
        <v>500</v>
      </c>
      <c r="F641" s="24" t="s">
        <v>2</v>
      </c>
      <c r="G641" s="18">
        <v>250</v>
      </c>
      <c r="H641" s="24" t="s">
        <v>3</v>
      </c>
      <c r="I641" s="18">
        <v>250</v>
      </c>
      <c r="J641" s="115"/>
      <c r="K641" s="115"/>
      <c r="L641" s="3"/>
      <c r="M641" s="3"/>
    </row>
    <row r="642" spans="1:18" x14ac:dyDescent="0.15">
      <c r="A642" s="3"/>
      <c r="C642" s="24" t="s">
        <v>229</v>
      </c>
      <c r="D642" s="82">
        <v>26</v>
      </c>
      <c r="E642" s="27">
        <f>D642/$E$641</f>
        <v>5.1999999999999998E-2</v>
      </c>
      <c r="F642" s="82">
        <v>22</v>
      </c>
      <c r="G642" s="27">
        <f>F642/$G$641</f>
        <v>8.7999999999999995E-2</v>
      </c>
      <c r="H642" s="82">
        <v>4</v>
      </c>
      <c r="I642" s="27">
        <f>H642/$I$641</f>
        <v>1.6E-2</v>
      </c>
      <c r="J642" s="116"/>
      <c r="K642" s="116"/>
      <c r="L642" s="3"/>
      <c r="M642" s="3"/>
    </row>
    <row r="643" spans="1:18" x14ac:dyDescent="0.15">
      <c r="A643" s="3"/>
      <c r="C643" s="3"/>
      <c r="D643" s="3"/>
      <c r="E643" s="3"/>
      <c r="F643" s="3"/>
      <c r="G643" s="3"/>
      <c r="H643" s="3"/>
      <c r="I643" s="3"/>
      <c r="J643" s="3"/>
      <c r="K643" s="3"/>
      <c r="L643" s="3"/>
      <c r="M643" s="3"/>
    </row>
    <row r="644" spans="1:18" x14ac:dyDescent="0.15">
      <c r="C644" s="7" t="s">
        <v>97</v>
      </c>
    </row>
    <row r="645" spans="1:18" ht="22.5" x14ac:dyDescent="0.15">
      <c r="C645" s="74"/>
      <c r="D645" s="75" t="s">
        <v>15</v>
      </c>
      <c r="E645" s="76">
        <v>500</v>
      </c>
      <c r="F645" s="77" t="s">
        <v>145</v>
      </c>
      <c r="G645" s="76">
        <v>100</v>
      </c>
      <c r="H645" s="75" t="s">
        <v>25</v>
      </c>
      <c r="I645" s="76">
        <v>100</v>
      </c>
      <c r="J645" s="75" t="s">
        <v>26</v>
      </c>
      <c r="K645" s="76">
        <v>100</v>
      </c>
      <c r="L645" s="75" t="s">
        <v>27</v>
      </c>
      <c r="M645" s="76">
        <v>100</v>
      </c>
      <c r="N645" s="78" t="s">
        <v>28</v>
      </c>
      <c r="O645" s="76">
        <v>100</v>
      </c>
      <c r="R645" s="65"/>
    </row>
    <row r="646" spans="1:18" x14ac:dyDescent="0.15">
      <c r="A646" s="3"/>
      <c r="C646" s="24" t="s">
        <v>226</v>
      </c>
      <c r="D646" s="82">
        <v>11</v>
      </c>
      <c r="E646" s="27">
        <f>D646/$E$645</f>
        <v>2.1999999999999999E-2</v>
      </c>
      <c r="F646" s="97">
        <v>9</v>
      </c>
      <c r="G646" s="29">
        <f>F646/$G$645</f>
        <v>0.09</v>
      </c>
      <c r="H646" s="97">
        <v>0</v>
      </c>
      <c r="I646" s="29">
        <f>H646/$I$645</f>
        <v>0</v>
      </c>
      <c r="J646" s="97">
        <v>1</v>
      </c>
      <c r="K646" s="29">
        <f>J646/$K$645</f>
        <v>0.01</v>
      </c>
      <c r="L646" s="97">
        <v>0</v>
      </c>
      <c r="M646" s="29">
        <f>L646/$M$645</f>
        <v>0</v>
      </c>
      <c r="N646" s="97">
        <v>1</v>
      </c>
      <c r="O646" s="29">
        <f>N646/$O$645</f>
        <v>0.01</v>
      </c>
    </row>
    <row r="647" spans="1:18" x14ac:dyDescent="0.15">
      <c r="A647" s="3"/>
      <c r="C647" s="24" t="s">
        <v>227</v>
      </c>
      <c r="D647" s="82">
        <v>16</v>
      </c>
      <c r="E647" s="27">
        <f t="shared" ref="E647:E648" si="169">D647/$E$645</f>
        <v>3.2000000000000001E-2</v>
      </c>
      <c r="F647" s="97">
        <v>8</v>
      </c>
      <c r="G647" s="29">
        <f t="shared" ref="G647:G648" si="170">F647/$G$645</f>
        <v>0.08</v>
      </c>
      <c r="H647" s="97">
        <v>4</v>
      </c>
      <c r="I647" s="29">
        <f t="shared" ref="I647:I648" si="171">H647/$I$645</f>
        <v>0.04</v>
      </c>
      <c r="J647" s="97">
        <v>2</v>
      </c>
      <c r="K647" s="29">
        <f t="shared" ref="K647:K648" si="172">J647/$K$645</f>
        <v>0.02</v>
      </c>
      <c r="L647" s="97">
        <v>0</v>
      </c>
      <c r="M647" s="29">
        <f t="shared" ref="M647:M648" si="173">L647/$M$645</f>
        <v>0</v>
      </c>
      <c r="N647" s="97">
        <v>2</v>
      </c>
      <c r="O647" s="29">
        <f t="shared" ref="O647:O648" si="174">N647/$O$645</f>
        <v>0.02</v>
      </c>
    </row>
    <row r="648" spans="1:18" x14ac:dyDescent="0.15">
      <c r="A648" s="3"/>
      <c r="C648" s="24" t="s">
        <v>228</v>
      </c>
      <c r="D648" s="82">
        <v>474</v>
      </c>
      <c r="E648" s="27">
        <f t="shared" si="169"/>
        <v>0.94799999999999995</v>
      </c>
      <c r="F648" s="97">
        <v>84</v>
      </c>
      <c r="G648" s="29">
        <f t="shared" si="170"/>
        <v>0.84</v>
      </c>
      <c r="H648" s="97">
        <v>96</v>
      </c>
      <c r="I648" s="29">
        <f t="shared" si="171"/>
        <v>0.96</v>
      </c>
      <c r="J648" s="97">
        <v>97</v>
      </c>
      <c r="K648" s="29">
        <f t="shared" si="172"/>
        <v>0.97</v>
      </c>
      <c r="L648" s="97">
        <v>100</v>
      </c>
      <c r="M648" s="29">
        <f t="shared" si="173"/>
        <v>1</v>
      </c>
      <c r="N648" s="97">
        <v>97</v>
      </c>
      <c r="O648" s="29">
        <f t="shared" si="174"/>
        <v>0.97</v>
      </c>
    </row>
    <row r="649" spans="1:18" x14ac:dyDescent="0.15">
      <c r="A649" s="3"/>
      <c r="C649" s="3"/>
      <c r="E649" s="90"/>
      <c r="F649" s="3"/>
      <c r="G649" s="90"/>
      <c r="H649" s="3"/>
      <c r="I649" s="90"/>
      <c r="J649" s="3"/>
      <c r="K649" s="90"/>
      <c r="L649" s="3"/>
      <c r="M649" s="90"/>
      <c r="N649" s="3"/>
      <c r="O649" s="90"/>
    </row>
    <row r="650" spans="1:18" ht="22.5" x14ac:dyDescent="0.15">
      <c r="C650" s="74"/>
      <c r="D650" s="24" t="s">
        <v>15</v>
      </c>
      <c r="E650" s="76">
        <v>500</v>
      </c>
      <c r="F650" s="77" t="s">
        <v>145</v>
      </c>
      <c r="G650" s="76">
        <v>100</v>
      </c>
      <c r="H650" s="75" t="s">
        <v>25</v>
      </c>
      <c r="I650" s="76">
        <v>100</v>
      </c>
      <c r="J650" s="75" t="s">
        <v>26</v>
      </c>
      <c r="K650" s="76">
        <v>100</v>
      </c>
      <c r="L650" s="75" t="s">
        <v>27</v>
      </c>
      <c r="M650" s="76">
        <v>100</v>
      </c>
      <c r="N650" s="78" t="s">
        <v>28</v>
      </c>
      <c r="O650" s="76">
        <v>100</v>
      </c>
      <c r="R650" s="65"/>
    </row>
    <row r="651" spans="1:18" x14ac:dyDescent="0.15">
      <c r="A651" s="3"/>
      <c r="C651" s="24" t="s">
        <v>229</v>
      </c>
      <c r="D651" s="82">
        <v>26</v>
      </c>
      <c r="E651" s="27">
        <f>D651/$E$650</f>
        <v>5.1999999999999998E-2</v>
      </c>
      <c r="F651" s="97">
        <v>16</v>
      </c>
      <c r="G651" s="29">
        <f>F651/$G$650</f>
        <v>0.16</v>
      </c>
      <c r="H651" s="97">
        <v>4</v>
      </c>
      <c r="I651" s="29">
        <f>H651/$I$650</f>
        <v>0.04</v>
      </c>
      <c r="J651" s="97">
        <v>3</v>
      </c>
      <c r="K651" s="29">
        <f>J651/$K$650</f>
        <v>0.03</v>
      </c>
      <c r="L651" s="97">
        <v>0</v>
      </c>
      <c r="M651" s="29">
        <f>L651/$M$650</f>
        <v>0</v>
      </c>
      <c r="N651" s="97">
        <v>3</v>
      </c>
      <c r="O651" s="29">
        <f>N651/$O$650</f>
        <v>0.03</v>
      </c>
    </row>
    <row r="652" spans="1:18" x14ac:dyDescent="0.15">
      <c r="A652" s="3"/>
    </row>
    <row r="653" spans="1:18" x14ac:dyDescent="0.15">
      <c r="A653" s="3"/>
      <c r="B653" s="3"/>
      <c r="C653" s="114"/>
      <c r="D653" s="114"/>
      <c r="E653" s="114"/>
      <c r="F653" s="114"/>
      <c r="G653" s="114"/>
      <c r="H653" s="114"/>
      <c r="I653" s="89"/>
      <c r="J653" s="89"/>
      <c r="K653" s="118"/>
      <c r="L653" s="118"/>
      <c r="M653" s="89"/>
      <c r="N653" s="89"/>
      <c r="O653" s="118"/>
      <c r="R653" s="89"/>
    </row>
    <row r="654" spans="1:18" x14ac:dyDescent="0.15">
      <c r="A654" s="3"/>
      <c r="B654" s="3"/>
      <c r="C654" s="114"/>
      <c r="D654" s="114"/>
      <c r="E654" s="114"/>
      <c r="F654" s="114"/>
      <c r="G654" s="114"/>
      <c r="H654" s="114"/>
      <c r="I654" s="89"/>
      <c r="J654" s="89"/>
      <c r="K654" s="118"/>
      <c r="L654" s="118"/>
      <c r="M654" s="89"/>
      <c r="N654" s="89"/>
      <c r="O654" s="118"/>
      <c r="R654" s="89"/>
    </row>
    <row r="655" spans="1:18" x14ac:dyDescent="0.15">
      <c r="A655" s="3"/>
      <c r="B655" s="3"/>
      <c r="C655" s="114"/>
      <c r="D655" s="114"/>
      <c r="E655" s="114"/>
      <c r="F655" s="114"/>
      <c r="G655" s="114"/>
      <c r="H655" s="114"/>
      <c r="I655" s="89"/>
      <c r="J655" s="89"/>
      <c r="K655" s="118"/>
      <c r="L655" s="118"/>
      <c r="M655" s="89"/>
      <c r="N655" s="89"/>
      <c r="O655" s="118"/>
      <c r="R655" s="89"/>
    </row>
    <row r="656" spans="1:18" x14ac:dyDescent="0.15">
      <c r="A656" s="3"/>
      <c r="C656" s="127"/>
      <c r="D656" s="24" t="s">
        <v>15</v>
      </c>
      <c r="E656" s="18">
        <v>500</v>
      </c>
      <c r="F656" s="24" t="s">
        <v>2</v>
      </c>
      <c r="G656" s="18">
        <v>250</v>
      </c>
      <c r="H656" s="24" t="s">
        <v>3</v>
      </c>
      <c r="I656" s="18">
        <v>250</v>
      </c>
      <c r="J656" s="115"/>
      <c r="K656" s="115"/>
      <c r="L656" s="3"/>
      <c r="M656" s="3"/>
    </row>
    <row r="657" spans="1:18" x14ac:dyDescent="0.15">
      <c r="A657" s="3"/>
      <c r="C657" s="24" t="s">
        <v>226</v>
      </c>
      <c r="D657" s="82">
        <v>13</v>
      </c>
      <c r="E657" s="27">
        <f>D657/$E$656</f>
        <v>2.5999999999999999E-2</v>
      </c>
      <c r="F657" s="82">
        <v>10</v>
      </c>
      <c r="G657" s="27">
        <f>F657/$G$656</f>
        <v>0.04</v>
      </c>
      <c r="H657" s="82">
        <v>3</v>
      </c>
      <c r="I657" s="27">
        <f>H657/$I$656</f>
        <v>1.2E-2</v>
      </c>
      <c r="J657" s="116"/>
      <c r="K657" s="116"/>
      <c r="L657" s="3"/>
      <c r="M657" s="3"/>
    </row>
    <row r="658" spans="1:18" x14ac:dyDescent="0.15">
      <c r="A658" s="3"/>
      <c r="C658" s="24" t="s">
        <v>227</v>
      </c>
      <c r="D658" s="82">
        <v>83</v>
      </c>
      <c r="E658" s="27">
        <f t="shared" ref="E658:E659" si="175">D658/$E$656</f>
        <v>0.16600000000000001</v>
      </c>
      <c r="F658" s="82">
        <v>63</v>
      </c>
      <c r="G658" s="27">
        <f t="shared" ref="G658:G659" si="176">F658/$G$656</f>
        <v>0.252</v>
      </c>
      <c r="H658" s="82">
        <v>20</v>
      </c>
      <c r="I658" s="27">
        <f t="shared" ref="I658:I659" si="177">H658/$I$656</f>
        <v>0.08</v>
      </c>
      <c r="J658" s="116"/>
      <c r="K658" s="116"/>
      <c r="L658" s="3"/>
      <c r="M658" s="3"/>
    </row>
    <row r="659" spans="1:18" x14ac:dyDescent="0.15">
      <c r="A659" s="3"/>
      <c r="C659" s="24" t="s">
        <v>228</v>
      </c>
      <c r="D659" s="82">
        <v>407</v>
      </c>
      <c r="E659" s="27">
        <f t="shared" si="175"/>
        <v>0.81399999999999995</v>
      </c>
      <c r="F659" s="82">
        <v>180</v>
      </c>
      <c r="G659" s="27">
        <f t="shared" si="176"/>
        <v>0.72</v>
      </c>
      <c r="H659" s="82">
        <v>227</v>
      </c>
      <c r="I659" s="27">
        <f t="shared" si="177"/>
        <v>0.90800000000000003</v>
      </c>
      <c r="J659" s="116"/>
      <c r="K659" s="116"/>
      <c r="L659" s="3"/>
      <c r="M659" s="3"/>
    </row>
    <row r="660" spans="1:18" x14ac:dyDescent="0.15">
      <c r="A660" s="3"/>
    </row>
    <row r="661" spans="1:18" x14ac:dyDescent="0.15">
      <c r="A661" s="3"/>
      <c r="C661" s="127"/>
      <c r="D661" s="24" t="s">
        <v>15</v>
      </c>
      <c r="E661" s="18">
        <v>500</v>
      </c>
      <c r="F661" s="24" t="s">
        <v>2</v>
      </c>
      <c r="G661" s="18">
        <v>250</v>
      </c>
      <c r="H661" s="24" t="s">
        <v>3</v>
      </c>
      <c r="I661" s="18">
        <v>250</v>
      </c>
      <c r="J661" s="115"/>
      <c r="K661" s="115"/>
      <c r="L661" s="3"/>
      <c r="M661" s="3"/>
    </row>
    <row r="662" spans="1:18" x14ac:dyDescent="0.15">
      <c r="A662" s="3"/>
      <c r="C662" s="24" t="s">
        <v>229</v>
      </c>
      <c r="D662" s="82">
        <v>93</v>
      </c>
      <c r="E662" s="27">
        <f>D662/$E$661</f>
        <v>0.186</v>
      </c>
      <c r="F662" s="82">
        <v>70</v>
      </c>
      <c r="G662" s="27">
        <f>F662/$G$661</f>
        <v>0.28000000000000003</v>
      </c>
      <c r="H662" s="82">
        <v>23</v>
      </c>
      <c r="I662" s="27">
        <f>H662/$I$661</f>
        <v>9.1999999999999998E-2</v>
      </c>
      <c r="J662" s="116"/>
      <c r="K662" s="116"/>
      <c r="L662" s="3"/>
      <c r="M662" s="3"/>
    </row>
    <row r="663" spans="1:18" x14ac:dyDescent="0.15">
      <c r="A663" s="3"/>
      <c r="C663" s="3"/>
      <c r="D663" s="3"/>
      <c r="E663" s="3"/>
      <c r="F663" s="3"/>
      <c r="G663" s="3"/>
      <c r="H663" s="3"/>
      <c r="I663" s="3"/>
      <c r="J663" s="3"/>
      <c r="K663" s="3"/>
      <c r="L663" s="3"/>
      <c r="M663" s="3"/>
    </row>
    <row r="664" spans="1:18" x14ac:dyDescent="0.15">
      <c r="C664" s="7" t="s">
        <v>97</v>
      </c>
    </row>
    <row r="665" spans="1:18" ht="22.5" x14ac:dyDescent="0.15">
      <c r="C665" s="74"/>
      <c r="D665" s="75" t="s">
        <v>15</v>
      </c>
      <c r="E665" s="76">
        <v>500</v>
      </c>
      <c r="F665" s="77" t="s">
        <v>145</v>
      </c>
      <c r="G665" s="76">
        <v>100</v>
      </c>
      <c r="H665" s="75" t="s">
        <v>25</v>
      </c>
      <c r="I665" s="76">
        <v>100</v>
      </c>
      <c r="J665" s="75" t="s">
        <v>26</v>
      </c>
      <c r="K665" s="76">
        <v>100</v>
      </c>
      <c r="L665" s="75" t="s">
        <v>27</v>
      </c>
      <c r="M665" s="76">
        <v>100</v>
      </c>
      <c r="N665" s="78" t="s">
        <v>28</v>
      </c>
      <c r="O665" s="76">
        <v>100</v>
      </c>
      <c r="R665" s="65"/>
    </row>
    <row r="666" spans="1:18" x14ac:dyDescent="0.15">
      <c r="A666" s="3"/>
      <c r="C666" s="24" t="s">
        <v>226</v>
      </c>
      <c r="D666" s="82">
        <v>13</v>
      </c>
      <c r="E666" s="27">
        <f>D666/$E$665</f>
        <v>2.5999999999999999E-2</v>
      </c>
      <c r="F666" s="97">
        <v>10</v>
      </c>
      <c r="G666" s="29">
        <f>F666/$G$665</f>
        <v>0.1</v>
      </c>
      <c r="H666" s="97">
        <v>0</v>
      </c>
      <c r="I666" s="29">
        <f>H666/$I$665</f>
        <v>0</v>
      </c>
      <c r="J666" s="97">
        <v>3</v>
      </c>
      <c r="K666" s="29">
        <f>J666/$K$665</f>
        <v>0.03</v>
      </c>
      <c r="L666" s="97">
        <v>0</v>
      </c>
      <c r="M666" s="29">
        <f>L666/$M$665</f>
        <v>0</v>
      </c>
      <c r="N666" s="97">
        <v>0</v>
      </c>
      <c r="O666" s="29">
        <f>N666/$O$665</f>
        <v>0</v>
      </c>
    </row>
    <row r="667" spans="1:18" x14ac:dyDescent="0.15">
      <c r="A667" s="3"/>
      <c r="C667" s="24" t="s">
        <v>227</v>
      </c>
      <c r="D667" s="82">
        <v>83</v>
      </c>
      <c r="E667" s="27">
        <f t="shared" ref="E667:E668" si="178">D667/$E$665</f>
        <v>0.16600000000000001</v>
      </c>
      <c r="F667" s="97">
        <v>11</v>
      </c>
      <c r="G667" s="29">
        <f t="shared" ref="G667:G668" si="179">F667/$G$665</f>
        <v>0.11</v>
      </c>
      <c r="H667" s="97">
        <v>12</v>
      </c>
      <c r="I667" s="29">
        <f t="shared" ref="I667:I668" si="180">H667/$I$665</f>
        <v>0.12</v>
      </c>
      <c r="J667" s="97">
        <v>19</v>
      </c>
      <c r="K667" s="29">
        <f t="shared" ref="K667:K668" si="181">J667/$K$665</f>
        <v>0.19</v>
      </c>
      <c r="L667" s="97">
        <v>19</v>
      </c>
      <c r="M667" s="29">
        <f t="shared" ref="M667:M668" si="182">L667/$M$665</f>
        <v>0.19</v>
      </c>
      <c r="N667" s="97">
        <v>22</v>
      </c>
      <c r="O667" s="29">
        <f t="shared" ref="O667:O668" si="183">N667/$O$665</f>
        <v>0.22</v>
      </c>
    </row>
    <row r="668" spans="1:18" x14ac:dyDescent="0.15">
      <c r="A668" s="3"/>
      <c r="C668" s="24" t="s">
        <v>228</v>
      </c>
      <c r="D668" s="82">
        <v>407</v>
      </c>
      <c r="E668" s="27">
        <f t="shared" si="178"/>
        <v>0.81399999999999995</v>
      </c>
      <c r="F668" s="97">
        <v>81</v>
      </c>
      <c r="G668" s="29">
        <f t="shared" si="179"/>
        <v>0.81</v>
      </c>
      <c r="H668" s="97">
        <v>88</v>
      </c>
      <c r="I668" s="29">
        <f t="shared" si="180"/>
        <v>0.88</v>
      </c>
      <c r="J668" s="97">
        <v>79</v>
      </c>
      <c r="K668" s="29">
        <f t="shared" si="181"/>
        <v>0.79</v>
      </c>
      <c r="L668" s="97">
        <v>81</v>
      </c>
      <c r="M668" s="29">
        <f t="shared" si="182"/>
        <v>0.81</v>
      </c>
      <c r="N668" s="97">
        <v>78</v>
      </c>
      <c r="O668" s="29">
        <f t="shared" si="183"/>
        <v>0.78</v>
      </c>
    </row>
    <row r="669" spans="1:18" x14ac:dyDescent="0.15">
      <c r="A669" s="3"/>
      <c r="C669" s="3"/>
      <c r="E669" s="90"/>
      <c r="F669" s="3"/>
      <c r="G669" s="90"/>
      <c r="H669" s="3"/>
      <c r="I669" s="90"/>
      <c r="J669" s="3"/>
      <c r="K669" s="90"/>
      <c r="L669" s="3"/>
      <c r="M669" s="90"/>
      <c r="N669" s="3"/>
      <c r="O669" s="90"/>
    </row>
    <row r="670" spans="1:18" ht="22.5" x14ac:dyDescent="0.15">
      <c r="C670" s="74"/>
      <c r="D670" s="24" t="s">
        <v>15</v>
      </c>
      <c r="E670" s="76">
        <v>500</v>
      </c>
      <c r="F670" s="77" t="s">
        <v>145</v>
      </c>
      <c r="G670" s="76">
        <v>100</v>
      </c>
      <c r="H670" s="75" t="s">
        <v>25</v>
      </c>
      <c r="I670" s="76">
        <v>100</v>
      </c>
      <c r="J670" s="75" t="s">
        <v>26</v>
      </c>
      <c r="K670" s="76">
        <v>100</v>
      </c>
      <c r="L670" s="75" t="s">
        <v>27</v>
      </c>
      <c r="M670" s="76">
        <v>100</v>
      </c>
      <c r="N670" s="78" t="s">
        <v>28</v>
      </c>
      <c r="O670" s="76">
        <v>100</v>
      </c>
      <c r="R670" s="65"/>
    </row>
    <row r="671" spans="1:18" x14ac:dyDescent="0.15">
      <c r="A671" s="3"/>
      <c r="C671" s="24" t="s">
        <v>229</v>
      </c>
      <c r="D671" s="82">
        <v>93</v>
      </c>
      <c r="E671" s="27">
        <f>D671/$E$670</f>
        <v>0.186</v>
      </c>
      <c r="F671" s="97">
        <v>19</v>
      </c>
      <c r="G671" s="29">
        <f>F671/$G$670</f>
        <v>0.19</v>
      </c>
      <c r="H671" s="97">
        <v>12</v>
      </c>
      <c r="I671" s="29">
        <f>H671/$I$670</f>
        <v>0.12</v>
      </c>
      <c r="J671" s="97">
        <v>21</v>
      </c>
      <c r="K671" s="29">
        <f>J671/$K$670</f>
        <v>0.21</v>
      </c>
      <c r="L671" s="97">
        <v>19</v>
      </c>
      <c r="M671" s="29">
        <f>L671/$M$670</f>
        <v>0.19</v>
      </c>
      <c r="N671" s="97">
        <v>22</v>
      </c>
      <c r="O671" s="29">
        <f>N671/$O$670</f>
        <v>0.22</v>
      </c>
    </row>
    <row r="672" spans="1:18" x14ac:dyDescent="0.15">
      <c r="A672" s="3"/>
    </row>
    <row r="673" spans="1:18" x14ac:dyDescent="0.15">
      <c r="A673" s="3"/>
      <c r="B673" s="3"/>
      <c r="C673" s="114"/>
      <c r="D673" s="114"/>
      <c r="E673" s="114"/>
      <c r="F673" s="114"/>
      <c r="G673" s="114"/>
      <c r="H673" s="114"/>
      <c r="I673" s="89"/>
      <c r="J673" s="89"/>
      <c r="K673" s="118"/>
      <c r="L673" s="118"/>
      <c r="M673" s="89"/>
      <c r="N673" s="89"/>
      <c r="O673" s="118"/>
      <c r="R673" s="89"/>
    </row>
    <row r="674" spans="1:18" x14ac:dyDescent="0.15">
      <c r="A674" s="3"/>
      <c r="B674" s="3"/>
      <c r="C674" s="114"/>
      <c r="D674" s="114"/>
      <c r="E674" s="114"/>
      <c r="F674" s="114"/>
      <c r="G674" s="114"/>
      <c r="H674" s="114"/>
      <c r="I674" s="89"/>
      <c r="J674" s="89"/>
      <c r="K674" s="118"/>
      <c r="L674" s="118"/>
      <c r="M674" s="89"/>
      <c r="N674" s="89"/>
      <c r="O674" s="118"/>
      <c r="R674" s="89"/>
    </row>
    <row r="675" spans="1:18" x14ac:dyDescent="0.15">
      <c r="A675" s="3"/>
      <c r="B675" s="3"/>
      <c r="C675" s="114"/>
      <c r="D675" s="114"/>
      <c r="E675" s="114"/>
      <c r="F675" s="114"/>
      <c r="G675" s="114"/>
      <c r="H675" s="114"/>
      <c r="I675" s="89"/>
      <c r="J675" s="89"/>
      <c r="K675" s="118"/>
      <c r="L675" s="118"/>
      <c r="M675" s="89"/>
      <c r="N675" s="89"/>
      <c r="O675" s="118"/>
      <c r="R675" s="89"/>
    </row>
    <row r="676" spans="1:18" x14ac:dyDescent="0.15">
      <c r="A676" s="3"/>
      <c r="C676" s="127"/>
      <c r="D676" s="24" t="s">
        <v>15</v>
      </c>
      <c r="E676" s="18">
        <v>500</v>
      </c>
      <c r="F676" s="24" t="s">
        <v>2</v>
      </c>
      <c r="G676" s="18">
        <v>250</v>
      </c>
      <c r="H676" s="24" t="s">
        <v>3</v>
      </c>
      <c r="I676" s="18">
        <v>250</v>
      </c>
      <c r="J676" s="115"/>
      <c r="K676" s="115"/>
      <c r="L676" s="3"/>
      <c r="M676" s="3"/>
    </row>
    <row r="677" spans="1:18" x14ac:dyDescent="0.15">
      <c r="A677" s="3"/>
      <c r="C677" s="24" t="s">
        <v>226</v>
      </c>
      <c r="D677" s="82">
        <v>10</v>
      </c>
      <c r="E677" s="27">
        <f>D677/$E$676</f>
        <v>0.02</v>
      </c>
      <c r="F677" s="82">
        <v>6</v>
      </c>
      <c r="G677" s="27">
        <f>F677/$G$676</f>
        <v>2.4E-2</v>
      </c>
      <c r="H677" s="82">
        <v>4</v>
      </c>
      <c r="I677" s="27">
        <f>H677/$I$676</f>
        <v>1.6E-2</v>
      </c>
      <c r="J677" s="116"/>
      <c r="K677" s="116"/>
      <c r="L677" s="3"/>
      <c r="M677" s="3"/>
    </row>
    <row r="678" spans="1:18" x14ac:dyDescent="0.15">
      <c r="A678" s="3"/>
      <c r="C678" s="24" t="s">
        <v>227</v>
      </c>
      <c r="D678" s="82">
        <v>35</v>
      </c>
      <c r="E678" s="27">
        <f t="shared" ref="E678:E679" si="184">D678/$E$676</f>
        <v>7.0000000000000007E-2</v>
      </c>
      <c r="F678" s="82">
        <v>27</v>
      </c>
      <c r="G678" s="27">
        <f t="shared" ref="G678:G679" si="185">F678/$G$676</f>
        <v>0.108</v>
      </c>
      <c r="H678" s="82">
        <v>8</v>
      </c>
      <c r="I678" s="27">
        <f t="shared" ref="I678:I679" si="186">H678/$I$676</f>
        <v>3.2000000000000001E-2</v>
      </c>
      <c r="J678" s="116"/>
      <c r="K678" s="116"/>
      <c r="L678" s="3"/>
      <c r="M678" s="3"/>
    </row>
    <row r="679" spans="1:18" x14ac:dyDescent="0.15">
      <c r="A679" s="3"/>
      <c r="C679" s="24" t="s">
        <v>228</v>
      </c>
      <c r="D679" s="82">
        <v>457</v>
      </c>
      <c r="E679" s="27">
        <f t="shared" si="184"/>
        <v>0.91400000000000003</v>
      </c>
      <c r="F679" s="82">
        <v>218</v>
      </c>
      <c r="G679" s="27">
        <f t="shared" si="185"/>
        <v>0.872</v>
      </c>
      <c r="H679" s="82">
        <v>239</v>
      </c>
      <c r="I679" s="27">
        <f t="shared" si="186"/>
        <v>0.95599999999999996</v>
      </c>
      <c r="J679" s="116"/>
      <c r="K679" s="116"/>
      <c r="L679" s="3"/>
      <c r="M679" s="3"/>
    </row>
    <row r="680" spans="1:18" x14ac:dyDescent="0.15">
      <c r="A680" s="3"/>
    </row>
    <row r="681" spans="1:18" x14ac:dyDescent="0.15">
      <c r="A681" s="3"/>
      <c r="C681" s="127"/>
      <c r="D681" s="24" t="s">
        <v>15</v>
      </c>
      <c r="E681" s="18">
        <v>500</v>
      </c>
      <c r="F681" s="24" t="s">
        <v>2</v>
      </c>
      <c r="G681" s="18">
        <v>250</v>
      </c>
      <c r="H681" s="24" t="s">
        <v>3</v>
      </c>
      <c r="I681" s="18">
        <v>250</v>
      </c>
      <c r="J681" s="115"/>
      <c r="K681" s="115"/>
      <c r="L681" s="3"/>
      <c r="M681" s="3"/>
    </row>
    <row r="682" spans="1:18" x14ac:dyDescent="0.15">
      <c r="A682" s="3"/>
      <c r="C682" s="24" t="s">
        <v>229</v>
      </c>
      <c r="D682" s="82">
        <v>43</v>
      </c>
      <c r="E682" s="27">
        <f>D682/$E$681</f>
        <v>8.5999999999999993E-2</v>
      </c>
      <c r="F682" s="82">
        <v>32</v>
      </c>
      <c r="G682" s="27">
        <f>F682/$G$681</f>
        <v>0.128</v>
      </c>
      <c r="H682" s="82">
        <v>11</v>
      </c>
      <c r="I682" s="27">
        <f>H682/$I$681</f>
        <v>4.3999999999999997E-2</v>
      </c>
      <c r="J682" s="116"/>
      <c r="K682" s="116"/>
      <c r="L682" s="3"/>
      <c r="M682" s="3"/>
    </row>
    <row r="683" spans="1:18" x14ac:dyDescent="0.15">
      <c r="A683" s="3"/>
      <c r="C683" s="3"/>
      <c r="D683" s="3"/>
      <c r="E683" s="3"/>
      <c r="F683" s="3"/>
      <c r="G683" s="3"/>
      <c r="H683" s="3"/>
      <c r="I683" s="3"/>
      <c r="J683" s="3"/>
      <c r="K683" s="3"/>
      <c r="L683" s="3"/>
      <c r="M683" s="3"/>
    </row>
    <row r="684" spans="1:18" x14ac:dyDescent="0.15">
      <c r="C684" s="7" t="s">
        <v>97</v>
      </c>
    </row>
    <row r="685" spans="1:18" ht="22.5" x14ac:dyDescent="0.15">
      <c r="C685" s="74"/>
      <c r="D685" s="75" t="s">
        <v>15</v>
      </c>
      <c r="E685" s="76">
        <v>500</v>
      </c>
      <c r="F685" s="77" t="s">
        <v>145</v>
      </c>
      <c r="G685" s="76">
        <v>100</v>
      </c>
      <c r="H685" s="75" t="s">
        <v>25</v>
      </c>
      <c r="I685" s="76">
        <v>100</v>
      </c>
      <c r="J685" s="75" t="s">
        <v>26</v>
      </c>
      <c r="K685" s="76">
        <v>100</v>
      </c>
      <c r="L685" s="75" t="s">
        <v>27</v>
      </c>
      <c r="M685" s="76">
        <v>100</v>
      </c>
      <c r="N685" s="78" t="s">
        <v>28</v>
      </c>
      <c r="O685" s="76">
        <v>100</v>
      </c>
      <c r="R685" s="65"/>
    </row>
    <row r="686" spans="1:18" x14ac:dyDescent="0.15">
      <c r="A686" s="3"/>
      <c r="C686" s="24" t="s">
        <v>226</v>
      </c>
      <c r="D686" s="82">
        <v>10</v>
      </c>
      <c r="E686" s="27">
        <f>D686/$E$685</f>
        <v>0.02</v>
      </c>
      <c r="F686" s="97">
        <v>8</v>
      </c>
      <c r="G686" s="29">
        <f>F686/$G$685</f>
        <v>0.08</v>
      </c>
      <c r="H686" s="97">
        <v>0</v>
      </c>
      <c r="I686" s="29">
        <f>H686/$I$685</f>
        <v>0</v>
      </c>
      <c r="J686" s="97">
        <v>1</v>
      </c>
      <c r="K686" s="29">
        <f>J686/$K$685</f>
        <v>0.01</v>
      </c>
      <c r="L686" s="97">
        <v>0</v>
      </c>
      <c r="M686" s="29">
        <f>L686/$M$685</f>
        <v>0</v>
      </c>
      <c r="N686" s="97">
        <v>1</v>
      </c>
      <c r="O686" s="29">
        <f>N686/$O$685</f>
        <v>0.01</v>
      </c>
    </row>
    <row r="687" spans="1:18" x14ac:dyDescent="0.15">
      <c r="A687" s="3"/>
      <c r="C687" s="24" t="s">
        <v>227</v>
      </c>
      <c r="D687" s="82">
        <v>35</v>
      </c>
      <c r="E687" s="27">
        <f t="shared" ref="E687:E688" si="187">D687/$E$685</f>
        <v>7.0000000000000007E-2</v>
      </c>
      <c r="F687" s="97">
        <v>11</v>
      </c>
      <c r="G687" s="29">
        <f t="shared" ref="G687:G688" si="188">F687/$G$685</f>
        <v>0.11</v>
      </c>
      <c r="H687" s="97">
        <v>5</v>
      </c>
      <c r="I687" s="29">
        <f t="shared" ref="I687:I688" si="189">H687/$I$685</f>
        <v>0.05</v>
      </c>
      <c r="J687" s="97">
        <v>6</v>
      </c>
      <c r="K687" s="29">
        <f t="shared" ref="K687:K688" si="190">J687/$K$685</f>
        <v>0.06</v>
      </c>
      <c r="L687" s="97">
        <v>4</v>
      </c>
      <c r="M687" s="29">
        <f t="shared" ref="M687:M688" si="191">L687/$M$685</f>
        <v>0.04</v>
      </c>
      <c r="N687" s="97">
        <v>9</v>
      </c>
      <c r="O687" s="29">
        <f t="shared" ref="O687:O688" si="192">N687/$O$685</f>
        <v>0.09</v>
      </c>
    </row>
    <row r="688" spans="1:18" x14ac:dyDescent="0.15">
      <c r="A688" s="3"/>
      <c r="C688" s="24" t="s">
        <v>228</v>
      </c>
      <c r="D688" s="82">
        <v>457</v>
      </c>
      <c r="E688" s="27">
        <f t="shared" si="187"/>
        <v>0.91400000000000003</v>
      </c>
      <c r="F688" s="97">
        <v>82</v>
      </c>
      <c r="G688" s="29">
        <f t="shared" si="188"/>
        <v>0.82</v>
      </c>
      <c r="H688" s="97">
        <v>95</v>
      </c>
      <c r="I688" s="29">
        <f t="shared" si="189"/>
        <v>0.95</v>
      </c>
      <c r="J688" s="97">
        <v>93</v>
      </c>
      <c r="K688" s="29">
        <f t="shared" si="190"/>
        <v>0.93</v>
      </c>
      <c r="L688" s="97">
        <v>96</v>
      </c>
      <c r="M688" s="29">
        <f t="shared" si="191"/>
        <v>0.96</v>
      </c>
      <c r="N688" s="97">
        <v>91</v>
      </c>
      <c r="O688" s="29">
        <f t="shared" si="192"/>
        <v>0.91</v>
      </c>
    </row>
    <row r="689" spans="1:18" x14ac:dyDescent="0.15">
      <c r="A689" s="3"/>
      <c r="C689" s="3"/>
      <c r="E689" s="90"/>
      <c r="F689" s="3"/>
      <c r="G689" s="90"/>
      <c r="H689" s="3"/>
      <c r="I689" s="90"/>
      <c r="J689" s="3"/>
      <c r="K689" s="90"/>
      <c r="L689" s="3"/>
      <c r="M689" s="90"/>
      <c r="N689" s="3"/>
      <c r="O689" s="90"/>
    </row>
    <row r="690" spans="1:18" ht="22.5" x14ac:dyDescent="0.15">
      <c r="C690" s="74"/>
      <c r="D690" s="24" t="s">
        <v>15</v>
      </c>
      <c r="E690" s="76">
        <v>500</v>
      </c>
      <c r="F690" s="77" t="s">
        <v>145</v>
      </c>
      <c r="G690" s="76">
        <v>100</v>
      </c>
      <c r="H690" s="75" t="s">
        <v>25</v>
      </c>
      <c r="I690" s="76">
        <v>100</v>
      </c>
      <c r="J690" s="75" t="s">
        <v>26</v>
      </c>
      <c r="K690" s="76">
        <v>100</v>
      </c>
      <c r="L690" s="75" t="s">
        <v>27</v>
      </c>
      <c r="M690" s="76">
        <v>100</v>
      </c>
      <c r="N690" s="78" t="s">
        <v>28</v>
      </c>
      <c r="O690" s="76">
        <v>100</v>
      </c>
      <c r="R690" s="65"/>
    </row>
    <row r="691" spans="1:18" x14ac:dyDescent="0.15">
      <c r="A691" s="3"/>
      <c r="C691" s="24" t="s">
        <v>229</v>
      </c>
      <c r="D691" s="82">
        <v>43</v>
      </c>
      <c r="E691" s="27">
        <f>D691/$E$690</f>
        <v>8.5999999999999993E-2</v>
      </c>
      <c r="F691" s="97">
        <v>18</v>
      </c>
      <c r="G691" s="29">
        <f>F691/$G$690</f>
        <v>0.18</v>
      </c>
      <c r="H691" s="97">
        <v>5</v>
      </c>
      <c r="I691" s="29">
        <f>H691/$I$690</f>
        <v>0.05</v>
      </c>
      <c r="J691" s="97">
        <v>7</v>
      </c>
      <c r="K691" s="29">
        <f>J691/$K$690</f>
        <v>7.0000000000000007E-2</v>
      </c>
      <c r="L691" s="97">
        <v>4</v>
      </c>
      <c r="M691" s="29">
        <f>L691/$M$690</f>
        <v>0.04</v>
      </c>
      <c r="N691" s="97">
        <v>9</v>
      </c>
      <c r="O691" s="29">
        <f>N691/$O$690</f>
        <v>0.09</v>
      </c>
    </row>
    <row r="692" spans="1:18" x14ac:dyDescent="0.15">
      <c r="A692" s="3"/>
      <c r="C692" s="3"/>
      <c r="E692" s="69"/>
      <c r="F692" s="3"/>
      <c r="G692" s="90"/>
      <c r="H692" s="3"/>
      <c r="I692" s="90"/>
      <c r="J692" s="3"/>
      <c r="K692" s="90"/>
      <c r="L692" s="3"/>
      <c r="M692" s="90"/>
      <c r="N692" s="3"/>
      <c r="O692" s="90"/>
    </row>
    <row r="693" spans="1:18" x14ac:dyDescent="0.15">
      <c r="A693" s="3"/>
    </row>
    <row r="694" spans="1:18" x14ac:dyDescent="0.15">
      <c r="A694" s="3"/>
      <c r="B694" s="3"/>
      <c r="C694" s="114"/>
      <c r="D694" s="114"/>
      <c r="E694" s="114"/>
      <c r="F694" s="114"/>
      <c r="G694" s="114"/>
      <c r="H694" s="114"/>
      <c r="I694" s="89"/>
      <c r="J694" s="89"/>
      <c r="K694" s="118"/>
      <c r="L694" s="118"/>
      <c r="M694" s="89"/>
      <c r="N694" s="89"/>
      <c r="O694" s="118"/>
      <c r="R694" s="89"/>
    </row>
    <row r="695" spans="1:18" x14ac:dyDescent="0.15">
      <c r="A695" s="3"/>
      <c r="B695" s="3"/>
      <c r="C695" s="114"/>
      <c r="D695" s="114"/>
      <c r="E695" s="114"/>
      <c r="F695" s="114"/>
      <c r="G695" s="114"/>
      <c r="H695" s="114"/>
      <c r="I695" s="89"/>
      <c r="J695" s="89"/>
      <c r="K695" s="118"/>
      <c r="L695" s="118"/>
      <c r="M695" s="89"/>
      <c r="N695" s="89"/>
      <c r="O695" s="118"/>
      <c r="R695" s="89"/>
    </row>
    <row r="696" spans="1:18" x14ac:dyDescent="0.15">
      <c r="A696" s="3"/>
      <c r="B696" s="3"/>
      <c r="C696" s="114"/>
      <c r="D696" s="114"/>
      <c r="E696" s="114"/>
      <c r="F696" s="114"/>
      <c r="G696" s="114"/>
      <c r="H696" s="114"/>
      <c r="I696" s="89"/>
      <c r="J696" s="89"/>
      <c r="K696" s="118"/>
      <c r="L696" s="118"/>
      <c r="M696" s="89"/>
      <c r="N696" s="89"/>
      <c r="O696" s="118"/>
      <c r="R696" s="89"/>
    </row>
    <row r="697" spans="1:18" x14ac:dyDescent="0.15">
      <c r="A697" s="3"/>
      <c r="C697" s="127"/>
      <c r="D697" s="24" t="s">
        <v>15</v>
      </c>
      <c r="E697" s="18">
        <v>500</v>
      </c>
      <c r="F697" s="24" t="s">
        <v>2</v>
      </c>
      <c r="G697" s="18">
        <v>250</v>
      </c>
      <c r="H697" s="24" t="s">
        <v>3</v>
      </c>
      <c r="I697" s="18">
        <v>250</v>
      </c>
      <c r="J697" s="115"/>
      <c r="K697" s="115"/>
      <c r="L697" s="3"/>
      <c r="M697" s="3"/>
    </row>
    <row r="698" spans="1:18" x14ac:dyDescent="0.15">
      <c r="A698" s="3"/>
      <c r="C698" s="24" t="s">
        <v>226</v>
      </c>
      <c r="D698" s="82">
        <v>11</v>
      </c>
      <c r="E698" s="27">
        <f>D698/$E$697</f>
        <v>2.1999999999999999E-2</v>
      </c>
      <c r="F698" s="82">
        <v>9</v>
      </c>
      <c r="G698" s="27">
        <f>F698/$G$697</f>
        <v>3.5999999999999997E-2</v>
      </c>
      <c r="H698" s="82">
        <v>2</v>
      </c>
      <c r="I698" s="27">
        <f>H698/$I$697</f>
        <v>8.0000000000000002E-3</v>
      </c>
      <c r="J698" s="116"/>
      <c r="K698" s="116"/>
      <c r="L698" s="3"/>
      <c r="M698" s="3"/>
    </row>
    <row r="699" spans="1:18" x14ac:dyDescent="0.15">
      <c r="A699" s="3"/>
      <c r="C699" s="24" t="s">
        <v>227</v>
      </c>
      <c r="D699" s="82">
        <v>57</v>
      </c>
      <c r="E699" s="27">
        <f t="shared" ref="E699:E700" si="193">D699/$E$697</f>
        <v>0.114</v>
      </c>
      <c r="F699" s="82">
        <v>34</v>
      </c>
      <c r="G699" s="27">
        <f t="shared" ref="G699:G700" si="194">F699/$G$697</f>
        <v>0.13600000000000001</v>
      </c>
      <c r="H699" s="82">
        <v>23</v>
      </c>
      <c r="I699" s="27">
        <f t="shared" ref="I699:I700" si="195">H699/$I$697</f>
        <v>9.1999999999999998E-2</v>
      </c>
      <c r="J699" s="116"/>
      <c r="K699" s="116"/>
      <c r="L699" s="3"/>
      <c r="M699" s="3"/>
    </row>
    <row r="700" spans="1:18" x14ac:dyDescent="0.15">
      <c r="A700" s="3"/>
      <c r="C700" s="24" t="s">
        <v>228</v>
      </c>
      <c r="D700" s="82">
        <v>434</v>
      </c>
      <c r="E700" s="27">
        <f t="shared" si="193"/>
        <v>0.86799999999999999</v>
      </c>
      <c r="F700" s="82">
        <v>209</v>
      </c>
      <c r="G700" s="27">
        <f t="shared" si="194"/>
        <v>0.83599999999999997</v>
      </c>
      <c r="H700" s="82">
        <v>225</v>
      </c>
      <c r="I700" s="27">
        <f t="shared" si="195"/>
        <v>0.9</v>
      </c>
      <c r="J700" s="116"/>
      <c r="K700" s="116"/>
      <c r="L700" s="3"/>
      <c r="M700" s="3"/>
    </row>
    <row r="701" spans="1:18" x14ac:dyDescent="0.15">
      <c r="A701" s="3"/>
    </row>
    <row r="702" spans="1:18" x14ac:dyDescent="0.15">
      <c r="A702" s="3"/>
      <c r="C702" s="127"/>
      <c r="D702" s="24" t="s">
        <v>15</v>
      </c>
      <c r="E702" s="18">
        <v>500</v>
      </c>
      <c r="F702" s="24" t="s">
        <v>2</v>
      </c>
      <c r="G702" s="18">
        <v>250</v>
      </c>
      <c r="H702" s="24" t="s">
        <v>3</v>
      </c>
      <c r="I702" s="18">
        <v>250</v>
      </c>
      <c r="J702" s="115"/>
      <c r="K702" s="115"/>
      <c r="L702" s="3"/>
      <c r="M702" s="3"/>
    </row>
    <row r="703" spans="1:18" x14ac:dyDescent="0.15">
      <c r="A703" s="3"/>
      <c r="C703" s="24" t="s">
        <v>229</v>
      </c>
      <c r="D703" s="82">
        <v>66</v>
      </c>
      <c r="E703" s="27">
        <f>D703/$E$702</f>
        <v>0.13200000000000001</v>
      </c>
      <c r="F703" s="82">
        <v>41</v>
      </c>
      <c r="G703" s="27">
        <f>F703/$G$702</f>
        <v>0.16400000000000001</v>
      </c>
      <c r="H703" s="82">
        <v>25</v>
      </c>
      <c r="I703" s="27">
        <f>H703/$I$702</f>
        <v>0.1</v>
      </c>
      <c r="J703" s="116"/>
      <c r="K703" s="116"/>
      <c r="L703" s="3"/>
      <c r="M703" s="3"/>
    </row>
    <row r="704" spans="1:18" x14ac:dyDescent="0.15">
      <c r="A704" s="3"/>
      <c r="C704" s="3"/>
      <c r="D704" s="3"/>
      <c r="E704" s="3"/>
      <c r="F704" s="3"/>
      <c r="G704" s="3"/>
      <c r="H704" s="3"/>
      <c r="I704" s="3"/>
      <c r="J704" s="3"/>
      <c r="K704" s="3"/>
      <c r="L704" s="3"/>
      <c r="M704" s="3"/>
    </row>
    <row r="705" spans="1:18" x14ac:dyDescent="0.15">
      <c r="C705" s="7" t="s">
        <v>97</v>
      </c>
    </row>
    <row r="706" spans="1:18" ht="22.5" x14ac:dyDescent="0.15">
      <c r="C706" s="74"/>
      <c r="D706" s="75" t="s">
        <v>15</v>
      </c>
      <c r="E706" s="76">
        <v>500</v>
      </c>
      <c r="F706" s="77" t="s">
        <v>145</v>
      </c>
      <c r="G706" s="76">
        <v>100</v>
      </c>
      <c r="H706" s="75" t="s">
        <v>25</v>
      </c>
      <c r="I706" s="76">
        <v>100</v>
      </c>
      <c r="J706" s="75" t="s">
        <v>26</v>
      </c>
      <c r="K706" s="76">
        <v>100</v>
      </c>
      <c r="L706" s="75" t="s">
        <v>27</v>
      </c>
      <c r="M706" s="76">
        <v>100</v>
      </c>
      <c r="N706" s="78" t="s">
        <v>28</v>
      </c>
      <c r="O706" s="76">
        <v>100</v>
      </c>
      <c r="R706" s="65"/>
    </row>
    <row r="707" spans="1:18" x14ac:dyDescent="0.15">
      <c r="A707" s="3"/>
      <c r="C707" s="24" t="s">
        <v>226</v>
      </c>
      <c r="D707" s="82">
        <v>11</v>
      </c>
      <c r="E707" s="27">
        <f>D707/$E$706</f>
        <v>2.1999999999999999E-2</v>
      </c>
      <c r="F707" s="97">
        <v>9</v>
      </c>
      <c r="G707" s="29">
        <f>F707/$G$706</f>
        <v>0.09</v>
      </c>
      <c r="H707" s="97">
        <v>0</v>
      </c>
      <c r="I707" s="29">
        <f>H707/$I$706</f>
        <v>0</v>
      </c>
      <c r="J707" s="97">
        <v>1</v>
      </c>
      <c r="K707" s="29">
        <f>J707/$K$706</f>
        <v>0.01</v>
      </c>
      <c r="L707" s="97">
        <v>1</v>
      </c>
      <c r="M707" s="29">
        <f>L707/$M$706</f>
        <v>0.01</v>
      </c>
      <c r="N707" s="97">
        <v>0</v>
      </c>
      <c r="O707" s="29">
        <f>N707/$O$706</f>
        <v>0</v>
      </c>
    </row>
    <row r="708" spans="1:18" x14ac:dyDescent="0.15">
      <c r="A708" s="3"/>
      <c r="C708" s="24" t="s">
        <v>227</v>
      </c>
      <c r="D708" s="82">
        <v>57</v>
      </c>
      <c r="E708" s="27">
        <f t="shared" ref="E708:E709" si="196">D708/$E$706</f>
        <v>0.114</v>
      </c>
      <c r="F708" s="97">
        <v>9</v>
      </c>
      <c r="G708" s="29">
        <f t="shared" ref="G708:G709" si="197">F708/$G$706</f>
        <v>0.09</v>
      </c>
      <c r="H708" s="97">
        <v>11</v>
      </c>
      <c r="I708" s="29">
        <f t="shared" ref="I708:I709" si="198">H708/$I$706</f>
        <v>0.11</v>
      </c>
      <c r="J708" s="97">
        <v>12</v>
      </c>
      <c r="K708" s="29">
        <f t="shared" ref="K708:K709" si="199">J708/$K$706</f>
        <v>0.12</v>
      </c>
      <c r="L708" s="97">
        <v>8</v>
      </c>
      <c r="M708" s="29">
        <f t="shared" ref="M708:M709" si="200">L708/$M$706</f>
        <v>0.08</v>
      </c>
      <c r="N708" s="97">
        <v>17</v>
      </c>
      <c r="O708" s="29">
        <f t="shared" ref="O708:O709" si="201">N708/$O$706</f>
        <v>0.17</v>
      </c>
    </row>
    <row r="709" spans="1:18" x14ac:dyDescent="0.15">
      <c r="A709" s="3"/>
      <c r="C709" s="24" t="s">
        <v>228</v>
      </c>
      <c r="D709" s="82">
        <v>434</v>
      </c>
      <c r="E709" s="27">
        <f t="shared" si="196"/>
        <v>0.86799999999999999</v>
      </c>
      <c r="F709" s="97">
        <v>83</v>
      </c>
      <c r="G709" s="29">
        <f t="shared" si="197"/>
        <v>0.83</v>
      </c>
      <c r="H709" s="97">
        <v>89</v>
      </c>
      <c r="I709" s="29">
        <f t="shared" si="198"/>
        <v>0.89</v>
      </c>
      <c r="J709" s="97">
        <v>87</v>
      </c>
      <c r="K709" s="29">
        <f t="shared" si="199"/>
        <v>0.87</v>
      </c>
      <c r="L709" s="97">
        <v>92</v>
      </c>
      <c r="M709" s="29">
        <f t="shared" si="200"/>
        <v>0.92</v>
      </c>
      <c r="N709" s="97">
        <v>83</v>
      </c>
      <c r="O709" s="29">
        <f t="shared" si="201"/>
        <v>0.83</v>
      </c>
    </row>
    <row r="710" spans="1:18" x14ac:dyDescent="0.15">
      <c r="A710" s="3"/>
      <c r="C710" s="3"/>
      <c r="E710" s="90"/>
      <c r="F710" s="3"/>
      <c r="G710" s="90"/>
      <c r="H710" s="3"/>
      <c r="I710" s="90"/>
      <c r="J710" s="3"/>
      <c r="K710" s="90"/>
      <c r="L710" s="3"/>
      <c r="M710" s="90"/>
      <c r="N710" s="3"/>
      <c r="O710" s="90"/>
    </row>
    <row r="711" spans="1:18" ht="22.5" x14ac:dyDescent="0.15">
      <c r="C711" s="74"/>
      <c r="D711" s="24" t="s">
        <v>15</v>
      </c>
      <c r="E711" s="76">
        <v>500</v>
      </c>
      <c r="F711" s="77" t="s">
        <v>145</v>
      </c>
      <c r="G711" s="76">
        <v>100</v>
      </c>
      <c r="H711" s="75" t="s">
        <v>25</v>
      </c>
      <c r="I711" s="76">
        <v>100</v>
      </c>
      <c r="J711" s="75" t="s">
        <v>26</v>
      </c>
      <c r="K711" s="76">
        <v>100</v>
      </c>
      <c r="L711" s="75" t="s">
        <v>27</v>
      </c>
      <c r="M711" s="76">
        <v>100</v>
      </c>
      <c r="N711" s="78" t="s">
        <v>28</v>
      </c>
      <c r="O711" s="76">
        <v>100</v>
      </c>
      <c r="R711" s="65"/>
    </row>
    <row r="712" spans="1:18" x14ac:dyDescent="0.15">
      <c r="A712" s="3"/>
      <c r="C712" s="24" t="s">
        <v>229</v>
      </c>
      <c r="D712" s="82">
        <v>66</v>
      </c>
      <c r="E712" s="27">
        <f>D712/$E$711</f>
        <v>0.13200000000000001</v>
      </c>
      <c r="F712" s="97">
        <v>17</v>
      </c>
      <c r="G712" s="29">
        <f>F712/$G$711</f>
        <v>0.17</v>
      </c>
      <c r="H712" s="97">
        <v>11</v>
      </c>
      <c r="I712" s="29">
        <f>H712/$I$711</f>
        <v>0.11</v>
      </c>
      <c r="J712" s="97">
        <v>13</v>
      </c>
      <c r="K712" s="29">
        <f>J712/$K$711</f>
        <v>0.13</v>
      </c>
      <c r="L712" s="97">
        <v>8</v>
      </c>
      <c r="M712" s="29">
        <f>L712/$M$711</f>
        <v>0.08</v>
      </c>
      <c r="N712" s="97">
        <v>17</v>
      </c>
      <c r="O712" s="29">
        <f>N712/$O$711</f>
        <v>0.17</v>
      </c>
    </row>
    <row r="713" spans="1:18" x14ac:dyDescent="0.15">
      <c r="A713" s="3"/>
    </row>
    <row r="714" spans="1:18" x14ac:dyDescent="0.15">
      <c r="A714" s="3"/>
      <c r="B714" s="3"/>
      <c r="C714" s="114"/>
      <c r="D714" s="114"/>
      <c r="E714" s="114"/>
      <c r="F714" s="114"/>
      <c r="G714" s="114"/>
      <c r="H714" s="114"/>
      <c r="I714" s="89"/>
      <c r="J714" s="89"/>
      <c r="K714" s="118"/>
      <c r="L714" s="118"/>
      <c r="M714" s="89"/>
      <c r="N714" s="89"/>
      <c r="O714" s="118"/>
      <c r="R714" s="89"/>
    </row>
    <row r="715" spans="1:18" x14ac:dyDescent="0.15">
      <c r="A715" s="3"/>
      <c r="B715" s="3"/>
      <c r="C715" s="114"/>
      <c r="D715" s="114"/>
      <c r="E715" s="114"/>
      <c r="F715" s="114"/>
      <c r="G715" s="114"/>
      <c r="H715" s="114"/>
      <c r="I715" s="89"/>
      <c r="J715" s="89"/>
      <c r="K715" s="118"/>
      <c r="L715" s="118"/>
      <c r="M715" s="89"/>
      <c r="N715" s="89"/>
      <c r="O715" s="118"/>
      <c r="R715" s="89"/>
    </row>
    <row r="716" spans="1:18" x14ac:dyDescent="0.15">
      <c r="A716" s="3"/>
      <c r="B716" s="3"/>
      <c r="C716" s="114"/>
      <c r="D716" s="114"/>
      <c r="E716" s="114"/>
      <c r="F716" s="114"/>
      <c r="G716" s="114"/>
      <c r="H716" s="114"/>
      <c r="I716" s="89"/>
      <c r="J716" s="89"/>
      <c r="K716" s="118"/>
      <c r="L716" s="118"/>
      <c r="M716" s="89"/>
      <c r="N716" s="89"/>
      <c r="O716" s="118"/>
      <c r="R716" s="89"/>
    </row>
    <row r="717" spans="1:18" x14ac:dyDescent="0.15">
      <c r="A717" s="3"/>
      <c r="C717" s="127"/>
      <c r="D717" s="24" t="s">
        <v>15</v>
      </c>
      <c r="E717" s="18">
        <v>500</v>
      </c>
      <c r="F717" s="24" t="s">
        <v>2</v>
      </c>
      <c r="G717" s="18">
        <v>250</v>
      </c>
      <c r="H717" s="24" t="s">
        <v>3</v>
      </c>
      <c r="I717" s="18">
        <v>250</v>
      </c>
      <c r="J717" s="115"/>
      <c r="K717" s="115"/>
      <c r="L717" s="3"/>
      <c r="M717" s="3"/>
    </row>
    <row r="718" spans="1:18" x14ac:dyDescent="0.15">
      <c r="A718" s="3"/>
      <c r="C718" s="24" t="s">
        <v>226</v>
      </c>
      <c r="D718" s="82">
        <v>12</v>
      </c>
      <c r="E718" s="27">
        <f>D718/$E$717</f>
        <v>2.4E-2</v>
      </c>
      <c r="F718" s="82">
        <v>8</v>
      </c>
      <c r="G718" s="27">
        <f>F718/$G$717</f>
        <v>3.2000000000000001E-2</v>
      </c>
      <c r="H718" s="82">
        <v>4</v>
      </c>
      <c r="I718" s="27">
        <f>H718/$I$717</f>
        <v>1.6E-2</v>
      </c>
      <c r="J718" s="116"/>
      <c r="K718" s="116"/>
      <c r="L718" s="3"/>
      <c r="M718" s="3"/>
    </row>
    <row r="719" spans="1:18" x14ac:dyDescent="0.15">
      <c r="A719" s="3"/>
      <c r="C719" s="24" t="s">
        <v>227</v>
      </c>
      <c r="D719" s="82">
        <v>61</v>
      </c>
      <c r="E719" s="27">
        <f t="shared" ref="E719:E720" si="202">D719/$E$717</f>
        <v>0.122</v>
      </c>
      <c r="F719" s="82">
        <v>40</v>
      </c>
      <c r="G719" s="27">
        <f t="shared" ref="G719:G720" si="203">F719/$G$717</f>
        <v>0.16</v>
      </c>
      <c r="H719" s="82">
        <v>21</v>
      </c>
      <c r="I719" s="27">
        <f t="shared" ref="I719:I720" si="204">H719/$I$717</f>
        <v>8.4000000000000005E-2</v>
      </c>
      <c r="J719" s="116"/>
      <c r="K719" s="116"/>
      <c r="L719" s="3"/>
      <c r="M719" s="3"/>
    </row>
    <row r="720" spans="1:18" x14ac:dyDescent="0.15">
      <c r="A720" s="3"/>
      <c r="C720" s="24" t="s">
        <v>228</v>
      </c>
      <c r="D720" s="82">
        <v>430</v>
      </c>
      <c r="E720" s="27">
        <f t="shared" si="202"/>
        <v>0.86</v>
      </c>
      <c r="F720" s="82">
        <v>204</v>
      </c>
      <c r="G720" s="27">
        <f t="shared" si="203"/>
        <v>0.81599999999999995</v>
      </c>
      <c r="H720" s="82">
        <v>226</v>
      </c>
      <c r="I720" s="27">
        <f t="shared" si="204"/>
        <v>0.90400000000000003</v>
      </c>
      <c r="J720" s="116"/>
      <c r="K720" s="116"/>
      <c r="L720" s="3"/>
      <c r="M720" s="3"/>
    </row>
    <row r="721" spans="1:18" x14ac:dyDescent="0.15">
      <c r="A721" s="3"/>
    </row>
    <row r="722" spans="1:18" x14ac:dyDescent="0.15">
      <c r="A722" s="3"/>
      <c r="C722" s="127"/>
      <c r="D722" s="24" t="s">
        <v>15</v>
      </c>
      <c r="E722" s="18">
        <v>500</v>
      </c>
      <c r="F722" s="24" t="s">
        <v>2</v>
      </c>
      <c r="G722" s="18">
        <v>250</v>
      </c>
      <c r="H722" s="24" t="s">
        <v>3</v>
      </c>
      <c r="I722" s="18">
        <v>250</v>
      </c>
      <c r="J722" s="115"/>
      <c r="K722" s="115"/>
      <c r="L722" s="3"/>
      <c r="M722" s="3"/>
    </row>
    <row r="723" spans="1:18" x14ac:dyDescent="0.15">
      <c r="A723" s="3"/>
      <c r="C723" s="24" t="s">
        <v>229</v>
      </c>
      <c r="D723" s="82">
        <v>70</v>
      </c>
      <c r="E723" s="27">
        <f>D723/$E$722</f>
        <v>0.14000000000000001</v>
      </c>
      <c r="F723" s="82">
        <v>46</v>
      </c>
      <c r="G723" s="27">
        <f>F723/$G$722</f>
        <v>0.184</v>
      </c>
      <c r="H723" s="82">
        <v>24</v>
      </c>
      <c r="I723" s="27">
        <f>H723/$I$722</f>
        <v>9.6000000000000002E-2</v>
      </c>
      <c r="J723" s="116"/>
      <c r="K723" s="116"/>
      <c r="L723" s="3"/>
      <c r="M723" s="3"/>
    </row>
    <row r="724" spans="1:18" x14ac:dyDescent="0.15">
      <c r="A724" s="3"/>
      <c r="C724" s="3"/>
      <c r="D724" s="3"/>
      <c r="E724" s="3"/>
      <c r="F724" s="3"/>
      <c r="G724" s="3"/>
      <c r="H724" s="3"/>
      <c r="I724" s="3"/>
      <c r="J724" s="3"/>
      <c r="K724" s="3"/>
      <c r="L724" s="3"/>
      <c r="M724" s="3"/>
    </row>
    <row r="725" spans="1:18" x14ac:dyDescent="0.15">
      <c r="C725" s="7" t="s">
        <v>97</v>
      </c>
    </row>
    <row r="726" spans="1:18" ht="22.5" x14ac:dyDescent="0.15">
      <c r="C726" s="74"/>
      <c r="D726" s="75" t="s">
        <v>15</v>
      </c>
      <c r="E726" s="76">
        <v>500</v>
      </c>
      <c r="F726" s="77" t="s">
        <v>145</v>
      </c>
      <c r="G726" s="76">
        <v>100</v>
      </c>
      <c r="H726" s="75" t="s">
        <v>25</v>
      </c>
      <c r="I726" s="76">
        <v>100</v>
      </c>
      <c r="J726" s="75" t="s">
        <v>26</v>
      </c>
      <c r="K726" s="76">
        <v>100</v>
      </c>
      <c r="L726" s="75" t="s">
        <v>27</v>
      </c>
      <c r="M726" s="76">
        <v>100</v>
      </c>
      <c r="N726" s="78" t="s">
        <v>28</v>
      </c>
      <c r="O726" s="76">
        <v>100</v>
      </c>
      <c r="R726" s="65"/>
    </row>
    <row r="727" spans="1:18" x14ac:dyDescent="0.15">
      <c r="A727" s="3"/>
      <c r="C727" s="24" t="s">
        <v>226</v>
      </c>
      <c r="D727" s="82">
        <v>12</v>
      </c>
      <c r="E727" s="27">
        <f>D727/$E$717</f>
        <v>2.4E-2</v>
      </c>
      <c r="F727" s="97">
        <v>9</v>
      </c>
      <c r="G727" s="29">
        <f>F727/$G$726</f>
        <v>0.09</v>
      </c>
      <c r="H727" s="97">
        <v>1</v>
      </c>
      <c r="I727" s="29">
        <f>H727/$I$726</f>
        <v>0.01</v>
      </c>
      <c r="J727" s="97">
        <v>0</v>
      </c>
      <c r="K727" s="29">
        <f>J727/$K$726</f>
        <v>0</v>
      </c>
      <c r="L727" s="97">
        <v>1</v>
      </c>
      <c r="M727" s="29">
        <f>L727/$M$726</f>
        <v>0.01</v>
      </c>
      <c r="N727" s="97">
        <v>1</v>
      </c>
      <c r="O727" s="29">
        <f>N727/$O$726</f>
        <v>0.01</v>
      </c>
    </row>
    <row r="728" spans="1:18" x14ac:dyDescent="0.15">
      <c r="A728" s="3"/>
      <c r="C728" s="24" t="s">
        <v>227</v>
      </c>
      <c r="D728" s="82">
        <v>61</v>
      </c>
      <c r="E728" s="27">
        <f t="shared" ref="E728:E729" si="205">D728/$E$717</f>
        <v>0.122</v>
      </c>
      <c r="F728" s="97">
        <v>15</v>
      </c>
      <c r="G728" s="29">
        <f t="shared" ref="G728:G729" si="206">F728/$G$726</f>
        <v>0.15</v>
      </c>
      <c r="H728" s="97">
        <v>11</v>
      </c>
      <c r="I728" s="29">
        <f t="shared" ref="I728:I729" si="207">H728/$I$726</f>
        <v>0.11</v>
      </c>
      <c r="J728" s="97">
        <v>13</v>
      </c>
      <c r="K728" s="29">
        <f t="shared" ref="K728:K729" si="208">J728/$K$726</f>
        <v>0.13</v>
      </c>
      <c r="L728" s="97">
        <v>9</v>
      </c>
      <c r="M728" s="29">
        <f t="shared" ref="M728:M729" si="209">L728/$M$726</f>
        <v>0.09</v>
      </c>
      <c r="N728" s="97">
        <v>13</v>
      </c>
      <c r="O728" s="29">
        <f t="shared" ref="O728:O729" si="210">N728/$O$726</f>
        <v>0.13</v>
      </c>
    </row>
    <row r="729" spans="1:18" x14ac:dyDescent="0.15">
      <c r="A729" s="3"/>
      <c r="C729" s="24" t="s">
        <v>228</v>
      </c>
      <c r="D729" s="82">
        <v>430</v>
      </c>
      <c r="E729" s="27">
        <f t="shared" si="205"/>
        <v>0.86</v>
      </c>
      <c r="F729" s="97">
        <v>78</v>
      </c>
      <c r="G729" s="29">
        <f t="shared" si="206"/>
        <v>0.78</v>
      </c>
      <c r="H729" s="97">
        <v>88</v>
      </c>
      <c r="I729" s="29">
        <f t="shared" si="207"/>
        <v>0.88</v>
      </c>
      <c r="J729" s="97">
        <v>87</v>
      </c>
      <c r="K729" s="29">
        <f t="shared" si="208"/>
        <v>0.87</v>
      </c>
      <c r="L729" s="97">
        <v>90</v>
      </c>
      <c r="M729" s="29">
        <f t="shared" si="209"/>
        <v>0.9</v>
      </c>
      <c r="N729" s="97">
        <v>87</v>
      </c>
      <c r="O729" s="29">
        <f t="shared" si="210"/>
        <v>0.87</v>
      </c>
    </row>
    <row r="730" spans="1:18" x14ac:dyDescent="0.15">
      <c r="A730" s="3"/>
      <c r="C730" s="3"/>
      <c r="F730" s="3"/>
      <c r="G730" s="90"/>
      <c r="H730" s="3"/>
      <c r="I730" s="90"/>
      <c r="J730" s="3"/>
      <c r="K730" s="90"/>
      <c r="L730" s="3"/>
      <c r="M730" s="90"/>
      <c r="N730" s="3"/>
      <c r="O730" s="90"/>
    </row>
    <row r="731" spans="1:18" ht="22.5" x14ac:dyDescent="0.15">
      <c r="C731" s="74"/>
      <c r="D731" s="24" t="s">
        <v>15</v>
      </c>
      <c r="E731" s="18">
        <v>500</v>
      </c>
      <c r="F731" s="77" t="s">
        <v>145</v>
      </c>
      <c r="G731" s="76">
        <v>100</v>
      </c>
      <c r="H731" s="75" t="s">
        <v>25</v>
      </c>
      <c r="I731" s="76">
        <v>100</v>
      </c>
      <c r="J731" s="75" t="s">
        <v>26</v>
      </c>
      <c r="K731" s="76">
        <v>100</v>
      </c>
      <c r="L731" s="75" t="s">
        <v>27</v>
      </c>
      <c r="M731" s="76">
        <v>100</v>
      </c>
      <c r="N731" s="78" t="s">
        <v>28</v>
      </c>
      <c r="O731" s="76">
        <v>100</v>
      </c>
      <c r="R731" s="65"/>
    </row>
    <row r="732" spans="1:18" x14ac:dyDescent="0.15">
      <c r="A732" s="3"/>
      <c r="C732" s="24" t="s">
        <v>229</v>
      </c>
      <c r="D732" s="82">
        <v>70</v>
      </c>
      <c r="E732" s="27">
        <f>D732/$E$722</f>
        <v>0.14000000000000001</v>
      </c>
      <c r="F732" s="97">
        <v>22</v>
      </c>
      <c r="G732" s="29">
        <f>F732/$G$731</f>
        <v>0.22</v>
      </c>
      <c r="H732" s="97">
        <v>12</v>
      </c>
      <c r="I732" s="29">
        <f>H732/$I$731</f>
        <v>0.12</v>
      </c>
      <c r="J732" s="97">
        <v>13</v>
      </c>
      <c r="K732" s="29">
        <f>J732/$K$731</f>
        <v>0.13</v>
      </c>
      <c r="L732" s="97">
        <v>10</v>
      </c>
      <c r="M732" s="29">
        <f>L732/$M$731</f>
        <v>0.1</v>
      </c>
      <c r="N732" s="97">
        <v>13</v>
      </c>
      <c r="O732" s="29">
        <f>N732/$O$731</f>
        <v>0.13</v>
      </c>
    </row>
    <row r="733" spans="1:18" x14ac:dyDescent="0.15">
      <c r="A733" s="3"/>
    </row>
    <row r="734" spans="1:18" x14ac:dyDescent="0.15">
      <c r="A734" s="3"/>
      <c r="B734" s="3"/>
      <c r="C734" s="114"/>
      <c r="D734" s="114"/>
      <c r="E734" s="114"/>
      <c r="F734" s="114"/>
      <c r="G734" s="114"/>
      <c r="H734" s="114"/>
      <c r="I734" s="89"/>
      <c r="J734" s="89"/>
      <c r="K734" s="118"/>
      <c r="L734" s="118"/>
      <c r="M734" s="89"/>
      <c r="N734" s="89"/>
      <c r="O734" s="118"/>
      <c r="R734" s="89"/>
    </row>
    <row r="735" spans="1:18" x14ac:dyDescent="0.15">
      <c r="A735" s="3"/>
      <c r="B735" s="3"/>
      <c r="C735" s="114"/>
      <c r="D735" s="114"/>
      <c r="E735" s="114"/>
      <c r="F735" s="114"/>
      <c r="G735" s="114"/>
      <c r="H735" s="114"/>
      <c r="I735" s="89"/>
      <c r="J735" s="89"/>
      <c r="K735" s="118"/>
      <c r="L735" s="118"/>
      <c r="M735" s="89"/>
      <c r="N735" s="89"/>
      <c r="O735" s="118"/>
      <c r="R735" s="89"/>
    </row>
    <row r="736" spans="1:18" x14ac:dyDescent="0.15">
      <c r="A736" s="3"/>
      <c r="B736" s="3"/>
      <c r="C736" s="114"/>
      <c r="D736" s="114"/>
      <c r="E736" s="114"/>
      <c r="F736" s="114"/>
      <c r="G736" s="114"/>
      <c r="H736" s="114"/>
      <c r="I736" s="89"/>
      <c r="J736" s="89"/>
      <c r="K736" s="118"/>
      <c r="L736" s="118"/>
      <c r="M736" s="89"/>
      <c r="N736" s="89"/>
      <c r="O736" s="118"/>
      <c r="R736" s="89"/>
    </row>
    <row r="737" spans="1:18" x14ac:dyDescent="0.15">
      <c r="A737" s="3"/>
      <c r="C737" s="127"/>
      <c r="D737" s="24" t="s">
        <v>15</v>
      </c>
      <c r="E737" s="18">
        <v>500</v>
      </c>
      <c r="F737" s="24" t="s">
        <v>2</v>
      </c>
      <c r="G737" s="18">
        <v>250</v>
      </c>
      <c r="H737" s="24" t="s">
        <v>3</v>
      </c>
      <c r="I737" s="18">
        <v>250</v>
      </c>
      <c r="J737" s="115"/>
      <c r="K737" s="115"/>
      <c r="L737" s="3"/>
      <c r="M737" s="3"/>
    </row>
    <row r="738" spans="1:18" x14ac:dyDescent="0.15">
      <c r="A738" s="3"/>
      <c r="C738" s="24" t="s">
        <v>226</v>
      </c>
      <c r="D738" s="82">
        <v>9</v>
      </c>
      <c r="E738" s="27">
        <f>D738/$E$737</f>
        <v>1.7999999999999999E-2</v>
      </c>
      <c r="F738" s="82">
        <v>7</v>
      </c>
      <c r="G738" s="27">
        <f>F738/$G$737</f>
        <v>2.8000000000000001E-2</v>
      </c>
      <c r="H738" s="82">
        <v>2</v>
      </c>
      <c r="I738" s="27">
        <f>H738/$I$737</f>
        <v>8.0000000000000002E-3</v>
      </c>
      <c r="J738" s="116"/>
      <c r="K738" s="116"/>
      <c r="L738" s="3"/>
      <c r="M738" s="3"/>
    </row>
    <row r="739" spans="1:18" x14ac:dyDescent="0.15">
      <c r="A739" s="3"/>
      <c r="C739" s="24" t="s">
        <v>227</v>
      </c>
      <c r="D739" s="82">
        <v>106</v>
      </c>
      <c r="E739" s="27">
        <f t="shared" ref="E739:E740" si="211">D739/$E$737</f>
        <v>0.21199999999999999</v>
      </c>
      <c r="F739" s="82">
        <v>66</v>
      </c>
      <c r="G739" s="27">
        <f t="shared" ref="G739:G740" si="212">F739/$G$737</f>
        <v>0.26400000000000001</v>
      </c>
      <c r="H739" s="82">
        <v>40</v>
      </c>
      <c r="I739" s="27">
        <f t="shared" ref="I739:I740" si="213">H739/$I$737</f>
        <v>0.16</v>
      </c>
      <c r="J739" s="116"/>
      <c r="K739" s="116"/>
      <c r="L739" s="3"/>
      <c r="M739" s="3"/>
    </row>
    <row r="740" spans="1:18" x14ac:dyDescent="0.15">
      <c r="A740" s="3"/>
      <c r="C740" s="24" t="s">
        <v>228</v>
      </c>
      <c r="D740" s="82">
        <v>386</v>
      </c>
      <c r="E740" s="27">
        <f t="shared" si="211"/>
        <v>0.77200000000000002</v>
      </c>
      <c r="F740" s="82">
        <v>178</v>
      </c>
      <c r="G740" s="27">
        <f t="shared" si="212"/>
        <v>0.71199999999999997</v>
      </c>
      <c r="H740" s="82">
        <v>208</v>
      </c>
      <c r="I740" s="27">
        <f t="shared" si="213"/>
        <v>0.83199999999999996</v>
      </c>
      <c r="J740" s="116"/>
      <c r="K740" s="116"/>
      <c r="L740" s="3"/>
      <c r="M740" s="3"/>
    </row>
    <row r="741" spans="1:18" x14ac:dyDescent="0.15">
      <c r="A741" s="3"/>
    </row>
    <row r="742" spans="1:18" x14ac:dyDescent="0.15">
      <c r="A742" s="3"/>
      <c r="C742" s="127"/>
      <c r="D742" s="24" t="s">
        <v>15</v>
      </c>
      <c r="E742" s="18">
        <v>500</v>
      </c>
      <c r="F742" s="24" t="s">
        <v>2</v>
      </c>
      <c r="G742" s="18">
        <v>250</v>
      </c>
      <c r="H742" s="24" t="s">
        <v>3</v>
      </c>
      <c r="I742" s="18">
        <v>250</v>
      </c>
      <c r="J742" s="115"/>
      <c r="K742" s="115"/>
      <c r="L742" s="3"/>
      <c r="M742" s="3"/>
    </row>
    <row r="743" spans="1:18" x14ac:dyDescent="0.15">
      <c r="A743" s="3"/>
      <c r="C743" s="24" t="s">
        <v>229</v>
      </c>
      <c r="D743" s="82">
        <v>114</v>
      </c>
      <c r="E743" s="27">
        <f>D743/$E$742</f>
        <v>0.22800000000000001</v>
      </c>
      <c r="F743" s="82">
        <v>72</v>
      </c>
      <c r="G743" s="27">
        <f>F743/$G$742</f>
        <v>0.28799999999999998</v>
      </c>
      <c r="H743" s="82">
        <v>42</v>
      </c>
      <c r="I743" s="27">
        <f>H743/$I$742</f>
        <v>0.16800000000000001</v>
      </c>
      <c r="J743" s="116"/>
      <c r="K743" s="116"/>
      <c r="L743" s="3"/>
      <c r="M743" s="3"/>
    </row>
    <row r="744" spans="1:18" x14ac:dyDescent="0.15">
      <c r="A744" s="3"/>
      <c r="C744" s="3"/>
      <c r="D744" s="3"/>
      <c r="E744" s="3"/>
      <c r="F744" s="3"/>
      <c r="G744" s="3"/>
      <c r="H744" s="3"/>
      <c r="I744" s="3"/>
      <c r="J744" s="3"/>
      <c r="K744" s="3"/>
      <c r="L744" s="3"/>
      <c r="M744" s="3"/>
    </row>
    <row r="745" spans="1:18" x14ac:dyDescent="0.15">
      <c r="C745" s="7" t="s">
        <v>97</v>
      </c>
    </row>
    <row r="746" spans="1:18" ht="22.5" x14ac:dyDescent="0.15">
      <c r="C746" s="74"/>
      <c r="D746" s="75" t="s">
        <v>15</v>
      </c>
      <c r="E746" s="76">
        <v>500</v>
      </c>
      <c r="F746" s="77" t="s">
        <v>145</v>
      </c>
      <c r="G746" s="76">
        <v>100</v>
      </c>
      <c r="H746" s="75" t="s">
        <v>25</v>
      </c>
      <c r="I746" s="76">
        <v>100</v>
      </c>
      <c r="J746" s="75" t="s">
        <v>26</v>
      </c>
      <c r="K746" s="76">
        <v>100</v>
      </c>
      <c r="L746" s="75" t="s">
        <v>27</v>
      </c>
      <c r="M746" s="76">
        <v>100</v>
      </c>
      <c r="N746" s="78" t="s">
        <v>28</v>
      </c>
      <c r="O746" s="76">
        <v>100</v>
      </c>
      <c r="R746" s="65"/>
    </row>
    <row r="747" spans="1:18" x14ac:dyDescent="0.15">
      <c r="A747" s="3"/>
      <c r="C747" s="24" t="s">
        <v>226</v>
      </c>
      <c r="D747" s="82">
        <v>9</v>
      </c>
      <c r="E747" s="27">
        <f>D747/$E$746</f>
        <v>1.7999999999999999E-2</v>
      </c>
      <c r="F747" s="97">
        <v>8</v>
      </c>
      <c r="G747" s="29">
        <f>F747/$G$746</f>
        <v>0.08</v>
      </c>
      <c r="H747" s="97">
        <v>0</v>
      </c>
      <c r="I747" s="29">
        <f>H747/$I$746</f>
        <v>0</v>
      </c>
      <c r="J747" s="97">
        <v>1</v>
      </c>
      <c r="K747" s="29">
        <f>J747/$K$746</f>
        <v>0.01</v>
      </c>
      <c r="L747" s="97">
        <v>0</v>
      </c>
      <c r="M747" s="29">
        <f>L747/$M$746</f>
        <v>0</v>
      </c>
      <c r="N747" s="97">
        <v>0</v>
      </c>
      <c r="O747" s="29">
        <f>N747/$O$746</f>
        <v>0</v>
      </c>
    </row>
    <row r="748" spans="1:18" x14ac:dyDescent="0.15">
      <c r="A748" s="3"/>
      <c r="C748" s="24" t="s">
        <v>227</v>
      </c>
      <c r="D748" s="82">
        <v>106</v>
      </c>
      <c r="E748" s="27">
        <f t="shared" ref="E748:E749" si="214">D748/$E$746</f>
        <v>0.21199999999999999</v>
      </c>
      <c r="F748" s="97">
        <v>13</v>
      </c>
      <c r="G748" s="29">
        <f t="shared" ref="G748:G749" si="215">F748/$G$746</f>
        <v>0.13</v>
      </c>
      <c r="H748" s="97">
        <v>15</v>
      </c>
      <c r="I748" s="29">
        <f t="shared" ref="I748:I749" si="216">H748/$I$746</f>
        <v>0.15</v>
      </c>
      <c r="J748" s="97">
        <v>23</v>
      </c>
      <c r="K748" s="29">
        <f t="shared" ref="K748:K749" si="217">J748/$K$746</f>
        <v>0.23</v>
      </c>
      <c r="L748" s="97">
        <v>19</v>
      </c>
      <c r="M748" s="29">
        <f t="shared" ref="M748:M749" si="218">L748/$M$746</f>
        <v>0.19</v>
      </c>
      <c r="N748" s="97">
        <v>36</v>
      </c>
      <c r="O748" s="29">
        <f t="shared" ref="O748:O749" si="219">N748/$O$746</f>
        <v>0.36</v>
      </c>
    </row>
    <row r="749" spans="1:18" x14ac:dyDescent="0.15">
      <c r="A749" s="3"/>
      <c r="C749" s="24" t="s">
        <v>228</v>
      </c>
      <c r="D749" s="82">
        <v>386</v>
      </c>
      <c r="E749" s="27">
        <f t="shared" si="214"/>
        <v>0.77200000000000002</v>
      </c>
      <c r="F749" s="97">
        <v>80</v>
      </c>
      <c r="G749" s="29">
        <f t="shared" si="215"/>
        <v>0.8</v>
      </c>
      <c r="H749" s="97">
        <v>85</v>
      </c>
      <c r="I749" s="29">
        <f t="shared" si="216"/>
        <v>0.85</v>
      </c>
      <c r="J749" s="97">
        <v>76</v>
      </c>
      <c r="K749" s="29">
        <f t="shared" si="217"/>
        <v>0.76</v>
      </c>
      <c r="L749" s="97">
        <v>81</v>
      </c>
      <c r="M749" s="29">
        <f t="shared" si="218"/>
        <v>0.81</v>
      </c>
      <c r="N749" s="97">
        <v>64</v>
      </c>
      <c r="O749" s="29">
        <f t="shared" si="219"/>
        <v>0.64</v>
      </c>
    </row>
    <row r="750" spans="1:18" x14ac:dyDescent="0.15">
      <c r="A750" s="3"/>
      <c r="C750" s="3"/>
      <c r="E750" s="90"/>
      <c r="F750" s="3"/>
      <c r="G750" s="90"/>
      <c r="H750" s="3"/>
      <c r="I750" s="90"/>
      <c r="J750" s="3"/>
      <c r="K750" s="90"/>
      <c r="L750" s="3"/>
      <c r="M750" s="90"/>
      <c r="N750" s="3"/>
      <c r="O750" s="90"/>
    </row>
    <row r="751" spans="1:18" ht="22.5" x14ac:dyDescent="0.15">
      <c r="C751" s="74"/>
      <c r="D751" s="24" t="s">
        <v>15</v>
      </c>
      <c r="E751" s="76">
        <v>500</v>
      </c>
      <c r="F751" s="77" t="s">
        <v>145</v>
      </c>
      <c r="G751" s="76">
        <v>100</v>
      </c>
      <c r="H751" s="75" t="s">
        <v>25</v>
      </c>
      <c r="I751" s="76">
        <v>100</v>
      </c>
      <c r="J751" s="75" t="s">
        <v>26</v>
      </c>
      <c r="K751" s="76">
        <v>100</v>
      </c>
      <c r="L751" s="75" t="s">
        <v>27</v>
      </c>
      <c r="M751" s="76">
        <v>100</v>
      </c>
      <c r="N751" s="78" t="s">
        <v>28</v>
      </c>
      <c r="O751" s="76">
        <v>100</v>
      </c>
      <c r="R751" s="65"/>
    </row>
    <row r="752" spans="1:18" x14ac:dyDescent="0.15">
      <c r="A752" s="3"/>
      <c r="C752" s="24" t="s">
        <v>229</v>
      </c>
      <c r="D752" s="82">
        <v>114</v>
      </c>
      <c r="E752" s="27">
        <f>D752/$E$751</f>
        <v>0.22800000000000001</v>
      </c>
      <c r="F752" s="97">
        <v>20</v>
      </c>
      <c r="G752" s="29">
        <f>F752/$G$751</f>
        <v>0.2</v>
      </c>
      <c r="H752" s="97">
        <v>15</v>
      </c>
      <c r="I752" s="29">
        <f>H752/$I$751</f>
        <v>0.15</v>
      </c>
      <c r="J752" s="97">
        <v>24</v>
      </c>
      <c r="K752" s="29">
        <f>J752/$K$751</f>
        <v>0.24</v>
      </c>
      <c r="L752" s="97">
        <v>19</v>
      </c>
      <c r="M752" s="29">
        <f>L752/$M$751</f>
        <v>0.19</v>
      </c>
      <c r="N752" s="97">
        <v>36</v>
      </c>
      <c r="O752" s="29">
        <f>N752/$O$751</f>
        <v>0.36</v>
      </c>
    </row>
    <row r="753" spans="1:18" x14ac:dyDescent="0.15">
      <c r="A753" s="3"/>
    </row>
    <row r="754" spans="1:18" x14ac:dyDescent="0.15">
      <c r="A754" s="3"/>
      <c r="B754" s="3"/>
      <c r="C754" s="114"/>
      <c r="D754" s="114"/>
      <c r="E754" s="114"/>
      <c r="F754" s="114"/>
      <c r="G754" s="114"/>
      <c r="H754" s="114"/>
      <c r="I754" s="89"/>
      <c r="J754" s="89"/>
      <c r="K754" s="118"/>
      <c r="L754" s="118"/>
      <c r="M754" s="89"/>
      <c r="N754" s="89"/>
      <c r="O754" s="118"/>
      <c r="R754" s="89"/>
    </row>
    <row r="755" spans="1:18" x14ac:dyDescent="0.15">
      <c r="A755" s="3"/>
      <c r="B755" s="3"/>
      <c r="C755" s="114"/>
      <c r="D755" s="114"/>
      <c r="E755" s="114"/>
      <c r="F755" s="114"/>
      <c r="G755" s="114"/>
      <c r="H755" s="114"/>
      <c r="I755" s="89"/>
      <c r="J755" s="89"/>
      <c r="K755" s="118"/>
      <c r="L755" s="118"/>
      <c r="M755" s="89"/>
      <c r="N755" s="89"/>
      <c r="O755" s="118"/>
      <c r="R755" s="89"/>
    </row>
    <row r="756" spans="1:18" x14ac:dyDescent="0.15">
      <c r="A756" s="3"/>
      <c r="B756" s="3"/>
      <c r="C756" s="114"/>
      <c r="D756" s="114"/>
      <c r="E756" s="114"/>
      <c r="F756" s="114"/>
      <c r="G756" s="114"/>
      <c r="H756" s="114"/>
      <c r="I756" s="89"/>
      <c r="J756" s="89"/>
      <c r="K756" s="118"/>
      <c r="L756" s="118"/>
      <c r="M756" s="89"/>
      <c r="N756" s="89"/>
      <c r="O756" s="118"/>
      <c r="R756" s="89"/>
    </row>
    <row r="757" spans="1:18" x14ac:dyDescent="0.15">
      <c r="A757" s="3"/>
      <c r="C757" s="127"/>
      <c r="D757" s="24" t="s">
        <v>15</v>
      </c>
      <c r="E757" s="18">
        <v>500</v>
      </c>
      <c r="F757" s="24" t="s">
        <v>2</v>
      </c>
      <c r="G757" s="18">
        <v>250</v>
      </c>
      <c r="H757" s="24" t="s">
        <v>3</v>
      </c>
      <c r="I757" s="18">
        <v>250</v>
      </c>
      <c r="J757" s="115"/>
      <c r="K757" s="115"/>
      <c r="L757" s="3"/>
      <c r="M757" s="3"/>
    </row>
    <row r="758" spans="1:18" x14ac:dyDescent="0.15">
      <c r="A758" s="3"/>
      <c r="C758" s="24" t="s">
        <v>226</v>
      </c>
      <c r="D758" s="82">
        <v>7</v>
      </c>
      <c r="E758" s="27">
        <f>D758/$E$757</f>
        <v>1.4E-2</v>
      </c>
      <c r="F758" s="82">
        <v>5</v>
      </c>
      <c r="G758" s="27">
        <f>F758/$G$757</f>
        <v>0.02</v>
      </c>
      <c r="H758" s="82">
        <v>2</v>
      </c>
      <c r="I758" s="27">
        <f>H758/$I$757</f>
        <v>8.0000000000000002E-3</v>
      </c>
      <c r="J758" s="116"/>
      <c r="K758" s="116"/>
      <c r="L758" s="3"/>
      <c r="M758" s="3"/>
    </row>
    <row r="759" spans="1:18" x14ac:dyDescent="0.15">
      <c r="A759" s="3"/>
      <c r="C759" s="24" t="s">
        <v>227</v>
      </c>
      <c r="D759" s="82">
        <v>75</v>
      </c>
      <c r="E759" s="27">
        <f t="shared" ref="E759:E760" si="220">D759/$E$757</f>
        <v>0.15</v>
      </c>
      <c r="F759" s="82">
        <v>45</v>
      </c>
      <c r="G759" s="27">
        <f t="shared" ref="G759:G760" si="221">F759/$G$757</f>
        <v>0.18</v>
      </c>
      <c r="H759" s="82">
        <v>30</v>
      </c>
      <c r="I759" s="27">
        <f t="shared" ref="I759:I760" si="222">H759/$I$757</f>
        <v>0.12</v>
      </c>
      <c r="J759" s="116"/>
      <c r="K759" s="116"/>
      <c r="L759" s="3"/>
      <c r="M759" s="3"/>
    </row>
    <row r="760" spans="1:18" x14ac:dyDescent="0.15">
      <c r="A760" s="3"/>
      <c r="C760" s="24" t="s">
        <v>228</v>
      </c>
      <c r="D760" s="82">
        <v>421</v>
      </c>
      <c r="E760" s="27">
        <f t="shared" si="220"/>
        <v>0.84199999999999997</v>
      </c>
      <c r="F760" s="82">
        <v>201</v>
      </c>
      <c r="G760" s="27">
        <f t="shared" si="221"/>
        <v>0.80400000000000005</v>
      </c>
      <c r="H760" s="82">
        <v>220</v>
      </c>
      <c r="I760" s="27">
        <f t="shared" si="222"/>
        <v>0.88</v>
      </c>
      <c r="J760" s="116"/>
      <c r="K760" s="116"/>
      <c r="L760" s="3"/>
      <c r="M760" s="3"/>
    </row>
    <row r="761" spans="1:18" x14ac:dyDescent="0.15">
      <c r="A761" s="3"/>
    </row>
    <row r="762" spans="1:18" x14ac:dyDescent="0.15">
      <c r="A762" s="3"/>
      <c r="C762" s="127"/>
      <c r="D762" s="24" t="s">
        <v>15</v>
      </c>
      <c r="E762" s="18">
        <v>500</v>
      </c>
      <c r="F762" s="24" t="s">
        <v>2</v>
      </c>
      <c r="G762" s="18">
        <v>250</v>
      </c>
      <c r="H762" s="24" t="s">
        <v>3</v>
      </c>
      <c r="I762" s="18">
        <v>250</v>
      </c>
      <c r="J762" s="115"/>
      <c r="K762" s="115"/>
      <c r="L762" s="3"/>
      <c r="M762" s="3"/>
    </row>
    <row r="763" spans="1:18" x14ac:dyDescent="0.15">
      <c r="A763" s="3"/>
      <c r="C763" s="24" t="s">
        <v>229</v>
      </c>
      <c r="D763" s="82">
        <v>79</v>
      </c>
      <c r="E763" s="27">
        <f>D763/$E$762</f>
        <v>0.158</v>
      </c>
      <c r="F763" s="82">
        <v>49</v>
      </c>
      <c r="G763" s="27">
        <f>F763/$G$762</f>
        <v>0.19600000000000001</v>
      </c>
      <c r="H763" s="82">
        <v>30</v>
      </c>
      <c r="I763" s="27">
        <f>H763/$I$762</f>
        <v>0.12</v>
      </c>
      <c r="J763" s="116"/>
      <c r="K763" s="116"/>
      <c r="L763" s="3"/>
      <c r="M763" s="3"/>
    </row>
    <row r="764" spans="1:18" x14ac:dyDescent="0.15">
      <c r="A764" s="3"/>
      <c r="C764" s="3"/>
      <c r="D764" s="3"/>
      <c r="E764" s="3"/>
      <c r="F764" s="3"/>
      <c r="G764" s="3"/>
      <c r="H764" s="3"/>
      <c r="I764" s="3"/>
      <c r="J764" s="3"/>
      <c r="K764" s="3"/>
      <c r="L764" s="3"/>
      <c r="M764" s="3"/>
    </row>
    <row r="765" spans="1:18" x14ac:dyDescent="0.15">
      <c r="C765" s="7" t="s">
        <v>97</v>
      </c>
    </row>
    <row r="766" spans="1:18" ht="22.5" x14ac:dyDescent="0.15">
      <c r="C766" s="74"/>
      <c r="D766" s="75" t="s">
        <v>15</v>
      </c>
      <c r="E766" s="76">
        <v>500</v>
      </c>
      <c r="F766" s="77" t="s">
        <v>145</v>
      </c>
      <c r="G766" s="76">
        <v>100</v>
      </c>
      <c r="H766" s="75" t="s">
        <v>25</v>
      </c>
      <c r="I766" s="76">
        <v>100</v>
      </c>
      <c r="J766" s="75" t="s">
        <v>26</v>
      </c>
      <c r="K766" s="76">
        <v>100</v>
      </c>
      <c r="L766" s="75" t="s">
        <v>27</v>
      </c>
      <c r="M766" s="76">
        <v>100</v>
      </c>
      <c r="N766" s="78" t="s">
        <v>28</v>
      </c>
      <c r="O766" s="76">
        <v>100</v>
      </c>
      <c r="R766" s="65"/>
    </row>
    <row r="767" spans="1:18" x14ac:dyDescent="0.15">
      <c r="A767" s="3"/>
      <c r="C767" s="24" t="s">
        <v>226</v>
      </c>
      <c r="D767" s="82">
        <v>7</v>
      </c>
      <c r="E767" s="27">
        <f>D767/$E$766</f>
        <v>1.4E-2</v>
      </c>
      <c r="F767" s="97">
        <v>5</v>
      </c>
      <c r="G767" s="29">
        <f>F767/$G$766</f>
        <v>0.05</v>
      </c>
      <c r="H767" s="97">
        <v>0</v>
      </c>
      <c r="I767" s="29">
        <f>H767/$I$766</f>
        <v>0</v>
      </c>
      <c r="J767" s="97">
        <v>0</v>
      </c>
      <c r="K767" s="29">
        <f>J767/$K$766</f>
        <v>0</v>
      </c>
      <c r="L767" s="97">
        <v>1</v>
      </c>
      <c r="M767" s="29">
        <f>L767/$M$766</f>
        <v>0.01</v>
      </c>
      <c r="N767" s="97">
        <v>1</v>
      </c>
      <c r="O767" s="29">
        <f>N767/$O$766</f>
        <v>0.01</v>
      </c>
    </row>
    <row r="768" spans="1:18" x14ac:dyDescent="0.15">
      <c r="A768" s="3"/>
      <c r="C768" s="24" t="s">
        <v>227</v>
      </c>
      <c r="D768" s="82">
        <v>75</v>
      </c>
      <c r="E768" s="27">
        <f t="shared" ref="E768:E769" si="223">D768/$E$766</f>
        <v>0.15</v>
      </c>
      <c r="F768" s="97">
        <v>14</v>
      </c>
      <c r="G768" s="29">
        <f t="shared" ref="G768:G769" si="224">F768/$G$766</f>
        <v>0.14000000000000001</v>
      </c>
      <c r="H768" s="97">
        <v>11</v>
      </c>
      <c r="I768" s="29">
        <f t="shared" ref="I768:I769" si="225">H768/$I$766</f>
        <v>0.11</v>
      </c>
      <c r="J768" s="97">
        <v>15</v>
      </c>
      <c r="K768" s="29">
        <f t="shared" ref="K768:K769" si="226">J768/$K$766</f>
        <v>0.15</v>
      </c>
      <c r="L768" s="97">
        <v>15</v>
      </c>
      <c r="M768" s="29">
        <f t="shared" ref="M768:M769" si="227">L768/$M$766</f>
        <v>0.15</v>
      </c>
      <c r="N768" s="97">
        <v>20</v>
      </c>
      <c r="O768" s="29">
        <f t="shared" ref="O768:O769" si="228">N768/$O$766</f>
        <v>0.2</v>
      </c>
    </row>
    <row r="769" spans="1:18" x14ac:dyDescent="0.15">
      <c r="A769" s="3"/>
      <c r="C769" s="24" t="s">
        <v>228</v>
      </c>
      <c r="D769" s="82">
        <v>421</v>
      </c>
      <c r="E769" s="27">
        <f t="shared" si="223"/>
        <v>0.84199999999999997</v>
      </c>
      <c r="F769" s="97">
        <v>83</v>
      </c>
      <c r="G769" s="29">
        <f t="shared" si="224"/>
        <v>0.83</v>
      </c>
      <c r="H769" s="97">
        <v>89</v>
      </c>
      <c r="I769" s="29">
        <f t="shared" si="225"/>
        <v>0.89</v>
      </c>
      <c r="J769" s="97">
        <v>85</v>
      </c>
      <c r="K769" s="29">
        <f t="shared" si="226"/>
        <v>0.85</v>
      </c>
      <c r="L769" s="97">
        <v>85</v>
      </c>
      <c r="M769" s="29">
        <f t="shared" si="227"/>
        <v>0.85</v>
      </c>
      <c r="N769" s="97">
        <v>79</v>
      </c>
      <c r="O769" s="29">
        <f t="shared" si="228"/>
        <v>0.79</v>
      </c>
    </row>
    <row r="770" spans="1:18" x14ac:dyDescent="0.15">
      <c r="A770" s="3"/>
      <c r="C770" s="3"/>
      <c r="E770" s="90"/>
      <c r="F770" s="3"/>
      <c r="G770" s="90"/>
      <c r="H770" s="3"/>
      <c r="I770" s="90"/>
      <c r="J770" s="3"/>
      <c r="K770" s="90"/>
      <c r="L770" s="3"/>
      <c r="M770" s="90"/>
      <c r="N770" s="3"/>
      <c r="O770" s="90"/>
    </row>
    <row r="771" spans="1:18" ht="22.5" x14ac:dyDescent="0.15">
      <c r="C771" s="74"/>
      <c r="D771" s="24" t="s">
        <v>15</v>
      </c>
      <c r="E771" s="76">
        <v>500</v>
      </c>
      <c r="F771" s="77" t="s">
        <v>145</v>
      </c>
      <c r="G771" s="76">
        <v>100</v>
      </c>
      <c r="H771" s="75" t="s">
        <v>25</v>
      </c>
      <c r="I771" s="76">
        <v>100</v>
      </c>
      <c r="J771" s="75" t="s">
        <v>26</v>
      </c>
      <c r="K771" s="76">
        <v>100</v>
      </c>
      <c r="L771" s="75" t="s">
        <v>27</v>
      </c>
      <c r="M771" s="76">
        <v>100</v>
      </c>
      <c r="N771" s="78" t="s">
        <v>28</v>
      </c>
      <c r="O771" s="76">
        <v>100</v>
      </c>
      <c r="R771" s="65"/>
    </row>
    <row r="772" spans="1:18" x14ac:dyDescent="0.15">
      <c r="A772" s="3"/>
      <c r="C772" s="24" t="s">
        <v>229</v>
      </c>
      <c r="D772" s="82">
        <v>79</v>
      </c>
      <c r="E772" s="27">
        <f>D772/$E$771</f>
        <v>0.158</v>
      </c>
      <c r="F772" s="97">
        <v>17</v>
      </c>
      <c r="G772" s="29">
        <f>F772/$G$771</f>
        <v>0.17</v>
      </c>
      <c r="H772" s="97">
        <v>11</v>
      </c>
      <c r="I772" s="29">
        <f>H772/$I$771</f>
        <v>0.11</v>
      </c>
      <c r="J772" s="97">
        <v>15</v>
      </c>
      <c r="K772" s="29">
        <f>J772/$K$771</f>
        <v>0.15</v>
      </c>
      <c r="L772" s="97">
        <v>15</v>
      </c>
      <c r="M772" s="29">
        <f>L772/$M$771</f>
        <v>0.15</v>
      </c>
      <c r="N772" s="97">
        <v>21</v>
      </c>
      <c r="O772" s="29">
        <f>N772/$O$771</f>
        <v>0.21</v>
      </c>
    </row>
    <row r="773" spans="1:18" x14ac:dyDescent="0.15">
      <c r="A773" s="3"/>
    </row>
    <row r="774" spans="1:18" x14ac:dyDescent="0.15">
      <c r="A774" s="3"/>
      <c r="B774" s="3"/>
      <c r="C774" s="114"/>
      <c r="D774" s="114"/>
      <c r="E774" s="114"/>
      <c r="F774" s="114"/>
      <c r="G774" s="114"/>
      <c r="H774" s="114"/>
      <c r="I774" s="89"/>
      <c r="J774" s="89"/>
      <c r="K774" s="118"/>
      <c r="L774" s="118"/>
      <c r="M774" s="89"/>
      <c r="N774" s="89"/>
      <c r="O774" s="118"/>
      <c r="R774" s="89"/>
    </row>
    <row r="775" spans="1:18" x14ac:dyDescent="0.15">
      <c r="A775" s="3"/>
      <c r="B775" s="3"/>
      <c r="C775" s="114"/>
      <c r="D775" s="114"/>
      <c r="E775" s="114"/>
      <c r="F775" s="114"/>
      <c r="G775" s="114"/>
      <c r="H775" s="114"/>
      <c r="I775" s="89"/>
      <c r="J775" s="89"/>
      <c r="K775" s="118"/>
      <c r="L775" s="118"/>
      <c r="M775" s="89"/>
      <c r="N775" s="89"/>
      <c r="O775" s="118"/>
      <c r="R775" s="89"/>
    </row>
    <row r="776" spans="1:18" x14ac:dyDescent="0.15">
      <c r="A776" s="3"/>
      <c r="B776" s="3"/>
      <c r="C776" s="114"/>
      <c r="D776" s="114"/>
      <c r="E776" s="114"/>
      <c r="F776" s="114"/>
      <c r="G776" s="114"/>
      <c r="H776" s="114"/>
      <c r="I776" s="89"/>
      <c r="J776" s="89"/>
      <c r="K776" s="118"/>
      <c r="L776" s="118"/>
      <c r="M776" s="89"/>
      <c r="N776" s="89"/>
      <c r="O776" s="118"/>
      <c r="R776" s="89"/>
    </row>
    <row r="777" spans="1:18" x14ac:dyDescent="0.15">
      <c r="A777" s="3"/>
      <c r="C777" s="127"/>
      <c r="D777" s="24" t="s">
        <v>15</v>
      </c>
      <c r="E777" s="18">
        <v>500</v>
      </c>
      <c r="F777" s="24" t="s">
        <v>2</v>
      </c>
      <c r="G777" s="18">
        <v>250</v>
      </c>
      <c r="H777" s="24" t="s">
        <v>3</v>
      </c>
      <c r="I777" s="18">
        <v>250</v>
      </c>
      <c r="J777" s="115"/>
      <c r="K777" s="115"/>
      <c r="L777" s="3"/>
      <c r="M777" s="3"/>
    </row>
    <row r="778" spans="1:18" x14ac:dyDescent="0.15">
      <c r="A778" s="3"/>
      <c r="C778" s="24" t="s">
        <v>226</v>
      </c>
      <c r="D778" s="82">
        <v>5</v>
      </c>
      <c r="E778" s="27">
        <f>D778/$E$777</f>
        <v>0.01</v>
      </c>
      <c r="F778" s="82">
        <v>4</v>
      </c>
      <c r="G778" s="27">
        <f>F778/$G$777</f>
        <v>1.6E-2</v>
      </c>
      <c r="H778" s="82">
        <v>1</v>
      </c>
      <c r="I778" s="27">
        <f>H778/$I$777</f>
        <v>4.0000000000000001E-3</v>
      </c>
      <c r="J778" s="116"/>
      <c r="K778" s="116"/>
      <c r="L778" s="3"/>
      <c r="M778" s="3"/>
    </row>
    <row r="779" spans="1:18" x14ac:dyDescent="0.15">
      <c r="A779" s="3"/>
      <c r="C779" s="24" t="s">
        <v>227</v>
      </c>
      <c r="D779" s="82">
        <v>36</v>
      </c>
      <c r="E779" s="27">
        <f t="shared" ref="E779:E780" si="229">D779/$E$777</f>
        <v>7.1999999999999995E-2</v>
      </c>
      <c r="F779" s="82">
        <v>25</v>
      </c>
      <c r="G779" s="27">
        <f t="shared" ref="G779:G780" si="230">F779/$G$777</f>
        <v>0.1</v>
      </c>
      <c r="H779" s="82">
        <v>11</v>
      </c>
      <c r="I779" s="27">
        <f t="shared" ref="I779:I780" si="231">H779/$I$777</f>
        <v>4.3999999999999997E-2</v>
      </c>
      <c r="J779" s="116"/>
      <c r="K779" s="116"/>
      <c r="L779" s="3"/>
      <c r="M779" s="3"/>
    </row>
    <row r="780" spans="1:18" x14ac:dyDescent="0.15">
      <c r="A780" s="3"/>
      <c r="C780" s="24" t="s">
        <v>228</v>
      </c>
      <c r="D780" s="82">
        <v>459</v>
      </c>
      <c r="E780" s="27">
        <f t="shared" si="229"/>
        <v>0.91800000000000004</v>
      </c>
      <c r="F780" s="82">
        <v>221</v>
      </c>
      <c r="G780" s="27">
        <f t="shared" si="230"/>
        <v>0.88400000000000001</v>
      </c>
      <c r="H780" s="82">
        <v>238</v>
      </c>
      <c r="I780" s="27">
        <f t="shared" si="231"/>
        <v>0.95199999999999996</v>
      </c>
      <c r="J780" s="116"/>
      <c r="K780" s="116"/>
      <c r="L780" s="3"/>
      <c r="M780" s="3"/>
    </row>
    <row r="781" spans="1:18" x14ac:dyDescent="0.15">
      <c r="A781" s="3"/>
    </row>
    <row r="782" spans="1:18" x14ac:dyDescent="0.15">
      <c r="A782" s="3"/>
      <c r="C782" s="127"/>
      <c r="D782" s="24" t="s">
        <v>15</v>
      </c>
      <c r="E782" s="18">
        <v>500</v>
      </c>
      <c r="F782" s="24" t="s">
        <v>2</v>
      </c>
      <c r="G782" s="18">
        <v>250</v>
      </c>
      <c r="H782" s="24" t="s">
        <v>3</v>
      </c>
      <c r="I782" s="18">
        <v>250</v>
      </c>
      <c r="J782" s="115"/>
      <c r="K782" s="115"/>
      <c r="L782" s="3"/>
      <c r="M782" s="3"/>
    </row>
    <row r="783" spans="1:18" x14ac:dyDescent="0.15">
      <c r="A783" s="3"/>
      <c r="C783" s="24" t="s">
        <v>229</v>
      </c>
      <c r="D783" s="82">
        <v>41</v>
      </c>
      <c r="E783" s="27">
        <f>D783/$E$782</f>
        <v>8.2000000000000003E-2</v>
      </c>
      <c r="F783" s="82">
        <v>29</v>
      </c>
      <c r="G783" s="27">
        <f>F783/$G$782</f>
        <v>0.11600000000000001</v>
      </c>
      <c r="H783" s="82">
        <v>12</v>
      </c>
      <c r="I783" s="27">
        <f>H783/$I$782</f>
        <v>4.8000000000000001E-2</v>
      </c>
      <c r="J783" s="116"/>
      <c r="K783" s="116"/>
      <c r="L783" s="3"/>
      <c r="M783" s="3"/>
    </row>
    <row r="784" spans="1:18" x14ac:dyDescent="0.15">
      <c r="A784" s="3"/>
      <c r="C784" s="3"/>
      <c r="D784" s="3"/>
      <c r="E784" s="3"/>
      <c r="F784" s="3"/>
      <c r="G784" s="3"/>
      <c r="H784" s="3"/>
      <c r="I784" s="3"/>
      <c r="J784" s="3"/>
      <c r="K784" s="3"/>
      <c r="L784" s="3"/>
      <c r="M784" s="3"/>
    </row>
    <row r="785" spans="1:18" x14ac:dyDescent="0.15">
      <c r="C785" s="7" t="s">
        <v>97</v>
      </c>
    </row>
    <row r="786" spans="1:18" ht="22.5" x14ac:dyDescent="0.15">
      <c r="C786" s="74"/>
      <c r="D786" s="75" t="s">
        <v>15</v>
      </c>
      <c r="E786" s="76">
        <v>500</v>
      </c>
      <c r="F786" s="77" t="s">
        <v>145</v>
      </c>
      <c r="G786" s="76">
        <v>100</v>
      </c>
      <c r="H786" s="75" t="s">
        <v>25</v>
      </c>
      <c r="I786" s="76">
        <v>100</v>
      </c>
      <c r="J786" s="75" t="s">
        <v>26</v>
      </c>
      <c r="K786" s="76">
        <v>100</v>
      </c>
      <c r="L786" s="75" t="s">
        <v>27</v>
      </c>
      <c r="M786" s="76">
        <v>100</v>
      </c>
      <c r="N786" s="78" t="s">
        <v>28</v>
      </c>
      <c r="O786" s="76">
        <v>100</v>
      </c>
      <c r="R786" s="65"/>
    </row>
    <row r="787" spans="1:18" x14ac:dyDescent="0.15">
      <c r="A787" s="3"/>
      <c r="C787" s="24" t="s">
        <v>226</v>
      </c>
      <c r="D787" s="82">
        <v>5</v>
      </c>
      <c r="E787" s="27">
        <f>D787/$E$786</f>
        <v>0.01</v>
      </c>
      <c r="F787" s="97">
        <v>5</v>
      </c>
      <c r="G787" s="29">
        <f>F787/$G$786</f>
        <v>0.05</v>
      </c>
      <c r="H787" s="97">
        <v>0</v>
      </c>
      <c r="I787" s="29">
        <f>H787/$I$786</f>
        <v>0</v>
      </c>
      <c r="J787" s="97">
        <v>0</v>
      </c>
      <c r="K787" s="29">
        <f>J787/$K$786</f>
        <v>0</v>
      </c>
      <c r="L787" s="97">
        <v>0</v>
      </c>
      <c r="M787" s="29">
        <f>L787/$M$786</f>
        <v>0</v>
      </c>
      <c r="N787" s="97">
        <v>0</v>
      </c>
      <c r="O787" s="29">
        <f>N787/$O$786</f>
        <v>0</v>
      </c>
    </row>
    <row r="788" spans="1:18" x14ac:dyDescent="0.15">
      <c r="A788" s="3"/>
      <c r="C788" s="24" t="s">
        <v>227</v>
      </c>
      <c r="D788" s="82">
        <v>36</v>
      </c>
      <c r="E788" s="27">
        <f t="shared" ref="E788:E789" si="232">D788/$E$786</f>
        <v>7.1999999999999995E-2</v>
      </c>
      <c r="F788" s="97">
        <v>9</v>
      </c>
      <c r="G788" s="29">
        <f t="shared" ref="G788:G789" si="233">F788/$G$786</f>
        <v>0.09</v>
      </c>
      <c r="H788" s="97">
        <v>5</v>
      </c>
      <c r="I788" s="29">
        <f t="shared" ref="I788:I789" si="234">H788/$I$786</f>
        <v>0.05</v>
      </c>
      <c r="J788" s="97">
        <v>8</v>
      </c>
      <c r="K788" s="29">
        <f t="shared" ref="K788:K789" si="235">J788/$K$786</f>
        <v>0.08</v>
      </c>
      <c r="L788" s="97">
        <v>4</v>
      </c>
      <c r="M788" s="29">
        <f t="shared" ref="M788:M789" si="236">L788/$M$786</f>
        <v>0.04</v>
      </c>
      <c r="N788" s="97">
        <v>10</v>
      </c>
      <c r="O788" s="29">
        <f t="shared" ref="O788:O789" si="237">N788/$O$786</f>
        <v>0.1</v>
      </c>
    </row>
    <row r="789" spans="1:18" x14ac:dyDescent="0.15">
      <c r="A789" s="3"/>
      <c r="C789" s="24" t="s">
        <v>228</v>
      </c>
      <c r="D789" s="82">
        <v>459</v>
      </c>
      <c r="E789" s="27">
        <f t="shared" si="232"/>
        <v>0.91800000000000004</v>
      </c>
      <c r="F789" s="97">
        <v>86</v>
      </c>
      <c r="G789" s="29">
        <f t="shared" si="233"/>
        <v>0.86</v>
      </c>
      <c r="H789" s="97">
        <v>95</v>
      </c>
      <c r="I789" s="29">
        <f t="shared" si="234"/>
        <v>0.95</v>
      </c>
      <c r="J789" s="97">
        <v>92</v>
      </c>
      <c r="K789" s="29">
        <f t="shared" si="235"/>
        <v>0.92</v>
      </c>
      <c r="L789" s="97">
        <v>96</v>
      </c>
      <c r="M789" s="29">
        <f t="shared" si="236"/>
        <v>0.96</v>
      </c>
      <c r="N789" s="97">
        <v>90</v>
      </c>
      <c r="O789" s="29">
        <f t="shared" si="237"/>
        <v>0.9</v>
      </c>
    </row>
    <row r="790" spans="1:18" x14ac:dyDescent="0.15">
      <c r="A790" s="3"/>
      <c r="C790" s="3"/>
      <c r="E790" s="90"/>
      <c r="F790" s="3"/>
      <c r="G790" s="90"/>
      <c r="H790" s="3"/>
      <c r="I790" s="90"/>
      <c r="J790" s="3"/>
      <c r="K790" s="90"/>
      <c r="L790" s="3"/>
      <c r="M790" s="90"/>
      <c r="N790" s="3"/>
      <c r="O790" s="90"/>
    </row>
    <row r="791" spans="1:18" ht="22.5" x14ac:dyDescent="0.15">
      <c r="C791" s="74"/>
      <c r="D791" s="24" t="s">
        <v>15</v>
      </c>
      <c r="E791" s="76">
        <v>500</v>
      </c>
      <c r="F791" s="77" t="s">
        <v>145</v>
      </c>
      <c r="G791" s="76">
        <v>100</v>
      </c>
      <c r="H791" s="75" t="s">
        <v>25</v>
      </c>
      <c r="I791" s="76">
        <v>100</v>
      </c>
      <c r="J791" s="75" t="s">
        <v>26</v>
      </c>
      <c r="K791" s="76">
        <v>100</v>
      </c>
      <c r="L791" s="75" t="s">
        <v>27</v>
      </c>
      <c r="M791" s="76">
        <v>100</v>
      </c>
      <c r="N791" s="78" t="s">
        <v>28</v>
      </c>
      <c r="O791" s="76">
        <v>100</v>
      </c>
      <c r="R791" s="65"/>
    </row>
    <row r="792" spans="1:18" x14ac:dyDescent="0.15">
      <c r="A792" s="3"/>
      <c r="C792" s="24" t="s">
        <v>229</v>
      </c>
      <c r="D792" s="82">
        <v>41</v>
      </c>
      <c r="E792" s="27">
        <f>D792/$E$791</f>
        <v>8.2000000000000003E-2</v>
      </c>
      <c r="F792" s="97">
        <v>14</v>
      </c>
      <c r="G792" s="29">
        <f>F792/$G$791</f>
        <v>0.14000000000000001</v>
      </c>
      <c r="H792" s="97">
        <v>5</v>
      </c>
      <c r="I792" s="29">
        <f>H792/$I$791</f>
        <v>0.05</v>
      </c>
      <c r="J792" s="97">
        <v>8</v>
      </c>
      <c r="K792" s="29">
        <f>J792/$K$791</f>
        <v>0.08</v>
      </c>
      <c r="L792" s="97">
        <v>4</v>
      </c>
      <c r="M792" s="29">
        <f>L792/$M$791</f>
        <v>0.04</v>
      </c>
      <c r="N792" s="97">
        <v>10</v>
      </c>
      <c r="O792" s="29">
        <f>N792/$O$791</f>
        <v>0.1</v>
      </c>
    </row>
    <row r="793" spans="1:18" x14ac:dyDescent="0.15">
      <c r="A793" s="3"/>
      <c r="C793" s="3"/>
      <c r="E793" s="69"/>
      <c r="F793" s="3"/>
      <c r="G793" s="90"/>
      <c r="H793" s="3"/>
      <c r="I793" s="90"/>
      <c r="J793" s="3"/>
      <c r="K793" s="90"/>
      <c r="L793" s="3"/>
      <c r="M793" s="90"/>
      <c r="N793" s="3"/>
      <c r="O793" s="90"/>
    </row>
    <row r="794" spans="1:18" x14ac:dyDescent="0.15">
      <c r="A794" s="3"/>
      <c r="B794" s="3"/>
      <c r="C794" s="114"/>
      <c r="D794" s="114"/>
      <c r="E794" s="114"/>
      <c r="F794" s="114"/>
      <c r="G794" s="114"/>
      <c r="H794" s="114"/>
      <c r="I794" s="89"/>
      <c r="J794" s="89"/>
      <c r="K794" s="118"/>
      <c r="L794" s="118"/>
      <c r="M794" s="89"/>
      <c r="N794" s="89"/>
      <c r="O794" s="118"/>
      <c r="R794" s="89"/>
    </row>
    <row r="795" spans="1:18" x14ac:dyDescent="0.15">
      <c r="A795" s="3"/>
      <c r="B795" s="3"/>
      <c r="C795" s="114"/>
      <c r="D795" s="114"/>
      <c r="E795" s="114"/>
      <c r="F795" s="114"/>
      <c r="G795" s="114"/>
      <c r="H795" s="114"/>
      <c r="I795" s="89"/>
      <c r="J795" s="89"/>
      <c r="K795" s="118"/>
      <c r="L795" s="118"/>
      <c r="M795" s="89"/>
      <c r="N795" s="89"/>
      <c r="O795" s="118"/>
      <c r="R795" s="89"/>
    </row>
    <row r="796" spans="1:18" x14ac:dyDescent="0.15">
      <c r="A796" s="3"/>
      <c r="B796" s="3"/>
      <c r="C796" s="114"/>
      <c r="D796" s="114"/>
      <c r="E796" s="114"/>
      <c r="F796" s="114"/>
      <c r="G796" s="114"/>
      <c r="H796" s="114"/>
      <c r="I796" s="89"/>
      <c r="J796" s="89"/>
      <c r="K796" s="118"/>
      <c r="L796" s="118"/>
      <c r="M796" s="89"/>
      <c r="N796" s="89"/>
      <c r="O796" s="118"/>
      <c r="R796" s="89"/>
    </row>
    <row r="797" spans="1:18" x14ac:dyDescent="0.15">
      <c r="A797" s="3"/>
      <c r="C797" s="127"/>
      <c r="D797" s="24" t="s">
        <v>15</v>
      </c>
      <c r="E797" s="18">
        <v>500</v>
      </c>
      <c r="F797" s="24" t="s">
        <v>2</v>
      </c>
      <c r="G797" s="18">
        <v>250</v>
      </c>
      <c r="H797" s="24" t="s">
        <v>3</v>
      </c>
      <c r="I797" s="18">
        <v>250</v>
      </c>
      <c r="J797" s="115"/>
      <c r="K797" s="115"/>
      <c r="L797" s="3"/>
      <c r="M797" s="3"/>
    </row>
    <row r="798" spans="1:18" x14ac:dyDescent="0.15">
      <c r="A798" s="3"/>
      <c r="C798" s="24" t="s">
        <v>226</v>
      </c>
      <c r="D798" s="82">
        <v>7</v>
      </c>
      <c r="E798" s="27">
        <f>D798/$E$797</f>
        <v>1.4E-2</v>
      </c>
      <c r="F798" s="82">
        <v>5</v>
      </c>
      <c r="G798" s="27">
        <f>F798/$G$797</f>
        <v>0.02</v>
      </c>
      <c r="H798" s="82">
        <v>2</v>
      </c>
      <c r="I798" s="27">
        <f>H798/$I$797</f>
        <v>8.0000000000000002E-3</v>
      </c>
      <c r="J798" s="116"/>
      <c r="K798" s="116"/>
      <c r="L798" s="3"/>
      <c r="M798" s="3"/>
    </row>
    <row r="799" spans="1:18" x14ac:dyDescent="0.15">
      <c r="A799" s="3"/>
      <c r="C799" s="24" t="s">
        <v>227</v>
      </c>
      <c r="D799" s="82">
        <v>92</v>
      </c>
      <c r="E799" s="27">
        <f t="shared" ref="E799:E800" si="238">D799/$E$797</f>
        <v>0.184</v>
      </c>
      <c r="F799" s="82">
        <v>62</v>
      </c>
      <c r="G799" s="27">
        <f t="shared" ref="G799:G800" si="239">F799/$G$797</f>
        <v>0.248</v>
      </c>
      <c r="H799" s="82">
        <v>30</v>
      </c>
      <c r="I799" s="27">
        <f t="shared" ref="I799:I800" si="240">H799/$I$797</f>
        <v>0.12</v>
      </c>
      <c r="J799" s="116"/>
      <c r="K799" s="116"/>
      <c r="L799" s="3"/>
      <c r="M799" s="3"/>
    </row>
    <row r="800" spans="1:18" x14ac:dyDescent="0.15">
      <c r="A800" s="3"/>
      <c r="C800" s="24" t="s">
        <v>228</v>
      </c>
      <c r="D800" s="82">
        <v>404</v>
      </c>
      <c r="E800" s="27">
        <f t="shared" si="238"/>
        <v>0.80800000000000005</v>
      </c>
      <c r="F800" s="82">
        <v>185</v>
      </c>
      <c r="G800" s="27">
        <f t="shared" si="239"/>
        <v>0.74</v>
      </c>
      <c r="H800" s="82">
        <v>219</v>
      </c>
      <c r="I800" s="27">
        <f t="shared" si="240"/>
        <v>0.876</v>
      </c>
      <c r="J800" s="116"/>
      <c r="K800" s="116"/>
      <c r="L800" s="3"/>
      <c r="M800" s="3"/>
    </row>
    <row r="801" spans="1:18" x14ac:dyDescent="0.15">
      <c r="A801" s="3"/>
    </row>
    <row r="802" spans="1:18" x14ac:dyDescent="0.15">
      <c r="A802" s="3"/>
      <c r="C802" s="127"/>
      <c r="D802" s="24" t="s">
        <v>15</v>
      </c>
      <c r="E802" s="18">
        <v>500</v>
      </c>
      <c r="F802" s="24" t="s">
        <v>2</v>
      </c>
      <c r="G802" s="18">
        <v>250</v>
      </c>
      <c r="H802" s="24" t="s">
        <v>3</v>
      </c>
      <c r="I802" s="18">
        <v>250</v>
      </c>
      <c r="J802" s="115"/>
      <c r="K802" s="115"/>
      <c r="L802" s="3"/>
      <c r="M802" s="3"/>
    </row>
    <row r="803" spans="1:18" x14ac:dyDescent="0.15">
      <c r="A803" s="3"/>
      <c r="C803" s="24" t="s">
        <v>229</v>
      </c>
      <c r="D803" s="82">
        <v>96</v>
      </c>
      <c r="E803" s="27">
        <f>D803/$E$802</f>
        <v>0.192</v>
      </c>
      <c r="F803" s="82">
        <v>65</v>
      </c>
      <c r="G803" s="27">
        <f>F803/$G$802</f>
        <v>0.26</v>
      </c>
      <c r="H803" s="82">
        <v>31</v>
      </c>
      <c r="I803" s="27">
        <f>H803/$I$802</f>
        <v>0.124</v>
      </c>
      <c r="J803" s="116"/>
      <c r="K803" s="116"/>
      <c r="L803" s="3"/>
      <c r="M803" s="3"/>
    </row>
    <row r="804" spans="1:18" x14ac:dyDescent="0.15">
      <c r="A804" s="3"/>
      <c r="C804" s="3"/>
      <c r="D804" s="3"/>
      <c r="E804" s="3"/>
      <c r="F804" s="3"/>
      <c r="G804" s="3"/>
      <c r="H804" s="3"/>
      <c r="I804" s="3"/>
      <c r="J804" s="3"/>
      <c r="K804" s="3"/>
      <c r="L804" s="3"/>
      <c r="M804" s="3"/>
    </row>
    <row r="805" spans="1:18" x14ac:dyDescent="0.15">
      <c r="C805" s="7" t="s">
        <v>97</v>
      </c>
    </row>
    <row r="806" spans="1:18" ht="22.5" x14ac:dyDescent="0.15">
      <c r="C806" s="74"/>
      <c r="D806" s="75" t="s">
        <v>15</v>
      </c>
      <c r="E806" s="76">
        <v>500</v>
      </c>
      <c r="F806" s="77" t="s">
        <v>145</v>
      </c>
      <c r="G806" s="76">
        <v>100</v>
      </c>
      <c r="H806" s="75" t="s">
        <v>25</v>
      </c>
      <c r="I806" s="76">
        <v>100</v>
      </c>
      <c r="J806" s="75" t="s">
        <v>26</v>
      </c>
      <c r="K806" s="76">
        <v>100</v>
      </c>
      <c r="L806" s="75" t="s">
        <v>27</v>
      </c>
      <c r="M806" s="76">
        <v>100</v>
      </c>
      <c r="N806" s="78" t="s">
        <v>28</v>
      </c>
      <c r="O806" s="76">
        <v>100</v>
      </c>
      <c r="R806" s="65"/>
    </row>
    <row r="807" spans="1:18" x14ac:dyDescent="0.15">
      <c r="A807" s="3"/>
      <c r="C807" s="24" t="s">
        <v>226</v>
      </c>
      <c r="D807" s="82">
        <v>7</v>
      </c>
      <c r="E807" s="27">
        <f>D807/$E$806</f>
        <v>1.4E-2</v>
      </c>
      <c r="F807" s="97">
        <v>5</v>
      </c>
      <c r="G807" s="29">
        <f>F807/$G$806</f>
        <v>0.05</v>
      </c>
      <c r="H807" s="97">
        <v>0</v>
      </c>
      <c r="I807" s="29">
        <f>H807/$I$806</f>
        <v>0</v>
      </c>
      <c r="J807" s="97">
        <v>1</v>
      </c>
      <c r="K807" s="29">
        <f>J807/$K$806</f>
        <v>0.01</v>
      </c>
      <c r="L807" s="97">
        <v>1</v>
      </c>
      <c r="M807" s="29">
        <f>L807/$M$806</f>
        <v>0.01</v>
      </c>
      <c r="N807" s="97">
        <v>0</v>
      </c>
      <c r="O807" s="29">
        <f>N807/$O$806</f>
        <v>0</v>
      </c>
    </row>
    <row r="808" spans="1:18" x14ac:dyDescent="0.15">
      <c r="A808" s="3"/>
      <c r="C808" s="24" t="s">
        <v>227</v>
      </c>
      <c r="D808" s="82">
        <v>92</v>
      </c>
      <c r="E808" s="27">
        <f t="shared" ref="E808:E809" si="241">D808/$E$806</f>
        <v>0.184</v>
      </c>
      <c r="F808" s="97">
        <v>18</v>
      </c>
      <c r="G808" s="29">
        <f t="shared" ref="G808:G809" si="242">F808/$G$806</f>
        <v>0.18</v>
      </c>
      <c r="H808" s="97">
        <v>13</v>
      </c>
      <c r="I808" s="29">
        <f t="shared" ref="I808:I809" si="243">H808/$I$806</f>
        <v>0.13</v>
      </c>
      <c r="J808" s="97">
        <v>16</v>
      </c>
      <c r="K808" s="29">
        <f t="shared" ref="K808:K809" si="244">J808/$K$806</f>
        <v>0.16</v>
      </c>
      <c r="L808" s="97">
        <v>16</v>
      </c>
      <c r="M808" s="29">
        <f t="shared" ref="M808:M809" si="245">L808/$M$806</f>
        <v>0.16</v>
      </c>
      <c r="N808" s="97">
        <v>29</v>
      </c>
      <c r="O808" s="29">
        <f t="shared" ref="O808:O809" si="246">N808/$O$806</f>
        <v>0.28999999999999998</v>
      </c>
    </row>
    <row r="809" spans="1:18" x14ac:dyDescent="0.15">
      <c r="A809" s="3"/>
      <c r="C809" s="24" t="s">
        <v>228</v>
      </c>
      <c r="D809" s="82">
        <v>404</v>
      </c>
      <c r="E809" s="27">
        <f t="shared" si="241"/>
        <v>0.80800000000000005</v>
      </c>
      <c r="F809" s="97">
        <v>79</v>
      </c>
      <c r="G809" s="29">
        <f t="shared" si="242"/>
        <v>0.79</v>
      </c>
      <c r="H809" s="97">
        <v>87</v>
      </c>
      <c r="I809" s="29">
        <f t="shared" si="243"/>
        <v>0.87</v>
      </c>
      <c r="J809" s="97">
        <v>84</v>
      </c>
      <c r="K809" s="29">
        <f t="shared" si="244"/>
        <v>0.84</v>
      </c>
      <c r="L809" s="97">
        <v>83</v>
      </c>
      <c r="M809" s="29">
        <f t="shared" si="245"/>
        <v>0.83</v>
      </c>
      <c r="N809" s="97">
        <v>71</v>
      </c>
      <c r="O809" s="29">
        <f t="shared" si="246"/>
        <v>0.71</v>
      </c>
    </row>
    <row r="810" spans="1:18" x14ac:dyDescent="0.15">
      <c r="A810" s="3"/>
      <c r="C810" s="3"/>
      <c r="E810" s="90"/>
      <c r="F810" s="3"/>
      <c r="G810" s="90"/>
      <c r="H810" s="3"/>
      <c r="I810" s="90"/>
      <c r="J810" s="3"/>
      <c r="K810" s="90"/>
      <c r="L810" s="3"/>
      <c r="M810" s="90"/>
      <c r="N810" s="3"/>
      <c r="O810" s="90"/>
    </row>
    <row r="811" spans="1:18" ht="22.5" x14ac:dyDescent="0.15">
      <c r="C811" s="74"/>
      <c r="D811" s="24" t="s">
        <v>15</v>
      </c>
      <c r="E811" s="76">
        <v>500</v>
      </c>
      <c r="F811" s="77" t="s">
        <v>145</v>
      </c>
      <c r="G811" s="76">
        <v>100</v>
      </c>
      <c r="H811" s="75" t="s">
        <v>25</v>
      </c>
      <c r="I811" s="76">
        <v>100</v>
      </c>
      <c r="J811" s="75" t="s">
        <v>26</v>
      </c>
      <c r="K811" s="76">
        <v>100</v>
      </c>
      <c r="L811" s="75" t="s">
        <v>27</v>
      </c>
      <c r="M811" s="76">
        <v>100</v>
      </c>
      <c r="N811" s="78" t="s">
        <v>28</v>
      </c>
      <c r="O811" s="76">
        <v>100</v>
      </c>
      <c r="R811" s="65"/>
    </row>
    <row r="812" spans="1:18" x14ac:dyDescent="0.15">
      <c r="A812" s="3"/>
      <c r="C812" s="24" t="s">
        <v>229</v>
      </c>
      <c r="D812" s="82">
        <v>96</v>
      </c>
      <c r="E812" s="27">
        <f>D812/$E$811</f>
        <v>0.192</v>
      </c>
      <c r="F812" s="97">
        <v>21</v>
      </c>
      <c r="G812" s="29">
        <f>F812/$G$811</f>
        <v>0.21</v>
      </c>
      <c r="H812" s="97">
        <v>13</v>
      </c>
      <c r="I812" s="29">
        <f>H812/$I$811</f>
        <v>0.13</v>
      </c>
      <c r="J812" s="97">
        <v>16</v>
      </c>
      <c r="K812" s="29">
        <f>J812/$K$811</f>
        <v>0.16</v>
      </c>
      <c r="L812" s="97">
        <v>17</v>
      </c>
      <c r="M812" s="29">
        <f>L812/$M$811</f>
        <v>0.17</v>
      </c>
      <c r="N812" s="97">
        <v>29</v>
      </c>
      <c r="O812" s="29">
        <f>N812/$O$811</f>
        <v>0.28999999999999998</v>
      </c>
    </row>
    <row r="813" spans="1:18" x14ac:dyDescent="0.15">
      <c r="A813" s="3"/>
    </row>
    <row r="814" spans="1:18" x14ac:dyDescent="0.15">
      <c r="A814" s="3"/>
      <c r="B814" s="3"/>
      <c r="C814" s="114"/>
      <c r="D814" s="114"/>
      <c r="E814" s="114"/>
      <c r="F814" s="114"/>
      <c r="G814" s="114"/>
      <c r="H814" s="114"/>
      <c r="I814" s="89"/>
      <c r="J814" s="89"/>
      <c r="K814" s="118"/>
      <c r="L814" s="118"/>
      <c r="M814" s="89"/>
      <c r="N814" s="89"/>
      <c r="O814" s="118"/>
      <c r="R814" s="89"/>
    </row>
    <row r="815" spans="1:18" x14ac:dyDescent="0.15">
      <c r="A815" s="3"/>
      <c r="B815" s="3"/>
      <c r="C815" s="114"/>
      <c r="D815" s="114"/>
      <c r="E815" s="114"/>
      <c r="F815" s="114"/>
      <c r="G815" s="114"/>
      <c r="H815" s="114"/>
      <c r="I815" s="89"/>
      <c r="J815" s="89"/>
      <c r="K815" s="118"/>
      <c r="L815" s="118"/>
      <c r="M815" s="89"/>
      <c r="N815" s="89"/>
      <c r="O815" s="118"/>
      <c r="R815" s="89"/>
    </row>
    <row r="816" spans="1:18" x14ac:dyDescent="0.15">
      <c r="A816" s="3"/>
      <c r="B816" s="3"/>
      <c r="C816" s="114"/>
      <c r="D816" s="114"/>
      <c r="E816" s="114"/>
      <c r="F816" s="114"/>
      <c r="G816" s="114"/>
      <c r="H816" s="114"/>
      <c r="I816" s="89"/>
      <c r="J816" s="89"/>
      <c r="K816" s="118"/>
      <c r="L816" s="118"/>
      <c r="M816" s="89"/>
      <c r="N816" s="89"/>
      <c r="O816" s="118"/>
      <c r="R816" s="89"/>
    </row>
    <row r="817" spans="1:18" x14ac:dyDescent="0.15">
      <c r="A817" s="3"/>
      <c r="C817" s="127"/>
      <c r="D817" s="24" t="s">
        <v>15</v>
      </c>
      <c r="E817" s="18">
        <v>500</v>
      </c>
      <c r="F817" s="24" t="s">
        <v>2</v>
      </c>
      <c r="G817" s="18">
        <v>250</v>
      </c>
      <c r="H817" s="24" t="s">
        <v>3</v>
      </c>
      <c r="I817" s="18">
        <v>250</v>
      </c>
      <c r="J817" s="115"/>
      <c r="K817" s="115"/>
      <c r="L817" s="3"/>
      <c r="M817" s="3"/>
    </row>
    <row r="818" spans="1:18" x14ac:dyDescent="0.15">
      <c r="A818" s="3"/>
      <c r="C818" s="24" t="s">
        <v>226</v>
      </c>
      <c r="D818" s="82">
        <v>5</v>
      </c>
      <c r="E818" s="27">
        <f>D818/$E$817</f>
        <v>0.01</v>
      </c>
      <c r="F818" s="82">
        <v>3</v>
      </c>
      <c r="G818" s="27">
        <f>F818/$G$817</f>
        <v>1.2E-2</v>
      </c>
      <c r="H818" s="82">
        <v>2</v>
      </c>
      <c r="I818" s="27">
        <f>H818/$I$817</f>
        <v>8.0000000000000002E-3</v>
      </c>
      <c r="J818" s="116"/>
      <c r="K818" s="116"/>
      <c r="L818" s="3"/>
      <c r="M818" s="3"/>
    </row>
    <row r="819" spans="1:18" x14ac:dyDescent="0.15">
      <c r="A819" s="3"/>
      <c r="C819" s="24" t="s">
        <v>227</v>
      </c>
      <c r="D819" s="82">
        <v>47</v>
      </c>
      <c r="E819" s="27">
        <f t="shared" ref="E819:E820" si="247">D819/$E$817</f>
        <v>9.4E-2</v>
      </c>
      <c r="F819" s="82">
        <v>29</v>
      </c>
      <c r="G819" s="27">
        <f t="shared" ref="G819:G820" si="248">F819/$G$817</f>
        <v>0.11600000000000001</v>
      </c>
      <c r="H819" s="82">
        <v>18</v>
      </c>
      <c r="I819" s="27">
        <f t="shared" ref="I819:I820" si="249">H819/$I$817</f>
        <v>7.1999999999999995E-2</v>
      </c>
      <c r="J819" s="116"/>
      <c r="K819" s="116"/>
      <c r="L819" s="3"/>
      <c r="M819" s="3"/>
    </row>
    <row r="820" spans="1:18" x14ac:dyDescent="0.15">
      <c r="A820" s="3"/>
      <c r="C820" s="24" t="s">
        <v>228</v>
      </c>
      <c r="D820" s="82">
        <v>448</v>
      </c>
      <c r="E820" s="27">
        <f t="shared" si="247"/>
        <v>0.89600000000000002</v>
      </c>
      <c r="F820" s="82">
        <v>218</v>
      </c>
      <c r="G820" s="27">
        <f t="shared" si="248"/>
        <v>0.872</v>
      </c>
      <c r="H820" s="82">
        <v>230</v>
      </c>
      <c r="I820" s="27">
        <f t="shared" si="249"/>
        <v>0.92</v>
      </c>
      <c r="J820" s="116"/>
      <c r="K820" s="116"/>
      <c r="L820" s="3"/>
      <c r="M820" s="3"/>
    </row>
    <row r="821" spans="1:18" x14ac:dyDescent="0.15">
      <c r="A821" s="3"/>
    </row>
    <row r="822" spans="1:18" x14ac:dyDescent="0.15">
      <c r="A822" s="3"/>
      <c r="C822" s="127"/>
      <c r="D822" s="24" t="s">
        <v>15</v>
      </c>
      <c r="E822" s="18">
        <v>500</v>
      </c>
      <c r="F822" s="24" t="s">
        <v>2</v>
      </c>
      <c r="G822" s="18">
        <v>250</v>
      </c>
      <c r="H822" s="24" t="s">
        <v>3</v>
      </c>
      <c r="I822" s="18">
        <v>250</v>
      </c>
      <c r="J822" s="115"/>
      <c r="K822" s="115"/>
      <c r="L822" s="3"/>
      <c r="M822" s="3"/>
    </row>
    <row r="823" spans="1:18" x14ac:dyDescent="0.15">
      <c r="A823" s="3"/>
      <c r="C823" s="24" t="s">
        <v>229</v>
      </c>
      <c r="D823" s="82">
        <v>52</v>
      </c>
      <c r="E823" s="27">
        <f>D823/$E$822</f>
        <v>0.104</v>
      </c>
      <c r="F823" s="82">
        <v>32</v>
      </c>
      <c r="G823" s="27">
        <f>F823/$G$822</f>
        <v>0.128</v>
      </c>
      <c r="H823" s="82">
        <v>20</v>
      </c>
      <c r="I823" s="27">
        <f>H823/$I$822</f>
        <v>0.08</v>
      </c>
      <c r="J823" s="116"/>
      <c r="K823" s="116"/>
      <c r="L823" s="3"/>
      <c r="M823" s="3"/>
    </row>
    <row r="824" spans="1:18" x14ac:dyDescent="0.15">
      <c r="A824" s="3"/>
      <c r="C824" s="3"/>
      <c r="D824" s="3"/>
      <c r="E824" s="3"/>
      <c r="F824" s="3"/>
      <c r="G824" s="3"/>
      <c r="H824" s="3"/>
      <c r="I824" s="3"/>
      <c r="J824" s="3"/>
      <c r="K824" s="3"/>
      <c r="L824" s="3"/>
      <c r="M824" s="3"/>
    </row>
    <row r="825" spans="1:18" x14ac:dyDescent="0.15">
      <c r="C825" s="7" t="s">
        <v>97</v>
      </c>
    </row>
    <row r="826" spans="1:18" ht="22.5" x14ac:dyDescent="0.15">
      <c r="C826" s="74"/>
      <c r="D826" s="75" t="s">
        <v>15</v>
      </c>
      <c r="E826" s="76">
        <v>500</v>
      </c>
      <c r="F826" s="77" t="s">
        <v>145</v>
      </c>
      <c r="G826" s="76">
        <v>100</v>
      </c>
      <c r="H826" s="75" t="s">
        <v>25</v>
      </c>
      <c r="I826" s="76">
        <v>100</v>
      </c>
      <c r="J826" s="75" t="s">
        <v>26</v>
      </c>
      <c r="K826" s="76">
        <v>100</v>
      </c>
      <c r="L826" s="75" t="s">
        <v>27</v>
      </c>
      <c r="M826" s="76">
        <v>100</v>
      </c>
      <c r="N826" s="78" t="s">
        <v>28</v>
      </c>
      <c r="O826" s="76">
        <v>100</v>
      </c>
      <c r="R826" s="65"/>
    </row>
    <row r="827" spans="1:18" x14ac:dyDescent="0.15">
      <c r="A827" s="3"/>
      <c r="C827" s="24" t="s">
        <v>226</v>
      </c>
      <c r="D827" s="82">
        <v>5</v>
      </c>
      <c r="E827" s="27">
        <f>D827/$E$826</f>
        <v>0.01</v>
      </c>
      <c r="F827" s="97">
        <v>5</v>
      </c>
      <c r="G827" s="29">
        <f>F827/$G$826</f>
        <v>0.05</v>
      </c>
      <c r="H827" s="97">
        <v>0</v>
      </c>
      <c r="I827" s="29">
        <f>H827/$I$826</f>
        <v>0</v>
      </c>
      <c r="J827" s="97">
        <v>0</v>
      </c>
      <c r="K827" s="29">
        <f>J827/$K$826</f>
        <v>0</v>
      </c>
      <c r="L827" s="97">
        <v>0</v>
      </c>
      <c r="M827" s="29">
        <f>L827/$M$826</f>
        <v>0</v>
      </c>
      <c r="N827" s="97">
        <v>0</v>
      </c>
      <c r="O827" s="29">
        <f>N827/$O$826</f>
        <v>0</v>
      </c>
    </row>
    <row r="828" spans="1:18" x14ac:dyDescent="0.15">
      <c r="A828" s="3"/>
      <c r="C828" s="24" t="s">
        <v>227</v>
      </c>
      <c r="D828" s="82">
        <v>47</v>
      </c>
      <c r="E828" s="27">
        <f t="shared" ref="E828:E829" si="250">D828/$E$826</f>
        <v>9.4E-2</v>
      </c>
      <c r="F828" s="97">
        <v>10</v>
      </c>
      <c r="G828" s="29">
        <f t="shared" ref="G828:G829" si="251">F828/$G$826</f>
        <v>0.1</v>
      </c>
      <c r="H828" s="97">
        <v>5</v>
      </c>
      <c r="I828" s="29">
        <f t="shared" ref="I828:I829" si="252">H828/$I$826</f>
        <v>0.05</v>
      </c>
      <c r="J828" s="97">
        <v>8</v>
      </c>
      <c r="K828" s="29">
        <f t="shared" ref="K828:K829" si="253">J828/$K$826</f>
        <v>0.08</v>
      </c>
      <c r="L828" s="97">
        <v>9</v>
      </c>
      <c r="M828" s="29">
        <f t="shared" ref="M828:M829" si="254">L828/$M$826</f>
        <v>0.09</v>
      </c>
      <c r="N828" s="97">
        <v>15</v>
      </c>
      <c r="O828" s="29">
        <f t="shared" ref="O828:O829" si="255">N828/$O$826</f>
        <v>0.15</v>
      </c>
    </row>
    <row r="829" spans="1:18" x14ac:dyDescent="0.15">
      <c r="A829" s="3"/>
      <c r="C829" s="24" t="s">
        <v>228</v>
      </c>
      <c r="D829" s="82">
        <v>448</v>
      </c>
      <c r="E829" s="27">
        <f t="shared" si="250"/>
        <v>0.89600000000000002</v>
      </c>
      <c r="F829" s="97">
        <v>85</v>
      </c>
      <c r="G829" s="29">
        <f t="shared" si="251"/>
        <v>0.85</v>
      </c>
      <c r="H829" s="97">
        <v>95</v>
      </c>
      <c r="I829" s="29">
        <f t="shared" si="252"/>
        <v>0.95</v>
      </c>
      <c r="J829" s="97">
        <v>92</v>
      </c>
      <c r="K829" s="29">
        <f t="shared" si="253"/>
        <v>0.92</v>
      </c>
      <c r="L829" s="97">
        <v>91</v>
      </c>
      <c r="M829" s="29">
        <f t="shared" si="254"/>
        <v>0.91</v>
      </c>
      <c r="N829" s="97">
        <v>85</v>
      </c>
      <c r="O829" s="29">
        <f t="shared" si="255"/>
        <v>0.85</v>
      </c>
    </row>
    <row r="830" spans="1:18" x14ac:dyDescent="0.15">
      <c r="A830" s="3"/>
      <c r="C830" s="3"/>
      <c r="E830" s="90"/>
      <c r="F830" s="3"/>
      <c r="G830" s="90"/>
      <c r="H830" s="3"/>
      <c r="I830" s="90"/>
      <c r="J830" s="3"/>
      <c r="K830" s="90"/>
      <c r="L830" s="3"/>
      <c r="M830" s="90"/>
      <c r="N830" s="3"/>
      <c r="O830" s="90"/>
    </row>
    <row r="831" spans="1:18" ht="22.5" x14ac:dyDescent="0.15">
      <c r="C831" s="74"/>
      <c r="D831" s="24" t="s">
        <v>15</v>
      </c>
      <c r="E831" s="76">
        <v>500</v>
      </c>
      <c r="F831" s="77" t="s">
        <v>145</v>
      </c>
      <c r="G831" s="76">
        <v>100</v>
      </c>
      <c r="H831" s="75" t="s">
        <v>25</v>
      </c>
      <c r="I831" s="76">
        <v>100</v>
      </c>
      <c r="J831" s="75" t="s">
        <v>26</v>
      </c>
      <c r="K831" s="76">
        <v>100</v>
      </c>
      <c r="L831" s="75" t="s">
        <v>27</v>
      </c>
      <c r="M831" s="76">
        <v>100</v>
      </c>
      <c r="N831" s="78" t="s">
        <v>28</v>
      </c>
      <c r="O831" s="76">
        <v>100</v>
      </c>
      <c r="R831" s="65"/>
    </row>
    <row r="832" spans="1:18" x14ac:dyDescent="0.15">
      <c r="A832" s="3"/>
      <c r="C832" s="24" t="s">
        <v>229</v>
      </c>
      <c r="D832" s="82">
        <v>52</v>
      </c>
      <c r="E832" s="27">
        <f>D832/$E$831</f>
        <v>0.104</v>
      </c>
      <c r="F832" s="97">
        <v>15</v>
      </c>
      <c r="G832" s="29">
        <f>F832/$G$831</f>
        <v>0.15</v>
      </c>
      <c r="H832" s="97">
        <v>5</v>
      </c>
      <c r="I832" s="29">
        <f>H832/$I$831</f>
        <v>0.05</v>
      </c>
      <c r="J832" s="97">
        <v>8</v>
      </c>
      <c r="K832" s="29">
        <f>J832/$K$831</f>
        <v>0.08</v>
      </c>
      <c r="L832" s="97">
        <v>9</v>
      </c>
      <c r="M832" s="29">
        <f>L832/$M$831</f>
        <v>0.09</v>
      </c>
      <c r="N832" s="97">
        <v>15</v>
      </c>
      <c r="O832" s="29">
        <f>N832/$O$831</f>
        <v>0.15</v>
      </c>
    </row>
    <row r="833" spans="1:18" x14ac:dyDescent="0.15">
      <c r="A833" s="3"/>
    </row>
    <row r="834" spans="1:18" x14ac:dyDescent="0.15">
      <c r="A834" s="3"/>
      <c r="B834" s="3"/>
      <c r="C834" s="114"/>
      <c r="D834" s="114"/>
      <c r="E834" s="114"/>
      <c r="F834" s="114"/>
      <c r="G834" s="114"/>
      <c r="H834" s="114"/>
      <c r="I834" s="89"/>
      <c r="J834" s="89"/>
      <c r="K834" s="118"/>
      <c r="L834" s="118"/>
      <c r="M834" s="89"/>
      <c r="N834" s="89"/>
      <c r="O834" s="118"/>
      <c r="R834" s="89"/>
    </row>
    <row r="835" spans="1:18" x14ac:dyDescent="0.15">
      <c r="A835" s="3"/>
      <c r="B835" s="3"/>
      <c r="C835" s="114"/>
      <c r="D835" s="114"/>
      <c r="E835" s="114"/>
      <c r="F835" s="114"/>
      <c r="G835" s="114"/>
      <c r="H835" s="114"/>
      <c r="I835" s="89"/>
      <c r="J835" s="89"/>
      <c r="K835" s="118"/>
      <c r="L835" s="118"/>
      <c r="M835" s="89"/>
      <c r="N835" s="89"/>
      <c r="O835" s="118"/>
      <c r="R835" s="89"/>
    </row>
    <row r="836" spans="1:18" x14ac:dyDescent="0.15">
      <c r="A836" s="3"/>
      <c r="B836" s="3"/>
      <c r="C836" s="114"/>
      <c r="D836" s="114"/>
      <c r="E836" s="114"/>
      <c r="F836" s="114"/>
      <c r="G836" s="114"/>
      <c r="H836" s="114"/>
      <c r="I836" s="89"/>
      <c r="J836" s="89"/>
      <c r="K836" s="118"/>
      <c r="L836" s="118"/>
      <c r="M836" s="89"/>
      <c r="N836" s="89"/>
      <c r="O836" s="118"/>
      <c r="R836" s="89"/>
    </row>
    <row r="837" spans="1:18" x14ac:dyDescent="0.15">
      <c r="A837" s="3"/>
      <c r="B837" s="3"/>
      <c r="C837" s="114"/>
      <c r="D837" s="114"/>
      <c r="E837" s="114"/>
      <c r="F837" s="114"/>
      <c r="G837" s="114"/>
      <c r="H837" s="114"/>
      <c r="I837" s="89"/>
      <c r="J837" s="89"/>
      <c r="K837" s="118"/>
      <c r="L837" s="118"/>
      <c r="M837" s="89"/>
      <c r="N837" s="89"/>
      <c r="O837" s="118"/>
      <c r="R837" s="89"/>
    </row>
    <row r="838" spans="1:18" x14ac:dyDescent="0.15">
      <c r="A838" s="3"/>
      <c r="B838" s="3"/>
      <c r="C838" s="114"/>
      <c r="D838" s="114"/>
      <c r="E838" s="114"/>
      <c r="F838" s="114"/>
      <c r="G838" s="114"/>
      <c r="H838" s="114"/>
      <c r="I838" s="89"/>
      <c r="J838" s="89"/>
      <c r="K838" s="118"/>
      <c r="L838" s="118"/>
      <c r="M838" s="89"/>
      <c r="N838" s="89"/>
      <c r="O838" s="118"/>
      <c r="R838" s="89"/>
    </row>
    <row r="839" spans="1:18" x14ac:dyDescent="0.15">
      <c r="A839" s="3"/>
      <c r="C839" s="127"/>
      <c r="D839" s="24" t="s">
        <v>15</v>
      </c>
      <c r="E839" s="18">
        <v>500</v>
      </c>
      <c r="F839" s="24" t="s">
        <v>2</v>
      </c>
      <c r="G839" s="18">
        <v>250</v>
      </c>
      <c r="H839" s="24" t="s">
        <v>3</v>
      </c>
      <c r="I839" s="18">
        <v>250</v>
      </c>
      <c r="J839" s="115"/>
      <c r="K839" s="115"/>
      <c r="L839" s="3"/>
      <c r="M839" s="3"/>
    </row>
    <row r="840" spans="1:18" x14ac:dyDescent="0.15">
      <c r="A840" s="3"/>
      <c r="C840" s="24" t="s">
        <v>226</v>
      </c>
      <c r="D840" s="82">
        <v>7</v>
      </c>
      <c r="E840" s="27">
        <f>D840/$E$839</f>
        <v>1.4E-2</v>
      </c>
      <c r="F840" s="82">
        <v>6</v>
      </c>
      <c r="G840" s="27">
        <f>F840/$G$839</f>
        <v>2.4E-2</v>
      </c>
      <c r="H840" s="82">
        <v>1</v>
      </c>
      <c r="I840" s="27">
        <f>H840/$I$839</f>
        <v>4.0000000000000001E-3</v>
      </c>
      <c r="J840" s="116"/>
      <c r="K840" s="116"/>
      <c r="L840" s="3"/>
      <c r="M840" s="3"/>
    </row>
    <row r="841" spans="1:18" x14ac:dyDescent="0.15">
      <c r="A841" s="3"/>
      <c r="C841" s="24" t="s">
        <v>227</v>
      </c>
      <c r="D841" s="82">
        <v>96</v>
      </c>
      <c r="E841" s="27">
        <f t="shared" ref="E841:E842" si="256">D841/$E$839</f>
        <v>0.192</v>
      </c>
      <c r="F841" s="82">
        <v>52</v>
      </c>
      <c r="G841" s="27">
        <f t="shared" ref="G841:G842" si="257">F841/$G$839</f>
        <v>0.20799999999999999</v>
      </c>
      <c r="H841" s="82">
        <v>44</v>
      </c>
      <c r="I841" s="27">
        <f t="shared" ref="I841:I842" si="258">H841/$I$839</f>
        <v>0.17599999999999999</v>
      </c>
      <c r="J841" s="116"/>
      <c r="K841" s="116"/>
      <c r="L841" s="3"/>
      <c r="M841" s="3"/>
    </row>
    <row r="842" spans="1:18" x14ac:dyDescent="0.15">
      <c r="A842" s="3"/>
      <c r="C842" s="24" t="s">
        <v>228</v>
      </c>
      <c r="D842" s="82">
        <v>400</v>
      </c>
      <c r="E842" s="27">
        <f t="shared" si="256"/>
        <v>0.8</v>
      </c>
      <c r="F842" s="82">
        <v>194</v>
      </c>
      <c r="G842" s="27">
        <f t="shared" si="257"/>
        <v>0.77600000000000002</v>
      </c>
      <c r="H842" s="82">
        <v>206</v>
      </c>
      <c r="I842" s="27">
        <f t="shared" si="258"/>
        <v>0.82399999999999995</v>
      </c>
      <c r="J842" s="116"/>
      <c r="K842" s="116"/>
      <c r="L842" s="3"/>
      <c r="M842" s="3"/>
    </row>
    <row r="843" spans="1:18" x14ac:dyDescent="0.15">
      <c r="A843" s="3"/>
    </row>
    <row r="844" spans="1:18" x14ac:dyDescent="0.15">
      <c r="A844" s="3"/>
      <c r="C844" s="127"/>
      <c r="D844" s="24" t="s">
        <v>15</v>
      </c>
      <c r="E844" s="18">
        <v>500</v>
      </c>
      <c r="F844" s="24" t="s">
        <v>2</v>
      </c>
      <c r="G844" s="18">
        <v>250</v>
      </c>
      <c r="H844" s="24" t="s">
        <v>3</v>
      </c>
      <c r="I844" s="18">
        <v>250</v>
      </c>
      <c r="J844" s="115"/>
      <c r="K844" s="115"/>
      <c r="L844" s="3"/>
      <c r="M844" s="3"/>
    </row>
    <row r="845" spans="1:18" x14ac:dyDescent="0.15">
      <c r="A845" s="3"/>
      <c r="C845" s="24" t="s">
        <v>229</v>
      </c>
      <c r="D845" s="82">
        <v>100</v>
      </c>
      <c r="E845" s="27">
        <f>D845/$E$844</f>
        <v>0.2</v>
      </c>
      <c r="F845" s="82">
        <v>56</v>
      </c>
      <c r="G845" s="27">
        <f>F845/$G$844</f>
        <v>0.224</v>
      </c>
      <c r="H845" s="82">
        <v>44</v>
      </c>
      <c r="I845" s="27">
        <f>H845/$I$844</f>
        <v>0.17599999999999999</v>
      </c>
      <c r="J845" s="116"/>
      <c r="K845" s="116"/>
      <c r="L845" s="3"/>
      <c r="M845" s="3"/>
    </row>
    <row r="846" spans="1:18" x14ac:dyDescent="0.15">
      <c r="A846" s="3"/>
      <c r="C846" s="3"/>
      <c r="D846" s="3"/>
      <c r="E846" s="3"/>
      <c r="F846" s="3"/>
      <c r="G846" s="3"/>
      <c r="H846" s="3"/>
      <c r="I846" s="3"/>
      <c r="J846" s="3"/>
      <c r="K846" s="3"/>
      <c r="L846" s="3"/>
      <c r="M846" s="3"/>
    </row>
    <row r="847" spans="1:18" x14ac:dyDescent="0.15">
      <c r="C847" s="7" t="s">
        <v>97</v>
      </c>
    </row>
    <row r="848" spans="1:18" ht="22.5" x14ac:dyDescent="0.15">
      <c r="C848" s="74"/>
      <c r="D848" s="75" t="s">
        <v>15</v>
      </c>
      <c r="E848" s="76">
        <v>500</v>
      </c>
      <c r="F848" s="77" t="s">
        <v>145</v>
      </c>
      <c r="G848" s="76">
        <v>100</v>
      </c>
      <c r="H848" s="75" t="s">
        <v>25</v>
      </c>
      <c r="I848" s="76">
        <v>100</v>
      </c>
      <c r="J848" s="75" t="s">
        <v>26</v>
      </c>
      <c r="K848" s="76">
        <v>100</v>
      </c>
      <c r="L848" s="75" t="s">
        <v>27</v>
      </c>
      <c r="M848" s="76">
        <v>100</v>
      </c>
      <c r="N848" s="78" t="s">
        <v>28</v>
      </c>
      <c r="O848" s="76">
        <v>100</v>
      </c>
      <c r="R848" s="65"/>
    </row>
    <row r="849" spans="1:18" x14ac:dyDescent="0.15">
      <c r="A849" s="3"/>
      <c r="C849" s="24" t="s">
        <v>226</v>
      </c>
      <c r="D849" s="82">
        <v>7</v>
      </c>
      <c r="E849" s="27">
        <f>D849/$E$848</f>
        <v>1.4E-2</v>
      </c>
      <c r="F849" s="97">
        <v>6</v>
      </c>
      <c r="G849" s="29">
        <f>F849/$G$848</f>
        <v>0.06</v>
      </c>
      <c r="H849" s="97">
        <v>0</v>
      </c>
      <c r="I849" s="29">
        <f>H849/$I$848</f>
        <v>0</v>
      </c>
      <c r="J849" s="97">
        <v>1</v>
      </c>
      <c r="K849" s="29">
        <f>J849/$K$848</f>
        <v>0.01</v>
      </c>
      <c r="L849" s="97">
        <v>0</v>
      </c>
      <c r="M849" s="29">
        <f>L849/$M$848</f>
        <v>0</v>
      </c>
      <c r="N849" s="97">
        <v>0</v>
      </c>
      <c r="O849" s="29">
        <f>N849/$O$848</f>
        <v>0</v>
      </c>
    </row>
    <row r="850" spans="1:18" x14ac:dyDescent="0.15">
      <c r="A850" s="3"/>
      <c r="C850" s="24" t="s">
        <v>227</v>
      </c>
      <c r="D850" s="82">
        <v>96</v>
      </c>
      <c r="E850" s="27">
        <f t="shared" ref="E850:E851" si="259">D850/$E$848</f>
        <v>0.192</v>
      </c>
      <c r="F850" s="97">
        <v>20</v>
      </c>
      <c r="G850" s="29">
        <f t="shared" ref="G850:G851" si="260">F850/$G$848</f>
        <v>0.2</v>
      </c>
      <c r="H850" s="97">
        <v>14</v>
      </c>
      <c r="I850" s="29">
        <f t="shared" ref="I850:I851" si="261">H850/$I$848</f>
        <v>0.14000000000000001</v>
      </c>
      <c r="J850" s="97">
        <v>20</v>
      </c>
      <c r="K850" s="29">
        <f t="shared" ref="K850:K851" si="262">J850/$K$848</f>
        <v>0.2</v>
      </c>
      <c r="L850" s="97">
        <v>15</v>
      </c>
      <c r="M850" s="29">
        <f t="shared" ref="M850:M851" si="263">L850/$M$848</f>
        <v>0.15</v>
      </c>
      <c r="N850" s="97">
        <v>27</v>
      </c>
      <c r="O850" s="29">
        <f t="shared" ref="O850:O851" si="264">N850/$O$848</f>
        <v>0.27</v>
      </c>
    </row>
    <row r="851" spans="1:18" x14ac:dyDescent="0.15">
      <c r="A851" s="3"/>
      <c r="C851" s="24" t="s">
        <v>228</v>
      </c>
      <c r="D851" s="82">
        <v>400</v>
      </c>
      <c r="E851" s="27">
        <f t="shared" si="259"/>
        <v>0.8</v>
      </c>
      <c r="F851" s="97">
        <v>76</v>
      </c>
      <c r="G851" s="29">
        <f t="shared" si="260"/>
        <v>0.76</v>
      </c>
      <c r="H851" s="97">
        <v>86</v>
      </c>
      <c r="I851" s="29">
        <f t="shared" si="261"/>
        <v>0.86</v>
      </c>
      <c r="J851" s="97">
        <v>80</v>
      </c>
      <c r="K851" s="29">
        <f t="shared" si="262"/>
        <v>0.8</v>
      </c>
      <c r="L851" s="97">
        <v>85</v>
      </c>
      <c r="M851" s="29">
        <f t="shared" si="263"/>
        <v>0.85</v>
      </c>
      <c r="N851" s="97">
        <v>73</v>
      </c>
      <c r="O851" s="29">
        <f t="shared" si="264"/>
        <v>0.73</v>
      </c>
    </row>
    <row r="852" spans="1:18" x14ac:dyDescent="0.15">
      <c r="A852" s="3"/>
      <c r="C852" s="3"/>
      <c r="E852" s="90"/>
      <c r="F852" s="3"/>
      <c r="G852" s="90"/>
      <c r="H852" s="3"/>
      <c r="I852" s="90"/>
      <c r="J852" s="3"/>
      <c r="K852" s="90"/>
      <c r="L852" s="3"/>
      <c r="M852" s="90"/>
      <c r="N852" s="3"/>
      <c r="O852" s="90"/>
    </row>
    <row r="853" spans="1:18" ht="22.5" x14ac:dyDescent="0.15">
      <c r="C853" s="74"/>
      <c r="D853" s="24" t="s">
        <v>15</v>
      </c>
      <c r="E853" s="76">
        <v>500</v>
      </c>
      <c r="F853" s="77" t="s">
        <v>145</v>
      </c>
      <c r="G853" s="76">
        <v>100</v>
      </c>
      <c r="H853" s="75" t="s">
        <v>25</v>
      </c>
      <c r="I853" s="76">
        <v>100</v>
      </c>
      <c r="J853" s="75" t="s">
        <v>26</v>
      </c>
      <c r="K853" s="76">
        <v>100</v>
      </c>
      <c r="L853" s="75" t="s">
        <v>27</v>
      </c>
      <c r="M853" s="76">
        <v>100</v>
      </c>
      <c r="N853" s="78" t="s">
        <v>28</v>
      </c>
      <c r="O853" s="76">
        <v>100</v>
      </c>
      <c r="R853" s="65"/>
    </row>
    <row r="854" spans="1:18" x14ac:dyDescent="0.15">
      <c r="A854" s="3"/>
      <c r="C854" s="24" t="s">
        <v>229</v>
      </c>
      <c r="D854" s="82">
        <v>100</v>
      </c>
      <c r="E854" s="27">
        <f>D854/$E$853</f>
        <v>0.2</v>
      </c>
      <c r="F854" s="97">
        <v>24</v>
      </c>
      <c r="G854" s="29">
        <f>F854/$G$853</f>
        <v>0.24</v>
      </c>
      <c r="H854" s="97">
        <v>14</v>
      </c>
      <c r="I854" s="29">
        <f>H854/$I$853</f>
        <v>0.14000000000000001</v>
      </c>
      <c r="J854" s="97">
        <v>20</v>
      </c>
      <c r="K854" s="29">
        <f>J854/$K$853</f>
        <v>0.2</v>
      </c>
      <c r="L854" s="97">
        <v>15</v>
      </c>
      <c r="M854" s="29">
        <f>L854/$M$853</f>
        <v>0.15</v>
      </c>
      <c r="N854" s="97">
        <v>27</v>
      </c>
      <c r="O854" s="29">
        <f>N854/$O$853</f>
        <v>0.27</v>
      </c>
    </row>
    <row r="855" spans="1:18" x14ac:dyDescent="0.15">
      <c r="A855" s="3"/>
    </row>
    <row r="856" spans="1:18" x14ac:dyDescent="0.15">
      <c r="A856" s="3"/>
      <c r="B856" s="3"/>
      <c r="C856" s="114"/>
      <c r="D856" s="114"/>
      <c r="E856" s="114"/>
      <c r="F856" s="114"/>
      <c r="G856" s="114"/>
      <c r="H856" s="114"/>
      <c r="I856" s="89"/>
      <c r="J856" s="89"/>
      <c r="K856" s="118"/>
      <c r="L856" s="118"/>
      <c r="M856" s="89"/>
      <c r="N856" s="89"/>
      <c r="O856" s="118"/>
      <c r="R856" s="89"/>
    </row>
    <row r="857" spans="1:18" x14ac:dyDescent="0.15">
      <c r="A857" s="3"/>
      <c r="B857" s="3"/>
      <c r="C857" s="114"/>
      <c r="D857" s="114"/>
      <c r="E857" s="114"/>
      <c r="F857" s="114"/>
      <c r="G857" s="114"/>
      <c r="H857" s="114"/>
      <c r="I857" s="89"/>
      <c r="J857" s="89"/>
      <c r="K857" s="118"/>
      <c r="L857" s="118"/>
      <c r="M857" s="89"/>
      <c r="N857" s="89"/>
      <c r="O857" s="118"/>
      <c r="R857" s="89"/>
    </row>
    <row r="858" spans="1:18" x14ac:dyDescent="0.15">
      <c r="A858" s="3"/>
      <c r="B858" s="3"/>
      <c r="C858" s="114"/>
      <c r="D858" s="114"/>
      <c r="E858" s="114"/>
      <c r="F858" s="114"/>
      <c r="G858" s="114"/>
      <c r="H858" s="114"/>
      <c r="I858" s="89"/>
      <c r="J858" s="89"/>
      <c r="K858" s="118"/>
      <c r="L858" s="118"/>
      <c r="M858" s="89"/>
      <c r="N858" s="89"/>
      <c r="O858" s="118"/>
      <c r="R858" s="89"/>
    </row>
    <row r="859" spans="1:18" x14ac:dyDescent="0.15">
      <c r="A859" s="3"/>
      <c r="C859" s="127"/>
      <c r="D859" s="24" t="s">
        <v>15</v>
      </c>
      <c r="E859" s="18">
        <v>500</v>
      </c>
      <c r="F859" s="24" t="s">
        <v>2</v>
      </c>
      <c r="G859" s="18">
        <v>250</v>
      </c>
      <c r="H859" s="24" t="s">
        <v>3</v>
      </c>
      <c r="I859" s="18">
        <v>250</v>
      </c>
      <c r="J859" s="115"/>
      <c r="K859" s="115"/>
      <c r="L859" s="3"/>
      <c r="M859" s="3"/>
    </row>
    <row r="860" spans="1:18" x14ac:dyDescent="0.15">
      <c r="A860" s="3"/>
      <c r="C860" s="24" t="s">
        <v>226</v>
      </c>
      <c r="D860" s="82">
        <v>12</v>
      </c>
      <c r="E860" s="27">
        <f>D860/$E$859</f>
        <v>2.4E-2</v>
      </c>
      <c r="F860" s="82">
        <v>7</v>
      </c>
      <c r="G860" s="27">
        <f>F860/$G$859</f>
        <v>2.8000000000000001E-2</v>
      </c>
      <c r="H860" s="82">
        <v>5</v>
      </c>
      <c r="I860" s="27">
        <f>H860/$I$859</f>
        <v>0.02</v>
      </c>
      <c r="J860" s="116"/>
      <c r="K860" s="116"/>
      <c r="L860" s="3"/>
      <c r="M860" s="3"/>
    </row>
    <row r="861" spans="1:18" x14ac:dyDescent="0.15">
      <c r="A861" s="3"/>
      <c r="C861" s="24" t="s">
        <v>227</v>
      </c>
      <c r="D861" s="82">
        <v>118</v>
      </c>
      <c r="E861" s="27">
        <f t="shared" ref="E861:E862" si="265">D861/$E$859</f>
        <v>0.23599999999999999</v>
      </c>
      <c r="F861" s="82">
        <v>70</v>
      </c>
      <c r="G861" s="27">
        <f t="shared" ref="G861:G862" si="266">F861/$G$859</f>
        <v>0.28000000000000003</v>
      </c>
      <c r="H861" s="82">
        <v>48</v>
      </c>
      <c r="I861" s="27">
        <f t="shared" ref="I861:I862" si="267">H861/$I$859</f>
        <v>0.192</v>
      </c>
      <c r="J861" s="116"/>
      <c r="K861" s="116"/>
      <c r="L861" s="3"/>
      <c r="M861" s="3"/>
    </row>
    <row r="862" spans="1:18" x14ac:dyDescent="0.15">
      <c r="A862" s="3"/>
      <c r="C862" s="24" t="s">
        <v>228</v>
      </c>
      <c r="D862" s="82">
        <v>375</v>
      </c>
      <c r="E862" s="27">
        <f t="shared" si="265"/>
        <v>0.75</v>
      </c>
      <c r="F862" s="82">
        <v>175</v>
      </c>
      <c r="G862" s="27">
        <f t="shared" si="266"/>
        <v>0.7</v>
      </c>
      <c r="H862" s="82">
        <v>200</v>
      </c>
      <c r="I862" s="27">
        <f t="shared" si="267"/>
        <v>0.8</v>
      </c>
      <c r="J862" s="116"/>
      <c r="K862" s="116"/>
      <c r="L862" s="3"/>
      <c r="M862" s="3"/>
    </row>
    <row r="863" spans="1:18" x14ac:dyDescent="0.15">
      <c r="A863" s="3"/>
    </row>
    <row r="864" spans="1:18" x14ac:dyDescent="0.15">
      <c r="A864" s="3"/>
      <c r="C864" s="127"/>
      <c r="D864" s="24" t="s">
        <v>15</v>
      </c>
      <c r="E864" s="18">
        <v>500</v>
      </c>
      <c r="F864" s="24" t="s">
        <v>2</v>
      </c>
      <c r="G864" s="18">
        <v>250</v>
      </c>
      <c r="H864" s="24" t="s">
        <v>3</v>
      </c>
      <c r="I864" s="18">
        <v>250</v>
      </c>
      <c r="J864" s="115"/>
      <c r="K864" s="115"/>
      <c r="L864" s="3"/>
      <c r="M864" s="3"/>
    </row>
    <row r="865" spans="1:18" x14ac:dyDescent="0.15">
      <c r="A865" s="3"/>
      <c r="C865" s="24" t="s">
        <v>229</v>
      </c>
      <c r="D865" s="82">
        <v>125</v>
      </c>
      <c r="E865" s="27">
        <f>D865/$E$864</f>
        <v>0.25</v>
      </c>
      <c r="F865" s="82">
        <v>75</v>
      </c>
      <c r="G865" s="27">
        <f>F865/$G$864</f>
        <v>0.3</v>
      </c>
      <c r="H865" s="82">
        <v>50</v>
      </c>
      <c r="I865" s="27">
        <f>H865/$I$864</f>
        <v>0.2</v>
      </c>
      <c r="J865" s="116"/>
      <c r="K865" s="116"/>
      <c r="L865" s="3"/>
      <c r="M865" s="3"/>
    </row>
    <row r="866" spans="1:18" x14ac:dyDescent="0.15">
      <c r="A866" s="3"/>
      <c r="C866" s="3"/>
      <c r="D866" s="3"/>
      <c r="E866" s="3"/>
      <c r="F866" s="3"/>
      <c r="G866" s="3"/>
      <c r="H866" s="3"/>
      <c r="I866" s="3"/>
      <c r="J866" s="3"/>
      <c r="K866" s="3"/>
      <c r="L866" s="3"/>
      <c r="M866" s="3"/>
    </row>
    <row r="867" spans="1:18" x14ac:dyDescent="0.15">
      <c r="C867" s="7" t="s">
        <v>97</v>
      </c>
    </row>
    <row r="868" spans="1:18" ht="22.5" x14ac:dyDescent="0.15">
      <c r="C868" s="74"/>
      <c r="D868" s="75" t="s">
        <v>15</v>
      </c>
      <c r="E868" s="76">
        <v>500</v>
      </c>
      <c r="F868" s="77" t="s">
        <v>145</v>
      </c>
      <c r="G868" s="76">
        <v>100</v>
      </c>
      <c r="H868" s="75" t="s">
        <v>25</v>
      </c>
      <c r="I868" s="76">
        <v>100</v>
      </c>
      <c r="J868" s="75" t="s">
        <v>26</v>
      </c>
      <c r="K868" s="76">
        <v>100</v>
      </c>
      <c r="L868" s="75" t="s">
        <v>27</v>
      </c>
      <c r="M868" s="76">
        <v>100</v>
      </c>
      <c r="N868" s="78" t="s">
        <v>28</v>
      </c>
      <c r="O868" s="76">
        <v>100</v>
      </c>
      <c r="R868" s="65"/>
    </row>
    <row r="869" spans="1:18" x14ac:dyDescent="0.15">
      <c r="A869" s="3"/>
      <c r="C869" s="24" t="s">
        <v>226</v>
      </c>
      <c r="D869" s="82">
        <v>12</v>
      </c>
      <c r="E869" s="27">
        <f>D869/$E$868</f>
        <v>2.4E-2</v>
      </c>
      <c r="F869" s="97">
        <v>8</v>
      </c>
      <c r="G869" s="29">
        <f>F869/$G$868</f>
        <v>0.08</v>
      </c>
      <c r="H869" s="97">
        <v>2</v>
      </c>
      <c r="I869" s="29">
        <f>H869/$I$868</f>
        <v>0.02</v>
      </c>
      <c r="J869" s="97">
        <v>0</v>
      </c>
      <c r="K869" s="29">
        <f>J869/$K$868</f>
        <v>0</v>
      </c>
      <c r="L869" s="97">
        <v>0</v>
      </c>
      <c r="M869" s="29">
        <f>L869/$M$868</f>
        <v>0</v>
      </c>
      <c r="N869" s="97">
        <v>2</v>
      </c>
      <c r="O869" s="29">
        <f>N869/$O$868</f>
        <v>0.02</v>
      </c>
    </row>
    <row r="870" spans="1:18" x14ac:dyDescent="0.15">
      <c r="A870" s="3"/>
      <c r="C870" s="24" t="s">
        <v>227</v>
      </c>
      <c r="D870" s="82">
        <v>118</v>
      </c>
      <c r="E870" s="27">
        <f t="shared" ref="E870:E871" si="268">D870/$E$868</f>
        <v>0.23599999999999999</v>
      </c>
      <c r="F870" s="97">
        <v>21</v>
      </c>
      <c r="G870" s="29">
        <f t="shared" ref="G870:G871" si="269">F870/$G$868</f>
        <v>0.21</v>
      </c>
      <c r="H870" s="97">
        <v>15</v>
      </c>
      <c r="I870" s="29">
        <f t="shared" ref="I870:I871" si="270">H870/$I$868</f>
        <v>0.15</v>
      </c>
      <c r="J870" s="97">
        <v>25</v>
      </c>
      <c r="K870" s="29">
        <f t="shared" ref="K870:K871" si="271">J870/$K$868</f>
        <v>0.25</v>
      </c>
      <c r="L870" s="97">
        <v>22</v>
      </c>
      <c r="M870" s="29">
        <f t="shared" ref="M870:M871" si="272">L870/$M$868</f>
        <v>0.22</v>
      </c>
      <c r="N870" s="97">
        <v>35</v>
      </c>
      <c r="O870" s="29">
        <f t="shared" ref="O870:O871" si="273">N870/$O$868</f>
        <v>0.35</v>
      </c>
    </row>
    <row r="871" spans="1:18" x14ac:dyDescent="0.15">
      <c r="A871" s="3"/>
      <c r="C871" s="24" t="s">
        <v>228</v>
      </c>
      <c r="D871" s="82">
        <v>375</v>
      </c>
      <c r="E871" s="27">
        <f t="shared" si="268"/>
        <v>0.75</v>
      </c>
      <c r="F871" s="97">
        <v>73</v>
      </c>
      <c r="G871" s="29">
        <f t="shared" si="269"/>
        <v>0.73</v>
      </c>
      <c r="H871" s="97">
        <v>84</v>
      </c>
      <c r="I871" s="29">
        <f t="shared" si="270"/>
        <v>0.84</v>
      </c>
      <c r="J871" s="97">
        <v>75</v>
      </c>
      <c r="K871" s="29">
        <f t="shared" si="271"/>
        <v>0.75</v>
      </c>
      <c r="L871" s="97">
        <v>78</v>
      </c>
      <c r="M871" s="29">
        <f t="shared" si="272"/>
        <v>0.78</v>
      </c>
      <c r="N871" s="97">
        <v>65</v>
      </c>
      <c r="O871" s="29">
        <f t="shared" si="273"/>
        <v>0.65</v>
      </c>
    </row>
    <row r="872" spans="1:18" x14ac:dyDescent="0.15">
      <c r="A872" s="3"/>
      <c r="C872" s="3"/>
      <c r="E872" s="90"/>
      <c r="F872" s="3"/>
      <c r="G872" s="90"/>
      <c r="H872" s="3"/>
      <c r="I872" s="90"/>
      <c r="J872" s="3"/>
      <c r="K872" s="90"/>
      <c r="L872" s="3"/>
      <c r="M872" s="90"/>
      <c r="N872" s="3"/>
      <c r="O872" s="90"/>
    </row>
    <row r="873" spans="1:18" ht="22.5" x14ac:dyDescent="0.15">
      <c r="C873" s="74"/>
      <c r="D873" s="24" t="s">
        <v>15</v>
      </c>
      <c r="E873" s="76">
        <v>500</v>
      </c>
      <c r="F873" s="77" t="s">
        <v>145</v>
      </c>
      <c r="G873" s="76">
        <v>100</v>
      </c>
      <c r="H873" s="75" t="s">
        <v>25</v>
      </c>
      <c r="I873" s="76">
        <v>100</v>
      </c>
      <c r="J873" s="75" t="s">
        <v>26</v>
      </c>
      <c r="K873" s="76">
        <v>100</v>
      </c>
      <c r="L873" s="75" t="s">
        <v>27</v>
      </c>
      <c r="M873" s="76">
        <v>100</v>
      </c>
      <c r="N873" s="78" t="s">
        <v>28</v>
      </c>
      <c r="O873" s="76">
        <v>100</v>
      </c>
      <c r="R873" s="65"/>
    </row>
    <row r="874" spans="1:18" x14ac:dyDescent="0.15">
      <c r="A874" s="3"/>
      <c r="C874" s="24" t="s">
        <v>229</v>
      </c>
      <c r="D874" s="82">
        <v>125</v>
      </c>
      <c r="E874" s="27">
        <f>D874/$E$873</f>
        <v>0.25</v>
      </c>
      <c r="F874" s="97">
        <v>27</v>
      </c>
      <c r="G874" s="29">
        <f>F874/$G$873</f>
        <v>0.27</v>
      </c>
      <c r="H874" s="97">
        <v>16</v>
      </c>
      <c r="I874" s="29">
        <f>H874/$I$873</f>
        <v>0.16</v>
      </c>
      <c r="J874" s="97">
        <v>25</v>
      </c>
      <c r="K874" s="29">
        <f>J874/$K$873</f>
        <v>0.25</v>
      </c>
      <c r="L874" s="97">
        <v>22</v>
      </c>
      <c r="M874" s="29">
        <f>L874/$M$873</f>
        <v>0.22</v>
      </c>
      <c r="N874" s="97">
        <v>35</v>
      </c>
      <c r="O874" s="29">
        <f>N874/$O$873</f>
        <v>0.35</v>
      </c>
    </row>
    <row r="875" spans="1:18" x14ac:dyDescent="0.15">
      <c r="A875" s="3"/>
    </row>
    <row r="876" spans="1:18" x14ac:dyDescent="0.15">
      <c r="A876" s="3"/>
      <c r="B876" s="3"/>
      <c r="C876" s="114"/>
      <c r="D876" s="114"/>
      <c r="E876" s="114"/>
      <c r="F876" s="114"/>
      <c r="G876" s="114"/>
      <c r="H876" s="114"/>
      <c r="I876" s="89"/>
      <c r="J876" s="89"/>
      <c r="K876" s="118"/>
      <c r="L876" s="118"/>
      <c r="M876" s="89"/>
      <c r="N876" s="89"/>
      <c r="O876" s="118"/>
      <c r="R876" s="89"/>
    </row>
    <row r="877" spans="1:18" x14ac:dyDescent="0.15">
      <c r="A877" s="3"/>
      <c r="B877" s="3"/>
      <c r="C877" s="114"/>
      <c r="D877" s="114"/>
      <c r="E877" s="114"/>
      <c r="F877" s="114"/>
      <c r="G877" s="114"/>
      <c r="H877" s="114"/>
      <c r="I877" s="89"/>
      <c r="J877" s="89"/>
      <c r="K877" s="118"/>
      <c r="L877" s="118"/>
      <c r="M877" s="89"/>
      <c r="N877" s="89"/>
      <c r="O877" s="118"/>
      <c r="R877" s="89"/>
    </row>
    <row r="878" spans="1:18" x14ac:dyDescent="0.15">
      <c r="A878" s="3"/>
      <c r="B878" s="3"/>
      <c r="C878" s="114"/>
      <c r="D878" s="114"/>
      <c r="E878" s="114"/>
      <c r="F878" s="114"/>
      <c r="G878" s="114"/>
      <c r="H878" s="114"/>
      <c r="I878" s="89"/>
      <c r="J878" s="89"/>
      <c r="K878" s="118"/>
      <c r="L878" s="118"/>
      <c r="M878" s="89"/>
      <c r="N878" s="89"/>
      <c r="O878" s="118"/>
      <c r="R878" s="89"/>
    </row>
    <row r="879" spans="1:18" x14ac:dyDescent="0.15">
      <c r="A879" s="3"/>
      <c r="C879" s="127"/>
      <c r="D879" s="24" t="s">
        <v>15</v>
      </c>
      <c r="E879" s="18">
        <v>500</v>
      </c>
      <c r="F879" s="24" t="s">
        <v>2</v>
      </c>
      <c r="G879" s="18">
        <v>250</v>
      </c>
      <c r="H879" s="24" t="s">
        <v>3</v>
      </c>
      <c r="I879" s="18">
        <v>250</v>
      </c>
      <c r="J879" s="115"/>
      <c r="K879" s="115"/>
      <c r="L879" s="3"/>
      <c r="M879" s="3"/>
    </row>
    <row r="880" spans="1:18" x14ac:dyDescent="0.15">
      <c r="A880" s="3"/>
      <c r="C880" s="24" t="s">
        <v>226</v>
      </c>
      <c r="D880" s="82">
        <v>9</v>
      </c>
      <c r="E880" s="27">
        <f>D880/$E$879</f>
        <v>1.7999999999999999E-2</v>
      </c>
      <c r="F880" s="82">
        <v>5</v>
      </c>
      <c r="G880" s="27">
        <f>F880/$G$879</f>
        <v>0.02</v>
      </c>
      <c r="H880" s="82">
        <v>4</v>
      </c>
      <c r="I880" s="27">
        <f>H880/$I$879</f>
        <v>1.6E-2</v>
      </c>
      <c r="J880" s="116"/>
      <c r="K880" s="116"/>
      <c r="L880" s="3"/>
      <c r="M880" s="3"/>
    </row>
    <row r="881" spans="1:18" x14ac:dyDescent="0.15">
      <c r="A881" s="3"/>
      <c r="C881" s="24" t="s">
        <v>227</v>
      </c>
      <c r="D881" s="82">
        <v>79</v>
      </c>
      <c r="E881" s="27">
        <f t="shared" ref="E881:E882" si="274">D881/$E$879</f>
        <v>0.158</v>
      </c>
      <c r="F881" s="82">
        <v>53</v>
      </c>
      <c r="G881" s="27">
        <f t="shared" ref="G881:G882" si="275">F881/$G$879</f>
        <v>0.21199999999999999</v>
      </c>
      <c r="H881" s="82">
        <v>26</v>
      </c>
      <c r="I881" s="27">
        <f t="shared" ref="I881:I882" si="276">H881/$I$879</f>
        <v>0.104</v>
      </c>
      <c r="J881" s="116"/>
      <c r="K881" s="116"/>
      <c r="L881" s="3"/>
      <c r="M881" s="3"/>
    </row>
    <row r="882" spans="1:18" x14ac:dyDescent="0.15">
      <c r="A882" s="3"/>
      <c r="C882" s="24" t="s">
        <v>228</v>
      </c>
      <c r="D882" s="82">
        <v>413</v>
      </c>
      <c r="E882" s="27">
        <f t="shared" si="274"/>
        <v>0.82599999999999996</v>
      </c>
      <c r="F882" s="82">
        <v>193</v>
      </c>
      <c r="G882" s="27">
        <f t="shared" si="275"/>
        <v>0.77200000000000002</v>
      </c>
      <c r="H882" s="82">
        <v>220</v>
      </c>
      <c r="I882" s="27">
        <f t="shared" si="276"/>
        <v>0.88</v>
      </c>
      <c r="J882" s="116"/>
      <c r="K882" s="116"/>
      <c r="L882" s="3"/>
      <c r="M882" s="3"/>
    </row>
    <row r="883" spans="1:18" x14ac:dyDescent="0.15">
      <c r="A883" s="3"/>
    </row>
    <row r="884" spans="1:18" x14ac:dyDescent="0.15">
      <c r="A884" s="3"/>
      <c r="C884" s="127"/>
      <c r="D884" s="24" t="s">
        <v>15</v>
      </c>
      <c r="E884" s="18">
        <v>500</v>
      </c>
      <c r="F884" s="24" t="s">
        <v>2</v>
      </c>
      <c r="G884" s="18">
        <v>250</v>
      </c>
      <c r="H884" s="24" t="s">
        <v>3</v>
      </c>
      <c r="I884" s="18">
        <v>250</v>
      </c>
      <c r="J884" s="115"/>
      <c r="K884" s="115"/>
      <c r="L884" s="3"/>
      <c r="M884" s="3"/>
    </row>
    <row r="885" spans="1:18" x14ac:dyDescent="0.15">
      <c r="A885" s="3"/>
      <c r="C885" s="24" t="s">
        <v>229</v>
      </c>
      <c r="D885" s="82">
        <v>87</v>
      </c>
      <c r="E885" s="27">
        <f>D885/$E$884</f>
        <v>0.17399999999999999</v>
      </c>
      <c r="F885" s="82">
        <v>57</v>
      </c>
      <c r="G885" s="27">
        <f>F885/$G$884</f>
        <v>0.22800000000000001</v>
      </c>
      <c r="H885" s="82">
        <v>30</v>
      </c>
      <c r="I885" s="27">
        <f>H885/$I$884</f>
        <v>0.12</v>
      </c>
      <c r="J885" s="116"/>
      <c r="K885" s="116"/>
      <c r="L885" s="3"/>
      <c r="M885" s="3"/>
    </row>
    <row r="886" spans="1:18" x14ac:dyDescent="0.15">
      <c r="A886" s="3"/>
      <c r="C886" s="3"/>
      <c r="D886" s="3"/>
      <c r="E886" s="3"/>
      <c r="F886" s="3"/>
      <c r="G886" s="3"/>
      <c r="H886" s="3"/>
      <c r="I886" s="3"/>
      <c r="J886" s="3"/>
      <c r="K886" s="3"/>
      <c r="L886" s="3"/>
      <c r="M886" s="3"/>
    </row>
    <row r="887" spans="1:18" x14ac:dyDescent="0.15">
      <c r="C887" s="7" t="s">
        <v>97</v>
      </c>
    </row>
    <row r="888" spans="1:18" ht="22.5" x14ac:dyDescent="0.15">
      <c r="C888" s="74"/>
      <c r="D888" s="75" t="s">
        <v>15</v>
      </c>
      <c r="E888" s="76">
        <v>500</v>
      </c>
      <c r="F888" s="77" t="s">
        <v>145</v>
      </c>
      <c r="G888" s="76">
        <v>100</v>
      </c>
      <c r="H888" s="75" t="s">
        <v>25</v>
      </c>
      <c r="I888" s="76">
        <v>100</v>
      </c>
      <c r="J888" s="75" t="s">
        <v>26</v>
      </c>
      <c r="K888" s="76">
        <v>100</v>
      </c>
      <c r="L888" s="75" t="s">
        <v>27</v>
      </c>
      <c r="M888" s="76">
        <v>100</v>
      </c>
      <c r="N888" s="78" t="s">
        <v>28</v>
      </c>
      <c r="O888" s="76">
        <v>100</v>
      </c>
      <c r="R888" s="65"/>
    </row>
    <row r="889" spans="1:18" x14ac:dyDescent="0.15">
      <c r="A889" s="3"/>
      <c r="C889" s="24" t="s">
        <v>226</v>
      </c>
      <c r="D889" s="82">
        <v>9</v>
      </c>
      <c r="E889" s="27">
        <f>D889/$E$888</f>
        <v>1.7999999999999999E-2</v>
      </c>
      <c r="F889" s="97">
        <v>8</v>
      </c>
      <c r="G889" s="29">
        <f>F889/$G$888</f>
        <v>0.08</v>
      </c>
      <c r="H889" s="97">
        <v>0</v>
      </c>
      <c r="I889" s="29">
        <f>H889/$I$888</f>
        <v>0</v>
      </c>
      <c r="J889" s="97">
        <v>1</v>
      </c>
      <c r="K889" s="29">
        <f>J889/$K$888</f>
        <v>0.01</v>
      </c>
      <c r="L889" s="97">
        <v>0</v>
      </c>
      <c r="M889" s="29">
        <f>L889/$M$888</f>
        <v>0</v>
      </c>
      <c r="N889" s="97">
        <v>0</v>
      </c>
      <c r="O889" s="29">
        <f>N889/$O$888</f>
        <v>0</v>
      </c>
    </row>
    <row r="890" spans="1:18" x14ac:dyDescent="0.15">
      <c r="A890" s="3"/>
      <c r="C890" s="24" t="s">
        <v>227</v>
      </c>
      <c r="D890" s="82">
        <v>79</v>
      </c>
      <c r="E890" s="27">
        <f t="shared" ref="E890:E891" si="277">D890/$E$888</f>
        <v>0.158</v>
      </c>
      <c r="F890" s="97">
        <v>15</v>
      </c>
      <c r="G890" s="29">
        <f t="shared" ref="G890:G891" si="278">F890/$G$888</f>
        <v>0.15</v>
      </c>
      <c r="H890" s="97">
        <v>8</v>
      </c>
      <c r="I890" s="29">
        <f t="shared" ref="I890:I891" si="279">H890/$I$888</f>
        <v>0.08</v>
      </c>
      <c r="J890" s="97">
        <v>18</v>
      </c>
      <c r="K890" s="29">
        <f t="shared" ref="K890:K891" si="280">J890/$K$888</f>
        <v>0.18</v>
      </c>
      <c r="L890" s="97">
        <v>12</v>
      </c>
      <c r="M890" s="29">
        <f t="shared" ref="M890:M891" si="281">L890/$M$888</f>
        <v>0.12</v>
      </c>
      <c r="N890" s="97">
        <v>26</v>
      </c>
      <c r="O890" s="29">
        <f t="shared" ref="O890:O891" si="282">N890/$O$888</f>
        <v>0.26</v>
      </c>
    </row>
    <row r="891" spans="1:18" x14ac:dyDescent="0.15">
      <c r="A891" s="3"/>
      <c r="C891" s="24" t="s">
        <v>228</v>
      </c>
      <c r="D891" s="82">
        <v>413</v>
      </c>
      <c r="E891" s="27">
        <f t="shared" si="277"/>
        <v>0.82599999999999996</v>
      </c>
      <c r="F891" s="97">
        <v>78</v>
      </c>
      <c r="G891" s="29">
        <f t="shared" si="278"/>
        <v>0.78</v>
      </c>
      <c r="H891" s="97">
        <v>92</v>
      </c>
      <c r="I891" s="29">
        <f t="shared" si="279"/>
        <v>0.92</v>
      </c>
      <c r="J891" s="97">
        <v>81</v>
      </c>
      <c r="K891" s="29">
        <f t="shared" si="280"/>
        <v>0.81</v>
      </c>
      <c r="L891" s="97">
        <v>88</v>
      </c>
      <c r="M891" s="29">
        <f t="shared" si="281"/>
        <v>0.88</v>
      </c>
      <c r="N891" s="97">
        <v>74</v>
      </c>
      <c r="O891" s="29">
        <f t="shared" si="282"/>
        <v>0.74</v>
      </c>
    </row>
    <row r="892" spans="1:18" x14ac:dyDescent="0.15">
      <c r="A892" s="3"/>
      <c r="C892" s="3"/>
      <c r="E892" s="90"/>
      <c r="F892" s="3"/>
      <c r="G892" s="90"/>
      <c r="H892" s="3"/>
      <c r="I892" s="90"/>
      <c r="J892" s="3"/>
      <c r="K892" s="90"/>
      <c r="L892" s="3"/>
      <c r="M892" s="90"/>
      <c r="N892" s="3"/>
      <c r="O892" s="90"/>
    </row>
    <row r="893" spans="1:18" ht="22.5" x14ac:dyDescent="0.15">
      <c r="C893" s="74"/>
      <c r="D893" s="24" t="s">
        <v>15</v>
      </c>
      <c r="E893" s="76">
        <v>500</v>
      </c>
      <c r="F893" s="77" t="s">
        <v>145</v>
      </c>
      <c r="G893" s="76">
        <v>100</v>
      </c>
      <c r="H893" s="75" t="s">
        <v>25</v>
      </c>
      <c r="I893" s="76">
        <v>100</v>
      </c>
      <c r="J893" s="75" t="s">
        <v>26</v>
      </c>
      <c r="K893" s="76">
        <v>100</v>
      </c>
      <c r="L893" s="75" t="s">
        <v>27</v>
      </c>
      <c r="M893" s="76">
        <v>100</v>
      </c>
      <c r="N893" s="78" t="s">
        <v>28</v>
      </c>
      <c r="O893" s="76">
        <v>100</v>
      </c>
      <c r="R893" s="65"/>
    </row>
    <row r="894" spans="1:18" x14ac:dyDescent="0.15">
      <c r="A894" s="3"/>
      <c r="C894" s="24" t="s">
        <v>229</v>
      </c>
      <c r="D894" s="82">
        <v>87</v>
      </c>
      <c r="E894" s="27">
        <f>D894/$E$893</f>
        <v>0.17399999999999999</v>
      </c>
      <c r="F894" s="97">
        <v>22</v>
      </c>
      <c r="G894" s="29">
        <f>F894/$G$893</f>
        <v>0.22</v>
      </c>
      <c r="H894" s="97">
        <v>8</v>
      </c>
      <c r="I894" s="29">
        <f>H894/$I$893</f>
        <v>0.08</v>
      </c>
      <c r="J894" s="97">
        <v>19</v>
      </c>
      <c r="K894" s="29">
        <f>J894/$K$893</f>
        <v>0.19</v>
      </c>
      <c r="L894" s="97">
        <v>12</v>
      </c>
      <c r="M894" s="29">
        <f>L894/$M$893</f>
        <v>0.12</v>
      </c>
      <c r="N894" s="97">
        <v>26</v>
      </c>
      <c r="O894" s="29">
        <f>N894/$O$893</f>
        <v>0.26</v>
      </c>
    </row>
    <row r="895" spans="1:18" x14ac:dyDescent="0.15">
      <c r="A895" s="3"/>
      <c r="C895" s="3"/>
      <c r="E895" s="69"/>
      <c r="F895" s="3"/>
      <c r="G895" s="90"/>
      <c r="H895" s="3"/>
      <c r="I895" s="90"/>
      <c r="J895" s="3"/>
      <c r="K895" s="90"/>
      <c r="L895" s="3"/>
      <c r="M895" s="90"/>
      <c r="N895" s="3"/>
      <c r="O895" s="90"/>
    </row>
    <row r="896" spans="1:18" x14ac:dyDescent="0.15">
      <c r="A896" s="3"/>
      <c r="B896" s="3"/>
      <c r="C896" s="114"/>
      <c r="D896" s="114"/>
      <c r="E896" s="114"/>
      <c r="F896" s="114"/>
      <c r="G896" s="114"/>
      <c r="H896" s="114"/>
      <c r="I896" s="89"/>
      <c r="J896" s="89"/>
      <c r="K896" s="118"/>
      <c r="L896" s="118"/>
      <c r="M896" s="89"/>
      <c r="N896" s="89"/>
      <c r="O896" s="118"/>
      <c r="R896" s="89"/>
    </row>
    <row r="897" spans="1:18" x14ac:dyDescent="0.15">
      <c r="A897" s="3"/>
      <c r="B897" s="3"/>
      <c r="C897" s="114"/>
      <c r="D897" s="114"/>
      <c r="E897" s="114"/>
      <c r="F897" s="114"/>
      <c r="G897" s="114"/>
      <c r="H897" s="114"/>
      <c r="I897" s="89"/>
      <c r="J897" s="89"/>
      <c r="K897" s="118"/>
      <c r="L897" s="118"/>
      <c r="M897" s="89"/>
      <c r="N897" s="89"/>
      <c r="O897" s="118"/>
      <c r="R897" s="89"/>
    </row>
    <row r="898" spans="1:18" x14ac:dyDescent="0.15">
      <c r="A898" s="3"/>
      <c r="B898" s="3"/>
      <c r="C898" s="114"/>
      <c r="D898" s="114"/>
      <c r="E898" s="114"/>
      <c r="F898" s="114"/>
      <c r="G898" s="114"/>
      <c r="H898" s="114"/>
      <c r="I898" s="89"/>
      <c r="J898" s="89"/>
      <c r="K898" s="118"/>
      <c r="L898" s="118"/>
      <c r="M898" s="89"/>
      <c r="N898" s="89"/>
      <c r="O898" s="118"/>
      <c r="R898" s="89"/>
    </row>
    <row r="899" spans="1:18" x14ac:dyDescent="0.15">
      <c r="A899" s="3"/>
      <c r="C899" s="127"/>
      <c r="D899" s="24" t="s">
        <v>15</v>
      </c>
      <c r="E899" s="18">
        <v>500</v>
      </c>
      <c r="F899" s="24" t="s">
        <v>2</v>
      </c>
      <c r="G899" s="18">
        <v>250</v>
      </c>
      <c r="H899" s="24" t="s">
        <v>3</v>
      </c>
      <c r="I899" s="18">
        <v>250</v>
      </c>
      <c r="J899" s="115"/>
      <c r="K899" s="115"/>
      <c r="L899" s="3"/>
      <c r="M899" s="3"/>
    </row>
    <row r="900" spans="1:18" x14ac:dyDescent="0.15">
      <c r="A900" s="3"/>
      <c r="C900" s="24" t="s">
        <v>226</v>
      </c>
      <c r="D900" s="82">
        <v>6</v>
      </c>
      <c r="E900" s="27">
        <f>D900/$E$899</f>
        <v>1.2E-2</v>
      </c>
      <c r="F900" s="82">
        <v>4</v>
      </c>
      <c r="G900" s="27">
        <f>F900/$G$899</f>
        <v>1.6E-2</v>
      </c>
      <c r="H900" s="82">
        <v>2</v>
      </c>
      <c r="I900" s="27">
        <f>H900/$I$899</f>
        <v>8.0000000000000002E-3</v>
      </c>
      <c r="J900" s="116"/>
      <c r="K900" s="116"/>
      <c r="L900" s="3"/>
      <c r="M900" s="3"/>
    </row>
    <row r="901" spans="1:18" x14ac:dyDescent="0.15">
      <c r="A901" s="3"/>
      <c r="C901" s="24" t="s">
        <v>227</v>
      </c>
      <c r="D901" s="82">
        <v>51</v>
      </c>
      <c r="E901" s="27">
        <f t="shared" ref="E901:E902" si="283">D901/$E$899</f>
        <v>0.10199999999999999</v>
      </c>
      <c r="F901" s="82">
        <v>43</v>
      </c>
      <c r="G901" s="27">
        <f t="shared" ref="G901:G902" si="284">F901/$G$899</f>
        <v>0.17199999999999999</v>
      </c>
      <c r="H901" s="82">
        <v>8</v>
      </c>
      <c r="I901" s="27">
        <f t="shared" ref="I901:I902" si="285">H901/$I$899</f>
        <v>3.2000000000000001E-2</v>
      </c>
      <c r="J901" s="116"/>
      <c r="K901" s="116"/>
      <c r="L901" s="3"/>
      <c r="M901" s="3"/>
    </row>
    <row r="902" spans="1:18" x14ac:dyDescent="0.15">
      <c r="A902" s="3"/>
      <c r="C902" s="24" t="s">
        <v>228</v>
      </c>
      <c r="D902" s="82">
        <v>443</v>
      </c>
      <c r="E902" s="27">
        <f t="shared" si="283"/>
        <v>0.88600000000000001</v>
      </c>
      <c r="F902" s="82">
        <v>203</v>
      </c>
      <c r="G902" s="27">
        <f t="shared" si="284"/>
        <v>0.81200000000000006</v>
      </c>
      <c r="H902" s="82">
        <v>240</v>
      </c>
      <c r="I902" s="27">
        <f t="shared" si="285"/>
        <v>0.96</v>
      </c>
      <c r="J902" s="116"/>
      <c r="K902" s="116"/>
      <c r="L902" s="3"/>
      <c r="M902" s="3"/>
    </row>
    <row r="903" spans="1:18" x14ac:dyDescent="0.15">
      <c r="A903" s="3"/>
    </row>
    <row r="904" spans="1:18" x14ac:dyDescent="0.15">
      <c r="A904" s="3"/>
      <c r="C904" s="127"/>
      <c r="D904" s="24" t="s">
        <v>15</v>
      </c>
      <c r="E904" s="18">
        <v>500</v>
      </c>
      <c r="F904" s="24" t="s">
        <v>2</v>
      </c>
      <c r="G904" s="18">
        <v>250</v>
      </c>
      <c r="H904" s="24" t="s">
        <v>3</v>
      </c>
      <c r="I904" s="18">
        <v>250</v>
      </c>
      <c r="J904" s="115"/>
      <c r="K904" s="115"/>
      <c r="L904" s="3"/>
      <c r="M904" s="3"/>
    </row>
    <row r="905" spans="1:18" x14ac:dyDescent="0.15">
      <c r="A905" s="3"/>
      <c r="C905" s="24" t="s">
        <v>229</v>
      </c>
      <c r="D905" s="82">
        <v>57</v>
      </c>
      <c r="E905" s="27">
        <f>D905/$E$904</f>
        <v>0.114</v>
      </c>
      <c r="F905" s="82">
        <v>47</v>
      </c>
      <c r="G905" s="27">
        <f>F905/$G$904</f>
        <v>0.188</v>
      </c>
      <c r="H905" s="82">
        <v>10</v>
      </c>
      <c r="I905" s="27">
        <f>H905/$I$904</f>
        <v>0.04</v>
      </c>
      <c r="J905" s="116"/>
      <c r="K905" s="116"/>
      <c r="L905" s="3"/>
      <c r="M905" s="3"/>
    </row>
    <row r="906" spans="1:18" x14ac:dyDescent="0.15">
      <c r="A906" s="3"/>
      <c r="C906" s="3"/>
      <c r="D906" s="3"/>
      <c r="E906" s="3"/>
      <c r="F906" s="3"/>
      <c r="G906" s="3"/>
      <c r="H906" s="3"/>
      <c r="I906" s="3"/>
      <c r="J906" s="3"/>
      <c r="K906" s="3"/>
      <c r="L906" s="3"/>
      <c r="M906" s="3"/>
    </row>
    <row r="907" spans="1:18" x14ac:dyDescent="0.15">
      <c r="C907" s="7" t="s">
        <v>97</v>
      </c>
    </row>
    <row r="908" spans="1:18" ht="22.5" x14ac:dyDescent="0.15">
      <c r="C908" s="74"/>
      <c r="D908" s="75" t="s">
        <v>15</v>
      </c>
      <c r="E908" s="76">
        <v>500</v>
      </c>
      <c r="F908" s="77" t="s">
        <v>145</v>
      </c>
      <c r="G908" s="76">
        <v>100</v>
      </c>
      <c r="H908" s="75" t="s">
        <v>25</v>
      </c>
      <c r="I908" s="76">
        <v>100</v>
      </c>
      <c r="J908" s="75" t="s">
        <v>26</v>
      </c>
      <c r="K908" s="76">
        <v>100</v>
      </c>
      <c r="L908" s="75" t="s">
        <v>27</v>
      </c>
      <c r="M908" s="76">
        <v>100</v>
      </c>
      <c r="N908" s="78" t="s">
        <v>28</v>
      </c>
      <c r="O908" s="76">
        <v>100</v>
      </c>
      <c r="R908" s="65"/>
    </row>
    <row r="909" spans="1:18" x14ac:dyDescent="0.15">
      <c r="A909" s="3"/>
      <c r="C909" s="24" t="s">
        <v>226</v>
      </c>
      <c r="D909" s="82">
        <v>6</v>
      </c>
      <c r="E909" s="27">
        <f>D909/$E$908</f>
        <v>1.2E-2</v>
      </c>
      <c r="F909" s="97">
        <v>4</v>
      </c>
      <c r="G909" s="29">
        <f>F909/$G$908</f>
        <v>0.04</v>
      </c>
      <c r="H909" s="97">
        <v>0</v>
      </c>
      <c r="I909" s="29">
        <f>H909/$I$908</f>
        <v>0</v>
      </c>
      <c r="J909" s="97">
        <v>1</v>
      </c>
      <c r="K909" s="29">
        <f>J909/$K$908</f>
        <v>0.01</v>
      </c>
      <c r="L909" s="97">
        <v>1</v>
      </c>
      <c r="M909" s="29">
        <f>L909/$M$908</f>
        <v>0.01</v>
      </c>
      <c r="N909" s="97">
        <v>0</v>
      </c>
      <c r="O909" s="29">
        <f>N909/$O$908</f>
        <v>0</v>
      </c>
    </row>
    <row r="910" spans="1:18" x14ac:dyDescent="0.15">
      <c r="A910" s="3"/>
      <c r="C910" s="24" t="s">
        <v>227</v>
      </c>
      <c r="D910" s="82">
        <v>51</v>
      </c>
      <c r="E910" s="27">
        <f t="shared" ref="E910:E911" si="286">D910/$E$908</f>
        <v>0.10199999999999999</v>
      </c>
      <c r="F910" s="97">
        <v>10</v>
      </c>
      <c r="G910" s="29">
        <f t="shared" ref="G910:G911" si="287">F910/$G$908</f>
        <v>0.1</v>
      </c>
      <c r="H910" s="97">
        <v>7</v>
      </c>
      <c r="I910" s="29">
        <f t="shared" ref="I910:I911" si="288">H910/$I$908</f>
        <v>7.0000000000000007E-2</v>
      </c>
      <c r="J910" s="97">
        <v>12</v>
      </c>
      <c r="K910" s="29">
        <f t="shared" ref="K910:K911" si="289">J910/$K$908</f>
        <v>0.12</v>
      </c>
      <c r="L910" s="97">
        <v>9</v>
      </c>
      <c r="M910" s="29">
        <f t="shared" ref="M910:M911" si="290">L910/$M$908</f>
        <v>0.09</v>
      </c>
      <c r="N910" s="97">
        <v>13</v>
      </c>
      <c r="O910" s="29">
        <f t="shared" ref="O910:O911" si="291">N910/$O$908</f>
        <v>0.13</v>
      </c>
    </row>
    <row r="911" spans="1:18" x14ac:dyDescent="0.15">
      <c r="A911" s="3"/>
      <c r="C911" s="24" t="s">
        <v>228</v>
      </c>
      <c r="D911" s="82">
        <v>443</v>
      </c>
      <c r="E911" s="27">
        <f t="shared" si="286"/>
        <v>0.88600000000000001</v>
      </c>
      <c r="F911" s="97">
        <v>86</v>
      </c>
      <c r="G911" s="29">
        <f t="shared" si="287"/>
        <v>0.86</v>
      </c>
      <c r="H911" s="97">
        <v>93</v>
      </c>
      <c r="I911" s="29">
        <f t="shared" si="288"/>
        <v>0.93</v>
      </c>
      <c r="J911" s="97">
        <v>87</v>
      </c>
      <c r="K911" s="29">
        <f t="shared" si="289"/>
        <v>0.87</v>
      </c>
      <c r="L911" s="97">
        <v>90</v>
      </c>
      <c r="M911" s="29">
        <f t="shared" si="290"/>
        <v>0.9</v>
      </c>
      <c r="N911" s="97">
        <v>87</v>
      </c>
      <c r="O911" s="29">
        <f t="shared" si="291"/>
        <v>0.87</v>
      </c>
    </row>
    <row r="912" spans="1:18" x14ac:dyDescent="0.15">
      <c r="A912" s="3"/>
      <c r="C912" s="3"/>
      <c r="E912" s="90"/>
      <c r="F912" s="3"/>
      <c r="G912" s="90"/>
      <c r="H912" s="3"/>
      <c r="I912" s="90"/>
      <c r="J912" s="3"/>
      <c r="K912" s="90"/>
      <c r="L912" s="3"/>
      <c r="M912" s="90"/>
      <c r="N912" s="3"/>
      <c r="O912" s="90"/>
    </row>
    <row r="913" spans="1:18" ht="22.5" x14ac:dyDescent="0.15">
      <c r="C913" s="74"/>
      <c r="D913" s="24" t="s">
        <v>15</v>
      </c>
      <c r="E913" s="76">
        <v>500</v>
      </c>
      <c r="F913" s="77" t="s">
        <v>145</v>
      </c>
      <c r="G913" s="76">
        <v>100</v>
      </c>
      <c r="H913" s="75" t="s">
        <v>25</v>
      </c>
      <c r="I913" s="76">
        <v>100</v>
      </c>
      <c r="J913" s="75" t="s">
        <v>26</v>
      </c>
      <c r="K913" s="76">
        <v>100</v>
      </c>
      <c r="L913" s="75" t="s">
        <v>27</v>
      </c>
      <c r="M913" s="76">
        <v>100</v>
      </c>
      <c r="N913" s="78" t="s">
        <v>28</v>
      </c>
      <c r="O913" s="76">
        <v>100</v>
      </c>
      <c r="R913" s="65"/>
    </row>
    <row r="914" spans="1:18" x14ac:dyDescent="0.15">
      <c r="A914" s="3"/>
      <c r="C914" s="24" t="s">
        <v>229</v>
      </c>
      <c r="D914" s="82">
        <v>57</v>
      </c>
      <c r="E914" s="27">
        <f>D914/$E$913</f>
        <v>0.114</v>
      </c>
      <c r="F914" s="97">
        <v>14</v>
      </c>
      <c r="G914" s="29">
        <f>F914/$G$913</f>
        <v>0.14000000000000001</v>
      </c>
      <c r="H914" s="97">
        <v>7</v>
      </c>
      <c r="I914" s="29">
        <f>H914/$I$913</f>
        <v>7.0000000000000007E-2</v>
      </c>
      <c r="J914" s="97">
        <v>13</v>
      </c>
      <c r="K914" s="29">
        <f>J914/$K$913</f>
        <v>0.13</v>
      </c>
      <c r="L914" s="97">
        <v>10</v>
      </c>
      <c r="M914" s="29">
        <f>L914/$M$913</f>
        <v>0.1</v>
      </c>
      <c r="N914" s="97">
        <v>13</v>
      </c>
      <c r="O914" s="29">
        <f>N914/$O$913</f>
        <v>0.13</v>
      </c>
    </row>
    <row r="915" spans="1:18" x14ac:dyDescent="0.15">
      <c r="A915" s="3"/>
    </row>
    <row r="916" spans="1:18" x14ac:dyDescent="0.15">
      <c r="A916" s="3"/>
      <c r="B916" s="3"/>
      <c r="C916" s="114"/>
      <c r="D916" s="114"/>
      <c r="E916" s="114"/>
      <c r="F916" s="114"/>
      <c r="G916" s="114"/>
      <c r="H916" s="114"/>
      <c r="I916" s="89"/>
      <c r="J916" s="89"/>
      <c r="K916" s="118"/>
      <c r="L916" s="118"/>
      <c r="M916" s="89"/>
      <c r="N916" s="89"/>
      <c r="O916" s="118"/>
      <c r="R916" s="89"/>
    </row>
    <row r="917" spans="1:18" x14ac:dyDescent="0.15">
      <c r="A917" s="3"/>
      <c r="B917" s="3"/>
      <c r="C917" s="114"/>
      <c r="D917" s="114"/>
      <c r="E917" s="114"/>
      <c r="F917" s="114"/>
      <c r="G917" s="114"/>
      <c r="H917" s="114"/>
      <c r="I917" s="89"/>
      <c r="J917" s="89"/>
      <c r="K917" s="118"/>
      <c r="L917" s="118"/>
      <c r="M917" s="89"/>
      <c r="N917" s="89"/>
      <c r="O917" s="118"/>
      <c r="R917" s="89"/>
    </row>
    <row r="918" spans="1:18" x14ac:dyDescent="0.15">
      <c r="A918" s="3"/>
      <c r="B918" s="3"/>
      <c r="C918" s="114"/>
      <c r="D918" s="114"/>
      <c r="E918" s="114"/>
      <c r="F918" s="114"/>
      <c r="G918" s="114"/>
      <c r="H918" s="114"/>
      <c r="I918" s="89"/>
      <c r="J918" s="89"/>
      <c r="K918" s="118"/>
      <c r="L918" s="118"/>
      <c r="M918" s="89"/>
      <c r="N918" s="89"/>
      <c r="O918" s="118"/>
      <c r="R918" s="89"/>
    </row>
    <row r="919" spans="1:18" x14ac:dyDescent="0.15">
      <c r="A919" s="3"/>
      <c r="C919" s="127"/>
      <c r="D919" s="24" t="s">
        <v>15</v>
      </c>
      <c r="E919" s="18">
        <v>500</v>
      </c>
      <c r="F919" s="24" t="s">
        <v>2</v>
      </c>
      <c r="G919" s="18">
        <v>250</v>
      </c>
      <c r="H919" s="24" t="s">
        <v>3</v>
      </c>
      <c r="I919" s="18">
        <v>250</v>
      </c>
      <c r="J919" s="115"/>
      <c r="K919" s="115"/>
      <c r="L919" s="3"/>
      <c r="M919" s="3"/>
    </row>
    <row r="920" spans="1:18" x14ac:dyDescent="0.15">
      <c r="A920" s="3"/>
      <c r="C920" s="24" t="s">
        <v>226</v>
      </c>
      <c r="D920" s="82">
        <v>5</v>
      </c>
      <c r="E920" s="27">
        <f>D920/$E$919</f>
        <v>0.01</v>
      </c>
      <c r="F920" s="82">
        <v>3</v>
      </c>
      <c r="G920" s="27">
        <f>F920/$G$919</f>
        <v>1.2E-2</v>
      </c>
      <c r="H920" s="82">
        <v>2</v>
      </c>
      <c r="I920" s="27">
        <f>H920/$I$919</f>
        <v>8.0000000000000002E-3</v>
      </c>
      <c r="J920" s="116"/>
      <c r="K920" s="116"/>
      <c r="L920" s="3"/>
      <c r="M920" s="3"/>
    </row>
    <row r="921" spans="1:18" x14ac:dyDescent="0.15">
      <c r="A921" s="3"/>
      <c r="C921" s="24" t="s">
        <v>227</v>
      </c>
      <c r="D921" s="82">
        <v>34</v>
      </c>
      <c r="E921" s="27">
        <f t="shared" ref="E921:E922" si="292">D921/$E$919</f>
        <v>6.8000000000000005E-2</v>
      </c>
      <c r="F921" s="82">
        <v>29</v>
      </c>
      <c r="G921" s="27">
        <f t="shared" ref="G921:G922" si="293">F921/$G$919</f>
        <v>0.11600000000000001</v>
      </c>
      <c r="H921" s="82">
        <v>5</v>
      </c>
      <c r="I921" s="27">
        <f t="shared" ref="I921:I922" si="294">H921/$I$919</f>
        <v>0.02</v>
      </c>
      <c r="J921" s="116"/>
      <c r="K921" s="116"/>
      <c r="L921" s="3"/>
      <c r="M921" s="3"/>
    </row>
    <row r="922" spans="1:18" x14ac:dyDescent="0.15">
      <c r="A922" s="3"/>
      <c r="C922" s="24" t="s">
        <v>228</v>
      </c>
      <c r="D922" s="82">
        <v>462</v>
      </c>
      <c r="E922" s="27">
        <f t="shared" si="292"/>
        <v>0.92400000000000004</v>
      </c>
      <c r="F922" s="82">
        <v>219</v>
      </c>
      <c r="G922" s="27">
        <f t="shared" si="293"/>
        <v>0.876</v>
      </c>
      <c r="H922" s="82">
        <v>243</v>
      </c>
      <c r="I922" s="27">
        <f t="shared" si="294"/>
        <v>0.97199999999999998</v>
      </c>
      <c r="J922" s="116"/>
      <c r="K922" s="116"/>
      <c r="L922" s="3"/>
      <c r="M922" s="3"/>
    </row>
    <row r="923" spans="1:18" x14ac:dyDescent="0.15">
      <c r="A923" s="3"/>
    </row>
    <row r="924" spans="1:18" x14ac:dyDescent="0.15">
      <c r="A924" s="3"/>
      <c r="C924" s="127"/>
      <c r="D924" s="24" t="s">
        <v>15</v>
      </c>
      <c r="E924" s="18">
        <v>500</v>
      </c>
      <c r="F924" s="24" t="s">
        <v>2</v>
      </c>
      <c r="G924" s="18">
        <v>250</v>
      </c>
      <c r="H924" s="24" t="s">
        <v>3</v>
      </c>
      <c r="I924" s="18">
        <v>250</v>
      </c>
      <c r="J924" s="115"/>
      <c r="K924" s="115"/>
      <c r="L924" s="3"/>
      <c r="M924" s="3"/>
    </row>
    <row r="925" spans="1:18" x14ac:dyDescent="0.15">
      <c r="A925" s="3"/>
      <c r="C925" s="24" t="s">
        <v>229</v>
      </c>
      <c r="D925" s="82">
        <v>38</v>
      </c>
      <c r="E925" s="27">
        <f>D925/$E$924</f>
        <v>7.5999999999999998E-2</v>
      </c>
      <c r="F925" s="82">
        <v>31</v>
      </c>
      <c r="G925" s="27">
        <f>F925/$G$924</f>
        <v>0.124</v>
      </c>
      <c r="H925" s="82">
        <v>7</v>
      </c>
      <c r="I925" s="27">
        <f>H925/$I$924</f>
        <v>2.8000000000000001E-2</v>
      </c>
      <c r="J925" s="116"/>
      <c r="K925" s="116"/>
      <c r="L925" s="3"/>
      <c r="M925" s="3"/>
    </row>
    <row r="926" spans="1:18" x14ac:dyDescent="0.15">
      <c r="A926" s="3"/>
      <c r="C926" s="3"/>
      <c r="D926" s="3"/>
      <c r="E926" s="3"/>
      <c r="F926" s="3"/>
      <c r="G926" s="3"/>
      <c r="H926" s="3"/>
      <c r="I926" s="3"/>
      <c r="J926" s="3"/>
      <c r="K926" s="3"/>
      <c r="L926" s="3"/>
      <c r="M926" s="3"/>
    </row>
    <row r="927" spans="1:18" x14ac:dyDescent="0.15">
      <c r="C927" s="7" t="s">
        <v>97</v>
      </c>
    </row>
    <row r="928" spans="1:18" ht="22.5" x14ac:dyDescent="0.15">
      <c r="C928" s="74"/>
      <c r="D928" s="75" t="s">
        <v>15</v>
      </c>
      <c r="E928" s="76">
        <v>500</v>
      </c>
      <c r="F928" s="77" t="s">
        <v>145</v>
      </c>
      <c r="G928" s="76">
        <v>100</v>
      </c>
      <c r="H928" s="75" t="s">
        <v>25</v>
      </c>
      <c r="I928" s="76">
        <v>100</v>
      </c>
      <c r="J928" s="75" t="s">
        <v>26</v>
      </c>
      <c r="K928" s="76">
        <v>100</v>
      </c>
      <c r="L928" s="75" t="s">
        <v>27</v>
      </c>
      <c r="M928" s="76">
        <v>100</v>
      </c>
      <c r="N928" s="78" t="s">
        <v>28</v>
      </c>
      <c r="O928" s="76">
        <v>100</v>
      </c>
      <c r="R928" s="65"/>
    </row>
    <row r="929" spans="1:18" x14ac:dyDescent="0.15">
      <c r="A929" s="3"/>
      <c r="C929" s="24" t="s">
        <v>226</v>
      </c>
      <c r="D929" s="82">
        <v>5</v>
      </c>
      <c r="E929" s="27">
        <f>D929/$E$928</f>
        <v>0.01</v>
      </c>
      <c r="F929" s="97">
        <v>3</v>
      </c>
      <c r="G929" s="29">
        <f>F929/$G$928</f>
        <v>0.03</v>
      </c>
      <c r="H929" s="97">
        <v>0</v>
      </c>
      <c r="I929" s="29">
        <f>H929/$I$928</f>
        <v>0</v>
      </c>
      <c r="J929" s="97">
        <v>1</v>
      </c>
      <c r="K929" s="29">
        <f>J929/$K$928</f>
        <v>0.01</v>
      </c>
      <c r="L929" s="97">
        <v>0</v>
      </c>
      <c r="M929" s="29">
        <f>L929/$M$928</f>
        <v>0</v>
      </c>
      <c r="N929" s="97">
        <v>1</v>
      </c>
      <c r="O929" s="29">
        <f>N929/$O$928</f>
        <v>0.01</v>
      </c>
    </row>
    <row r="930" spans="1:18" x14ac:dyDescent="0.15">
      <c r="A930" s="3"/>
      <c r="C930" s="24" t="s">
        <v>227</v>
      </c>
      <c r="D930" s="82">
        <v>34</v>
      </c>
      <c r="E930" s="27">
        <f t="shared" ref="E930:E931" si="295">D930/$E$928</f>
        <v>6.8000000000000005E-2</v>
      </c>
      <c r="F930" s="97">
        <v>12</v>
      </c>
      <c r="G930" s="29">
        <f t="shared" ref="G930:G931" si="296">F930/$G$928</f>
        <v>0.12</v>
      </c>
      <c r="H930" s="97">
        <v>5</v>
      </c>
      <c r="I930" s="29">
        <f t="shared" ref="I930:I931" si="297">H930/$I$928</f>
        <v>0.05</v>
      </c>
      <c r="J930" s="97">
        <v>5</v>
      </c>
      <c r="K930" s="29">
        <f t="shared" ref="K930:K931" si="298">J930/$K$928</f>
        <v>0.05</v>
      </c>
      <c r="L930" s="97">
        <v>6</v>
      </c>
      <c r="M930" s="29">
        <f t="shared" ref="M930:M931" si="299">L930/$M$928</f>
        <v>0.06</v>
      </c>
      <c r="N930" s="97">
        <v>6</v>
      </c>
      <c r="O930" s="29">
        <f t="shared" ref="O930:O931" si="300">N930/$O$928</f>
        <v>0.06</v>
      </c>
    </row>
    <row r="931" spans="1:18" x14ac:dyDescent="0.15">
      <c r="A931" s="3"/>
      <c r="C931" s="24" t="s">
        <v>228</v>
      </c>
      <c r="D931" s="82">
        <v>462</v>
      </c>
      <c r="E931" s="27">
        <f t="shared" si="295"/>
        <v>0.92400000000000004</v>
      </c>
      <c r="F931" s="97">
        <v>85</v>
      </c>
      <c r="G931" s="29">
        <f t="shared" si="296"/>
        <v>0.85</v>
      </c>
      <c r="H931" s="97">
        <v>95</v>
      </c>
      <c r="I931" s="29">
        <f t="shared" si="297"/>
        <v>0.95</v>
      </c>
      <c r="J931" s="97">
        <v>95</v>
      </c>
      <c r="K931" s="29">
        <f t="shared" si="298"/>
        <v>0.95</v>
      </c>
      <c r="L931" s="97">
        <v>94</v>
      </c>
      <c r="M931" s="29">
        <f t="shared" si="299"/>
        <v>0.94</v>
      </c>
      <c r="N931" s="97">
        <v>93</v>
      </c>
      <c r="O931" s="29">
        <f t="shared" si="300"/>
        <v>0.93</v>
      </c>
    </row>
    <row r="932" spans="1:18" x14ac:dyDescent="0.15">
      <c r="A932" s="3"/>
      <c r="C932" s="3"/>
      <c r="E932" s="90"/>
      <c r="F932" s="3"/>
      <c r="G932" s="90"/>
      <c r="H932" s="3"/>
      <c r="I932" s="90"/>
      <c r="J932" s="3"/>
      <c r="K932" s="90"/>
      <c r="L932" s="3"/>
      <c r="M932" s="90"/>
      <c r="N932" s="3"/>
      <c r="O932" s="90"/>
    </row>
    <row r="933" spans="1:18" ht="22.5" x14ac:dyDescent="0.15">
      <c r="C933" s="74"/>
      <c r="D933" s="24" t="s">
        <v>15</v>
      </c>
      <c r="E933" s="76">
        <v>500</v>
      </c>
      <c r="F933" s="77" t="s">
        <v>145</v>
      </c>
      <c r="G933" s="76">
        <v>100</v>
      </c>
      <c r="H933" s="75" t="s">
        <v>25</v>
      </c>
      <c r="I933" s="76">
        <v>100</v>
      </c>
      <c r="J933" s="75" t="s">
        <v>26</v>
      </c>
      <c r="K933" s="76">
        <v>100</v>
      </c>
      <c r="L933" s="75" t="s">
        <v>27</v>
      </c>
      <c r="M933" s="76">
        <v>100</v>
      </c>
      <c r="N933" s="78" t="s">
        <v>28</v>
      </c>
      <c r="O933" s="76">
        <v>100</v>
      </c>
      <c r="R933" s="65"/>
    </row>
    <row r="934" spans="1:18" x14ac:dyDescent="0.15">
      <c r="A934" s="3"/>
      <c r="C934" s="24" t="s">
        <v>229</v>
      </c>
      <c r="D934" s="82">
        <v>38</v>
      </c>
      <c r="E934" s="27">
        <f>D934/$E$933</f>
        <v>7.5999999999999998E-2</v>
      </c>
      <c r="F934" s="97">
        <v>15</v>
      </c>
      <c r="G934" s="29">
        <f>F934/$G$933</f>
        <v>0.15</v>
      </c>
      <c r="H934" s="97">
        <v>5</v>
      </c>
      <c r="I934" s="29">
        <f>H934/$I$933</f>
        <v>0.05</v>
      </c>
      <c r="J934" s="97">
        <v>5</v>
      </c>
      <c r="K934" s="29">
        <f>J934/$K$933</f>
        <v>0.05</v>
      </c>
      <c r="L934" s="97">
        <v>6</v>
      </c>
      <c r="M934" s="29">
        <f>L934/$M$933</f>
        <v>0.06</v>
      </c>
      <c r="N934" s="97">
        <v>7</v>
      </c>
      <c r="O934" s="29">
        <f>N934/$O$933</f>
        <v>7.0000000000000007E-2</v>
      </c>
    </row>
    <row r="935" spans="1:18" x14ac:dyDescent="0.15">
      <c r="A935" s="3"/>
    </row>
    <row r="936" spans="1:18" x14ac:dyDescent="0.15">
      <c r="A936" s="3"/>
      <c r="B936" s="3"/>
      <c r="C936" s="114"/>
      <c r="D936" s="114"/>
      <c r="E936" s="114"/>
      <c r="F936" s="114"/>
      <c r="G936" s="114"/>
      <c r="H936" s="114"/>
      <c r="I936" s="89"/>
      <c r="J936" s="89"/>
      <c r="K936" s="118"/>
      <c r="L936" s="118"/>
      <c r="M936" s="89"/>
      <c r="N936" s="89"/>
      <c r="O936" s="118"/>
      <c r="R936" s="89"/>
    </row>
    <row r="937" spans="1:18" x14ac:dyDescent="0.15">
      <c r="A937" s="3"/>
      <c r="B937" s="3"/>
      <c r="C937" s="114"/>
      <c r="D937" s="114"/>
      <c r="E937" s="114"/>
      <c r="F937" s="114"/>
      <c r="G937" s="114"/>
      <c r="H937" s="114"/>
      <c r="I937" s="89"/>
      <c r="J937" s="89"/>
      <c r="K937" s="118"/>
      <c r="L937" s="118"/>
      <c r="M937" s="89"/>
      <c r="N937" s="89"/>
      <c r="O937" s="118"/>
      <c r="R937" s="89"/>
    </row>
    <row r="938" spans="1:18" x14ac:dyDescent="0.15">
      <c r="A938" s="3"/>
      <c r="B938" s="3"/>
      <c r="C938" s="114"/>
      <c r="D938" s="114"/>
      <c r="E938" s="114"/>
      <c r="F938" s="114"/>
      <c r="G938" s="114"/>
      <c r="H938" s="114"/>
      <c r="I938" s="89"/>
      <c r="J938" s="89"/>
      <c r="K938" s="118"/>
      <c r="L938" s="118"/>
      <c r="M938" s="89"/>
      <c r="N938" s="89"/>
      <c r="O938" s="118"/>
      <c r="R938" s="89"/>
    </row>
    <row r="939" spans="1:18" x14ac:dyDescent="0.15">
      <c r="A939" s="3"/>
      <c r="C939" s="127"/>
      <c r="D939" s="24" t="s">
        <v>15</v>
      </c>
      <c r="E939" s="18">
        <v>500</v>
      </c>
      <c r="F939" s="24" t="s">
        <v>2</v>
      </c>
      <c r="G939" s="18">
        <v>250</v>
      </c>
      <c r="H939" s="24" t="s">
        <v>3</v>
      </c>
      <c r="I939" s="18">
        <v>250</v>
      </c>
      <c r="J939" s="115"/>
      <c r="K939" s="115"/>
      <c r="L939" s="3"/>
      <c r="M939" s="3"/>
    </row>
    <row r="940" spans="1:18" x14ac:dyDescent="0.15">
      <c r="A940" s="3"/>
      <c r="C940" s="24" t="s">
        <v>226</v>
      </c>
      <c r="D940" s="82">
        <v>5</v>
      </c>
      <c r="E940" s="27">
        <f>D940/$E$939</f>
        <v>0.01</v>
      </c>
      <c r="F940" s="82">
        <v>5</v>
      </c>
      <c r="G940" s="27">
        <f>F940/$G$939</f>
        <v>0.02</v>
      </c>
      <c r="H940" s="82">
        <v>0</v>
      </c>
      <c r="I940" s="27">
        <f>H940/$I$939</f>
        <v>0</v>
      </c>
      <c r="J940" s="116"/>
      <c r="K940" s="116"/>
      <c r="L940" s="3"/>
      <c r="M940" s="3"/>
    </row>
    <row r="941" spans="1:18" x14ac:dyDescent="0.15">
      <c r="A941" s="3"/>
      <c r="C941" s="24" t="s">
        <v>227</v>
      </c>
      <c r="D941" s="82">
        <v>21</v>
      </c>
      <c r="E941" s="27">
        <f t="shared" ref="E941:E942" si="301">D941/$E$939</f>
        <v>4.2000000000000003E-2</v>
      </c>
      <c r="F941" s="82">
        <v>15</v>
      </c>
      <c r="G941" s="27">
        <f t="shared" ref="G941:G942" si="302">F941/$G$939</f>
        <v>0.06</v>
      </c>
      <c r="H941" s="82">
        <v>6</v>
      </c>
      <c r="I941" s="27">
        <f t="shared" ref="I941:I942" si="303">H941/$I$939</f>
        <v>2.4E-2</v>
      </c>
      <c r="J941" s="116"/>
      <c r="K941" s="116"/>
      <c r="L941" s="3"/>
      <c r="M941" s="3"/>
    </row>
    <row r="942" spans="1:18" x14ac:dyDescent="0.15">
      <c r="A942" s="3"/>
      <c r="C942" s="24" t="s">
        <v>228</v>
      </c>
      <c r="D942" s="82">
        <v>474</v>
      </c>
      <c r="E942" s="27">
        <f t="shared" si="301"/>
        <v>0.94799999999999995</v>
      </c>
      <c r="F942" s="82">
        <v>230</v>
      </c>
      <c r="G942" s="27">
        <f t="shared" si="302"/>
        <v>0.92</v>
      </c>
      <c r="H942" s="82">
        <v>244</v>
      </c>
      <c r="I942" s="27">
        <f t="shared" si="303"/>
        <v>0.97599999999999998</v>
      </c>
      <c r="J942" s="116"/>
      <c r="K942" s="116"/>
      <c r="L942" s="3"/>
      <c r="M942" s="3"/>
    </row>
    <row r="943" spans="1:18" x14ac:dyDescent="0.15">
      <c r="A943" s="3"/>
    </row>
    <row r="944" spans="1:18" x14ac:dyDescent="0.15">
      <c r="A944" s="3"/>
      <c r="C944" s="127"/>
      <c r="D944" s="24" t="s">
        <v>15</v>
      </c>
      <c r="E944" s="18">
        <v>500</v>
      </c>
      <c r="F944" s="24" t="s">
        <v>2</v>
      </c>
      <c r="G944" s="18">
        <v>250</v>
      </c>
      <c r="H944" s="24" t="s">
        <v>3</v>
      </c>
      <c r="I944" s="18">
        <v>250</v>
      </c>
      <c r="J944" s="115"/>
      <c r="K944" s="115"/>
      <c r="L944" s="3"/>
      <c r="M944" s="3"/>
    </row>
    <row r="945" spans="1:18" x14ac:dyDescent="0.15">
      <c r="A945" s="3"/>
      <c r="C945" s="24" t="s">
        <v>229</v>
      </c>
      <c r="D945" s="82">
        <v>26</v>
      </c>
      <c r="E945" s="27">
        <f>D945/$E$944</f>
        <v>5.1999999999999998E-2</v>
      </c>
      <c r="F945" s="82">
        <v>20</v>
      </c>
      <c r="G945" s="27">
        <f>F945/$G$944</f>
        <v>0.08</v>
      </c>
      <c r="H945" s="82">
        <v>6</v>
      </c>
      <c r="I945" s="27">
        <f>H945/$I$944</f>
        <v>2.4E-2</v>
      </c>
      <c r="J945" s="116"/>
      <c r="K945" s="116"/>
      <c r="L945" s="3"/>
      <c r="M945" s="3"/>
    </row>
    <row r="946" spans="1:18" x14ac:dyDescent="0.15">
      <c r="A946" s="3"/>
      <c r="C946" s="3"/>
      <c r="D946" s="3"/>
      <c r="E946" s="3"/>
      <c r="F946" s="3"/>
      <c r="G946" s="3"/>
      <c r="H946" s="3"/>
      <c r="I946" s="3"/>
      <c r="J946" s="3"/>
      <c r="K946" s="3"/>
      <c r="L946" s="3"/>
      <c r="M946" s="3"/>
    </row>
    <row r="947" spans="1:18" x14ac:dyDescent="0.15">
      <c r="C947" s="7" t="s">
        <v>97</v>
      </c>
    </row>
    <row r="948" spans="1:18" ht="22.5" x14ac:dyDescent="0.15">
      <c r="C948" s="74"/>
      <c r="D948" s="75" t="s">
        <v>15</v>
      </c>
      <c r="E948" s="76">
        <v>500</v>
      </c>
      <c r="F948" s="77" t="s">
        <v>145</v>
      </c>
      <c r="G948" s="76">
        <v>100</v>
      </c>
      <c r="H948" s="75" t="s">
        <v>25</v>
      </c>
      <c r="I948" s="76">
        <v>100</v>
      </c>
      <c r="J948" s="75" t="s">
        <v>26</v>
      </c>
      <c r="K948" s="76">
        <v>100</v>
      </c>
      <c r="L948" s="75" t="s">
        <v>27</v>
      </c>
      <c r="M948" s="76">
        <v>100</v>
      </c>
      <c r="N948" s="78" t="s">
        <v>28</v>
      </c>
      <c r="O948" s="76">
        <v>100</v>
      </c>
      <c r="R948" s="65"/>
    </row>
    <row r="949" spans="1:18" x14ac:dyDescent="0.15">
      <c r="A949" s="3"/>
      <c r="C949" s="24" t="s">
        <v>226</v>
      </c>
      <c r="D949" s="82">
        <v>5</v>
      </c>
      <c r="E949" s="27">
        <f>D949/$E$948</f>
        <v>0.01</v>
      </c>
      <c r="F949" s="97">
        <v>4</v>
      </c>
      <c r="G949" s="29">
        <f>F949/$G$948</f>
        <v>0.04</v>
      </c>
      <c r="H949" s="97">
        <v>0</v>
      </c>
      <c r="I949" s="29">
        <f>H949/$I$948</f>
        <v>0</v>
      </c>
      <c r="J949" s="97">
        <v>1</v>
      </c>
      <c r="K949" s="29">
        <f>J949/$K$948</f>
        <v>0.01</v>
      </c>
      <c r="L949" s="97">
        <v>0</v>
      </c>
      <c r="M949" s="29">
        <f>L949/$M$948</f>
        <v>0</v>
      </c>
      <c r="N949" s="97">
        <v>0</v>
      </c>
      <c r="O949" s="29">
        <f>N949/$O$948</f>
        <v>0</v>
      </c>
    </row>
    <row r="950" spans="1:18" x14ac:dyDescent="0.15">
      <c r="A950" s="3"/>
      <c r="C950" s="24" t="s">
        <v>227</v>
      </c>
      <c r="D950" s="82">
        <v>21</v>
      </c>
      <c r="E950" s="27">
        <f t="shared" ref="E950:E951" si="304">D950/$E$948</f>
        <v>4.2000000000000003E-2</v>
      </c>
      <c r="F950" s="97">
        <v>10</v>
      </c>
      <c r="G950" s="29">
        <f t="shared" ref="G950:G951" si="305">F950/$G$948</f>
        <v>0.1</v>
      </c>
      <c r="H950" s="97">
        <v>3</v>
      </c>
      <c r="I950" s="29">
        <f t="shared" ref="I950:I951" si="306">H950/$I$948</f>
        <v>0.03</v>
      </c>
      <c r="J950" s="97">
        <v>4</v>
      </c>
      <c r="K950" s="29">
        <f t="shared" ref="K950:K951" si="307">J950/$K$948</f>
        <v>0.04</v>
      </c>
      <c r="L950" s="97">
        <v>1</v>
      </c>
      <c r="M950" s="29">
        <f t="shared" ref="M950:M951" si="308">L950/$M$948</f>
        <v>0.01</v>
      </c>
      <c r="N950" s="97">
        <v>3</v>
      </c>
      <c r="O950" s="29">
        <f t="shared" ref="O950:O951" si="309">N950/$O$948</f>
        <v>0.03</v>
      </c>
    </row>
    <row r="951" spans="1:18" x14ac:dyDescent="0.15">
      <c r="A951" s="3"/>
      <c r="C951" s="24" t="s">
        <v>228</v>
      </c>
      <c r="D951" s="82">
        <v>474</v>
      </c>
      <c r="E951" s="27">
        <f t="shared" si="304"/>
        <v>0.94799999999999995</v>
      </c>
      <c r="F951" s="97">
        <v>86</v>
      </c>
      <c r="G951" s="29">
        <f t="shared" si="305"/>
        <v>0.86</v>
      </c>
      <c r="H951" s="97">
        <v>97</v>
      </c>
      <c r="I951" s="29">
        <f t="shared" si="306"/>
        <v>0.97</v>
      </c>
      <c r="J951" s="97">
        <v>95</v>
      </c>
      <c r="K951" s="29">
        <f t="shared" si="307"/>
        <v>0.95</v>
      </c>
      <c r="L951" s="97">
        <v>99</v>
      </c>
      <c r="M951" s="29">
        <f t="shared" si="308"/>
        <v>0.99</v>
      </c>
      <c r="N951" s="97">
        <v>97</v>
      </c>
      <c r="O951" s="29">
        <f t="shared" si="309"/>
        <v>0.97</v>
      </c>
    </row>
    <row r="952" spans="1:18" x14ac:dyDescent="0.15">
      <c r="A952" s="3"/>
      <c r="C952" s="3"/>
      <c r="E952" s="90"/>
      <c r="F952" s="3"/>
      <c r="G952" s="90"/>
      <c r="H952" s="3"/>
      <c r="I952" s="90"/>
      <c r="J952" s="3"/>
      <c r="K952" s="90"/>
      <c r="L952" s="3"/>
      <c r="M952" s="90"/>
      <c r="N952" s="3"/>
      <c r="O952" s="90"/>
    </row>
    <row r="953" spans="1:18" ht="22.5" x14ac:dyDescent="0.15">
      <c r="C953" s="74"/>
      <c r="D953" s="24" t="s">
        <v>15</v>
      </c>
      <c r="E953" s="76">
        <v>500</v>
      </c>
      <c r="F953" s="77" t="s">
        <v>145</v>
      </c>
      <c r="G953" s="76">
        <v>100</v>
      </c>
      <c r="H953" s="75" t="s">
        <v>25</v>
      </c>
      <c r="I953" s="76">
        <v>100</v>
      </c>
      <c r="J953" s="75" t="s">
        <v>26</v>
      </c>
      <c r="K953" s="76">
        <v>100</v>
      </c>
      <c r="L953" s="75" t="s">
        <v>27</v>
      </c>
      <c r="M953" s="76">
        <v>100</v>
      </c>
      <c r="N953" s="78" t="s">
        <v>28</v>
      </c>
      <c r="O953" s="76">
        <v>100</v>
      </c>
      <c r="R953" s="65"/>
    </row>
    <row r="954" spans="1:18" x14ac:dyDescent="0.15">
      <c r="A954" s="3"/>
      <c r="C954" s="24" t="s">
        <v>229</v>
      </c>
      <c r="D954" s="82">
        <v>26</v>
      </c>
      <c r="E954" s="27">
        <f>D954/$E$953</f>
        <v>5.1999999999999998E-2</v>
      </c>
      <c r="F954" s="97">
        <v>14</v>
      </c>
      <c r="G954" s="29">
        <f>F954/$G$953</f>
        <v>0.14000000000000001</v>
      </c>
      <c r="H954" s="97">
        <v>3</v>
      </c>
      <c r="I954" s="29">
        <f>H954/$I$953</f>
        <v>0.03</v>
      </c>
      <c r="J954" s="97">
        <v>5</v>
      </c>
      <c r="K954" s="29">
        <f>J954/$K$953</f>
        <v>0.05</v>
      </c>
      <c r="L954" s="97">
        <v>1</v>
      </c>
      <c r="M954" s="29">
        <f>L954/$M$953</f>
        <v>0.01</v>
      </c>
      <c r="N954" s="97">
        <v>3</v>
      </c>
      <c r="O954" s="29">
        <f>N954/$O$953</f>
        <v>0.03</v>
      </c>
    </row>
    <row r="955" spans="1:18" x14ac:dyDescent="0.15">
      <c r="A955" s="3"/>
    </row>
    <row r="956" spans="1:18" x14ac:dyDescent="0.15">
      <c r="A956" s="3"/>
      <c r="B956" s="3"/>
      <c r="C956" s="114"/>
      <c r="D956" s="114"/>
      <c r="E956" s="114"/>
      <c r="F956" s="114"/>
      <c r="G956" s="114"/>
      <c r="H956" s="114"/>
      <c r="I956" s="89"/>
      <c r="J956" s="89"/>
      <c r="K956" s="118"/>
      <c r="L956" s="118"/>
      <c r="M956" s="89"/>
      <c r="N956" s="89"/>
      <c r="O956" s="118"/>
      <c r="R956" s="89"/>
    </row>
    <row r="957" spans="1:18" x14ac:dyDescent="0.15">
      <c r="A957" s="3"/>
      <c r="B957" s="3"/>
      <c r="C957" s="114"/>
      <c r="D957" s="114"/>
      <c r="E957" s="114"/>
      <c r="F957" s="114"/>
      <c r="G957" s="114"/>
      <c r="H957" s="114"/>
      <c r="I957" s="89"/>
      <c r="J957" s="89"/>
      <c r="K957" s="118"/>
      <c r="L957" s="118"/>
      <c r="M957" s="89"/>
      <c r="N957" s="89"/>
      <c r="O957" s="118"/>
      <c r="R957" s="89"/>
    </row>
    <row r="958" spans="1:18" x14ac:dyDescent="0.15">
      <c r="A958" s="3"/>
      <c r="B958" s="3"/>
      <c r="C958" s="114"/>
      <c r="D958" s="114"/>
      <c r="E958" s="114"/>
      <c r="F958" s="114"/>
      <c r="G958" s="114"/>
      <c r="H958" s="114"/>
      <c r="I958" s="89"/>
      <c r="J958" s="89"/>
      <c r="K958" s="118"/>
      <c r="L958" s="118"/>
      <c r="M958" s="89"/>
      <c r="N958" s="89"/>
      <c r="O958" s="118"/>
      <c r="R958" s="89"/>
    </row>
    <row r="959" spans="1:18" x14ac:dyDescent="0.15">
      <c r="A959" s="3"/>
      <c r="C959" s="127"/>
      <c r="D959" s="24" t="s">
        <v>15</v>
      </c>
      <c r="E959" s="18">
        <v>500</v>
      </c>
      <c r="F959" s="24" t="s">
        <v>2</v>
      </c>
      <c r="G959" s="18">
        <v>250</v>
      </c>
      <c r="H959" s="24" t="s">
        <v>3</v>
      </c>
      <c r="I959" s="18">
        <v>250</v>
      </c>
      <c r="J959" s="115"/>
      <c r="K959" s="115"/>
      <c r="L959" s="3"/>
      <c r="M959" s="3"/>
    </row>
    <row r="960" spans="1:18" x14ac:dyDescent="0.15">
      <c r="A960" s="3"/>
      <c r="C960" s="24" t="s">
        <v>226</v>
      </c>
      <c r="D960" s="82">
        <v>4</v>
      </c>
      <c r="E960" s="27">
        <f>D960/$E$959</f>
        <v>8.0000000000000002E-3</v>
      </c>
      <c r="F960" s="82">
        <v>2</v>
      </c>
      <c r="G960" s="27">
        <f>F960/$G$959</f>
        <v>8.0000000000000002E-3</v>
      </c>
      <c r="H960" s="82">
        <v>2</v>
      </c>
      <c r="I960" s="27">
        <f>H960/$I$959</f>
        <v>8.0000000000000002E-3</v>
      </c>
      <c r="J960" s="116"/>
      <c r="K960" s="116"/>
      <c r="L960" s="3"/>
      <c r="M960" s="3"/>
    </row>
    <row r="961" spans="1:18" x14ac:dyDescent="0.15">
      <c r="A961" s="3"/>
      <c r="C961" s="24" t="s">
        <v>227</v>
      </c>
      <c r="D961" s="82">
        <v>34</v>
      </c>
      <c r="E961" s="27">
        <f t="shared" ref="E961:E962" si="310">D961/$E$959</f>
        <v>6.8000000000000005E-2</v>
      </c>
      <c r="F961" s="82">
        <v>20</v>
      </c>
      <c r="G961" s="27">
        <f t="shared" ref="G961:G962" si="311">F961/$G$959</f>
        <v>0.08</v>
      </c>
      <c r="H961" s="82">
        <v>14</v>
      </c>
      <c r="I961" s="27">
        <f t="shared" ref="I961:I962" si="312">H961/$I$959</f>
        <v>5.6000000000000001E-2</v>
      </c>
      <c r="J961" s="116"/>
      <c r="K961" s="116"/>
      <c r="L961" s="3"/>
      <c r="M961" s="3"/>
    </row>
    <row r="962" spans="1:18" x14ac:dyDescent="0.15">
      <c r="A962" s="3"/>
      <c r="C962" s="24" t="s">
        <v>228</v>
      </c>
      <c r="D962" s="82">
        <v>462</v>
      </c>
      <c r="E962" s="27">
        <f t="shared" si="310"/>
        <v>0.92400000000000004</v>
      </c>
      <c r="F962" s="82">
        <v>228</v>
      </c>
      <c r="G962" s="27">
        <f t="shared" si="311"/>
        <v>0.91200000000000003</v>
      </c>
      <c r="H962" s="82">
        <v>234</v>
      </c>
      <c r="I962" s="27">
        <f t="shared" si="312"/>
        <v>0.93600000000000005</v>
      </c>
      <c r="J962" s="116"/>
      <c r="K962" s="116"/>
      <c r="L962" s="3"/>
      <c r="M962" s="3"/>
    </row>
    <row r="963" spans="1:18" x14ac:dyDescent="0.15">
      <c r="A963" s="3"/>
    </row>
    <row r="964" spans="1:18" x14ac:dyDescent="0.15">
      <c r="A964" s="3"/>
      <c r="C964" s="127"/>
      <c r="D964" s="24" t="s">
        <v>15</v>
      </c>
      <c r="E964" s="18">
        <v>500</v>
      </c>
      <c r="F964" s="24" t="s">
        <v>2</v>
      </c>
      <c r="G964" s="18">
        <v>250</v>
      </c>
      <c r="H964" s="24" t="s">
        <v>3</v>
      </c>
      <c r="I964" s="18">
        <v>250</v>
      </c>
      <c r="J964" s="115"/>
      <c r="K964" s="115"/>
      <c r="L964" s="3"/>
      <c r="M964" s="3"/>
    </row>
    <row r="965" spans="1:18" x14ac:dyDescent="0.15">
      <c r="A965" s="3"/>
      <c r="C965" s="24" t="s">
        <v>229</v>
      </c>
      <c r="D965" s="82">
        <v>38</v>
      </c>
      <c r="E965" s="27">
        <f>D965/$E$964</f>
        <v>7.5999999999999998E-2</v>
      </c>
      <c r="F965" s="82">
        <v>22</v>
      </c>
      <c r="G965" s="27">
        <f>F965/$G$964</f>
        <v>8.7999999999999995E-2</v>
      </c>
      <c r="H965" s="82">
        <v>16</v>
      </c>
      <c r="I965" s="27">
        <f>H965/$I$964</f>
        <v>6.4000000000000001E-2</v>
      </c>
      <c r="J965" s="116"/>
      <c r="K965" s="116"/>
      <c r="L965" s="3"/>
      <c r="M965" s="3"/>
    </row>
    <row r="966" spans="1:18" x14ac:dyDescent="0.15">
      <c r="A966" s="3"/>
      <c r="C966" s="3"/>
      <c r="D966" s="3"/>
      <c r="E966" s="3"/>
      <c r="F966" s="3"/>
      <c r="G966" s="3"/>
      <c r="H966" s="3"/>
      <c r="I966" s="3"/>
      <c r="J966" s="3"/>
      <c r="K966" s="3"/>
      <c r="L966" s="3"/>
      <c r="M966" s="3"/>
    </row>
    <row r="967" spans="1:18" x14ac:dyDescent="0.15">
      <c r="C967" s="7" t="s">
        <v>97</v>
      </c>
    </row>
    <row r="968" spans="1:18" ht="22.5" x14ac:dyDescent="0.15">
      <c r="C968" s="74"/>
      <c r="D968" s="75" t="s">
        <v>15</v>
      </c>
      <c r="E968" s="76">
        <v>500</v>
      </c>
      <c r="F968" s="77" t="s">
        <v>145</v>
      </c>
      <c r="G968" s="76">
        <v>100</v>
      </c>
      <c r="H968" s="75" t="s">
        <v>25</v>
      </c>
      <c r="I968" s="76">
        <v>100</v>
      </c>
      <c r="J968" s="75" t="s">
        <v>26</v>
      </c>
      <c r="K968" s="76">
        <v>100</v>
      </c>
      <c r="L968" s="75" t="s">
        <v>27</v>
      </c>
      <c r="M968" s="76">
        <v>100</v>
      </c>
      <c r="N968" s="78" t="s">
        <v>28</v>
      </c>
      <c r="O968" s="76">
        <v>100</v>
      </c>
      <c r="R968" s="65"/>
    </row>
    <row r="969" spans="1:18" x14ac:dyDescent="0.15">
      <c r="A969" s="3"/>
      <c r="C969" s="24" t="s">
        <v>226</v>
      </c>
      <c r="D969" s="82">
        <v>4</v>
      </c>
      <c r="E969" s="27">
        <f>D969/$E$968</f>
        <v>8.0000000000000002E-3</v>
      </c>
      <c r="F969" s="97">
        <v>4</v>
      </c>
      <c r="G969" s="29">
        <f>F969/$G$968</f>
        <v>0.04</v>
      </c>
      <c r="H969" s="97">
        <v>0</v>
      </c>
      <c r="I969" s="29">
        <f>H969/$I$968</f>
        <v>0</v>
      </c>
      <c r="J969" s="97">
        <v>0</v>
      </c>
      <c r="K969" s="29">
        <f>J969/$K$968</f>
        <v>0</v>
      </c>
      <c r="L969" s="97">
        <v>0</v>
      </c>
      <c r="M969" s="29">
        <f>L969/$M$968</f>
        <v>0</v>
      </c>
      <c r="N969" s="97">
        <v>0</v>
      </c>
      <c r="O969" s="29">
        <f>N969/$O$968</f>
        <v>0</v>
      </c>
    </row>
    <row r="970" spans="1:18" x14ac:dyDescent="0.15">
      <c r="A970" s="3"/>
      <c r="C970" s="24" t="s">
        <v>227</v>
      </c>
      <c r="D970" s="82">
        <v>34</v>
      </c>
      <c r="E970" s="27">
        <f t="shared" ref="E970:E971" si="313">D970/$E$968</f>
        <v>6.8000000000000005E-2</v>
      </c>
      <c r="F970" s="97">
        <v>7</v>
      </c>
      <c r="G970" s="29">
        <f t="shared" ref="G970:G971" si="314">F970/$G$968</f>
        <v>7.0000000000000007E-2</v>
      </c>
      <c r="H970" s="97">
        <v>6</v>
      </c>
      <c r="I970" s="29">
        <f t="shared" ref="I970:I971" si="315">H970/$I$968</f>
        <v>0.06</v>
      </c>
      <c r="J970" s="97">
        <v>6</v>
      </c>
      <c r="K970" s="29">
        <f t="shared" ref="K970:K971" si="316">J970/$K$968</f>
        <v>0.06</v>
      </c>
      <c r="L970" s="97">
        <v>5</v>
      </c>
      <c r="M970" s="29">
        <f t="shared" ref="M970:M971" si="317">L970/$M$968</f>
        <v>0.05</v>
      </c>
      <c r="N970" s="97">
        <v>10</v>
      </c>
      <c r="O970" s="29">
        <f t="shared" ref="O970:O971" si="318">N970/$O$968</f>
        <v>0.1</v>
      </c>
    </row>
    <row r="971" spans="1:18" x14ac:dyDescent="0.15">
      <c r="A971" s="3"/>
      <c r="C971" s="24" t="s">
        <v>228</v>
      </c>
      <c r="D971" s="82">
        <v>462</v>
      </c>
      <c r="E971" s="27">
        <f t="shared" si="313"/>
        <v>0.92400000000000004</v>
      </c>
      <c r="F971" s="97">
        <v>89</v>
      </c>
      <c r="G971" s="29">
        <f t="shared" si="314"/>
        <v>0.89</v>
      </c>
      <c r="H971" s="97">
        <v>94</v>
      </c>
      <c r="I971" s="29">
        <f t="shared" si="315"/>
        <v>0.94</v>
      </c>
      <c r="J971" s="97">
        <v>94</v>
      </c>
      <c r="K971" s="29">
        <f t="shared" si="316"/>
        <v>0.94</v>
      </c>
      <c r="L971" s="97">
        <v>95</v>
      </c>
      <c r="M971" s="29">
        <f t="shared" si="317"/>
        <v>0.95</v>
      </c>
      <c r="N971" s="97">
        <v>90</v>
      </c>
      <c r="O971" s="29">
        <f t="shared" si="318"/>
        <v>0.9</v>
      </c>
    </row>
    <row r="972" spans="1:18" x14ac:dyDescent="0.15">
      <c r="A972" s="3"/>
      <c r="C972" s="3"/>
      <c r="E972" s="90"/>
      <c r="F972" s="3"/>
      <c r="G972" s="90"/>
      <c r="H972" s="3"/>
      <c r="I972" s="90"/>
      <c r="J972" s="3"/>
      <c r="K972" s="90"/>
      <c r="L972" s="3"/>
      <c r="M972" s="90"/>
      <c r="N972" s="3"/>
      <c r="O972" s="90"/>
    </row>
    <row r="973" spans="1:18" ht="22.5" x14ac:dyDescent="0.15">
      <c r="C973" s="74"/>
      <c r="D973" s="24" t="s">
        <v>15</v>
      </c>
      <c r="E973" s="76">
        <v>500</v>
      </c>
      <c r="F973" s="77" t="s">
        <v>145</v>
      </c>
      <c r="G973" s="76">
        <v>100</v>
      </c>
      <c r="H973" s="75" t="s">
        <v>25</v>
      </c>
      <c r="I973" s="76">
        <v>100</v>
      </c>
      <c r="J973" s="75" t="s">
        <v>26</v>
      </c>
      <c r="K973" s="76">
        <v>100</v>
      </c>
      <c r="L973" s="75" t="s">
        <v>27</v>
      </c>
      <c r="M973" s="76">
        <v>100</v>
      </c>
      <c r="N973" s="78" t="s">
        <v>28</v>
      </c>
      <c r="O973" s="76">
        <v>100</v>
      </c>
      <c r="R973" s="65"/>
    </row>
    <row r="974" spans="1:18" x14ac:dyDescent="0.15">
      <c r="A974" s="3"/>
      <c r="C974" s="24" t="s">
        <v>229</v>
      </c>
      <c r="D974" s="82">
        <v>38</v>
      </c>
      <c r="E974" s="27">
        <f>D974/$E$973</f>
        <v>7.5999999999999998E-2</v>
      </c>
      <c r="F974" s="97">
        <v>11</v>
      </c>
      <c r="G974" s="29">
        <f>F974/$G$973</f>
        <v>0.11</v>
      </c>
      <c r="H974" s="97">
        <v>6</v>
      </c>
      <c r="I974" s="29">
        <f>H974/$I$973</f>
        <v>0.06</v>
      </c>
      <c r="J974" s="97">
        <v>6</v>
      </c>
      <c r="K974" s="29">
        <f>J974/$K$973</f>
        <v>0.06</v>
      </c>
      <c r="L974" s="97">
        <v>5</v>
      </c>
      <c r="M974" s="29">
        <f>L974/$M$973</f>
        <v>0.05</v>
      </c>
      <c r="N974" s="97">
        <v>10</v>
      </c>
      <c r="O974" s="29">
        <f>N974/$O$973</f>
        <v>0.1</v>
      </c>
    </row>
    <row r="975" spans="1:18" x14ac:dyDescent="0.15">
      <c r="A975" s="3"/>
    </row>
    <row r="976" spans="1:18" x14ac:dyDescent="0.15">
      <c r="A976" s="3"/>
      <c r="B976" s="3"/>
      <c r="C976" s="114"/>
      <c r="D976" s="114"/>
      <c r="E976" s="114"/>
      <c r="F976" s="114"/>
      <c r="G976" s="114"/>
      <c r="H976" s="114"/>
      <c r="I976" s="89"/>
      <c r="J976" s="89"/>
      <c r="K976" s="118"/>
      <c r="L976" s="118"/>
      <c r="M976" s="89"/>
      <c r="N976" s="89"/>
      <c r="O976" s="118"/>
      <c r="R976" s="89"/>
    </row>
    <row r="977" spans="1:18" x14ac:dyDescent="0.15">
      <c r="A977" s="3"/>
      <c r="B977" s="3"/>
      <c r="C977" s="114"/>
      <c r="D977" s="114"/>
      <c r="E977" s="114"/>
      <c r="F977" s="114"/>
      <c r="G977" s="114"/>
      <c r="H977" s="114"/>
      <c r="I977" s="89"/>
      <c r="J977" s="89"/>
      <c r="K977" s="118"/>
      <c r="L977" s="118"/>
      <c r="M977" s="89"/>
      <c r="N977" s="89"/>
      <c r="O977" s="118"/>
      <c r="R977" s="89"/>
    </row>
    <row r="978" spans="1:18" x14ac:dyDescent="0.15">
      <c r="A978" s="3"/>
      <c r="B978" s="3"/>
      <c r="C978" s="114"/>
      <c r="D978" s="114"/>
      <c r="E978" s="114"/>
      <c r="F978" s="114"/>
      <c r="G978" s="114"/>
      <c r="H978" s="114"/>
      <c r="I978" s="89"/>
      <c r="J978" s="89"/>
      <c r="K978" s="118"/>
      <c r="L978" s="118"/>
      <c r="M978" s="89"/>
      <c r="N978" s="89"/>
      <c r="O978" s="118"/>
      <c r="R978" s="89"/>
    </row>
    <row r="979" spans="1:18" x14ac:dyDescent="0.15">
      <c r="A979" s="3"/>
      <c r="C979" s="127"/>
      <c r="D979" s="24" t="s">
        <v>15</v>
      </c>
      <c r="E979" s="18">
        <v>500</v>
      </c>
      <c r="F979" s="24" t="s">
        <v>2</v>
      </c>
      <c r="G979" s="18">
        <v>250</v>
      </c>
      <c r="H979" s="24" t="s">
        <v>3</v>
      </c>
      <c r="I979" s="18">
        <v>250</v>
      </c>
      <c r="J979" s="115"/>
      <c r="K979" s="115"/>
      <c r="L979" s="3"/>
      <c r="M979" s="3"/>
    </row>
    <row r="980" spans="1:18" x14ac:dyDescent="0.15">
      <c r="A980" s="3"/>
      <c r="C980" s="24" t="s">
        <v>226</v>
      </c>
      <c r="D980" s="82">
        <v>5</v>
      </c>
      <c r="E980" s="27">
        <f>D980/$E$979</f>
        <v>0.01</v>
      </c>
      <c r="F980" s="82">
        <v>2</v>
      </c>
      <c r="G980" s="27">
        <f>F980/$G$979</f>
        <v>8.0000000000000002E-3</v>
      </c>
      <c r="H980" s="82">
        <v>3</v>
      </c>
      <c r="I980" s="27">
        <f>H980/$I$979</f>
        <v>1.2E-2</v>
      </c>
      <c r="J980" s="116"/>
      <c r="K980" s="116"/>
      <c r="L980" s="3"/>
      <c r="M980" s="3"/>
    </row>
    <row r="981" spans="1:18" x14ac:dyDescent="0.15">
      <c r="A981" s="3"/>
      <c r="C981" s="24" t="s">
        <v>227</v>
      </c>
      <c r="D981" s="82">
        <v>89</v>
      </c>
      <c r="E981" s="27">
        <f t="shared" ref="E981:E982" si="319">D981/$E$979</f>
        <v>0.17799999999999999</v>
      </c>
      <c r="F981" s="82">
        <v>30</v>
      </c>
      <c r="G981" s="27">
        <f t="shared" ref="G981:G982" si="320">F981/$G$979</f>
        <v>0.12</v>
      </c>
      <c r="H981" s="82">
        <v>59</v>
      </c>
      <c r="I981" s="27">
        <f t="shared" ref="I981:I982" si="321">H981/$I$979</f>
        <v>0.23599999999999999</v>
      </c>
      <c r="J981" s="116"/>
      <c r="K981" s="116"/>
      <c r="L981" s="3"/>
      <c r="M981" s="3"/>
    </row>
    <row r="982" spans="1:18" x14ac:dyDescent="0.15">
      <c r="A982" s="3"/>
      <c r="C982" s="24" t="s">
        <v>228</v>
      </c>
      <c r="D982" s="82">
        <v>408</v>
      </c>
      <c r="E982" s="27">
        <f t="shared" si="319"/>
        <v>0.81599999999999995</v>
      </c>
      <c r="F982" s="82">
        <v>218</v>
      </c>
      <c r="G982" s="27">
        <f t="shared" si="320"/>
        <v>0.872</v>
      </c>
      <c r="H982" s="82">
        <v>190</v>
      </c>
      <c r="I982" s="27">
        <f t="shared" si="321"/>
        <v>0.76</v>
      </c>
      <c r="J982" s="116"/>
      <c r="K982" s="116"/>
      <c r="L982" s="3"/>
      <c r="M982" s="3"/>
    </row>
    <row r="983" spans="1:18" x14ac:dyDescent="0.15">
      <c r="A983" s="3"/>
    </row>
    <row r="984" spans="1:18" x14ac:dyDescent="0.15">
      <c r="A984" s="3"/>
      <c r="C984" s="127"/>
      <c r="D984" s="24" t="s">
        <v>15</v>
      </c>
      <c r="E984" s="18">
        <v>500</v>
      </c>
      <c r="F984" s="24" t="s">
        <v>2</v>
      </c>
      <c r="G984" s="18">
        <v>250</v>
      </c>
      <c r="H984" s="24" t="s">
        <v>3</v>
      </c>
      <c r="I984" s="18">
        <v>250</v>
      </c>
      <c r="J984" s="115"/>
      <c r="K984" s="115"/>
      <c r="L984" s="3"/>
      <c r="M984" s="3"/>
    </row>
    <row r="985" spans="1:18" x14ac:dyDescent="0.15">
      <c r="A985" s="3"/>
      <c r="C985" s="24" t="s">
        <v>229</v>
      </c>
      <c r="D985" s="82">
        <v>92</v>
      </c>
      <c r="E985" s="27">
        <f>D985/$E$984</f>
        <v>0.184</v>
      </c>
      <c r="F985" s="82">
        <v>32</v>
      </c>
      <c r="G985" s="27">
        <f>F985/$G$984</f>
        <v>0.128</v>
      </c>
      <c r="H985" s="82">
        <v>60</v>
      </c>
      <c r="I985" s="27">
        <f>H985/$I$984</f>
        <v>0.24</v>
      </c>
      <c r="J985" s="116"/>
      <c r="K985" s="116"/>
      <c r="L985" s="3"/>
      <c r="M985" s="3"/>
    </row>
    <row r="986" spans="1:18" x14ac:dyDescent="0.15">
      <c r="A986" s="3"/>
      <c r="C986" s="3"/>
      <c r="D986" s="3"/>
      <c r="E986" s="3"/>
      <c r="F986" s="3"/>
      <c r="G986" s="3"/>
      <c r="H986" s="3"/>
      <c r="I986" s="3"/>
      <c r="J986" s="3"/>
      <c r="K986" s="3"/>
      <c r="L986" s="3"/>
      <c r="M986" s="3"/>
    </row>
    <row r="987" spans="1:18" x14ac:dyDescent="0.15">
      <c r="C987" s="7" t="s">
        <v>97</v>
      </c>
    </row>
    <row r="988" spans="1:18" ht="22.5" x14ac:dyDescent="0.15">
      <c r="C988" s="74"/>
      <c r="D988" s="75" t="s">
        <v>15</v>
      </c>
      <c r="E988" s="76">
        <v>500</v>
      </c>
      <c r="F988" s="77" t="s">
        <v>145</v>
      </c>
      <c r="G988" s="76">
        <v>100</v>
      </c>
      <c r="H988" s="75" t="s">
        <v>25</v>
      </c>
      <c r="I988" s="76">
        <v>100</v>
      </c>
      <c r="J988" s="75" t="s">
        <v>26</v>
      </c>
      <c r="K988" s="76">
        <v>100</v>
      </c>
      <c r="L988" s="75" t="s">
        <v>27</v>
      </c>
      <c r="M988" s="76">
        <v>100</v>
      </c>
      <c r="N988" s="78" t="s">
        <v>28</v>
      </c>
      <c r="O988" s="76">
        <v>100</v>
      </c>
      <c r="R988" s="65"/>
    </row>
    <row r="989" spans="1:18" x14ac:dyDescent="0.15">
      <c r="A989" s="3"/>
      <c r="C989" s="24" t="s">
        <v>226</v>
      </c>
      <c r="D989" s="82">
        <v>5</v>
      </c>
      <c r="E989" s="27">
        <f>D989/$E$988</f>
        <v>0.01</v>
      </c>
      <c r="F989" s="97">
        <v>4</v>
      </c>
      <c r="G989" s="29">
        <f>F989/$G$988</f>
        <v>0.04</v>
      </c>
      <c r="H989" s="97">
        <v>0</v>
      </c>
      <c r="I989" s="29">
        <f>H989/$I$988</f>
        <v>0</v>
      </c>
      <c r="J989" s="97">
        <v>1</v>
      </c>
      <c r="K989" s="29">
        <f>J989/$K$988</f>
        <v>0.01</v>
      </c>
      <c r="L989" s="97">
        <v>0</v>
      </c>
      <c r="M989" s="29">
        <f>L989/$M$988</f>
        <v>0</v>
      </c>
      <c r="N989" s="97">
        <v>0</v>
      </c>
      <c r="O989" s="29">
        <f>N989/$O$988</f>
        <v>0</v>
      </c>
    </row>
    <row r="990" spans="1:18" x14ac:dyDescent="0.15">
      <c r="A990" s="3"/>
      <c r="C990" s="24" t="s">
        <v>227</v>
      </c>
      <c r="D990" s="82">
        <v>89</v>
      </c>
      <c r="E990" s="27">
        <f t="shared" ref="E990:E991" si="322">D990/$E$988</f>
        <v>0.17799999999999999</v>
      </c>
      <c r="F990" s="97">
        <v>11</v>
      </c>
      <c r="G990" s="29">
        <f t="shared" ref="G990:G991" si="323">F990/$G$988</f>
        <v>0.11</v>
      </c>
      <c r="H990" s="97">
        <v>11</v>
      </c>
      <c r="I990" s="29">
        <f t="shared" ref="I990:I991" si="324">H990/$I$988</f>
        <v>0.11</v>
      </c>
      <c r="J990" s="97">
        <v>21</v>
      </c>
      <c r="K990" s="29">
        <f t="shared" ref="K990:K991" si="325">J990/$K$988</f>
        <v>0.21</v>
      </c>
      <c r="L990" s="97">
        <v>19</v>
      </c>
      <c r="M990" s="29">
        <f t="shared" ref="M990:M991" si="326">L990/$M$988</f>
        <v>0.19</v>
      </c>
      <c r="N990" s="97">
        <v>27</v>
      </c>
      <c r="O990" s="29">
        <f t="shared" ref="O990:O991" si="327">N990/$O$988</f>
        <v>0.27</v>
      </c>
    </row>
    <row r="991" spans="1:18" x14ac:dyDescent="0.15">
      <c r="A991" s="3"/>
      <c r="C991" s="24" t="s">
        <v>228</v>
      </c>
      <c r="D991" s="82">
        <v>408</v>
      </c>
      <c r="E991" s="27">
        <f t="shared" si="322"/>
        <v>0.81599999999999995</v>
      </c>
      <c r="F991" s="97">
        <v>86</v>
      </c>
      <c r="G991" s="29">
        <f t="shared" si="323"/>
        <v>0.86</v>
      </c>
      <c r="H991" s="97">
        <v>89</v>
      </c>
      <c r="I991" s="29">
        <f t="shared" si="324"/>
        <v>0.89</v>
      </c>
      <c r="J991" s="97">
        <v>79</v>
      </c>
      <c r="K991" s="29">
        <f t="shared" si="325"/>
        <v>0.79</v>
      </c>
      <c r="L991" s="97">
        <v>81</v>
      </c>
      <c r="M991" s="29">
        <f t="shared" si="326"/>
        <v>0.81</v>
      </c>
      <c r="N991" s="97">
        <v>73</v>
      </c>
      <c r="O991" s="29">
        <f t="shared" si="327"/>
        <v>0.73</v>
      </c>
    </row>
    <row r="992" spans="1:18" x14ac:dyDescent="0.15">
      <c r="A992" s="3"/>
      <c r="C992" s="3"/>
      <c r="E992" s="90"/>
      <c r="F992" s="3"/>
      <c r="G992" s="90"/>
      <c r="H992" s="3"/>
      <c r="I992" s="90"/>
      <c r="J992" s="3"/>
      <c r="K992" s="90"/>
      <c r="L992" s="3"/>
      <c r="M992" s="90"/>
      <c r="N992" s="3"/>
      <c r="O992" s="90"/>
    </row>
    <row r="993" spans="1:18" ht="22.5" x14ac:dyDescent="0.15">
      <c r="C993" s="74"/>
      <c r="D993" s="24" t="s">
        <v>15</v>
      </c>
      <c r="E993" s="76">
        <v>500</v>
      </c>
      <c r="F993" s="77" t="s">
        <v>145</v>
      </c>
      <c r="G993" s="76">
        <v>100</v>
      </c>
      <c r="H993" s="75" t="s">
        <v>25</v>
      </c>
      <c r="I993" s="76">
        <v>100</v>
      </c>
      <c r="J993" s="75" t="s">
        <v>26</v>
      </c>
      <c r="K993" s="76">
        <v>100</v>
      </c>
      <c r="L993" s="75" t="s">
        <v>27</v>
      </c>
      <c r="M993" s="76">
        <v>100</v>
      </c>
      <c r="N993" s="78" t="s">
        <v>28</v>
      </c>
      <c r="O993" s="76">
        <v>100</v>
      </c>
      <c r="R993" s="65"/>
    </row>
    <row r="994" spans="1:18" x14ac:dyDescent="0.15">
      <c r="A994" s="3"/>
      <c r="C994" s="24" t="s">
        <v>229</v>
      </c>
      <c r="D994" s="82">
        <v>92</v>
      </c>
      <c r="E994" s="27">
        <f>D994/$E$993</f>
        <v>0.184</v>
      </c>
      <c r="F994" s="97">
        <v>14</v>
      </c>
      <c r="G994" s="29">
        <f>F994/$G$993</f>
        <v>0.14000000000000001</v>
      </c>
      <c r="H994" s="97">
        <v>11</v>
      </c>
      <c r="I994" s="29">
        <f>H994/$I$993</f>
        <v>0.11</v>
      </c>
      <c r="J994" s="97">
        <v>21</v>
      </c>
      <c r="K994" s="29">
        <f>J994/$K$993</f>
        <v>0.21</v>
      </c>
      <c r="L994" s="97">
        <v>19</v>
      </c>
      <c r="M994" s="29">
        <f>L994/$M$993</f>
        <v>0.19</v>
      </c>
      <c r="N994" s="97">
        <v>27</v>
      </c>
      <c r="O994" s="29">
        <f>N994/$O$993</f>
        <v>0.27</v>
      </c>
    </row>
    <row r="995" spans="1:18" x14ac:dyDescent="0.15">
      <c r="A995" s="3"/>
      <c r="C995" s="3"/>
      <c r="E995" s="69"/>
      <c r="F995" s="3"/>
      <c r="G995" s="90"/>
      <c r="H995" s="3"/>
      <c r="I995" s="90"/>
      <c r="J995" s="3"/>
      <c r="K995" s="90"/>
      <c r="L995" s="3"/>
      <c r="M995" s="90"/>
      <c r="N995" s="3"/>
      <c r="O995" s="90"/>
    </row>
    <row r="996" spans="1:18" x14ac:dyDescent="0.15">
      <c r="A996" s="3"/>
    </row>
    <row r="997" spans="1:18" x14ac:dyDescent="0.15">
      <c r="A997" s="3"/>
      <c r="B997" s="3"/>
      <c r="C997" s="114"/>
      <c r="D997" s="114"/>
      <c r="E997" s="114"/>
      <c r="F997" s="114"/>
      <c r="G997" s="114"/>
      <c r="H997" s="114"/>
      <c r="I997" s="89"/>
      <c r="J997" s="89"/>
      <c r="K997" s="118"/>
      <c r="L997" s="118"/>
      <c r="M997" s="89"/>
      <c r="N997" s="89"/>
      <c r="O997" s="118"/>
      <c r="R997" s="89"/>
    </row>
    <row r="998" spans="1:18" x14ac:dyDescent="0.15">
      <c r="A998" s="3"/>
      <c r="B998" s="3"/>
      <c r="C998" s="114"/>
      <c r="D998" s="114"/>
      <c r="E998" s="114"/>
      <c r="F998" s="114"/>
      <c r="G998" s="114"/>
      <c r="H998" s="114"/>
      <c r="I998" s="89"/>
      <c r="J998" s="89"/>
      <c r="K998" s="118"/>
      <c r="L998" s="118"/>
      <c r="M998" s="89"/>
      <c r="N998" s="89"/>
      <c r="O998" s="118"/>
      <c r="R998" s="89"/>
    </row>
    <row r="999" spans="1:18" x14ac:dyDescent="0.15">
      <c r="A999" s="3"/>
      <c r="B999" s="3"/>
      <c r="C999" s="114"/>
      <c r="D999" s="114"/>
      <c r="E999" s="114"/>
      <c r="F999" s="114"/>
      <c r="G999" s="114"/>
      <c r="H999" s="114"/>
      <c r="I999" s="89"/>
      <c r="J999" s="89"/>
      <c r="K999" s="118"/>
      <c r="L999" s="118"/>
      <c r="M999" s="89"/>
      <c r="N999" s="89"/>
      <c r="O999" s="118"/>
      <c r="R999" s="89"/>
    </row>
    <row r="1000" spans="1:18" x14ac:dyDescent="0.15">
      <c r="A1000" s="3"/>
      <c r="C1000" s="127"/>
      <c r="D1000" s="24" t="s">
        <v>15</v>
      </c>
      <c r="E1000" s="18">
        <v>500</v>
      </c>
      <c r="F1000" s="24" t="s">
        <v>2</v>
      </c>
      <c r="G1000" s="18">
        <v>250</v>
      </c>
      <c r="H1000" s="24" t="s">
        <v>3</v>
      </c>
      <c r="I1000" s="18">
        <v>250</v>
      </c>
      <c r="J1000" s="115"/>
      <c r="K1000" s="115"/>
      <c r="L1000" s="3"/>
      <c r="M1000" s="3"/>
    </row>
    <row r="1001" spans="1:18" x14ac:dyDescent="0.15">
      <c r="A1001" s="3"/>
      <c r="C1001" s="24" t="s">
        <v>226</v>
      </c>
      <c r="D1001" s="82">
        <v>2</v>
      </c>
      <c r="E1001" s="27">
        <f>D1001/$E$1000</f>
        <v>4.0000000000000001E-3</v>
      </c>
      <c r="F1001" s="82">
        <v>1</v>
      </c>
      <c r="G1001" s="27">
        <f>F1001/$G$1000</f>
        <v>4.0000000000000001E-3</v>
      </c>
      <c r="H1001" s="82">
        <v>1</v>
      </c>
      <c r="I1001" s="27">
        <f>H1001/$I$1000</f>
        <v>4.0000000000000001E-3</v>
      </c>
      <c r="J1001" s="116"/>
      <c r="K1001" s="116"/>
      <c r="L1001" s="3"/>
      <c r="M1001" s="3"/>
    </row>
    <row r="1002" spans="1:18" x14ac:dyDescent="0.15">
      <c r="A1002" s="3"/>
      <c r="C1002" s="24" t="s">
        <v>227</v>
      </c>
      <c r="D1002" s="82">
        <v>34</v>
      </c>
      <c r="E1002" s="27">
        <f t="shared" ref="E1002:E1003" si="328">D1002/$E$1000</f>
        <v>6.8000000000000005E-2</v>
      </c>
      <c r="F1002" s="82">
        <v>20</v>
      </c>
      <c r="G1002" s="27">
        <f t="shared" ref="G1002:G1003" si="329">F1002/$G$1000</f>
        <v>0.08</v>
      </c>
      <c r="H1002" s="82">
        <v>14</v>
      </c>
      <c r="I1002" s="27">
        <f t="shared" ref="I1002:I1003" si="330">H1002/$I$1000</f>
        <v>5.6000000000000001E-2</v>
      </c>
      <c r="J1002" s="116"/>
      <c r="K1002" s="116"/>
      <c r="L1002" s="3"/>
      <c r="M1002" s="3"/>
    </row>
    <row r="1003" spans="1:18" x14ac:dyDescent="0.15">
      <c r="A1003" s="3"/>
      <c r="C1003" s="24" t="s">
        <v>228</v>
      </c>
      <c r="D1003" s="82">
        <v>465</v>
      </c>
      <c r="E1003" s="27">
        <f t="shared" si="328"/>
        <v>0.93</v>
      </c>
      <c r="F1003" s="82">
        <v>229</v>
      </c>
      <c r="G1003" s="27">
        <f t="shared" si="329"/>
        <v>0.91600000000000004</v>
      </c>
      <c r="H1003" s="82">
        <v>236</v>
      </c>
      <c r="I1003" s="27">
        <f t="shared" si="330"/>
        <v>0.94399999999999995</v>
      </c>
      <c r="J1003" s="116"/>
      <c r="K1003" s="116"/>
      <c r="L1003" s="3"/>
      <c r="M1003" s="3"/>
    </row>
    <row r="1004" spans="1:18" x14ac:dyDescent="0.15">
      <c r="A1004" s="3"/>
    </row>
    <row r="1005" spans="1:18" x14ac:dyDescent="0.15">
      <c r="A1005" s="3"/>
      <c r="C1005" s="127"/>
      <c r="D1005" s="24" t="s">
        <v>15</v>
      </c>
      <c r="E1005" s="18">
        <v>500</v>
      </c>
      <c r="F1005" s="24" t="s">
        <v>2</v>
      </c>
      <c r="G1005" s="18">
        <v>250</v>
      </c>
      <c r="H1005" s="24" t="s">
        <v>3</v>
      </c>
      <c r="I1005" s="18">
        <v>250</v>
      </c>
      <c r="J1005" s="115"/>
      <c r="K1005" s="115"/>
      <c r="L1005" s="3"/>
      <c r="M1005" s="3"/>
    </row>
    <row r="1006" spans="1:18" x14ac:dyDescent="0.15">
      <c r="A1006" s="3"/>
      <c r="C1006" s="24" t="s">
        <v>229</v>
      </c>
      <c r="D1006" s="82">
        <v>35</v>
      </c>
      <c r="E1006" s="27">
        <f>D1006/$E$1005</f>
        <v>7.0000000000000007E-2</v>
      </c>
      <c r="F1006" s="82">
        <v>21</v>
      </c>
      <c r="G1006" s="27">
        <f>F1006/$G$1005</f>
        <v>8.4000000000000005E-2</v>
      </c>
      <c r="H1006" s="82">
        <v>14</v>
      </c>
      <c r="I1006" s="27">
        <f>H1006/$I$1005</f>
        <v>5.6000000000000001E-2</v>
      </c>
      <c r="J1006" s="116"/>
      <c r="K1006" s="116"/>
      <c r="L1006" s="3"/>
      <c r="M1006" s="3"/>
    </row>
    <row r="1007" spans="1:18" x14ac:dyDescent="0.15">
      <c r="A1007" s="3"/>
      <c r="C1007" s="3"/>
      <c r="D1007" s="3"/>
      <c r="E1007" s="3"/>
      <c r="F1007" s="3"/>
      <c r="G1007" s="3"/>
      <c r="H1007" s="3"/>
      <c r="I1007" s="3"/>
      <c r="J1007" s="3"/>
      <c r="K1007" s="3"/>
      <c r="L1007" s="3"/>
      <c r="M1007" s="3"/>
    </row>
    <row r="1008" spans="1:18" x14ac:dyDescent="0.15">
      <c r="C1008" s="7" t="s">
        <v>97</v>
      </c>
    </row>
    <row r="1009" spans="1:18" ht="22.5" x14ac:dyDescent="0.15">
      <c r="C1009" s="74"/>
      <c r="D1009" s="75" t="s">
        <v>15</v>
      </c>
      <c r="E1009" s="76">
        <v>500</v>
      </c>
      <c r="F1009" s="77" t="s">
        <v>145</v>
      </c>
      <c r="G1009" s="76">
        <v>100</v>
      </c>
      <c r="H1009" s="75" t="s">
        <v>25</v>
      </c>
      <c r="I1009" s="76">
        <v>100</v>
      </c>
      <c r="J1009" s="75" t="s">
        <v>26</v>
      </c>
      <c r="K1009" s="76">
        <v>100</v>
      </c>
      <c r="L1009" s="75" t="s">
        <v>27</v>
      </c>
      <c r="M1009" s="76">
        <v>100</v>
      </c>
      <c r="N1009" s="78" t="s">
        <v>28</v>
      </c>
      <c r="O1009" s="76">
        <v>100</v>
      </c>
      <c r="R1009" s="65"/>
    </row>
    <row r="1010" spans="1:18" x14ac:dyDescent="0.15">
      <c r="A1010" s="3"/>
      <c r="C1010" s="24" t="s">
        <v>226</v>
      </c>
      <c r="D1010" s="82">
        <v>2</v>
      </c>
      <c r="E1010" s="27">
        <f>D1010/$E$1009</f>
        <v>4.0000000000000001E-3</v>
      </c>
      <c r="F1010" s="97">
        <v>2</v>
      </c>
      <c r="G1010" s="29">
        <f>F1010/$G$1009</f>
        <v>0.02</v>
      </c>
      <c r="H1010" s="97">
        <v>0</v>
      </c>
      <c r="I1010" s="29">
        <f>H1010/$I$1009</f>
        <v>0</v>
      </c>
      <c r="J1010" s="97">
        <v>0</v>
      </c>
      <c r="K1010" s="29">
        <f>J1010/$K$1009</f>
        <v>0</v>
      </c>
      <c r="L1010" s="97">
        <v>0</v>
      </c>
      <c r="M1010" s="29">
        <f>L1010/$M$1009</f>
        <v>0</v>
      </c>
      <c r="N1010" s="97">
        <v>0</v>
      </c>
      <c r="O1010" s="29">
        <f>N1010/$O$1009</f>
        <v>0</v>
      </c>
    </row>
    <row r="1011" spans="1:18" x14ac:dyDescent="0.15">
      <c r="A1011" s="3"/>
      <c r="C1011" s="24" t="s">
        <v>227</v>
      </c>
      <c r="D1011" s="82">
        <v>34</v>
      </c>
      <c r="E1011" s="27">
        <f t="shared" ref="E1011:E1012" si="331">D1011/$E$1009</f>
        <v>6.8000000000000005E-2</v>
      </c>
      <c r="F1011" s="97">
        <v>9</v>
      </c>
      <c r="G1011" s="29">
        <f t="shared" ref="G1011:G1012" si="332">F1011/$G$1009</f>
        <v>0.09</v>
      </c>
      <c r="H1011" s="97">
        <v>3</v>
      </c>
      <c r="I1011" s="29">
        <f t="shared" ref="I1011:I1012" si="333">H1011/$I$1009</f>
        <v>0.03</v>
      </c>
      <c r="J1011" s="97">
        <v>8</v>
      </c>
      <c r="K1011" s="29">
        <f t="shared" ref="K1011:K1012" si="334">J1011/$K$1009</f>
        <v>0.08</v>
      </c>
      <c r="L1011" s="97">
        <v>4</v>
      </c>
      <c r="M1011" s="29">
        <f t="shared" ref="M1011:M1012" si="335">L1011/$M$1009</f>
        <v>0.04</v>
      </c>
      <c r="N1011" s="97">
        <v>10</v>
      </c>
      <c r="O1011" s="29">
        <f t="shared" ref="O1011:O1012" si="336">N1011/$O$1009</f>
        <v>0.1</v>
      </c>
    </row>
    <row r="1012" spans="1:18" x14ac:dyDescent="0.15">
      <c r="A1012" s="3"/>
      <c r="C1012" s="24" t="s">
        <v>228</v>
      </c>
      <c r="D1012" s="82">
        <v>465</v>
      </c>
      <c r="E1012" s="27">
        <f t="shared" si="331"/>
        <v>0.93</v>
      </c>
      <c r="F1012" s="97">
        <v>90</v>
      </c>
      <c r="G1012" s="29">
        <f t="shared" si="332"/>
        <v>0.9</v>
      </c>
      <c r="H1012" s="97">
        <v>97</v>
      </c>
      <c r="I1012" s="29">
        <f t="shared" si="333"/>
        <v>0.97</v>
      </c>
      <c r="J1012" s="97">
        <v>92</v>
      </c>
      <c r="K1012" s="29">
        <f t="shared" si="334"/>
        <v>0.92</v>
      </c>
      <c r="L1012" s="97">
        <v>96</v>
      </c>
      <c r="M1012" s="29">
        <f t="shared" si="335"/>
        <v>0.96</v>
      </c>
      <c r="N1012" s="97">
        <v>90</v>
      </c>
      <c r="O1012" s="29">
        <f t="shared" si="336"/>
        <v>0.9</v>
      </c>
    </row>
    <row r="1013" spans="1:18" x14ac:dyDescent="0.15">
      <c r="A1013" s="3"/>
      <c r="C1013" s="3"/>
      <c r="E1013" s="90"/>
      <c r="F1013" s="3"/>
      <c r="G1013" s="90"/>
      <c r="H1013" s="3"/>
      <c r="I1013" s="90"/>
      <c r="J1013" s="3"/>
      <c r="K1013" s="90"/>
      <c r="L1013" s="3"/>
      <c r="M1013" s="90"/>
      <c r="N1013" s="3"/>
      <c r="O1013" s="90"/>
    </row>
    <row r="1014" spans="1:18" ht="22.5" x14ac:dyDescent="0.15">
      <c r="C1014" s="74"/>
      <c r="D1014" s="24" t="s">
        <v>15</v>
      </c>
      <c r="E1014" s="76">
        <v>500</v>
      </c>
      <c r="F1014" s="77" t="s">
        <v>145</v>
      </c>
      <c r="G1014" s="76">
        <v>100</v>
      </c>
      <c r="H1014" s="75" t="s">
        <v>25</v>
      </c>
      <c r="I1014" s="76">
        <v>100</v>
      </c>
      <c r="J1014" s="75" t="s">
        <v>26</v>
      </c>
      <c r="K1014" s="76">
        <v>100</v>
      </c>
      <c r="L1014" s="75" t="s">
        <v>27</v>
      </c>
      <c r="M1014" s="76">
        <v>100</v>
      </c>
      <c r="N1014" s="78" t="s">
        <v>28</v>
      </c>
      <c r="O1014" s="76">
        <v>100</v>
      </c>
      <c r="R1014" s="65"/>
    </row>
    <row r="1015" spans="1:18" x14ac:dyDescent="0.15">
      <c r="A1015" s="3"/>
      <c r="C1015" s="24" t="s">
        <v>229</v>
      </c>
      <c r="D1015" s="82">
        <v>35</v>
      </c>
      <c r="E1015" s="27">
        <f>D1015/$E$1014</f>
        <v>7.0000000000000007E-2</v>
      </c>
      <c r="F1015" s="97">
        <v>10</v>
      </c>
      <c r="G1015" s="29">
        <f>F1015/$G$1014</f>
        <v>0.1</v>
      </c>
      <c r="H1015" s="97">
        <v>3</v>
      </c>
      <c r="I1015" s="29">
        <f>H1015/$I$1014</f>
        <v>0.03</v>
      </c>
      <c r="J1015" s="97">
        <v>8</v>
      </c>
      <c r="K1015" s="29">
        <f>J1015/$K$1014</f>
        <v>0.08</v>
      </c>
      <c r="L1015" s="97">
        <v>4</v>
      </c>
      <c r="M1015" s="29">
        <f>L1015/$M$1014</f>
        <v>0.04</v>
      </c>
      <c r="N1015" s="97">
        <v>10</v>
      </c>
      <c r="O1015" s="29">
        <f>N1015/$O$1014</f>
        <v>0.1</v>
      </c>
    </row>
    <row r="1016" spans="1:18" x14ac:dyDescent="0.15">
      <c r="A1016" s="3"/>
    </row>
    <row r="1017" spans="1:18" x14ac:dyDescent="0.15">
      <c r="A1017" s="3"/>
      <c r="B1017" s="3"/>
      <c r="C1017" s="114"/>
      <c r="D1017" s="114"/>
      <c r="E1017" s="114"/>
      <c r="F1017" s="114"/>
      <c r="G1017" s="114"/>
      <c r="H1017" s="114"/>
      <c r="I1017" s="89"/>
      <c r="J1017" s="89"/>
      <c r="K1017" s="118"/>
      <c r="L1017" s="118"/>
      <c r="M1017" s="89"/>
      <c r="N1017" s="89"/>
      <c r="O1017" s="118"/>
      <c r="R1017" s="89"/>
    </row>
    <row r="1018" spans="1:18" x14ac:dyDescent="0.15">
      <c r="A1018" s="3"/>
      <c r="B1018" s="3"/>
      <c r="C1018" s="114"/>
      <c r="D1018" s="114"/>
      <c r="E1018" s="114"/>
      <c r="F1018" s="114"/>
      <c r="G1018" s="114"/>
      <c r="H1018" s="114"/>
      <c r="I1018" s="89"/>
      <c r="J1018" s="89"/>
      <c r="K1018" s="118"/>
      <c r="L1018" s="118"/>
      <c r="M1018" s="89"/>
      <c r="N1018" s="89"/>
      <c r="O1018" s="118"/>
      <c r="R1018" s="89"/>
    </row>
    <row r="1019" spans="1:18" x14ac:dyDescent="0.15">
      <c r="A1019" s="3"/>
      <c r="B1019" s="3"/>
      <c r="C1019" s="114"/>
      <c r="D1019" s="114"/>
      <c r="E1019" s="114"/>
      <c r="F1019" s="114"/>
      <c r="G1019" s="114"/>
      <c r="H1019" s="114"/>
      <c r="I1019" s="89"/>
      <c r="J1019" s="89"/>
      <c r="K1019" s="118"/>
      <c r="L1019" s="118"/>
      <c r="M1019" s="89"/>
      <c r="N1019" s="89"/>
      <c r="O1019" s="118"/>
      <c r="R1019" s="89"/>
    </row>
    <row r="1020" spans="1:18" x14ac:dyDescent="0.15">
      <c r="A1020" s="3"/>
      <c r="C1020" s="127"/>
      <c r="D1020" s="24" t="s">
        <v>15</v>
      </c>
      <c r="E1020" s="18">
        <v>9</v>
      </c>
      <c r="F1020" s="24" t="s">
        <v>2</v>
      </c>
      <c r="G1020" s="18">
        <v>7</v>
      </c>
      <c r="H1020" s="24" t="s">
        <v>3</v>
      </c>
      <c r="I1020" s="18">
        <v>2</v>
      </c>
      <c r="J1020" s="115"/>
      <c r="K1020" s="115"/>
      <c r="L1020" s="3"/>
      <c r="M1020" s="3"/>
    </row>
    <row r="1021" spans="1:18" x14ac:dyDescent="0.15">
      <c r="A1021" s="3"/>
      <c r="C1021" s="24" t="s">
        <v>226</v>
      </c>
      <c r="D1021" s="82">
        <v>1</v>
      </c>
      <c r="E1021" s="27">
        <f>D1021/$E$1020</f>
        <v>0.1111111111111111</v>
      </c>
      <c r="F1021" s="82">
        <v>1</v>
      </c>
      <c r="G1021" s="27">
        <f>F1021/$G$1020</f>
        <v>0.14285714285714285</v>
      </c>
      <c r="H1021" s="82">
        <v>0</v>
      </c>
      <c r="I1021" s="27">
        <f>H1021/$I$1020</f>
        <v>0</v>
      </c>
      <c r="J1021" s="116"/>
      <c r="K1021" s="116"/>
      <c r="L1021" s="3"/>
      <c r="M1021" s="3"/>
    </row>
    <row r="1022" spans="1:18" x14ac:dyDescent="0.15">
      <c r="A1022" s="3"/>
      <c r="C1022" s="24" t="s">
        <v>227</v>
      </c>
      <c r="D1022" s="82">
        <v>5</v>
      </c>
      <c r="E1022" s="27">
        <f t="shared" ref="E1022:E1023" si="337">D1022/$E$1020</f>
        <v>0.55555555555555558</v>
      </c>
      <c r="F1022" s="82">
        <v>5</v>
      </c>
      <c r="G1022" s="27">
        <f t="shared" ref="G1022:G1023" si="338">F1022/$G$1020</f>
        <v>0.7142857142857143</v>
      </c>
      <c r="H1022" s="82">
        <v>0</v>
      </c>
      <c r="I1022" s="27">
        <f t="shared" ref="I1022:I1023" si="339">H1022/$I$1020</f>
        <v>0</v>
      </c>
      <c r="J1022" s="116"/>
      <c r="K1022" s="116"/>
      <c r="L1022" s="3"/>
      <c r="M1022" s="3"/>
    </row>
    <row r="1023" spans="1:18" x14ac:dyDescent="0.15">
      <c r="A1023" s="3"/>
      <c r="C1023" s="24" t="s">
        <v>228</v>
      </c>
      <c r="D1023" s="82">
        <v>3</v>
      </c>
      <c r="E1023" s="27">
        <f t="shared" si="337"/>
        <v>0.33333333333333331</v>
      </c>
      <c r="F1023" s="82">
        <v>1</v>
      </c>
      <c r="G1023" s="27">
        <f t="shared" si="338"/>
        <v>0.14285714285714285</v>
      </c>
      <c r="H1023" s="82">
        <v>2</v>
      </c>
      <c r="I1023" s="27">
        <f t="shared" si="339"/>
        <v>1</v>
      </c>
      <c r="J1023" s="116"/>
      <c r="K1023" s="116"/>
      <c r="L1023" s="3"/>
      <c r="M1023" s="3"/>
    </row>
    <row r="1024" spans="1:18" x14ac:dyDescent="0.15">
      <c r="A1024" s="3"/>
    </row>
    <row r="1025" spans="1:18" x14ac:dyDescent="0.15">
      <c r="A1025" s="3"/>
      <c r="C1025" s="127"/>
      <c r="D1025" s="24" t="s">
        <v>15</v>
      </c>
      <c r="E1025" s="18">
        <v>9</v>
      </c>
      <c r="F1025" s="24" t="s">
        <v>2</v>
      </c>
      <c r="G1025" s="18">
        <v>7</v>
      </c>
      <c r="H1025" s="24" t="s">
        <v>3</v>
      </c>
      <c r="I1025" s="18">
        <v>2</v>
      </c>
      <c r="J1025" s="115"/>
      <c r="K1025" s="115"/>
      <c r="L1025" s="3"/>
      <c r="M1025" s="3"/>
    </row>
    <row r="1026" spans="1:18" x14ac:dyDescent="0.15">
      <c r="A1026" s="3"/>
      <c r="C1026" s="24" t="s">
        <v>229</v>
      </c>
      <c r="D1026" s="82">
        <v>6</v>
      </c>
      <c r="E1026" s="27">
        <f>D1026/$E$1025</f>
        <v>0.66666666666666663</v>
      </c>
      <c r="F1026" s="82">
        <v>6</v>
      </c>
      <c r="G1026" s="27">
        <f>F1026/$G$1025</f>
        <v>0.8571428571428571</v>
      </c>
      <c r="H1026" s="82">
        <v>0</v>
      </c>
      <c r="I1026" s="27">
        <f>H1026/$I$1025</f>
        <v>0</v>
      </c>
      <c r="J1026" s="116"/>
      <c r="K1026" s="116"/>
      <c r="L1026" s="3"/>
      <c r="M1026" s="3"/>
    </row>
    <row r="1027" spans="1:18" x14ac:dyDescent="0.15">
      <c r="A1027" s="3"/>
      <c r="C1027" s="3"/>
      <c r="D1027" s="3"/>
      <c r="E1027" s="3"/>
      <c r="F1027" s="3"/>
      <c r="G1027" s="3"/>
      <c r="H1027" s="3"/>
      <c r="I1027" s="3"/>
      <c r="J1027" s="3"/>
      <c r="K1027" s="3"/>
      <c r="L1027" s="3"/>
      <c r="M1027" s="3"/>
    </row>
    <row r="1028" spans="1:18" x14ac:dyDescent="0.15">
      <c r="C1028" s="7" t="s">
        <v>97</v>
      </c>
    </row>
    <row r="1029" spans="1:18" ht="22.5" x14ac:dyDescent="0.15">
      <c r="C1029" s="74"/>
      <c r="D1029" s="75" t="s">
        <v>15</v>
      </c>
      <c r="E1029" s="76">
        <v>9</v>
      </c>
      <c r="F1029" s="77" t="s">
        <v>145</v>
      </c>
      <c r="G1029" s="76">
        <v>2</v>
      </c>
      <c r="H1029" s="75" t="s">
        <v>25</v>
      </c>
      <c r="I1029" s="76">
        <v>2</v>
      </c>
      <c r="J1029" s="75" t="s">
        <v>26</v>
      </c>
      <c r="K1029" s="76">
        <v>1</v>
      </c>
      <c r="L1029" s="75" t="s">
        <v>27</v>
      </c>
      <c r="M1029" s="76">
        <v>2</v>
      </c>
      <c r="N1029" s="78" t="s">
        <v>28</v>
      </c>
      <c r="O1029" s="76">
        <v>2</v>
      </c>
      <c r="R1029" s="65"/>
    </row>
    <row r="1030" spans="1:18" x14ac:dyDescent="0.15">
      <c r="A1030" s="3"/>
      <c r="C1030" s="24" t="s">
        <v>226</v>
      </c>
      <c r="D1030" s="82">
        <v>1</v>
      </c>
      <c r="E1030" s="27">
        <f>D1030/$E$1029</f>
        <v>0.1111111111111111</v>
      </c>
      <c r="F1030" s="97">
        <v>1</v>
      </c>
      <c r="G1030" s="29">
        <f>F1030/$G$1029</f>
        <v>0.5</v>
      </c>
      <c r="H1030" s="97">
        <v>0</v>
      </c>
      <c r="I1030" s="29">
        <f>H1030/$I$1029</f>
        <v>0</v>
      </c>
      <c r="J1030" s="97">
        <v>0</v>
      </c>
      <c r="K1030" s="29">
        <f>J1030/$K$1029</f>
        <v>0</v>
      </c>
      <c r="L1030" s="97">
        <v>0</v>
      </c>
      <c r="M1030" s="29">
        <f>L1030/$M$1029</f>
        <v>0</v>
      </c>
      <c r="N1030" s="97">
        <v>0</v>
      </c>
      <c r="O1030" s="29">
        <f>N1030/$O$1029</f>
        <v>0</v>
      </c>
    </row>
    <row r="1031" spans="1:18" x14ac:dyDescent="0.15">
      <c r="A1031" s="3"/>
      <c r="C1031" s="24" t="s">
        <v>227</v>
      </c>
      <c r="D1031" s="82">
        <v>5</v>
      </c>
      <c r="E1031" s="27">
        <f t="shared" ref="E1031:E1032" si="340">D1031/$E$1029</f>
        <v>0.55555555555555558</v>
      </c>
      <c r="F1031" s="97">
        <v>1</v>
      </c>
      <c r="G1031" s="29">
        <f t="shared" ref="G1031:G1032" si="341">F1031/$G$1029</f>
        <v>0.5</v>
      </c>
      <c r="H1031" s="97">
        <v>0</v>
      </c>
      <c r="I1031" s="29">
        <f t="shared" ref="I1031:I1032" si="342">H1031/$I$1029</f>
        <v>0</v>
      </c>
      <c r="J1031" s="97">
        <v>1</v>
      </c>
      <c r="K1031" s="29">
        <f t="shared" ref="K1031:K1032" si="343">J1031/$K$1029</f>
        <v>1</v>
      </c>
      <c r="L1031" s="97">
        <v>2</v>
      </c>
      <c r="M1031" s="29">
        <f t="shared" ref="M1031:M1032" si="344">L1031/$M$1029</f>
        <v>1</v>
      </c>
      <c r="N1031" s="97">
        <v>1</v>
      </c>
      <c r="O1031" s="29">
        <f t="shared" ref="O1031:O1032" si="345">N1031/$O$1029</f>
        <v>0.5</v>
      </c>
    </row>
    <row r="1032" spans="1:18" x14ac:dyDescent="0.15">
      <c r="A1032" s="3"/>
      <c r="C1032" s="24" t="s">
        <v>228</v>
      </c>
      <c r="D1032" s="82">
        <v>3</v>
      </c>
      <c r="E1032" s="27">
        <f t="shared" si="340"/>
        <v>0.33333333333333331</v>
      </c>
      <c r="F1032" s="97">
        <v>0</v>
      </c>
      <c r="G1032" s="29">
        <f t="shared" si="341"/>
        <v>0</v>
      </c>
      <c r="H1032" s="97">
        <v>2</v>
      </c>
      <c r="I1032" s="29">
        <f t="shared" si="342"/>
        <v>1</v>
      </c>
      <c r="J1032" s="97">
        <v>0</v>
      </c>
      <c r="K1032" s="29">
        <f t="shared" si="343"/>
        <v>0</v>
      </c>
      <c r="L1032" s="97">
        <v>0</v>
      </c>
      <c r="M1032" s="29">
        <f t="shared" si="344"/>
        <v>0</v>
      </c>
      <c r="N1032" s="97">
        <v>1</v>
      </c>
      <c r="O1032" s="29">
        <f t="shared" si="345"/>
        <v>0.5</v>
      </c>
    </row>
    <row r="1033" spans="1:18" x14ac:dyDescent="0.15">
      <c r="A1033" s="3"/>
      <c r="C1033" s="3"/>
      <c r="E1033" s="90"/>
      <c r="F1033" s="3"/>
      <c r="G1033" s="90"/>
      <c r="H1033" s="3"/>
      <c r="I1033" s="90"/>
      <c r="J1033" s="3"/>
      <c r="K1033" s="90"/>
      <c r="L1033" s="3"/>
      <c r="M1033" s="90"/>
      <c r="N1033" s="3"/>
      <c r="O1033" s="90"/>
    </row>
    <row r="1034" spans="1:18" ht="22.5" x14ac:dyDescent="0.15">
      <c r="C1034" s="74"/>
      <c r="D1034" s="24" t="s">
        <v>15</v>
      </c>
      <c r="E1034" s="76">
        <v>9</v>
      </c>
      <c r="F1034" s="77" t="s">
        <v>145</v>
      </c>
      <c r="G1034" s="76">
        <v>2</v>
      </c>
      <c r="H1034" s="75" t="s">
        <v>25</v>
      </c>
      <c r="I1034" s="76">
        <v>2</v>
      </c>
      <c r="J1034" s="75" t="s">
        <v>26</v>
      </c>
      <c r="K1034" s="76">
        <v>1</v>
      </c>
      <c r="L1034" s="75" t="s">
        <v>27</v>
      </c>
      <c r="M1034" s="76">
        <v>2</v>
      </c>
      <c r="N1034" s="78" t="s">
        <v>28</v>
      </c>
      <c r="O1034" s="76">
        <v>2</v>
      </c>
      <c r="R1034" s="65"/>
    </row>
    <row r="1035" spans="1:18" x14ac:dyDescent="0.15">
      <c r="A1035" s="3"/>
      <c r="C1035" s="24" t="s">
        <v>229</v>
      </c>
      <c r="D1035" s="82">
        <v>6</v>
      </c>
      <c r="E1035" s="27">
        <f>D1035/$E$1034</f>
        <v>0.66666666666666663</v>
      </c>
      <c r="F1035" s="97">
        <v>2</v>
      </c>
      <c r="G1035" s="29">
        <f>F1035/$G$1034</f>
        <v>1</v>
      </c>
      <c r="H1035" s="97">
        <v>0</v>
      </c>
      <c r="I1035" s="29">
        <f>H1035/$I$1034</f>
        <v>0</v>
      </c>
      <c r="J1035" s="97">
        <v>1</v>
      </c>
      <c r="K1035" s="29">
        <f>J1035/$K$1034</f>
        <v>1</v>
      </c>
      <c r="L1035" s="97">
        <v>2</v>
      </c>
      <c r="M1035" s="29">
        <f>L1035/$M$1034</f>
        <v>1</v>
      </c>
      <c r="N1035" s="97">
        <v>1</v>
      </c>
      <c r="O1035" s="29">
        <f>N1035/$O$1034</f>
        <v>0.5</v>
      </c>
    </row>
    <row r="1036" spans="1:18" ht="20.25" customHeight="1" x14ac:dyDescent="0.15">
      <c r="A1036" s="3"/>
      <c r="C1036" s="154"/>
      <c r="E1036" s="69"/>
      <c r="F1036" s="3"/>
      <c r="G1036" s="90"/>
      <c r="H1036" s="3"/>
      <c r="I1036" s="90"/>
      <c r="J1036" s="3"/>
      <c r="K1036" s="90"/>
      <c r="L1036" s="3"/>
      <c r="M1036" s="90"/>
      <c r="N1036" s="3"/>
      <c r="O1036" s="90"/>
    </row>
    <row r="1037" spans="1:18" x14ac:dyDescent="0.15">
      <c r="A1037" s="3"/>
      <c r="B1037" s="3"/>
      <c r="C1037" s="3"/>
      <c r="D1037" s="3"/>
      <c r="E1037" s="3"/>
      <c r="F1037" s="3"/>
      <c r="G1037" s="3"/>
      <c r="H1037" s="3"/>
      <c r="I1037" s="3"/>
      <c r="J1037" s="3"/>
      <c r="K1037" s="3"/>
      <c r="L1037" s="3"/>
      <c r="M1037" s="3"/>
      <c r="N1037" s="3"/>
      <c r="O1037" s="3"/>
      <c r="R1037" s="3"/>
    </row>
    <row r="1038" spans="1:18" x14ac:dyDescent="0.15">
      <c r="A1038" s="3"/>
      <c r="B1038" s="3"/>
      <c r="C1038" s="114"/>
      <c r="D1038" s="114"/>
      <c r="E1038" s="114"/>
      <c r="F1038" s="114"/>
      <c r="G1038" s="114"/>
      <c r="H1038" s="114"/>
      <c r="I1038" s="89"/>
      <c r="J1038" s="89"/>
      <c r="K1038" s="118"/>
      <c r="L1038" s="118"/>
      <c r="M1038" s="89"/>
      <c r="N1038" s="3"/>
      <c r="O1038" s="3"/>
      <c r="R1038" s="3"/>
    </row>
    <row r="1039" spans="1:18" x14ac:dyDescent="0.15">
      <c r="A1039" s="3"/>
      <c r="B1039" s="3"/>
      <c r="C1039" s="114"/>
      <c r="D1039" s="114"/>
      <c r="E1039" s="114"/>
      <c r="F1039" s="114"/>
      <c r="G1039" s="114"/>
      <c r="H1039" s="114"/>
      <c r="I1039" s="89"/>
      <c r="J1039" s="89"/>
      <c r="K1039" s="118"/>
      <c r="L1039" s="118"/>
      <c r="M1039" s="89"/>
    </row>
    <row r="1040" spans="1:18" x14ac:dyDescent="0.15">
      <c r="A1040" s="3"/>
      <c r="B1040" s="3"/>
      <c r="C1040" s="114"/>
      <c r="D1040" s="114"/>
      <c r="E1040" s="114"/>
      <c r="F1040" s="114"/>
      <c r="G1040" s="114"/>
      <c r="H1040" s="114"/>
      <c r="I1040" s="89"/>
      <c r="J1040" s="89"/>
      <c r="K1040" s="118"/>
      <c r="L1040" s="118"/>
      <c r="M1040" s="89"/>
    </row>
    <row r="1041" spans="1:14" x14ac:dyDescent="0.15">
      <c r="A1041" s="33" t="s">
        <v>121</v>
      </c>
      <c r="B1041" s="7" t="s">
        <v>289</v>
      </c>
    </row>
    <row r="1042" spans="1:14" x14ac:dyDescent="0.15">
      <c r="A1042" s="33"/>
    </row>
    <row r="1043" spans="1:14" x14ac:dyDescent="0.15">
      <c r="C1043" s="17"/>
      <c r="D1043" s="17" t="s">
        <v>15</v>
      </c>
      <c r="E1043" s="148">
        <v>340</v>
      </c>
      <c r="F1043" s="17" t="s">
        <v>2</v>
      </c>
      <c r="G1043" s="18">
        <v>191</v>
      </c>
      <c r="H1043" s="17" t="s">
        <v>3</v>
      </c>
      <c r="I1043" s="18">
        <v>149</v>
      </c>
      <c r="J1043" s="111"/>
      <c r="K1043" s="111"/>
      <c r="N1043" s="111"/>
    </row>
    <row r="1044" spans="1:14" x14ac:dyDescent="0.15">
      <c r="C1044" s="126" t="s">
        <v>286</v>
      </c>
      <c r="D1044" s="82">
        <v>196</v>
      </c>
      <c r="E1044" s="27">
        <f>D1044/$E$1043</f>
        <v>0.57647058823529407</v>
      </c>
      <c r="F1044" s="82">
        <v>127</v>
      </c>
      <c r="G1044" s="27">
        <f>F1044/$G$1043</f>
        <v>0.66492146596858637</v>
      </c>
      <c r="H1044" s="82">
        <v>69</v>
      </c>
      <c r="I1044" s="27">
        <f>H1044/$I$1043</f>
        <v>0.46308724832214765</v>
      </c>
      <c r="J1044" s="69"/>
      <c r="K1044" s="69"/>
      <c r="N1044" s="69"/>
    </row>
    <row r="1045" spans="1:14" x14ac:dyDescent="0.15">
      <c r="C1045" s="126" t="s">
        <v>175</v>
      </c>
      <c r="D1045" s="82">
        <v>33</v>
      </c>
      <c r="E1045" s="27">
        <f t="shared" ref="E1045:E1056" si="346">D1045/$E$1043</f>
        <v>9.7058823529411767E-2</v>
      </c>
      <c r="F1045" s="82">
        <v>22</v>
      </c>
      <c r="G1045" s="27">
        <f t="shared" ref="G1045:G1056" si="347">F1045/$G$1043</f>
        <v>0.11518324607329843</v>
      </c>
      <c r="H1045" s="82">
        <v>11</v>
      </c>
      <c r="I1045" s="27">
        <f t="shared" ref="I1045:I1056" si="348">H1045/$I$1043</f>
        <v>7.3825503355704702E-2</v>
      </c>
      <c r="J1045" s="69"/>
      <c r="K1045" s="69"/>
      <c r="N1045" s="69"/>
    </row>
    <row r="1046" spans="1:14" x14ac:dyDescent="0.15">
      <c r="C1046" s="126" t="s">
        <v>176</v>
      </c>
      <c r="D1046" s="82">
        <v>35</v>
      </c>
      <c r="E1046" s="27">
        <f t="shared" si="346"/>
        <v>0.10294117647058823</v>
      </c>
      <c r="F1046" s="82">
        <v>30</v>
      </c>
      <c r="G1046" s="27">
        <f t="shared" si="347"/>
        <v>0.15706806282722513</v>
      </c>
      <c r="H1046" s="82">
        <v>5</v>
      </c>
      <c r="I1046" s="27">
        <f t="shared" si="348"/>
        <v>3.3557046979865772E-2</v>
      </c>
      <c r="J1046" s="69"/>
      <c r="K1046" s="69"/>
      <c r="N1046" s="69"/>
    </row>
    <row r="1047" spans="1:14" x14ac:dyDescent="0.15">
      <c r="C1047" s="126" t="s">
        <v>287</v>
      </c>
      <c r="D1047" s="82">
        <v>74</v>
      </c>
      <c r="E1047" s="27">
        <f t="shared" si="346"/>
        <v>0.21764705882352942</v>
      </c>
      <c r="F1047" s="82">
        <v>50</v>
      </c>
      <c r="G1047" s="27">
        <f t="shared" si="347"/>
        <v>0.26178010471204188</v>
      </c>
      <c r="H1047" s="82">
        <v>24</v>
      </c>
      <c r="I1047" s="27">
        <f t="shared" si="348"/>
        <v>0.16107382550335569</v>
      </c>
      <c r="J1047" s="69"/>
      <c r="K1047" s="69"/>
      <c r="N1047" s="69"/>
    </row>
    <row r="1048" spans="1:14" x14ac:dyDescent="0.15">
      <c r="C1048" s="126" t="s">
        <v>288</v>
      </c>
      <c r="D1048" s="82">
        <v>64</v>
      </c>
      <c r="E1048" s="27">
        <f t="shared" si="346"/>
        <v>0.18823529411764706</v>
      </c>
      <c r="F1048" s="82">
        <v>39</v>
      </c>
      <c r="G1048" s="27">
        <f t="shared" si="347"/>
        <v>0.20418848167539266</v>
      </c>
      <c r="H1048" s="82">
        <v>25</v>
      </c>
      <c r="I1048" s="27">
        <f t="shared" si="348"/>
        <v>0.16778523489932887</v>
      </c>
      <c r="J1048" s="69"/>
      <c r="K1048" s="69"/>
      <c r="N1048" s="69"/>
    </row>
    <row r="1049" spans="1:14" x14ac:dyDescent="0.15">
      <c r="C1049" s="126" t="s">
        <v>179</v>
      </c>
      <c r="D1049" s="82">
        <v>61</v>
      </c>
      <c r="E1049" s="27">
        <f t="shared" si="346"/>
        <v>0.17941176470588235</v>
      </c>
      <c r="F1049" s="82">
        <v>36</v>
      </c>
      <c r="G1049" s="27">
        <f t="shared" si="347"/>
        <v>0.18848167539267016</v>
      </c>
      <c r="H1049" s="82">
        <v>25</v>
      </c>
      <c r="I1049" s="27">
        <f t="shared" si="348"/>
        <v>0.16778523489932887</v>
      </c>
      <c r="J1049" s="69"/>
      <c r="K1049" s="69"/>
      <c r="N1049" s="69"/>
    </row>
    <row r="1050" spans="1:14" x14ac:dyDescent="0.15">
      <c r="C1050" s="126" t="s">
        <v>180</v>
      </c>
      <c r="D1050" s="82">
        <v>23</v>
      </c>
      <c r="E1050" s="27">
        <f t="shared" si="346"/>
        <v>6.7647058823529407E-2</v>
      </c>
      <c r="F1050" s="82">
        <v>14</v>
      </c>
      <c r="G1050" s="27">
        <f t="shared" si="347"/>
        <v>7.3298429319371722E-2</v>
      </c>
      <c r="H1050" s="82">
        <v>9</v>
      </c>
      <c r="I1050" s="27">
        <f t="shared" si="348"/>
        <v>6.0402684563758392E-2</v>
      </c>
      <c r="J1050" s="69"/>
      <c r="K1050" s="69"/>
      <c r="N1050" s="69"/>
    </row>
    <row r="1051" spans="1:14" x14ac:dyDescent="0.15">
      <c r="C1051" s="126" t="s">
        <v>181</v>
      </c>
      <c r="D1051" s="82">
        <v>29</v>
      </c>
      <c r="E1051" s="27">
        <f t="shared" si="346"/>
        <v>8.5294117647058826E-2</v>
      </c>
      <c r="F1051" s="82">
        <v>16</v>
      </c>
      <c r="G1051" s="27">
        <f t="shared" si="347"/>
        <v>8.3769633507853408E-2</v>
      </c>
      <c r="H1051" s="82">
        <v>13</v>
      </c>
      <c r="I1051" s="27">
        <f t="shared" si="348"/>
        <v>8.7248322147651006E-2</v>
      </c>
      <c r="J1051" s="69"/>
      <c r="K1051" s="69"/>
      <c r="N1051" s="69"/>
    </row>
    <row r="1052" spans="1:14" x14ac:dyDescent="0.15">
      <c r="C1052" s="126" t="s">
        <v>182</v>
      </c>
      <c r="D1052" s="82">
        <v>10</v>
      </c>
      <c r="E1052" s="27">
        <f t="shared" si="346"/>
        <v>2.9411764705882353E-2</v>
      </c>
      <c r="F1052" s="82">
        <v>6</v>
      </c>
      <c r="G1052" s="27">
        <f t="shared" si="347"/>
        <v>3.1413612565445025E-2</v>
      </c>
      <c r="H1052" s="82">
        <v>4</v>
      </c>
      <c r="I1052" s="27">
        <f t="shared" si="348"/>
        <v>2.6845637583892617E-2</v>
      </c>
      <c r="J1052" s="69"/>
      <c r="K1052" s="69"/>
      <c r="N1052" s="69"/>
    </row>
    <row r="1053" spans="1:14" x14ac:dyDescent="0.15">
      <c r="C1053" s="126" t="s">
        <v>183</v>
      </c>
      <c r="D1053" s="82">
        <v>14</v>
      </c>
      <c r="E1053" s="27">
        <f t="shared" si="346"/>
        <v>4.1176470588235294E-2</v>
      </c>
      <c r="F1053" s="82">
        <v>10</v>
      </c>
      <c r="G1053" s="27">
        <f t="shared" si="347"/>
        <v>5.2356020942408377E-2</v>
      </c>
      <c r="H1053" s="82">
        <v>4</v>
      </c>
      <c r="I1053" s="27">
        <f t="shared" si="348"/>
        <v>2.6845637583892617E-2</v>
      </c>
      <c r="J1053" s="69"/>
      <c r="K1053" s="69"/>
      <c r="N1053" s="69"/>
    </row>
    <row r="1054" spans="1:14" x14ac:dyDescent="0.15">
      <c r="C1054" s="126" t="s">
        <v>184</v>
      </c>
      <c r="D1054" s="82">
        <v>61</v>
      </c>
      <c r="E1054" s="27">
        <f t="shared" si="346"/>
        <v>0.17941176470588235</v>
      </c>
      <c r="F1054" s="82">
        <v>26</v>
      </c>
      <c r="G1054" s="27">
        <f t="shared" si="347"/>
        <v>0.13612565445026178</v>
      </c>
      <c r="H1054" s="82">
        <v>35</v>
      </c>
      <c r="I1054" s="27">
        <f t="shared" si="348"/>
        <v>0.2348993288590604</v>
      </c>
      <c r="J1054" s="69"/>
      <c r="K1054" s="69"/>
      <c r="N1054" s="69"/>
    </row>
    <row r="1055" spans="1:14" x14ac:dyDescent="0.15">
      <c r="C1055" s="126" t="s">
        <v>118</v>
      </c>
      <c r="D1055" s="82">
        <v>4</v>
      </c>
      <c r="E1055" s="27">
        <f t="shared" si="346"/>
        <v>1.1764705882352941E-2</v>
      </c>
      <c r="F1055" s="82">
        <v>0</v>
      </c>
      <c r="G1055" s="27">
        <f t="shared" si="347"/>
        <v>0</v>
      </c>
      <c r="H1055" s="82">
        <v>4</v>
      </c>
      <c r="I1055" s="27">
        <f t="shared" si="348"/>
        <v>2.6845637583892617E-2</v>
      </c>
      <c r="J1055" s="69"/>
      <c r="K1055" s="69"/>
      <c r="N1055" s="69"/>
    </row>
    <row r="1056" spans="1:14" x14ac:dyDescent="0.15">
      <c r="C1056" s="17" t="s">
        <v>117</v>
      </c>
      <c r="D1056" s="82">
        <v>21</v>
      </c>
      <c r="E1056" s="27">
        <f t="shared" si="346"/>
        <v>6.1764705882352944E-2</v>
      </c>
      <c r="F1056" s="82">
        <v>11</v>
      </c>
      <c r="G1056" s="27">
        <f t="shared" si="347"/>
        <v>5.7591623036649213E-2</v>
      </c>
      <c r="H1056" s="82">
        <v>10</v>
      </c>
      <c r="I1056" s="27">
        <f t="shared" si="348"/>
        <v>6.7114093959731544E-2</v>
      </c>
      <c r="J1056" s="69"/>
      <c r="K1056" s="69"/>
      <c r="N1056" s="69"/>
    </row>
    <row r="1058" spans="3:18" x14ac:dyDescent="0.15">
      <c r="C1058" s="7" t="s">
        <v>97</v>
      </c>
    </row>
    <row r="1059" spans="3:18" ht="22.5" x14ac:dyDescent="0.15">
      <c r="C1059" s="74"/>
      <c r="D1059" s="75" t="s">
        <v>15</v>
      </c>
      <c r="E1059" s="76">
        <v>340</v>
      </c>
      <c r="F1059" s="77" t="s">
        <v>145</v>
      </c>
      <c r="G1059" s="76">
        <v>63</v>
      </c>
      <c r="H1059" s="75" t="s">
        <v>25</v>
      </c>
      <c r="I1059" s="76">
        <v>71</v>
      </c>
      <c r="J1059" s="75" t="s">
        <v>26</v>
      </c>
      <c r="K1059" s="76">
        <v>65</v>
      </c>
      <c r="L1059" s="75" t="s">
        <v>27</v>
      </c>
      <c r="M1059" s="76">
        <v>66</v>
      </c>
      <c r="N1059" s="78" t="s">
        <v>28</v>
      </c>
      <c r="O1059" s="76">
        <v>75</v>
      </c>
      <c r="R1059" s="65"/>
    </row>
    <row r="1060" spans="3:18" x14ac:dyDescent="0.15">
      <c r="C1060" s="126" t="s">
        <v>174</v>
      </c>
      <c r="D1060" s="82">
        <v>196</v>
      </c>
      <c r="E1060" s="27">
        <f>D1060/$E$1059</f>
        <v>0.57647058823529407</v>
      </c>
      <c r="F1060" s="82">
        <v>33</v>
      </c>
      <c r="G1060" s="27">
        <f>F1060/$G$1059</f>
        <v>0.52380952380952384</v>
      </c>
      <c r="H1060" s="82">
        <v>43</v>
      </c>
      <c r="I1060" s="27">
        <f>H1060/$I$1059</f>
        <v>0.60563380281690138</v>
      </c>
      <c r="J1060" s="82">
        <v>37</v>
      </c>
      <c r="K1060" s="27">
        <f>J1060/$K$1059</f>
        <v>0.56923076923076921</v>
      </c>
      <c r="L1060" s="82">
        <v>39</v>
      </c>
      <c r="M1060" s="27">
        <f>L1060/$M$1059</f>
        <v>0.59090909090909094</v>
      </c>
      <c r="N1060" s="82">
        <v>44</v>
      </c>
      <c r="O1060" s="27">
        <f>N1060/$O$1059</f>
        <v>0.58666666666666667</v>
      </c>
    </row>
    <row r="1061" spans="3:18" x14ac:dyDescent="0.15">
      <c r="C1061" s="126" t="s">
        <v>175</v>
      </c>
      <c r="D1061" s="82">
        <v>33</v>
      </c>
      <c r="E1061" s="27">
        <f t="shared" ref="E1061:E1072" si="349">D1061/$E$1059</f>
        <v>9.7058823529411767E-2</v>
      </c>
      <c r="F1061" s="82">
        <v>6</v>
      </c>
      <c r="G1061" s="27">
        <f t="shared" ref="G1061:G1072" si="350">F1061/$G$1059</f>
        <v>9.5238095238095233E-2</v>
      </c>
      <c r="H1061" s="82">
        <v>8</v>
      </c>
      <c r="I1061" s="27">
        <f t="shared" ref="I1061:I1072" si="351">H1061/$I$1059</f>
        <v>0.11267605633802817</v>
      </c>
      <c r="J1061" s="82">
        <v>5</v>
      </c>
      <c r="K1061" s="27">
        <f t="shared" ref="K1061:K1072" si="352">J1061/$K$1059</f>
        <v>7.6923076923076927E-2</v>
      </c>
      <c r="L1061" s="82">
        <v>6</v>
      </c>
      <c r="M1061" s="27">
        <f t="shared" ref="M1061:M1072" si="353">L1061/$M$1059</f>
        <v>9.0909090909090912E-2</v>
      </c>
      <c r="N1061" s="82">
        <v>8</v>
      </c>
      <c r="O1061" s="27">
        <f t="shared" ref="O1061:O1072" si="354">N1061/$O$1059</f>
        <v>0.10666666666666667</v>
      </c>
    </row>
    <row r="1062" spans="3:18" x14ac:dyDescent="0.15">
      <c r="C1062" s="126" t="s">
        <v>176</v>
      </c>
      <c r="D1062" s="82">
        <v>35</v>
      </c>
      <c r="E1062" s="27">
        <f t="shared" si="349"/>
        <v>0.10294117647058823</v>
      </c>
      <c r="F1062" s="82">
        <v>9</v>
      </c>
      <c r="G1062" s="27">
        <f t="shared" si="350"/>
        <v>0.14285714285714285</v>
      </c>
      <c r="H1062" s="82">
        <v>6</v>
      </c>
      <c r="I1062" s="27">
        <f t="shared" si="351"/>
        <v>8.4507042253521125E-2</v>
      </c>
      <c r="J1062" s="82">
        <v>6</v>
      </c>
      <c r="K1062" s="27">
        <f t="shared" si="352"/>
        <v>9.2307692307692313E-2</v>
      </c>
      <c r="L1062" s="82">
        <v>9</v>
      </c>
      <c r="M1062" s="27">
        <f t="shared" si="353"/>
        <v>0.13636363636363635</v>
      </c>
      <c r="N1062" s="82">
        <v>5</v>
      </c>
      <c r="O1062" s="27">
        <f t="shared" si="354"/>
        <v>6.6666666666666666E-2</v>
      </c>
    </row>
    <row r="1063" spans="3:18" x14ac:dyDescent="0.15">
      <c r="C1063" s="126" t="s">
        <v>177</v>
      </c>
      <c r="D1063" s="82">
        <v>74</v>
      </c>
      <c r="E1063" s="27">
        <f t="shared" si="349"/>
        <v>0.21764705882352942</v>
      </c>
      <c r="F1063" s="82">
        <v>13</v>
      </c>
      <c r="G1063" s="27">
        <f t="shared" si="350"/>
        <v>0.20634920634920634</v>
      </c>
      <c r="H1063" s="82">
        <v>11</v>
      </c>
      <c r="I1063" s="27">
        <f t="shared" si="351"/>
        <v>0.15492957746478872</v>
      </c>
      <c r="J1063" s="82">
        <v>17</v>
      </c>
      <c r="K1063" s="27">
        <f t="shared" si="352"/>
        <v>0.26153846153846155</v>
      </c>
      <c r="L1063" s="82">
        <v>16</v>
      </c>
      <c r="M1063" s="27">
        <f t="shared" si="353"/>
        <v>0.24242424242424243</v>
      </c>
      <c r="N1063" s="82">
        <v>17</v>
      </c>
      <c r="O1063" s="27">
        <f t="shared" si="354"/>
        <v>0.22666666666666666</v>
      </c>
    </row>
    <row r="1064" spans="3:18" x14ac:dyDescent="0.15">
      <c r="C1064" s="126" t="s">
        <v>178</v>
      </c>
      <c r="D1064" s="82">
        <v>64</v>
      </c>
      <c r="E1064" s="27">
        <f t="shared" si="349"/>
        <v>0.18823529411764706</v>
      </c>
      <c r="F1064" s="82">
        <v>15</v>
      </c>
      <c r="G1064" s="27">
        <f t="shared" si="350"/>
        <v>0.23809523809523808</v>
      </c>
      <c r="H1064" s="82">
        <v>11</v>
      </c>
      <c r="I1064" s="27">
        <f t="shared" si="351"/>
        <v>0.15492957746478872</v>
      </c>
      <c r="J1064" s="82">
        <v>15</v>
      </c>
      <c r="K1064" s="27">
        <f t="shared" si="352"/>
        <v>0.23076923076923078</v>
      </c>
      <c r="L1064" s="82">
        <v>15</v>
      </c>
      <c r="M1064" s="27">
        <f t="shared" si="353"/>
        <v>0.22727272727272727</v>
      </c>
      <c r="N1064" s="82">
        <v>8</v>
      </c>
      <c r="O1064" s="27">
        <f t="shared" si="354"/>
        <v>0.10666666666666667</v>
      </c>
    </row>
    <row r="1065" spans="3:18" x14ac:dyDescent="0.15">
      <c r="C1065" s="126" t="s">
        <v>179</v>
      </c>
      <c r="D1065" s="82">
        <v>61</v>
      </c>
      <c r="E1065" s="27">
        <f t="shared" si="349"/>
        <v>0.17941176470588235</v>
      </c>
      <c r="F1065" s="82">
        <v>11</v>
      </c>
      <c r="G1065" s="27">
        <f t="shared" si="350"/>
        <v>0.17460317460317459</v>
      </c>
      <c r="H1065" s="82">
        <v>13</v>
      </c>
      <c r="I1065" s="27">
        <f t="shared" si="351"/>
        <v>0.18309859154929578</v>
      </c>
      <c r="J1065" s="82">
        <v>15</v>
      </c>
      <c r="K1065" s="27">
        <f t="shared" si="352"/>
        <v>0.23076923076923078</v>
      </c>
      <c r="L1065" s="82">
        <v>12</v>
      </c>
      <c r="M1065" s="27">
        <f t="shared" si="353"/>
        <v>0.18181818181818182</v>
      </c>
      <c r="N1065" s="82">
        <v>10</v>
      </c>
      <c r="O1065" s="27">
        <f t="shared" si="354"/>
        <v>0.13333333333333333</v>
      </c>
    </row>
    <row r="1066" spans="3:18" x14ac:dyDescent="0.15">
      <c r="C1066" s="126" t="s">
        <v>180</v>
      </c>
      <c r="D1066" s="82">
        <v>23</v>
      </c>
      <c r="E1066" s="27">
        <f t="shared" si="349"/>
        <v>6.7647058823529407E-2</v>
      </c>
      <c r="F1066" s="82">
        <v>4</v>
      </c>
      <c r="G1066" s="27">
        <f t="shared" si="350"/>
        <v>6.3492063492063489E-2</v>
      </c>
      <c r="H1066" s="82">
        <v>6</v>
      </c>
      <c r="I1066" s="27">
        <f t="shared" si="351"/>
        <v>8.4507042253521125E-2</v>
      </c>
      <c r="J1066" s="82">
        <v>7</v>
      </c>
      <c r="K1066" s="27">
        <f t="shared" si="352"/>
        <v>0.1076923076923077</v>
      </c>
      <c r="L1066" s="82">
        <v>2</v>
      </c>
      <c r="M1066" s="27">
        <f t="shared" si="353"/>
        <v>3.0303030303030304E-2</v>
      </c>
      <c r="N1066" s="82">
        <v>4</v>
      </c>
      <c r="O1066" s="27">
        <f t="shared" si="354"/>
        <v>5.3333333333333337E-2</v>
      </c>
    </row>
    <row r="1067" spans="3:18" x14ac:dyDescent="0.15">
      <c r="C1067" s="126" t="s">
        <v>181</v>
      </c>
      <c r="D1067" s="82">
        <v>29</v>
      </c>
      <c r="E1067" s="27">
        <f t="shared" si="349"/>
        <v>8.5294117647058826E-2</v>
      </c>
      <c r="F1067" s="82">
        <v>13</v>
      </c>
      <c r="G1067" s="27">
        <f t="shared" si="350"/>
        <v>0.20634920634920634</v>
      </c>
      <c r="H1067" s="82">
        <v>5</v>
      </c>
      <c r="I1067" s="27">
        <f t="shared" si="351"/>
        <v>7.0422535211267609E-2</v>
      </c>
      <c r="J1067" s="82">
        <v>5</v>
      </c>
      <c r="K1067" s="27">
        <f t="shared" si="352"/>
        <v>7.6923076923076927E-2</v>
      </c>
      <c r="L1067" s="82">
        <v>5</v>
      </c>
      <c r="M1067" s="27">
        <f t="shared" si="353"/>
        <v>7.575757575757576E-2</v>
      </c>
      <c r="N1067" s="82">
        <v>1</v>
      </c>
      <c r="O1067" s="27">
        <f t="shared" si="354"/>
        <v>1.3333333333333334E-2</v>
      </c>
    </row>
    <row r="1068" spans="3:18" x14ac:dyDescent="0.15">
      <c r="C1068" s="126" t="s">
        <v>182</v>
      </c>
      <c r="D1068" s="82">
        <v>10</v>
      </c>
      <c r="E1068" s="27">
        <f t="shared" si="349"/>
        <v>2.9411764705882353E-2</v>
      </c>
      <c r="F1068" s="82">
        <v>2</v>
      </c>
      <c r="G1068" s="27">
        <f t="shared" si="350"/>
        <v>3.1746031746031744E-2</v>
      </c>
      <c r="H1068" s="82">
        <v>1</v>
      </c>
      <c r="I1068" s="27">
        <f t="shared" si="351"/>
        <v>1.4084507042253521E-2</v>
      </c>
      <c r="J1068" s="82">
        <v>2</v>
      </c>
      <c r="K1068" s="27">
        <f t="shared" si="352"/>
        <v>3.0769230769230771E-2</v>
      </c>
      <c r="L1068" s="82">
        <v>2</v>
      </c>
      <c r="M1068" s="27">
        <f t="shared" si="353"/>
        <v>3.0303030303030304E-2</v>
      </c>
      <c r="N1068" s="82">
        <v>3</v>
      </c>
      <c r="O1068" s="27">
        <f t="shared" si="354"/>
        <v>0.04</v>
      </c>
    </row>
    <row r="1069" spans="3:18" x14ac:dyDescent="0.15">
      <c r="C1069" s="126" t="s">
        <v>183</v>
      </c>
      <c r="D1069" s="82">
        <v>14</v>
      </c>
      <c r="E1069" s="27">
        <f t="shared" si="349"/>
        <v>4.1176470588235294E-2</v>
      </c>
      <c r="F1069" s="82">
        <v>2</v>
      </c>
      <c r="G1069" s="27">
        <f t="shared" si="350"/>
        <v>3.1746031746031744E-2</v>
      </c>
      <c r="H1069" s="82">
        <v>0</v>
      </c>
      <c r="I1069" s="27">
        <f t="shared" si="351"/>
        <v>0</v>
      </c>
      <c r="J1069" s="82">
        <v>9</v>
      </c>
      <c r="K1069" s="27">
        <f t="shared" si="352"/>
        <v>0.13846153846153847</v>
      </c>
      <c r="L1069" s="82">
        <v>1</v>
      </c>
      <c r="M1069" s="27">
        <f t="shared" si="353"/>
        <v>1.5151515151515152E-2</v>
      </c>
      <c r="N1069" s="82">
        <v>2</v>
      </c>
      <c r="O1069" s="27">
        <f t="shared" si="354"/>
        <v>2.6666666666666668E-2</v>
      </c>
    </row>
    <row r="1070" spans="3:18" x14ac:dyDescent="0.15">
      <c r="C1070" s="126" t="s">
        <v>184</v>
      </c>
      <c r="D1070" s="82">
        <v>61</v>
      </c>
      <c r="E1070" s="27">
        <f t="shared" si="349"/>
        <v>0.17941176470588235</v>
      </c>
      <c r="F1070" s="82">
        <v>10</v>
      </c>
      <c r="G1070" s="27">
        <f t="shared" si="350"/>
        <v>0.15873015873015872</v>
      </c>
      <c r="H1070" s="82">
        <v>11</v>
      </c>
      <c r="I1070" s="27">
        <f t="shared" si="351"/>
        <v>0.15492957746478872</v>
      </c>
      <c r="J1070" s="82">
        <v>13</v>
      </c>
      <c r="K1070" s="27">
        <f t="shared" si="352"/>
        <v>0.2</v>
      </c>
      <c r="L1070" s="82">
        <v>7</v>
      </c>
      <c r="M1070" s="27">
        <f t="shared" si="353"/>
        <v>0.10606060606060606</v>
      </c>
      <c r="N1070" s="82">
        <v>20</v>
      </c>
      <c r="O1070" s="27">
        <f t="shared" si="354"/>
        <v>0.26666666666666666</v>
      </c>
    </row>
    <row r="1071" spans="3:18" x14ac:dyDescent="0.15">
      <c r="C1071" s="126" t="s">
        <v>118</v>
      </c>
      <c r="D1071" s="82">
        <v>4</v>
      </c>
      <c r="E1071" s="27">
        <f t="shared" si="349"/>
        <v>1.1764705882352941E-2</v>
      </c>
      <c r="F1071" s="82">
        <v>1</v>
      </c>
      <c r="G1071" s="27">
        <f t="shared" si="350"/>
        <v>1.5873015873015872E-2</v>
      </c>
      <c r="H1071" s="82">
        <v>1</v>
      </c>
      <c r="I1071" s="27">
        <f t="shared" si="351"/>
        <v>1.4084507042253521E-2</v>
      </c>
      <c r="J1071" s="82">
        <v>0</v>
      </c>
      <c r="K1071" s="27">
        <f t="shared" si="352"/>
        <v>0</v>
      </c>
      <c r="L1071" s="82">
        <v>1</v>
      </c>
      <c r="M1071" s="27">
        <f t="shared" si="353"/>
        <v>1.5151515151515152E-2</v>
      </c>
      <c r="N1071" s="82">
        <v>1</v>
      </c>
      <c r="O1071" s="27">
        <f t="shared" si="354"/>
        <v>1.3333333333333334E-2</v>
      </c>
    </row>
    <row r="1072" spans="3:18" x14ac:dyDescent="0.15">
      <c r="C1072" s="17" t="s">
        <v>117</v>
      </c>
      <c r="D1072" s="82">
        <v>21</v>
      </c>
      <c r="E1072" s="27">
        <f t="shared" si="349"/>
        <v>6.1764705882352944E-2</v>
      </c>
      <c r="F1072" s="82">
        <v>6</v>
      </c>
      <c r="G1072" s="27">
        <f t="shared" si="350"/>
        <v>9.5238095238095233E-2</v>
      </c>
      <c r="H1072" s="82">
        <v>6</v>
      </c>
      <c r="I1072" s="27">
        <f t="shared" si="351"/>
        <v>8.4507042253521125E-2</v>
      </c>
      <c r="J1072" s="82">
        <v>1</v>
      </c>
      <c r="K1072" s="27">
        <f t="shared" si="352"/>
        <v>1.5384615384615385E-2</v>
      </c>
      <c r="L1072" s="82">
        <v>3</v>
      </c>
      <c r="M1072" s="27">
        <f t="shared" si="353"/>
        <v>4.5454545454545456E-2</v>
      </c>
      <c r="N1072" s="82">
        <v>5</v>
      </c>
      <c r="O1072" s="27">
        <f t="shared" si="354"/>
        <v>6.6666666666666666E-2</v>
      </c>
    </row>
    <row r="1073" spans="1:13" ht="19.5" customHeight="1" x14ac:dyDescent="0.15">
      <c r="C1073" s="154"/>
      <c r="D1073" s="128"/>
      <c r="E1073" s="111"/>
      <c r="F1073" s="128"/>
      <c r="G1073" s="111"/>
      <c r="H1073" s="128"/>
      <c r="I1073" s="111"/>
      <c r="J1073" s="128"/>
      <c r="K1073" s="111"/>
      <c r="L1073" s="128"/>
      <c r="M1073" s="111"/>
    </row>
    <row r="1074" spans="1:13" ht="4.5" customHeight="1" x14ac:dyDescent="0.15">
      <c r="A1074" s="3"/>
      <c r="B1074" s="3"/>
      <c r="C1074" s="3"/>
      <c r="D1074" s="3"/>
      <c r="E1074" s="3"/>
      <c r="F1074" s="3"/>
      <c r="G1074" s="3"/>
      <c r="H1074" s="3"/>
      <c r="I1074" s="3"/>
      <c r="J1074" s="3"/>
      <c r="K1074" s="3"/>
      <c r="L1074" s="3"/>
    </row>
    <row r="1075" spans="1:13" x14ac:dyDescent="0.15">
      <c r="A1075" s="3"/>
      <c r="B1075" s="129"/>
      <c r="C1075" s="130"/>
      <c r="D1075" s="130"/>
      <c r="E1075" s="130"/>
      <c r="F1075" s="130"/>
      <c r="G1075" s="130"/>
      <c r="H1075" s="130"/>
      <c r="I1075" s="129"/>
      <c r="J1075" s="129"/>
      <c r="K1075" s="129"/>
      <c r="L1075" s="129"/>
      <c r="M1075" s="129"/>
    </row>
    <row r="1076" spans="1:13" x14ac:dyDescent="0.15">
      <c r="A1076" s="3"/>
      <c r="B1076" s="129"/>
      <c r="C1076" s="130"/>
      <c r="D1076" s="130"/>
      <c r="E1076" s="130"/>
      <c r="F1076" s="130"/>
      <c r="G1076" s="130"/>
      <c r="H1076" s="130"/>
      <c r="I1076" s="129"/>
      <c r="J1076" s="129"/>
      <c r="K1076" s="129"/>
      <c r="L1076" s="129"/>
      <c r="M1076" s="129"/>
    </row>
    <row r="1077" spans="1:13" x14ac:dyDescent="0.15">
      <c r="A1077" s="3"/>
      <c r="B1077" s="3"/>
      <c r="C1077" s="3"/>
      <c r="D1077" s="3"/>
      <c r="E1077" s="3"/>
      <c r="F1077" s="3"/>
      <c r="G1077" s="3"/>
      <c r="H1077" s="3"/>
      <c r="I1077" s="3"/>
      <c r="J1077" s="3"/>
      <c r="K1077" s="3"/>
      <c r="L1077" s="3"/>
      <c r="M1077" s="3"/>
    </row>
    <row r="1078" spans="1:13" ht="12.75" customHeight="1" x14ac:dyDescent="0.15">
      <c r="A1078" s="33" t="s">
        <v>121</v>
      </c>
      <c r="B1078" s="7" t="s">
        <v>290</v>
      </c>
      <c r="C1078" s="3"/>
      <c r="D1078" s="3"/>
      <c r="E1078" s="3"/>
      <c r="F1078" s="3"/>
      <c r="G1078" s="3"/>
      <c r="H1078" s="3"/>
      <c r="I1078" s="3"/>
      <c r="J1078" s="3"/>
      <c r="K1078" s="3"/>
      <c r="L1078" s="3"/>
    </row>
    <row r="1079" spans="1:13" ht="12.75" customHeight="1" x14ac:dyDescent="0.15">
      <c r="A1079" s="33" t="s">
        <v>121</v>
      </c>
      <c r="B1079" s="7" t="s">
        <v>309</v>
      </c>
      <c r="C1079" s="3"/>
      <c r="D1079" s="3"/>
      <c r="E1079" s="3"/>
      <c r="F1079" s="3"/>
      <c r="G1079" s="3"/>
      <c r="H1079" s="3"/>
      <c r="I1079" s="3"/>
      <c r="J1079" s="3"/>
      <c r="K1079" s="3"/>
      <c r="L1079" s="3"/>
    </row>
    <row r="1080" spans="1:13" ht="12.75" customHeight="1" x14ac:dyDescent="0.15">
      <c r="A1080" s="33" t="s">
        <v>121</v>
      </c>
      <c r="B1080" s="7" t="s">
        <v>141</v>
      </c>
      <c r="C1080" s="3"/>
      <c r="D1080" s="3"/>
      <c r="E1080" s="3"/>
      <c r="F1080" s="3"/>
      <c r="G1080" s="3"/>
      <c r="H1080" s="3"/>
      <c r="I1080" s="3"/>
      <c r="J1080" s="3"/>
      <c r="K1080" s="3"/>
      <c r="L1080" s="3"/>
    </row>
    <row r="1081" spans="1:13" x14ac:dyDescent="0.15">
      <c r="A1081" s="3"/>
    </row>
    <row r="1082" spans="1:13" x14ac:dyDescent="0.15">
      <c r="A1082" s="3"/>
      <c r="C1082" s="127"/>
      <c r="D1082" s="24" t="s">
        <v>15</v>
      </c>
      <c r="E1082" s="18">
        <v>500</v>
      </c>
      <c r="F1082" s="24" t="s">
        <v>2</v>
      </c>
      <c r="G1082" s="18">
        <v>250</v>
      </c>
      <c r="H1082" s="24" t="s">
        <v>3</v>
      </c>
      <c r="I1082" s="18">
        <v>250</v>
      </c>
      <c r="J1082" s="115"/>
      <c r="K1082" s="115"/>
      <c r="L1082" s="3"/>
      <c r="M1082" s="3"/>
    </row>
    <row r="1083" spans="1:13" x14ac:dyDescent="0.15">
      <c r="A1083" s="3"/>
      <c r="C1083" s="24" t="s">
        <v>185</v>
      </c>
      <c r="D1083" s="82">
        <v>30</v>
      </c>
      <c r="E1083" s="27">
        <f>D1083/$E$1082</f>
        <v>0.06</v>
      </c>
      <c r="F1083" s="82">
        <v>19</v>
      </c>
      <c r="G1083" s="27">
        <f>F1083/$G$1082</f>
        <v>7.5999999999999998E-2</v>
      </c>
      <c r="H1083" s="82">
        <v>11</v>
      </c>
      <c r="I1083" s="27">
        <f>H1083/$I$1082</f>
        <v>4.3999999999999997E-2</v>
      </c>
      <c r="J1083" s="116"/>
      <c r="K1083" s="116"/>
      <c r="L1083" s="3"/>
      <c r="M1083" s="3"/>
    </row>
    <row r="1084" spans="1:13" x14ac:dyDescent="0.15">
      <c r="A1084" s="3"/>
      <c r="C1084" s="24" t="s">
        <v>186</v>
      </c>
      <c r="D1084" s="82">
        <v>205</v>
      </c>
      <c r="E1084" s="27">
        <f>D1084/$E$1082</f>
        <v>0.41</v>
      </c>
      <c r="F1084" s="82">
        <v>118</v>
      </c>
      <c r="G1084" s="27">
        <f>F1084/$G$1082</f>
        <v>0.47199999999999998</v>
      </c>
      <c r="H1084" s="82">
        <v>87</v>
      </c>
      <c r="I1084" s="27">
        <f>H1084/$I$1082</f>
        <v>0.34799999999999998</v>
      </c>
      <c r="J1084" s="116"/>
      <c r="K1084" s="116"/>
      <c r="L1084" s="3"/>
      <c r="M1084" s="3"/>
    </row>
    <row r="1085" spans="1:13" x14ac:dyDescent="0.15">
      <c r="A1085" s="3"/>
      <c r="C1085" s="24" t="s">
        <v>187</v>
      </c>
      <c r="D1085" s="82">
        <v>160</v>
      </c>
      <c r="E1085" s="27">
        <f>D1085/$E$1082</f>
        <v>0.32</v>
      </c>
      <c r="F1085" s="82">
        <v>72</v>
      </c>
      <c r="G1085" s="27">
        <f>F1085/$G$1082</f>
        <v>0.28799999999999998</v>
      </c>
      <c r="H1085" s="82">
        <v>88</v>
      </c>
      <c r="I1085" s="27">
        <f>H1085/$I$1082</f>
        <v>0.35199999999999998</v>
      </c>
      <c r="J1085" s="116"/>
      <c r="K1085" s="116"/>
      <c r="L1085" s="3"/>
      <c r="M1085" s="3"/>
    </row>
    <row r="1086" spans="1:13" x14ac:dyDescent="0.15">
      <c r="A1086" s="3"/>
      <c r="C1086" s="24" t="s">
        <v>188</v>
      </c>
      <c r="D1086" s="82">
        <v>105</v>
      </c>
      <c r="E1086" s="27">
        <f>D1086/$E$1082</f>
        <v>0.21</v>
      </c>
      <c r="F1086" s="82">
        <v>41</v>
      </c>
      <c r="G1086" s="27">
        <f>F1086/$G$1082</f>
        <v>0.16400000000000001</v>
      </c>
      <c r="H1086" s="82">
        <v>64</v>
      </c>
      <c r="I1086" s="27">
        <f>H1086/$I$1082</f>
        <v>0.25600000000000001</v>
      </c>
      <c r="J1086" s="116"/>
      <c r="K1086" s="116"/>
      <c r="L1086" s="3"/>
      <c r="M1086" s="3"/>
    </row>
    <row r="1087" spans="1:13" x14ac:dyDescent="0.15">
      <c r="A1087" s="3"/>
    </row>
    <row r="1088" spans="1:13" x14ac:dyDescent="0.15">
      <c r="A1088" s="3"/>
      <c r="C1088" s="127"/>
      <c r="D1088" s="24" t="s">
        <v>15</v>
      </c>
      <c r="E1088" s="18">
        <v>500</v>
      </c>
      <c r="F1088" s="24" t="s">
        <v>2</v>
      </c>
      <c r="G1088" s="18">
        <v>250</v>
      </c>
      <c r="H1088" s="24" t="s">
        <v>3</v>
      </c>
      <c r="I1088" s="18">
        <v>250</v>
      </c>
      <c r="J1088" s="115"/>
      <c r="K1088" s="115"/>
      <c r="L1088" s="3"/>
      <c r="M1088" s="3"/>
    </row>
    <row r="1089" spans="1:18" x14ac:dyDescent="0.15">
      <c r="A1089" s="3"/>
      <c r="C1089" s="24" t="s">
        <v>189</v>
      </c>
      <c r="D1089" s="82">
        <v>235</v>
      </c>
      <c r="E1089" s="27">
        <f>D1089/$E$1088</f>
        <v>0.47</v>
      </c>
      <c r="F1089" s="82">
        <v>137</v>
      </c>
      <c r="G1089" s="27">
        <f>F1089/$G$1088</f>
        <v>0.54800000000000004</v>
      </c>
      <c r="H1089" s="82">
        <v>98</v>
      </c>
      <c r="I1089" s="27">
        <f>H1089/$I$1088</f>
        <v>0.39200000000000002</v>
      </c>
      <c r="J1089" s="116"/>
      <c r="K1089" s="116"/>
      <c r="L1089" s="3"/>
      <c r="M1089" s="3"/>
    </row>
    <row r="1090" spans="1:18" x14ac:dyDescent="0.15">
      <c r="A1090" s="3"/>
      <c r="C1090" s="24" t="s">
        <v>190</v>
      </c>
      <c r="D1090" s="82">
        <v>265</v>
      </c>
      <c r="E1090" s="27">
        <f>D1090/$E$1088</f>
        <v>0.53</v>
      </c>
      <c r="F1090" s="82">
        <v>113</v>
      </c>
      <c r="G1090" s="27">
        <f>F1090/$G$1088</f>
        <v>0.45200000000000001</v>
      </c>
      <c r="H1090" s="82">
        <v>152</v>
      </c>
      <c r="I1090" s="27">
        <f>H1090/$I$1088</f>
        <v>0.60799999999999998</v>
      </c>
      <c r="J1090" s="116"/>
      <c r="K1090" s="116"/>
      <c r="L1090" s="3"/>
      <c r="M1090" s="3"/>
    </row>
    <row r="1091" spans="1:18" x14ac:dyDescent="0.15">
      <c r="A1091" s="3"/>
      <c r="C1091" s="3"/>
      <c r="D1091" s="3"/>
      <c r="E1091" s="3"/>
      <c r="F1091" s="3"/>
      <c r="G1091" s="3"/>
      <c r="H1091" s="3"/>
      <c r="I1091" s="3"/>
      <c r="J1091" s="3"/>
      <c r="K1091" s="3"/>
      <c r="L1091" s="3"/>
      <c r="M1091" s="3"/>
    </row>
    <row r="1092" spans="1:18" x14ac:dyDescent="0.15">
      <c r="C1092" s="7" t="s">
        <v>97</v>
      </c>
    </row>
    <row r="1093" spans="1:18" ht="22.5" x14ac:dyDescent="0.15">
      <c r="C1093" s="74"/>
      <c r="D1093" s="75" t="s">
        <v>15</v>
      </c>
      <c r="E1093" s="76">
        <v>500</v>
      </c>
      <c r="F1093" s="77" t="s">
        <v>145</v>
      </c>
      <c r="G1093" s="76">
        <v>100</v>
      </c>
      <c r="H1093" s="75" t="s">
        <v>25</v>
      </c>
      <c r="I1093" s="76">
        <v>100</v>
      </c>
      <c r="J1093" s="75" t="s">
        <v>26</v>
      </c>
      <c r="K1093" s="76">
        <v>100</v>
      </c>
      <c r="L1093" s="75" t="s">
        <v>27</v>
      </c>
      <c r="M1093" s="76">
        <v>100</v>
      </c>
      <c r="N1093" s="78" t="s">
        <v>28</v>
      </c>
      <c r="O1093" s="76">
        <v>100</v>
      </c>
      <c r="R1093" s="65"/>
    </row>
    <row r="1094" spans="1:18" x14ac:dyDescent="0.15">
      <c r="A1094" s="3"/>
      <c r="C1094" s="24" t="s">
        <v>185</v>
      </c>
      <c r="D1094" s="97">
        <v>30</v>
      </c>
      <c r="E1094" s="27">
        <f>D1094/$E$1093</f>
        <v>0.06</v>
      </c>
      <c r="F1094" s="97">
        <v>11</v>
      </c>
      <c r="G1094" s="29">
        <f>F1094/$G$1093</f>
        <v>0.11</v>
      </c>
      <c r="H1094" s="97">
        <v>11</v>
      </c>
      <c r="I1094" s="29">
        <f>H1094/$I$1093</f>
        <v>0.11</v>
      </c>
      <c r="J1094" s="97">
        <v>6</v>
      </c>
      <c r="K1094" s="29">
        <f>J1094/$K$1093</f>
        <v>0.06</v>
      </c>
      <c r="L1094" s="97">
        <v>0</v>
      </c>
      <c r="M1094" s="29">
        <f>L1094/$M$1093</f>
        <v>0</v>
      </c>
      <c r="N1094" s="97">
        <v>2</v>
      </c>
      <c r="O1094" s="29">
        <f>N1094/$O$1093</f>
        <v>0.02</v>
      </c>
    </row>
    <row r="1095" spans="1:18" x14ac:dyDescent="0.15">
      <c r="A1095" s="3"/>
      <c r="C1095" s="24" t="s">
        <v>186</v>
      </c>
      <c r="D1095" s="97">
        <v>205</v>
      </c>
      <c r="E1095" s="27">
        <f t="shared" ref="E1095:E1097" si="355">D1095/$E$1093</f>
        <v>0.41</v>
      </c>
      <c r="F1095" s="97">
        <v>43</v>
      </c>
      <c r="G1095" s="29">
        <f>F1095/$G$1093</f>
        <v>0.43</v>
      </c>
      <c r="H1095" s="97">
        <v>29</v>
      </c>
      <c r="I1095" s="29">
        <f>H1095/$I$1093</f>
        <v>0.28999999999999998</v>
      </c>
      <c r="J1095" s="97">
        <v>52</v>
      </c>
      <c r="K1095" s="29">
        <f>J1095/$K$1093</f>
        <v>0.52</v>
      </c>
      <c r="L1095" s="97">
        <v>39</v>
      </c>
      <c r="M1095" s="29">
        <f>L1095/$M$1093</f>
        <v>0.39</v>
      </c>
      <c r="N1095" s="97">
        <v>42</v>
      </c>
      <c r="O1095" s="29">
        <f t="shared" ref="O1095:O1097" si="356">N1095/$O$1093</f>
        <v>0.42</v>
      </c>
    </row>
    <row r="1096" spans="1:18" x14ac:dyDescent="0.15">
      <c r="A1096" s="3"/>
      <c r="C1096" s="24" t="s">
        <v>187</v>
      </c>
      <c r="D1096" s="97">
        <v>160</v>
      </c>
      <c r="E1096" s="27">
        <f t="shared" si="355"/>
        <v>0.32</v>
      </c>
      <c r="F1096" s="97">
        <v>20</v>
      </c>
      <c r="G1096" s="29">
        <f>F1096/$G$1093</f>
        <v>0.2</v>
      </c>
      <c r="H1096" s="97">
        <v>36</v>
      </c>
      <c r="I1096" s="29">
        <f>H1096/$I$1093</f>
        <v>0.36</v>
      </c>
      <c r="J1096" s="97">
        <v>22</v>
      </c>
      <c r="K1096" s="29">
        <f>J1096/$K$1093</f>
        <v>0.22</v>
      </c>
      <c r="L1096" s="97">
        <v>40</v>
      </c>
      <c r="M1096" s="29">
        <f>L1096/$M$1093</f>
        <v>0.4</v>
      </c>
      <c r="N1096" s="97">
        <v>42</v>
      </c>
      <c r="O1096" s="29">
        <f t="shared" si="356"/>
        <v>0.42</v>
      </c>
    </row>
    <row r="1097" spans="1:18" x14ac:dyDescent="0.15">
      <c r="A1097" s="3"/>
      <c r="C1097" s="24" t="s">
        <v>188</v>
      </c>
      <c r="D1097" s="97">
        <v>105</v>
      </c>
      <c r="E1097" s="27">
        <f t="shared" si="355"/>
        <v>0.21</v>
      </c>
      <c r="F1097" s="97">
        <v>26</v>
      </c>
      <c r="G1097" s="29">
        <f>F1097/$G$1093</f>
        <v>0.26</v>
      </c>
      <c r="H1097" s="97">
        <v>24</v>
      </c>
      <c r="I1097" s="29">
        <f>H1097/$I$1093</f>
        <v>0.24</v>
      </c>
      <c r="J1097" s="97">
        <v>20</v>
      </c>
      <c r="K1097" s="29">
        <f>J1097/$K$1093</f>
        <v>0.2</v>
      </c>
      <c r="L1097" s="97">
        <v>21</v>
      </c>
      <c r="M1097" s="29">
        <f>L1097/$M$1093</f>
        <v>0.21</v>
      </c>
      <c r="N1097" s="97">
        <v>14</v>
      </c>
      <c r="O1097" s="29">
        <f t="shared" si="356"/>
        <v>0.14000000000000001</v>
      </c>
    </row>
    <row r="1098" spans="1:18" x14ac:dyDescent="0.15">
      <c r="A1098" s="3"/>
      <c r="C1098" s="3"/>
      <c r="D1098" s="3"/>
      <c r="E1098" s="90"/>
      <c r="F1098" s="3"/>
      <c r="G1098" s="90"/>
      <c r="H1098" s="3"/>
      <c r="I1098" s="90"/>
      <c r="J1098" s="3"/>
      <c r="K1098" s="90"/>
      <c r="L1098" s="3"/>
      <c r="M1098" s="90"/>
      <c r="N1098" s="3"/>
      <c r="O1098" s="90"/>
    </row>
    <row r="1099" spans="1:18" ht="22.5" x14ac:dyDescent="0.15">
      <c r="C1099" s="74"/>
      <c r="D1099" s="75" t="s">
        <v>15</v>
      </c>
      <c r="E1099" s="76">
        <v>500</v>
      </c>
      <c r="F1099" s="77" t="s">
        <v>145</v>
      </c>
      <c r="G1099" s="76">
        <v>100</v>
      </c>
      <c r="H1099" s="75" t="s">
        <v>25</v>
      </c>
      <c r="I1099" s="76">
        <v>100</v>
      </c>
      <c r="J1099" s="75" t="s">
        <v>26</v>
      </c>
      <c r="K1099" s="76">
        <v>100</v>
      </c>
      <c r="L1099" s="75" t="s">
        <v>27</v>
      </c>
      <c r="M1099" s="76">
        <v>100</v>
      </c>
      <c r="N1099" s="78" t="s">
        <v>28</v>
      </c>
      <c r="O1099" s="76">
        <v>100</v>
      </c>
      <c r="R1099" s="65"/>
    </row>
    <row r="1100" spans="1:18" x14ac:dyDescent="0.15">
      <c r="A1100" s="3"/>
      <c r="C1100" s="24" t="s">
        <v>189</v>
      </c>
      <c r="D1100" s="97">
        <v>235</v>
      </c>
      <c r="E1100" s="27">
        <f>D1100/$E$1099</f>
        <v>0.47</v>
      </c>
      <c r="F1100" s="97">
        <v>54</v>
      </c>
      <c r="G1100" s="29">
        <f>F1100/$G$1099</f>
        <v>0.54</v>
      </c>
      <c r="H1100" s="97">
        <v>40</v>
      </c>
      <c r="I1100" s="29">
        <f>H1100/$I$1099</f>
        <v>0.4</v>
      </c>
      <c r="J1100" s="97">
        <v>58</v>
      </c>
      <c r="K1100" s="29">
        <f>J1100/$K$1099</f>
        <v>0.57999999999999996</v>
      </c>
      <c r="L1100" s="97">
        <v>39</v>
      </c>
      <c r="M1100" s="29">
        <f>L1100/$M$1099</f>
        <v>0.39</v>
      </c>
      <c r="N1100" s="97">
        <v>44</v>
      </c>
      <c r="O1100" s="29">
        <f>N1100/$O$1099</f>
        <v>0.44</v>
      </c>
    </row>
    <row r="1101" spans="1:18" x14ac:dyDescent="0.15">
      <c r="A1101" s="3"/>
      <c r="C1101" s="24" t="s">
        <v>190</v>
      </c>
      <c r="D1101" s="97">
        <v>265</v>
      </c>
      <c r="E1101" s="27">
        <f>D1101/$E$1099</f>
        <v>0.53</v>
      </c>
      <c r="F1101" s="97">
        <v>46</v>
      </c>
      <c r="G1101" s="29">
        <f>F1101/$G$1099</f>
        <v>0.46</v>
      </c>
      <c r="H1101" s="97">
        <v>60</v>
      </c>
      <c r="I1101" s="29">
        <f>H1101/$I$1099</f>
        <v>0.6</v>
      </c>
      <c r="J1101" s="97">
        <v>42</v>
      </c>
      <c r="K1101" s="29">
        <f>J1101/$K$1099</f>
        <v>0.42</v>
      </c>
      <c r="L1101" s="97">
        <v>61</v>
      </c>
      <c r="M1101" s="29">
        <f>L1101/$M$1099</f>
        <v>0.61</v>
      </c>
      <c r="N1101" s="97">
        <v>56</v>
      </c>
      <c r="O1101" s="29">
        <f>N1101/$O$1099</f>
        <v>0.56000000000000005</v>
      </c>
    </row>
    <row r="1102" spans="1:18" x14ac:dyDescent="0.15">
      <c r="A1102" s="3"/>
      <c r="C1102" s="3"/>
      <c r="D1102" s="3"/>
      <c r="E1102" s="3"/>
      <c r="F1102" s="3"/>
      <c r="G1102" s="116"/>
      <c r="H1102" s="3"/>
      <c r="I1102" s="3"/>
      <c r="J1102" s="3"/>
      <c r="K1102" s="3"/>
      <c r="L1102" s="3"/>
      <c r="M1102" s="3"/>
    </row>
    <row r="1103" spans="1:18" x14ac:dyDescent="0.15">
      <c r="A1103" s="3"/>
      <c r="C1103" s="3" t="s">
        <v>98</v>
      </c>
      <c r="D1103" s="3"/>
      <c r="E1103" s="3"/>
      <c r="F1103" s="3"/>
      <c r="G1103" s="3"/>
      <c r="H1103" s="3"/>
      <c r="I1103" s="3"/>
      <c r="J1103" s="3"/>
      <c r="K1103" s="3"/>
      <c r="L1103" s="3"/>
      <c r="M1103" s="3"/>
    </row>
    <row r="1104" spans="1:18" x14ac:dyDescent="0.15">
      <c r="A1104" s="3"/>
      <c r="C1104" s="127"/>
      <c r="D1104" s="93" t="s">
        <v>38</v>
      </c>
      <c r="E1104" s="95">
        <v>500</v>
      </c>
      <c r="F1104" s="59" t="s">
        <v>44</v>
      </c>
      <c r="G1104" s="95">
        <v>500</v>
      </c>
      <c r="H1104" s="79" t="s">
        <v>46</v>
      </c>
      <c r="I1104" s="95">
        <v>500</v>
      </c>
      <c r="J1104" s="79" t="s">
        <v>89</v>
      </c>
      <c r="K1104" s="95">
        <v>500</v>
      </c>
      <c r="L1104" s="131"/>
      <c r="M1104" s="115"/>
    </row>
    <row r="1105" spans="1:18" x14ac:dyDescent="0.15">
      <c r="A1105" s="3"/>
      <c r="C1105" s="24" t="s">
        <v>92</v>
      </c>
      <c r="D1105" s="97">
        <v>80</v>
      </c>
      <c r="E1105" s="29">
        <f>D1105/$E$1104</f>
        <v>0.16</v>
      </c>
      <c r="F1105" s="97">
        <v>95</v>
      </c>
      <c r="G1105" s="29">
        <f>F1105/$G$1104</f>
        <v>0.19</v>
      </c>
      <c r="H1105" s="97">
        <v>74</v>
      </c>
      <c r="I1105" s="29">
        <f>H1105/$I$1104</f>
        <v>0.14799999999999999</v>
      </c>
      <c r="J1105" s="97">
        <v>84</v>
      </c>
      <c r="K1105" s="29">
        <f>J1105/$K$1104</f>
        <v>0.16800000000000001</v>
      </c>
      <c r="L1105" s="3"/>
      <c r="M1105" s="3"/>
    </row>
    <row r="1106" spans="1:18" x14ac:dyDescent="0.15">
      <c r="A1106" s="3"/>
      <c r="C1106" s="24" t="s">
        <v>93</v>
      </c>
      <c r="D1106" s="97">
        <v>49</v>
      </c>
      <c r="E1106" s="29">
        <f>D1106/$E$1104</f>
        <v>9.8000000000000004E-2</v>
      </c>
      <c r="F1106" s="97">
        <v>84</v>
      </c>
      <c r="G1106" s="29">
        <f>F1106/$G$1104</f>
        <v>0.16800000000000001</v>
      </c>
      <c r="H1106" s="97">
        <v>66</v>
      </c>
      <c r="I1106" s="29">
        <f>H1106/$I$1104</f>
        <v>0.13200000000000001</v>
      </c>
      <c r="J1106" s="97">
        <v>79</v>
      </c>
      <c r="K1106" s="29">
        <f>J1106/$K$1104</f>
        <v>0.158</v>
      </c>
      <c r="L1106" s="3"/>
      <c r="M1106" s="3"/>
    </row>
    <row r="1107" spans="1:18" x14ac:dyDescent="0.15">
      <c r="A1107" s="3"/>
      <c r="C1107" s="24" t="s">
        <v>94</v>
      </c>
      <c r="D1107" s="97">
        <v>187</v>
      </c>
      <c r="E1107" s="29">
        <f>D1107/$E$1104</f>
        <v>0.374</v>
      </c>
      <c r="F1107" s="97">
        <v>167</v>
      </c>
      <c r="G1107" s="29">
        <f>F1107/$G$1104</f>
        <v>0.33400000000000002</v>
      </c>
      <c r="H1107" s="97">
        <v>179</v>
      </c>
      <c r="I1107" s="29">
        <f>H1107/$I$1104</f>
        <v>0.35799999999999998</v>
      </c>
      <c r="J1107" s="97">
        <v>146</v>
      </c>
      <c r="K1107" s="29">
        <f>J1107/$K$1104</f>
        <v>0.29199999999999998</v>
      </c>
      <c r="L1107" s="3"/>
      <c r="M1107" s="3"/>
    </row>
    <row r="1108" spans="1:18" x14ac:dyDescent="0.15">
      <c r="A1108" s="3"/>
      <c r="C1108" s="24" t="s">
        <v>117</v>
      </c>
      <c r="D1108" s="97">
        <v>184</v>
      </c>
      <c r="E1108" s="29">
        <f>D1108/$E$1104</f>
        <v>0.36799999999999999</v>
      </c>
      <c r="F1108" s="97">
        <v>154</v>
      </c>
      <c r="G1108" s="29">
        <f>F1108/$G$1104</f>
        <v>0.308</v>
      </c>
      <c r="H1108" s="97">
        <v>181</v>
      </c>
      <c r="I1108" s="29">
        <f>H1108/$I$1104</f>
        <v>0.36199999999999999</v>
      </c>
      <c r="J1108" s="97">
        <v>191</v>
      </c>
      <c r="K1108" s="29">
        <f>J1108/$K$1104</f>
        <v>0.38200000000000001</v>
      </c>
      <c r="L1108" s="3"/>
      <c r="M1108" s="3"/>
    </row>
    <row r="1109" spans="1:18" x14ac:dyDescent="0.15">
      <c r="A1109" s="3"/>
      <c r="B1109" s="3"/>
      <c r="C1109" s="3"/>
      <c r="D1109" s="3"/>
      <c r="E1109" s="3"/>
      <c r="F1109" s="3"/>
      <c r="G1109" s="3"/>
      <c r="H1109" s="3"/>
      <c r="I1109" s="3"/>
      <c r="J1109" s="3"/>
      <c r="K1109" s="3"/>
      <c r="L1109" s="3"/>
      <c r="M1109" s="3"/>
    </row>
    <row r="1110" spans="1:18" x14ac:dyDescent="0.15">
      <c r="A1110" s="3"/>
      <c r="B1110" s="129"/>
      <c r="C1110" s="130"/>
      <c r="D1110" s="130"/>
      <c r="E1110" s="130"/>
      <c r="F1110" s="130"/>
      <c r="G1110" s="130"/>
      <c r="H1110" s="130"/>
      <c r="I1110" s="129"/>
      <c r="J1110" s="129"/>
      <c r="K1110" s="129"/>
      <c r="L1110" s="129"/>
      <c r="M1110" s="129"/>
    </row>
    <row r="1111" spans="1:18" x14ac:dyDescent="0.15">
      <c r="A1111" s="3"/>
      <c r="B1111" s="129"/>
      <c r="C1111" s="130"/>
      <c r="D1111" s="130"/>
      <c r="E1111" s="130"/>
      <c r="F1111" s="130"/>
      <c r="G1111" s="130"/>
      <c r="H1111" s="130"/>
      <c r="I1111" s="129"/>
      <c r="J1111" s="129"/>
      <c r="K1111" s="129"/>
      <c r="L1111" s="129"/>
      <c r="M1111" s="129"/>
    </row>
    <row r="1112" spans="1:18" x14ac:dyDescent="0.15">
      <c r="A1112" s="3"/>
      <c r="B1112" s="129"/>
      <c r="C1112" s="130"/>
      <c r="D1112" s="130"/>
      <c r="E1112" s="130"/>
      <c r="F1112" s="130"/>
      <c r="G1112" s="130"/>
      <c r="H1112" s="130"/>
      <c r="I1112" s="129"/>
      <c r="J1112" s="129"/>
      <c r="K1112" s="129"/>
      <c r="L1112" s="129"/>
      <c r="M1112" s="129"/>
    </row>
    <row r="1113" spans="1:18" x14ac:dyDescent="0.15">
      <c r="A1113" s="3"/>
      <c r="B1113" s="129"/>
      <c r="C1113" s="130"/>
      <c r="D1113" s="130"/>
      <c r="E1113" s="130"/>
      <c r="F1113" s="130"/>
      <c r="G1113" s="130"/>
      <c r="H1113" s="130"/>
      <c r="I1113" s="129"/>
      <c r="J1113" s="129"/>
      <c r="K1113" s="129"/>
      <c r="L1113" s="129"/>
      <c r="M1113" s="129"/>
    </row>
    <row r="1114" spans="1:18" x14ac:dyDescent="0.15">
      <c r="A1114" s="3"/>
      <c r="B1114" s="129"/>
      <c r="C1114" s="130"/>
      <c r="D1114" s="130"/>
      <c r="E1114" s="130"/>
      <c r="F1114" s="130"/>
      <c r="G1114" s="130"/>
      <c r="H1114" s="130"/>
      <c r="I1114" s="129"/>
      <c r="J1114" s="129"/>
      <c r="K1114" s="129"/>
      <c r="L1114" s="129"/>
      <c r="M1114" s="129"/>
    </row>
    <row r="1115" spans="1:18" ht="12.75" customHeight="1" x14ac:dyDescent="0.15">
      <c r="A1115" s="33" t="s">
        <v>121</v>
      </c>
      <c r="B1115" s="7" t="s">
        <v>310</v>
      </c>
    </row>
    <row r="1116" spans="1:18" ht="12.75" customHeight="1" x14ac:dyDescent="0.15">
      <c r="A1116" s="33"/>
      <c r="C1116" s="3"/>
      <c r="D1116" s="3"/>
      <c r="E1116" s="3"/>
      <c r="F1116" s="3"/>
      <c r="G1116" s="3"/>
      <c r="H1116" s="3"/>
      <c r="I1116" s="3"/>
      <c r="J1116" s="3"/>
      <c r="K1116" s="3"/>
      <c r="L1116" s="3"/>
    </row>
    <row r="1117" spans="1:18" x14ac:dyDescent="0.15">
      <c r="A1117" s="3"/>
      <c r="C1117" s="127"/>
      <c r="D1117" s="24" t="s">
        <v>15</v>
      </c>
      <c r="E1117" s="95">
        <v>500</v>
      </c>
      <c r="F1117" s="24" t="s">
        <v>2</v>
      </c>
      <c r="G1117" s="95">
        <v>250</v>
      </c>
      <c r="H1117" s="24" t="s">
        <v>3</v>
      </c>
      <c r="I1117" s="95">
        <v>250</v>
      </c>
      <c r="J1117" s="115"/>
      <c r="K1117" s="115"/>
      <c r="L1117" s="3"/>
      <c r="M1117" s="3"/>
      <c r="N1117" s="3"/>
      <c r="O1117" s="3"/>
      <c r="R1117" s="3"/>
    </row>
    <row r="1118" spans="1:18" x14ac:dyDescent="0.15">
      <c r="A1118" s="3"/>
      <c r="C1118" s="24" t="s">
        <v>195</v>
      </c>
      <c r="D1118" s="97">
        <v>48</v>
      </c>
      <c r="E1118" s="29">
        <f>D1118/$E$1117</f>
        <v>9.6000000000000002E-2</v>
      </c>
      <c r="F1118" s="97">
        <v>28</v>
      </c>
      <c r="G1118" s="29">
        <f>F1118/$G$1117</f>
        <v>0.112</v>
      </c>
      <c r="H1118" s="97">
        <v>20</v>
      </c>
      <c r="I1118" s="29">
        <f>H1118/$I$1117</f>
        <v>0.08</v>
      </c>
      <c r="J1118" s="116"/>
      <c r="K1118" s="116"/>
      <c r="L1118" s="3"/>
      <c r="M1118" s="3"/>
      <c r="N1118" s="3"/>
      <c r="O1118" s="3"/>
      <c r="R1118" s="3"/>
    </row>
    <row r="1119" spans="1:18" x14ac:dyDescent="0.15">
      <c r="A1119" s="3"/>
      <c r="C1119" s="24" t="s">
        <v>196</v>
      </c>
      <c r="D1119" s="97">
        <v>452</v>
      </c>
      <c r="E1119" s="29">
        <f>D1119/$E$1117</f>
        <v>0.90400000000000003</v>
      </c>
      <c r="F1119" s="97">
        <v>222</v>
      </c>
      <c r="G1119" s="29">
        <f>F1119/$G$1117</f>
        <v>0.88800000000000001</v>
      </c>
      <c r="H1119" s="97">
        <v>230</v>
      </c>
      <c r="I1119" s="29">
        <f>H1119/$I$1117</f>
        <v>0.92</v>
      </c>
      <c r="J1119" s="116"/>
      <c r="K1119" s="116"/>
      <c r="L1119" s="3"/>
      <c r="M1119" s="3"/>
      <c r="N1119" s="3"/>
      <c r="O1119" s="3"/>
      <c r="R1119" s="3"/>
    </row>
    <row r="1120" spans="1:18" x14ac:dyDescent="0.15">
      <c r="A1120" s="3"/>
      <c r="C1120" s="3"/>
      <c r="D1120" s="3"/>
      <c r="E1120" s="3"/>
      <c r="F1120" s="3"/>
      <c r="G1120" s="3"/>
      <c r="H1120" s="3"/>
      <c r="I1120" s="3"/>
      <c r="J1120" s="3"/>
      <c r="K1120" s="3"/>
      <c r="L1120" s="3"/>
      <c r="M1120" s="3"/>
      <c r="N1120" s="3"/>
      <c r="O1120" s="3"/>
      <c r="R1120" s="3"/>
    </row>
    <row r="1121" spans="1:18" x14ac:dyDescent="0.15">
      <c r="C1121" s="7" t="s">
        <v>97</v>
      </c>
    </row>
    <row r="1122" spans="1:18" ht="22.5" x14ac:dyDescent="0.15">
      <c r="C1122" s="74"/>
      <c r="D1122" s="75" t="s">
        <v>15</v>
      </c>
      <c r="E1122" s="76">
        <v>500</v>
      </c>
      <c r="F1122" s="77" t="s">
        <v>145</v>
      </c>
      <c r="G1122" s="76">
        <v>100</v>
      </c>
      <c r="H1122" s="75" t="s">
        <v>25</v>
      </c>
      <c r="I1122" s="76">
        <v>100</v>
      </c>
      <c r="J1122" s="75" t="s">
        <v>26</v>
      </c>
      <c r="K1122" s="76">
        <v>100</v>
      </c>
      <c r="L1122" s="75" t="s">
        <v>27</v>
      </c>
      <c r="M1122" s="76">
        <v>100</v>
      </c>
      <c r="N1122" s="78" t="s">
        <v>28</v>
      </c>
      <c r="O1122" s="76">
        <v>100</v>
      </c>
      <c r="R1122" s="65"/>
    </row>
    <row r="1123" spans="1:18" x14ac:dyDescent="0.15">
      <c r="C1123" s="24" t="s">
        <v>23</v>
      </c>
      <c r="D1123" s="97">
        <v>48</v>
      </c>
      <c r="E1123" s="29">
        <f>D1123/$E$1122</f>
        <v>9.6000000000000002E-2</v>
      </c>
      <c r="F1123" s="82">
        <v>18</v>
      </c>
      <c r="G1123" s="27">
        <f>F1123/$G$1122</f>
        <v>0.18</v>
      </c>
      <c r="H1123" s="82">
        <v>12</v>
      </c>
      <c r="I1123" s="27">
        <f>H1123/$I$1122</f>
        <v>0.12</v>
      </c>
      <c r="J1123" s="82">
        <v>11</v>
      </c>
      <c r="K1123" s="27">
        <f>J1123/$K$1122</f>
        <v>0.11</v>
      </c>
      <c r="L1123" s="82">
        <v>5</v>
      </c>
      <c r="M1123" s="27">
        <f>L1123/$M$1122</f>
        <v>0.05</v>
      </c>
      <c r="N1123" s="82">
        <v>2</v>
      </c>
      <c r="O1123" s="27">
        <f>N1123/$O$1122</f>
        <v>0.02</v>
      </c>
    </row>
    <row r="1124" spans="1:18" x14ac:dyDescent="0.15">
      <c r="C1124" s="24" t="s">
        <v>24</v>
      </c>
      <c r="D1124" s="97">
        <v>452</v>
      </c>
      <c r="E1124" s="29">
        <f>D1124/$E$1122</f>
        <v>0.90400000000000003</v>
      </c>
      <c r="F1124" s="82">
        <v>82</v>
      </c>
      <c r="G1124" s="27">
        <f>F1124/$G$1122</f>
        <v>0.82</v>
      </c>
      <c r="H1124" s="82">
        <v>88</v>
      </c>
      <c r="I1124" s="27">
        <f>H1124/$I$1122</f>
        <v>0.88</v>
      </c>
      <c r="J1124" s="82">
        <v>89</v>
      </c>
      <c r="K1124" s="27">
        <f>J1124/$K$1122</f>
        <v>0.89</v>
      </c>
      <c r="L1124" s="82">
        <v>95</v>
      </c>
      <c r="M1124" s="27">
        <f>L1124/$M$1122</f>
        <v>0.95</v>
      </c>
      <c r="N1124" s="82">
        <v>98</v>
      </c>
      <c r="O1124" s="27">
        <f>N1124/$O$1122</f>
        <v>0.98</v>
      </c>
    </row>
    <row r="1125" spans="1:18" x14ac:dyDescent="0.15">
      <c r="A1125" s="3"/>
      <c r="B1125" s="3"/>
      <c r="C1125" s="3"/>
      <c r="D1125" s="3"/>
      <c r="E1125" s="3"/>
      <c r="F1125" s="3"/>
      <c r="G1125" s="3"/>
      <c r="H1125" s="3"/>
      <c r="I1125" s="3"/>
      <c r="J1125" s="3"/>
      <c r="K1125" s="3"/>
      <c r="L1125" s="3"/>
      <c r="M1125" s="3"/>
    </row>
    <row r="1126" spans="1:18" x14ac:dyDescent="0.15">
      <c r="A1126" s="3"/>
      <c r="B1126" s="129"/>
      <c r="C1126" s="130"/>
      <c r="D1126" s="130"/>
      <c r="E1126" s="130"/>
      <c r="F1126" s="130"/>
      <c r="G1126" s="130"/>
      <c r="H1126" s="130"/>
      <c r="I1126" s="129"/>
      <c r="J1126" s="129"/>
      <c r="K1126" s="129"/>
      <c r="L1126" s="129"/>
      <c r="M1126" s="129"/>
    </row>
    <row r="1127" spans="1:18" x14ac:dyDescent="0.15">
      <c r="A1127" s="3"/>
      <c r="B1127" s="129"/>
      <c r="C1127" s="130"/>
      <c r="D1127" s="130"/>
      <c r="E1127" s="130"/>
      <c r="F1127" s="130"/>
      <c r="G1127" s="130"/>
      <c r="H1127" s="130"/>
      <c r="I1127" s="129"/>
      <c r="J1127" s="129"/>
      <c r="K1127" s="129"/>
      <c r="L1127" s="129"/>
      <c r="M1127" s="129"/>
    </row>
    <row r="1128" spans="1:18" x14ac:dyDescent="0.15">
      <c r="A1128" s="3"/>
      <c r="B1128" s="129"/>
      <c r="C1128" s="130"/>
      <c r="D1128" s="130"/>
      <c r="E1128" s="130"/>
      <c r="F1128" s="130"/>
      <c r="G1128" s="130"/>
      <c r="H1128" s="130"/>
      <c r="I1128" s="129"/>
      <c r="J1128" s="129"/>
      <c r="K1128" s="129"/>
      <c r="L1128" s="129"/>
      <c r="M1128" s="129"/>
    </row>
    <row r="1129" spans="1:18" x14ac:dyDescent="0.15">
      <c r="A1129" s="3"/>
      <c r="B1129" s="129"/>
      <c r="C1129" s="130"/>
      <c r="D1129" s="130"/>
      <c r="E1129" s="130"/>
      <c r="F1129" s="130"/>
      <c r="G1129" s="130"/>
      <c r="H1129" s="130"/>
      <c r="I1129" s="129"/>
      <c r="J1129" s="129"/>
      <c r="K1129" s="129"/>
      <c r="L1129" s="129"/>
      <c r="M1129" s="129"/>
    </row>
    <row r="1130" spans="1:18" ht="12.75" customHeight="1" x14ac:dyDescent="0.15">
      <c r="A1130" s="33" t="s">
        <v>121</v>
      </c>
      <c r="B1130" s="7" t="s">
        <v>305</v>
      </c>
      <c r="C1130" s="3"/>
      <c r="D1130" s="3"/>
      <c r="E1130" s="3"/>
      <c r="F1130" s="3"/>
      <c r="G1130" s="3"/>
      <c r="H1130" s="3"/>
      <c r="I1130" s="3"/>
      <c r="J1130" s="3"/>
      <c r="K1130" s="3"/>
      <c r="L1130" s="3"/>
    </row>
    <row r="1131" spans="1:18" ht="12.75" customHeight="1" x14ac:dyDescent="0.15">
      <c r="A1131" s="33" t="s">
        <v>121</v>
      </c>
      <c r="B1131" s="7" t="s">
        <v>306</v>
      </c>
      <c r="C1131" s="3"/>
      <c r="D1131" s="3"/>
      <c r="E1131" s="3"/>
      <c r="F1131" s="3"/>
      <c r="G1131" s="3"/>
      <c r="H1131" s="3"/>
      <c r="I1131" s="3"/>
      <c r="J1131" s="3"/>
      <c r="K1131" s="3"/>
      <c r="L1131" s="3"/>
    </row>
    <row r="1132" spans="1:18" x14ac:dyDescent="0.15">
      <c r="C1132" s="17"/>
      <c r="D1132" s="17" t="s">
        <v>15</v>
      </c>
      <c r="E1132" s="18">
        <v>48</v>
      </c>
      <c r="F1132" s="17" t="s">
        <v>2</v>
      </c>
      <c r="G1132" s="18">
        <v>28</v>
      </c>
      <c r="H1132" s="17" t="s">
        <v>3</v>
      </c>
      <c r="I1132" s="18">
        <v>20</v>
      </c>
      <c r="J1132" s="111"/>
      <c r="K1132" s="111"/>
      <c r="N1132" s="111"/>
    </row>
    <row r="1133" spans="1:18" x14ac:dyDescent="0.15">
      <c r="C1133" s="126" t="s">
        <v>197</v>
      </c>
      <c r="D1133" s="82">
        <v>13</v>
      </c>
      <c r="E1133" s="27">
        <f>D1133/$E$1132</f>
        <v>0.27083333333333331</v>
      </c>
      <c r="F1133" s="82">
        <v>7</v>
      </c>
      <c r="G1133" s="27">
        <f>F1133/$G$1132</f>
        <v>0.25</v>
      </c>
      <c r="H1133" s="82">
        <v>6</v>
      </c>
      <c r="I1133" s="27">
        <f>H1133/$I$1132</f>
        <v>0.3</v>
      </c>
      <c r="J1133" s="69"/>
      <c r="K1133" s="69"/>
      <c r="N1133" s="69"/>
    </row>
    <row r="1134" spans="1:18" x14ac:dyDescent="0.15">
      <c r="C1134" s="126" t="s">
        <v>198</v>
      </c>
      <c r="D1134" s="82">
        <v>18</v>
      </c>
      <c r="E1134" s="27">
        <f t="shared" ref="E1134:E1141" si="357">D1134/$E$1132</f>
        <v>0.375</v>
      </c>
      <c r="F1134" s="82">
        <v>9</v>
      </c>
      <c r="G1134" s="27">
        <f t="shared" ref="G1134:G1141" si="358">F1134/$G$1132</f>
        <v>0.32142857142857145</v>
      </c>
      <c r="H1134" s="82">
        <v>9</v>
      </c>
      <c r="I1134" s="27">
        <f t="shared" ref="I1134:I1141" si="359">H1134/$I$1132</f>
        <v>0.45</v>
      </c>
      <c r="J1134" s="69"/>
      <c r="K1134" s="69"/>
      <c r="N1134" s="69"/>
    </row>
    <row r="1135" spans="1:18" x14ac:dyDescent="0.15">
      <c r="C1135" s="126" t="s">
        <v>199</v>
      </c>
      <c r="D1135" s="82">
        <v>10</v>
      </c>
      <c r="E1135" s="27">
        <f t="shared" si="357"/>
        <v>0.20833333333333334</v>
      </c>
      <c r="F1135" s="82">
        <v>8</v>
      </c>
      <c r="G1135" s="27">
        <f t="shared" si="358"/>
        <v>0.2857142857142857</v>
      </c>
      <c r="H1135" s="82">
        <v>2</v>
      </c>
      <c r="I1135" s="27">
        <f t="shared" si="359"/>
        <v>0.1</v>
      </c>
      <c r="J1135" s="69"/>
      <c r="K1135" s="69"/>
      <c r="N1135" s="69"/>
    </row>
    <row r="1136" spans="1:18" x14ac:dyDescent="0.15">
      <c r="C1136" s="126" t="s">
        <v>200</v>
      </c>
      <c r="D1136" s="82">
        <v>19</v>
      </c>
      <c r="E1136" s="27">
        <f t="shared" si="357"/>
        <v>0.39583333333333331</v>
      </c>
      <c r="F1136" s="82">
        <v>11</v>
      </c>
      <c r="G1136" s="27">
        <f t="shared" si="358"/>
        <v>0.39285714285714285</v>
      </c>
      <c r="H1136" s="82">
        <v>8</v>
      </c>
      <c r="I1136" s="27">
        <f t="shared" si="359"/>
        <v>0.4</v>
      </c>
      <c r="J1136" s="69"/>
      <c r="K1136" s="69"/>
      <c r="N1136" s="69"/>
    </row>
    <row r="1137" spans="3:18" x14ac:dyDescent="0.15">
      <c r="C1137" s="126" t="s">
        <v>201</v>
      </c>
      <c r="D1137" s="82">
        <v>5</v>
      </c>
      <c r="E1137" s="27">
        <f t="shared" si="357"/>
        <v>0.10416666666666667</v>
      </c>
      <c r="F1137" s="82">
        <v>3</v>
      </c>
      <c r="G1137" s="27">
        <f t="shared" si="358"/>
        <v>0.10714285714285714</v>
      </c>
      <c r="H1137" s="82">
        <v>2</v>
      </c>
      <c r="I1137" s="27">
        <f t="shared" si="359"/>
        <v>0.1</v>
      </c>
      <c r="J1137" s="69"/>
      <c r="K1137" s="69"/>
      <c r="N1137" s="69"/>
    </row>
    <row r="1138" spans="3:18" x14ac:dyDescent="0.15">
      <c r="C1138" s="126" t="s">
        <v>202</v>
      </c>
      <c r="D1138" s="82">
        <v>8</v>
      </c>
      <c r="E1138" s="27">
        <f t="shared" si="357"/>
        <v>0.16666666666666666</v>
      </c>
      <c r="F1138" s="82">
        <v>7</v>
      </c>
      <c r="G1138" s="27">
        <f t="shared" si="358"/>
        <v>0.25</v>
      </c>
      <c r="H1138" s="82">
        <v>1</v>
      </c>
      <c r="I1138" s="27">
        <f t="shared" si="359"/>
        <v>0.05</v>
      </c>
      <c r="J1138" s="69"/>
      <c r="K1138" s="69"/>
      <c r="N1138" s="69"/>
    </row>
    <row r="1139" spans="3:18" x14ac:dyDescent="0.15">
      <c r="C1139" s="126" t="s">
        <v>203</v>
      </c>
      <c r="D1139" s="82">
        <v>6</v>
      </c>
      <c r="E1139" s="27">
        <f t="shared" si="357"/>
        <v>0.125</v>
      </c>
      <c r="F1139" s="82">
        <v>4</v>
      </c>
      <c r="G1139" s="27">
        <f t="shared" si="358"/>
        <v>0.14285714285714285</v>
      </c>
      <c r="H1139" s="82">
        <v>2</v>
      </c>
      <c r="I1139" s="27">
        <f t="shared" si="359"/>
        <v>0.1</v>
      </c>
      <c r="J1139" s="69"/>
      <c r="K1139" s="69"/>
      <c r="N1139" s="69"/>
    </row>
    <row r="1140" spans="3:18" x14ac:dyDescent="0.15">
      <c r="C1140" s="126" t="s">
        <v>204</v>
      </c>
      <c r="D1140" s="82">
        <v>3</v>
      </c>
      <c r="E1140" s="27">
        <f t="shared" si="357"/>
        <v>6.25E-2</v>
      </c>
      <c r="F1140" s="82">
        <v>0</v>
      </c>
      <c r="G1140" s="27">
        <f t="shared" si="358"/>
        <v>0</v>
      </c>
      <c r="H1140" s="82">
        <v>3</v>
      </c>
      <c r="I1140" s="27">
        <f t="shared" si="359"/>
        <v>0.15</v>
      </c>
      <c r="J1140" s="69"/>
      <c r="K1140" s="69"/>
      <c r="N1140" s="69"/>
    </row>
    <row r="1141" spans="3:18" x14ac:dyDescent="0.15">
      <c r="C1141" s="126" t="s">
        <v>118</v>
      </c>
      <c r="D1141" s="82">
        <v>3</v>
      </c>
      <c r="E1141" s="27">
        <f t="shared" si="357"/>
        <v>6.25E-2</v>
      </c>
      <c r="F1141" s="82">
        <v>1</v>
      </c>
      <c r="G1141" s="27">
        <f t="shared" si="358"/>
        <v>3.5714285714285712E-2</v>
      </c>
      <c r="H1141" s="82">
        <v>2</v>
      </c>
      <c r="I1141" s="27">
        <f t="shared" si="359"/>
        <v>0.1</v>
      </c>
      <c r="J1141" s="69"/>
      <c r="K1141" s="69"/>
      <c r="N1141" s="69"/>
    </row>
    <row r="1143" spans="3:18" x14ac:dyDescent="0.15">
      <c r="C1143" s="7" t="s">
        <v>97</v>
      </c>
    </row>
    <row r="1144" spans="3:18" ht="22.5" x14ac:dyDescent="0.15">
      <c r="C1144" s="74"/>
      <c r="D1144" s="75" t="s">
        <v>15</v>
      </c>
      <c r="E1144" s="76">
        <v>48</v>
      </c>
      <c r="F1144" s="77" t="s">
        <v>145</v>
      </c>
      <c r="G1144" s="76">
        <v>18</v>
      </c>
      <c r="H1144" s="75" t="s">
        <v>25</v>
      </c>
      <c r="I1144" s="76">
        <v>12</v>
      </c>
      <c r="J1144" s="75" t="s">
        <v>26</v>
      </c>
      <c r="K1144" s="76">
        <v>11</v>
      </c>
      <c r="L1144" s="75" t="s">
        <v>27</v>
      </c>
      <c r="M1144" s="76">
        <v>5</v>
      </c>
      <c r="N1144" s="78" t="s">
        <v>28</v>
      </c>
      <c r="O1144" s="76">
        <v>2</v>
      </c>
      <c r="R1144" s="65"/>
    </row>
    <row r="1145" spans="3:18" x14ac:dyDescent="0.15">
      <c r="C1145" s="126" t="s">
        <v>197</v>
      </c>
      <c r="D1145" s="82">
        <v>13</v>
      </c>
      <c r="E1145" s="27">
        <f>D1145/$E$1144</f>
        <v>0.27083333333333331</v>
      </c>
      <c r="F1145" s="82">
        <v>4</v>
      </c>
      <c r="G1145" s="27">
        <f>F1145/$G$1144</f>
        <v>0.22222222222222221</v>
      </c>
      <c r="H1145" s="82">
        <v>2</v>
      </c>
      <c r="I1145" s="27">
        <f>H1145/$I$1144</f>
        <v>0.16666666666666666</v>
      </c>
      <c r="J1145" s="82">
        <v>5</v>
      </c>
      <c r="K1145" s="27">
        <f>J1145/$K$1144</f>
        <v>0.45454545454545453</v>
      </c>
      <c r="L1145" s="82">
        <v>2</v>
      </c>
      <c r="M1145" s="27">
        <f>L1145/$M$1144</f>
        <v>0.4</v>
      </c>
      <c r="N1145" s="82">
        <v>0</v>
      </c>
      <c r="O1145" s="27">
        <f>N1145/$O$1144</f>
        <v>0</v>
      </c>
    </row>
    <row r="1146" spans="3:18" x14ac:dyDescent="0.15">
      <c r="C1146" s="126" t="s">
        <v>198</v>
      </c>
      <c r="D1146" s="82">
        <v>18</v>
      </c>
      <c r="E1146" s="27">
        <f t="shared" ref="E1146:E1153" si="360">D1146/$E$1144</f>
        <v>0.375</v>
      </c>
      <c r="F1146" s="82">
        <v>7</v>
      </c>
      <c r="G1146" s="27">
        <f t="shared" ref="G1146:G1153" si="361">F1146/$G$1144</f>
        <v>0.3888888888888889</v>
      </c>
      <c r="H1146" s="82">
        <v>6</v>
      </c>
      <c r="I1146" s="27">
        <f t="shared" ref="I1146:I1153" si="362">H1146/$I$1144</f>
        <v>0.5</v>
      </c>
      <c r="J1146" s="82">
        <v>2</v>
      </c>
      <c r="K1146" s="27">
        <f t="shared" ref="K1146:K1153" si="363">J1146/$K$1144</f>
        <v>0.18181818181818182</v>
      </c>
      <c r="L1146" s="82">
        <v>3</v>
      </c>
      <c r="M1146" s="27">
        <f t="shared" ref="M1146:M1153" si="364">L1146/$M$1144</f>
        <v>0.6</v>
      </c>
      <c r="N1146" s="82">
        <v>0</v>
      </c>
      <c r="O1146" s="27">
        <f t="shared" ref="O1146:O1153" si="365">N1146/$O$1144</f>
        <v>0</v>
      </c>
    </row>
    <row r="1147" spans="3:18" x14ac:dyDescent="0.15">
      <c r="C1147" s="126" t="s">
        <v>199</v>
      </c>
      <c r="D1147" s="82">
        <v>10</v>
      </c>
      <c r="E1147" s="27">
        <f t="shared" si="360"/>
        <v>0.20833333333333334</v>
      </c>
      <c r="F1147" s="82">
        <v>6</v>
      </c>
      <c r="G1147" s="27">
        <f t="shared" si="361"/>
        <v>0.33333333333333331</v>
      </c>
      <c r="H1147" s="82">
        <v>1</v>
      </c>
      <c r="I1147" s="27">
        <f t="shared" si="362"/>
        <v>8.3333333333333329E-2</v>
      </c>
      <c r="J1147" s="82">
        <v>3</v>
      </c>
      <c r="K1147" s="27">
        <f t="shared" si="363"/>
        <v>0.27272727272727271</v>
      </c>
      <c r="L1147" s="82">
        <v>0</v>
      </c>
      <c r="M1147" s="27">
        <f t="shared" si="364"/>
        <v>0</v>
      </c>
      <c r="N1147" s="82">
        <v>0</v>
      </c>
      <c r="O1147" s="27">
        <f t="shared" si="365"/>
        <v>0</v>
      </c>
    </row>
    <row r="1148" spans="3:18" x14ac:dyDescent="0.15">
      <c r="C1148" s="126" t="s">
        <v>200</v>
      </c>
      <c r="D1148" s="82">
        <v>19</v>
      </c>
      <c r="E1148" s="27">
        <f t="shared" si="360"/>
        <v>0.39583333333333331</v>
      </c>
      <c r="F1148" s="82">
        <v>7</v>
      </c>
      <c r="G1148" s="27">
        <f t="shared" si="361"/>
        <v>0.3888888888888889</v>
      </c>
      <c r="H1148" s="82">
        <v>3</v>
      </c>
      <c r="I1148" s="27">
        <f t="shared" si="362"/>
        <v>0.25</v>
      </c>
      <c r="J1148" s="82">
        <v>4</v>
      </c>
      <c r="K1148" s="27">
        <f t="shared" si="363"/>
        <v>0.36363636363636365</v>
      </c>
      <c r="L1148" s="82">
        <v>3</v>
      </c>
      <c r="M1148" s="27">
        <f t="shared" si="364"/>
        <v>0.6</v>
      </c>
      <c r="N1148" s="82">
        <v>2</v>
      </c>
      <c r="O1148" s="27">
        <f t="shared" si="365"/>
        <v>1</v>
      </c>
    </row>
    <row r="1149" spans="3:18" x14ac:dyDescent="0.15">
      <c r="C1149" s="126" t="s">
        <v>201</v>
      </c>
      <c r="D1149" s="82">
        <v>5</v>
      </c>
      <c r="E1149" s="27">
        <f t="shared" si="360"/>
        <v>0.10416666666666667</v>
      </c>
      <c r="F1149" s="82">
        <v>2</v>
      </c>
      <c r="G1149" s="27">
        <f t="shared" si="361"/>
        <v>0.1111111111111111</v>
      </c>
      <c r="H1149" s="82">
        <v>1</v>
      </c>
      <c r="I1149" s="27">
        <f t="shared" si="362"/>
        <v>8.3333333333333329E-2</v>
      </c>
      <c r="J1149" s="82">
        <v>2</v>
      </c>
      <c r="K1149" s="27">
        <f t="shared" si="363"/>
        <v>0.18181818181818182</v>
      </c>
      <c r="L1149" s="82">
        <v>0</v>
      </c>
      <c r="M1149" s="27">
        <f t="shared" si="364"/>
        <v>0</v>
      </c>
      <c r="N1149" s="82">
        <v>0</v>
      </c>
      <c r="O1149" s="27">
        <f t="shared" si="365"/>
        <v>0</v>
      </c>
    </row>
    <row r="1150" spans="3:18" x14ac:dyDescent="0.15">
      <c r="C1150" s="126" t="s">
        <v>202</v>
      </c>
      <c r="D1150" s="82">
        <v>8</v>
      </c>
      <c r="E1150" s="27">
        <f t="shared" si="360"/>
        <v>0.16666666666666666</v>
      </c>
      <c r="F1150" s="82">
        <v>6</v>
      </c>
      <c r="G1150" s="27">
        <f t="shared" si="361"/>
        <v>0.33333333333333331</v>
      </c>
      <c r="H1150" s="82">
        <v>0</v>
      </c>
      <c r="I1150" s="27">
        <f t="shared" si="362"/>
        <v>0</v>
      </c>
      <c r="J1150" s="82">
        <v>2</v>
      </c>
      <c r="K1150" s="27">
        <f t="shared" si="363"/>
        <v>0.18181818181818182</v>
      </c>
      <c r="L1150" s="82">
        <v>0</v>
      </c>
      <c r="M1150" s="27">
        <f t="shared" si="364"/>
        <v>0</v>
      </c>
      <c r="N1150" s="82">
        <v>0</v>
      </c>
      <c r="O1150" s="27">
        <f t="shared" si="365"/>
        <v>0</v>
      </c>
    </row>
    <row r="1151" spans="3:18" x14ac:dyDescent="0.15">
      <c r="C1151" s="126" t="s">
        <v>203</v>
      </c>
      <c r="D1151" s="82">
        <v>6</v>
      </c>
      <c r="E1151" s="27">
        <f t="shared" si="360"/>
        <v>0.125</v>
      </c>
      <c r="F1151" s="82">
        <v>4</v>
      </c>
      <c r="G1151" s="27">
        <f t="shared" si="361"/>
        <v>0.22222222222222221</v>
      </c>
      <c r="H1151" s="82">
        <v>2</v>
      </c>
      <c r="I1151" s="27">
        <f t="shared" si="362"/>
        <v>0.16666666666666666</v>
      </c>
      <c r="J1151" s="82">
        <v>0</v>
      </c>
      <c r="K1151" s="27">
        <f t="shared" si="363"/>
        <v>0</v>
      </c>
      <c r="L1151" s="82">
        <v>0</v>
      </c>
      <c r="M1151" s="27">
        <f t="shared" si="364"/>
        <v>0</v>
      </c>
      <c r="N1151" s="82">
        <v>0</v>
      </c>
      <c r="O1151" s="27">
        <f t="shared" si="365"/>
        <v>0</v>
      </c>
    </row>
    <row r="1152" spans="3:18" x14ac:dyDescent="0.15">
      <c r="C1152" s="126" t="s">
        <v>204</v>
      </c>
      <c r="D1152" s="82">
        <v>3</v>
      </c>
      <c r="E1152" s="27">
        <f t="shared" si="360"/>
        <v>6.25E-2</v>
      </c>
      <c r="F1152" s="82">
        <v>1</v>
      </c>
      <c r="G1152" s="27">
        <f t="shared" si="361"/>
        <v>5.5555555555555552E-2</v>
      </c>
      <c r="H1152" s="82">
        <v>1</v>
      </c>
      <c r="I1152" s="27">
        <f t="shared" si="362"/>
        <v>8.3333333333333329E-2</v>
      </c>
      <c r="J1152" s="82">
        <v>0</v>
      </c>
      <c r="K1152" s="27">
        <f t="shared" si="363"/>
        <v>0</v>
      </c>
      <c r="L1152" s="82">
        <v>1</v>
      </c>
      <c r="M1152" s="27">
        <f t="shared" si="364"/>
        <v>0.2</v>
      </c>
      <c r="N1152" s="82">
        <v>0</v>
      </c>
      <c r="O1152" s="27">
        <f t="shared" si="365"/>
        <v>0</v>
      </c>
    </row>
    <row r="1153" spans="1:15" x14ac:dyDescent="0.15">
      <c r="C1153" s="126" t="s">
        <v>118</v>
      </c>
      <c r="D1153" s="82">
        <v>3</v>
      </c>
      <c r="E1153" s="27">
        <f t="shared" si="360"/>
        <v>6.25E-2</v>
      </c>
      <c r="F1153" s="82">
        <v>0</v>
      </c>
      <c r="G1153" s="27">
        <f t="shared" si="361"/>
        <v>0</v>
      </c>
      <c r="H1153" s="82">
        <v>0</v>
      </c>
      <c r="I1153" s="27">
        <f t="shared" si="362"/>
        <v>0</v>
      </c>
      <c r="J1153" s="82">
        <v>3</v>
      </c>
      <c r="K1153" s="27">
        <f t="shared" si="363"/>
        <v>0.27272727272727271</v>
      </c>
      <c r="L1153" s="82">
        <v>0</v>
      </c>
      <c r="M1153" s="27">
        <f t="shared" si="364"/>
        <v>0</v>
      </c>
      <c r="N1153" s="82">
        <v>0</v>
      </c>
      <c r="O1153" s="27">
        <f t="shared" si="365"/>
        <v>0</v>
      </c>
    </row>
    <row r="1154" spans="1:15" ht="18.75" customHeight="1" x14ac:dyDescent="0.15">
      <c r="A1154" s="3"/>
      <c r="B1154" s="3"/>
      <c r="C1154" s="154"/>
      <c r="D1154" s="3"/>
      <c r="E1154" s="3"/>
      <c r="F1154" s="3"/>
      <c r="G1154" s="3"/>
      <c r="H1154" s="3"/>
      <c r="I1154" s="3"/>
      <c r="J1154" s="3"/>
      <c r="K1154" s="3"/>
      <c r="L1154" s="3"/>
      <c r="M1154" s="3"/>
    </row>
    <row r="1155" spans="1:15" x14ac:dyDescent="0.15">
      <c r="A1155" s="3"/>
      <c r="B1155" s="129"/>
      <c r="C1155" s="130"/>
      <c r="D1155" s="130"/>
      <c r="E1155" s="130"/>
      <c r="F1155" s="130"/>
      <c r="G1155" s="130"/>
      <c r="H1155" s="130"/>
      <c r="I1155" s="129"/>
      <c r="J1155" s="129"/>
      <c r="K1155" s="129"/>
      <c r="L1155" s="129"/>
      <c r="M1155" s="129"/>
    </row>
    <row r="1156" spans="1:15" x14ac:dyDescent="0.15">
      <c r="A1156" s="3"/>
      <c r="B1156" s="129"/>
      <c r="C1156" s="130"/>
      <c r="D1156" s="130"/>
      <c r="E1156" s="130"/>
      <c r="F1156" s="130"/>
      <c r="G1156" s="130"/>
      <c r="H1156" s="130"/>
      <c r="I1156" s="129"/>
      <c r="J1156" s="129"/>
      <c r="K1156" s="129"/>
      <c r="L1156" s="129"/>
      <c r="M1156" s="129"/>
    </row>
    <row r="1157" spans="1:15" x14ac:dyDescent="0.15">
      <c r="A1157" s="3"/>
      <c r="B1157" s="129"/>
      <c r="C1157" s="130"/>
      <c r="D1157" s="130"/>
      <c r="E1157" s="130"/>
      <c r="F1157" s="130"/>
      <c r="G1157" s="130"/>
      <c r="H1157" s="130"/>
      <c r="I1157" s="129"/>
      <c r="J1157" s="129"/>
      <c r="K1157" s="129"/>
      <c r="L1157" s="129"/>
      <c r="M1157" s="129"/>
    </row>
    <row r="1158" spans="1:15" x14ac:dyDescent="0.15">
      <c r="A1158" s="3"/>
      <c r="B1158" s="129"/>
      <c r="C1158" s="130"/>
      <c r="D1158" s="130"/>
      <c r="E1158" s="130"/>
      <c r="F1158" s="130"/>
      <c r="G1158" s="130"/>
      <c r="H1158" s="130"/>
      <c r="I1158" s="129"/>
      <c r="J1158" s="129"/>
      <c r="K1158" s="129"/>
      <c r="L1158" s="129"/>
      <c r="M1158" s="129"/>
    </row>
    <row r="1159" spans="1:15" x14ac:dyDescent="0.15">
      <c r="A1159" s="3"/>
      <c r="B1159" s="129"/>
      <c r="C1159" s="130"/>
      <c r="D1159" s="130"/>
      <c r="E1159" s="130"/>
      <c r="F1159" s="130"/>
      <c r="G1159" s="130"/>
      <c r="H1159" s="130"/>
      <c r="I1159" s="129"/>
      <c r="J1159" s="129"/>
      <c r="K1159" s="129"/>
      <c r="L1159" s="129"/>
      <c r="M1159" s="129"/>
    </row>
    <row r="1160" spans="1:15" ht="12.75" customHeight="1" x14ac:dyDescent="0.15">
      <c r="A1160" s="33" t="s">
        <v>121</v>
      </c>
      <c r="B1160" s="7" t="s">
        <v>291</v>
      </c>
      <c r="C1160" s="3"/>
      <c r="D1160" s="3"/>
      <c r="E1160" s="3"/>
      <c r="F1160" s="3"/>
      <c r="G1160" s="3"/>
      <c r="H1160" s="3"/>
      <c r="I1160" s="3"/>
      <c r="J1160" s="3"/>
      <c r="K1160" s="3"/>
      <c r="L1160" s="3"/>
    </row>
    <row r="1161" spans="1:15" ht="12.75" customHeight="1" x14ac:dyDescent="0.15">
      <c r="A1161" s="33" t="s">
        <v>121</v>
      </c>
      <c r="B1161" s="7" t="s">
        <v>292</v>
      </c>
      <c r="C1161" s="3"/>
      <c r="D1161" s="3"/>
      <c r="E1161" s="3"/>
      <c r="F1161" s="3"/>
      <c r="G1161" s="3"/>
      <c r="H1161" s="3"/>
      <c r="I1161" s="3"/>
      <c r="J1161" s="3"/>
      <c r="K1161" s="3"/>
      <c r="L1161" s="3"/>
    </row>
    <row r="1162" spans="1:15" x14ac:dyDescent="0.15">
      <c r="A1162" s="3"/>
      <c r="C1162" s="127"/>
      <c r="D1162" s="24" t="s">
        <v>15</v>
      </c>
      <c r="E1162" s="18">
        <v>500</v>
      </c>
      <c r="F1162" s="24" t="s">
        <v>2</v>
      </c>
      <c r="G1162" s="18">
        <v>250</v>
      </c>
      <c r="H1162" s="24" t="s">
        <v>3</v>
      </c>
      <c r="I1162" s="18">
        <v>250</v>
      </c>
      <c r="J1162" s="115"/>
      <c r="K1162" s="115"/>
      <c r="L1162" s="3"/>
      <c r="M1162" s="3"/>
    </row>
    <row r="1163" spans="1:15" x14ac:dyDescent="0.15">
      <c r="A1163" s="3"/>
      <c r="C1163" s="24" t="s">
        <v>205</v>
      </c>
      <c r="D1163" s="82">
        <v>14</v>
      </c>
      <c r="E1163" s="27">
        <f>D1163/$E$1162</f>
        <v>2.8000000000000001E-2</v>
      </c>
      <c r="F1163" s="82">
        <v>8</v>
      </c>
      <c r="G1163" s="27">
        <f>F1163/$G$1162</f>
        <v>3.2000000000000001E-2</v>
      </c>
      <c r="H1163" s="82">
        <v>6</v>
      </c>
      <c r="I1163" s="27">
        <f>H1163/$I$1162</f>
        <v>2.4E-2</v>
      </c>
      <c r="J1163" s="3"/>
      <c r="K1163" s="3"/>
      <c r="L1163" s="3"/>
      <c r="M1163" s="3"/>
    </row>
    <row r="1164" spans="1:15" x14ac:dyDescent="0.15">
      <c r="A1164" s="3"/>
      <c r="C1164" s="24" t="s">
        <v>206</v>
      </c>
      <c r="D1164" s="82">
        <v>36</v>
      </c>
      <c r="E1164" s="27">
        <f t="shared" ref="E1164:E1166" si="366">D1164/$E$1162</f>
        <v>7.1999999999999995E-2</v>
      </c>
      <c r="F1164" s="82">
        <v>21</v>
      </c>
      <c r="G1164" s="27">
        <f t="shared" ref="G1164:G1166" si="367">F1164/$G$1162</f>
        <v>8.4000000000000005E-2</v>
      </c>
      <c r="H1164" s="82">
        <v>15</v>
      </c>
      <c r="I1164" s="27">
        <f t="shared" ref="I1164:I1166" si="368">H1164/$I$1162</f>
        <v>0.06</v>
      </c>
      <c r="J1164" s="3"/>
      <c r="K1164" s="3"/>
      <c r="L1164" s="3"/>
      <c r="M1164" s="3"/>
    </row>
    <row r="1165" spans="1:15" x14ac:dyDescent="0.15">
      <c r="A1165" s="3"/>
      <c r="C1165" s="24" t="s">
        <v>207</v>
      </c>
      <c r="D1165" s="82">
        <v>36</v>
      </c>
      <c r="E1165" s="27">
        <f t="shared" si="366"/>
        <v>7.1999999999999995E-2</v>
      </c>
      <c r="F1165" s="82">
        <v>18</v>
      </c>
      <c r="G1165" s="27">
        <f t="shared" si="367"/>
        <v>7.1999999999999995E-2</v>
      </c>
      <c r="H1165" s="82">
        <v>18</v>
      </c>
      <c r="I1165" s="27">
        <f t="shared" si="368"/>
        <v>7.1999999999999995E-2</v>
      </c>
      <c r="J1165" s="3"/>
      <c r="K1165" s="3"/>
      <c r="L1165" s="3"/>
      <c r="M1165" s="3"/>
    </row>
    <row r="1166" spans="1:15" x14ac:dyDescent="0.15">
      <c r="A1166" s="3"/>
      <c r="C1166" s="24" t="s">
        <v>208</v>
      </c>
      <c r="D1166" s="82">
        <v>414</v>
      </c>
      <c r="E1166" s="27">
        <f t="shared" si="366"/>
        <v>0.82799999999999996</v>
      </c>
      <c r="F1166" s="82">
        <v>203</v>
      </c>
      <c r="G1166" s="27">
        <f t="shared" si="367"/>
        <v>0.81200000000000006</v>
      </c>
      <c r="H1166" s="82">
        <v>211</v>
      </c>
      <c r="I1166" s="27">
        <f t="shared" si="368"/>
        <v>0.84399999999999997</v>
      </c>
      <c r="J1166" s="3"/>
      <c r="K1166" s="3"/>
      <c r="L1166" s="3"/>
      <c r="M1166" s="3"/>
    </row>
    <row r="1167" spans="1:15" x14ac:dyDescent="0.15">
      <c r="A1167" s="3"/>
    </row>
    <row r="1168" spans="1:15" x14ac:dyDescent="0.15">
      <c r="A1168" s="3"/>
      <c r="C1168" s="127"/>
      <c r="D1168" s="24" t="s">
        <v>15</v>
      </c>
      <c r="E1168" s="18">
        <v>500</v>
      </c>
      <c r="F1168" s="24" t="s">
        <v>2</v>
      </c>
      <c r="G1168" s="18">
        <v>250</v>
      </c>
      <c r="H1168" s="24" t="s">
        <v>3</v>
      </c>
      <c r="I1168" s="18">
        <v>250</v>
      </c>
      <c r="J1168" s="115"/>
      <c r="K1168" s="115"/>
      <c r="L1168" s="3"/>
      <c r="M1168" s="3"/>
    </row>
    <row r="1169" spans="1:18" x14ac:dyDescent="0.15">
      <c r="A1169" s="3"/>
      <c r="C1169" s="24" t="s">
        <v>209</v>
      </c>
      <c r="D1169" s="82">
        <v>86</v>
      </c>
      <c r="E1169" s="27">
        <f>D1169/$E$1168</f>
        <v>0.17199999999999999</v>
      </c>
      <c r="F1169" s="82">
        <v>47</v>
      </c>
      <c r="G1169" s="27">
        <f>F1169/$G$1168</f>
        <v>0.188</v>
      </c>
      <c r="H1169" s="82">
        <v>39</v>
      </c>
      <c r="I1169" s="27">
        <f>H1169/$I$1168</f>
        <v>0.156</v>
      </c>
      <c r="J1169" s="116"/>
      <c r="K1169" s="116"/>
      <c r="L1169" s="3"/>
      <c r="M1169" s="3"/>
    </row>
    <row r="1170" spans="1:18" x14ac:dyDescent="0.15">
      <c r="A1170" s="3"/>
      <c r="C1170" s="3"/>
      <c r="D1170" s="3"/>
      <c r="E1170" s="3"/>
      <c r="F1170" s="3"/>
      <c r="G1170" s="3"/>
      <c r="H1170" s="3"/>
      <c r="I1170" s="3"/>
      <c r="J1170" s="3"/>
      <c r="K1170" s="3"/>
      <c r="L1170" s="3"/>
      <c r="M1170" s="3"/>
    </row>
    <row r="1171" spans="1:18" x14ac:dyDescent="0.15">
      <c r="C1171" s="7" t="s">
        <v>97</v>
      </c>
    </row>
    <row r="1172" spans="1:18" ht="22.5" x14ac:dyDescent="0.15">
      <c r="C1172" s="74"/>
      <c r="D1172" s="75" t="s">
        <v>15</v>
      </c>
      <c r="E1172" s="76">
        <v>500</v>
      </c>
      <c r="F1172" s="77" t="s">
        <v>145</v>
      </c>
      <c r="G1172" s="76">
        <v>100</v>
      </c>
      <c r="H1172" s="75" t="s">
        <v>25</v>
      </c>
      <c r="I1172" s="76">
        <v>100</v>
      </c>
      <c r="J1172" s="75" t="s">
        <v>26</v>
      </c>
      <c r="K1172" s="76">
        <v>100</v>
      </c>
      <c r="L1172" s="75" t="s">
        <v>27</v>
      </c>
      <c r="M1172" s="76">
        <v>100</v>
      </c>
      <c r="N1172" s="78" t="s">
        <v>28</v>
      </c>
      <c r="O1172" s="76">
        <v>100</v>
      </c>
      <c r="R1172" s="65"/>
    </row>
    <row r="1173" spans="1:18" x14ac:dyDescent="0.15">
      <c r="A1173" s="3"/>
      <c r="C1173" s="24" t="s">
        <v>205</v>
      </c>
      <c r="D1173" s="97">
        <v>14</v>
      </c>
      <c r="E1173" s="27">
        <f>D1173/$E$1172</f>
        <v>2.8000000000000001E-2</v>
      </c>
      <c r="F1173" s="97">
        <v>8</v>
      </c>
      <c r="G1173" s="29">
        <f>F1173/$G$1172</f>
        <v>0.08</v>
      </c>
      <c r="H1173" s="97">
        <v>3</v>
      </c>
      <c r="I1173" s="29">
        <f>H1173/$I$1172</f>
        <v>0.03</v>
      </c>
      <c r="J1173" s="97">
        <v>1</v>
      </c>
      <c r="K1173" s="29">
        <f>J1173/$K$1172</f>
        <v>0.01</v>
      </c>
      <c r="L1173" s="97">
        <v>2</v>
      </c>
      <c r="M1173" s="29">
        <f>L1173/$M$1172</f>
        <v>0.02</v>
      </c>
      <c r="N1173" s="97">
        <v>0</v>
      </c>
      <c r="O1173" s="29">
        <f>N1173/$O$1172</f>
        <v>0</v>
      </c>
    </row>
    <row r="1174" spans="1:18" x14ac:dyDescent="0.15">
      <c r="A1174" s="3"/>
      <c r="C1174" s="24" t="s">
        <v>206</v>
      </c>
      <c r="D1174" s="97">
        <v>36</v>
      </c>
      <c r="E1174" s="27">
        <f t="shared" ref="E1174:E1176" si="369">D1174/$E$1172</f>
        <v>7.1999999999999995E-2</v>
      </c>
      <c r="F1174" s="97">
        <v>9</v>
      </c>
      <c r="G1174" s="29">
        <f t="shared" ref="G1174:G1176" si="370">F1174/$G$1172</f>
        <v>0.09</v>
      </c>
      <c r="H1174" s="97">
        <v>7</v>
      </c>
      <c r="I1174" s="29">
        <f t="shared" ref="I1174:I1176" si="371">H1174/$I$1172</f>
        <v>7.0000000000000007E-2</v>
      </c>
      <c r="J1174" s="97">
        <v>9</v>
      </c>
      <c r="K1174" s="29">
        <f t="shared" ref="K1174:K1176" si="372">J1174/$K$1172</f>
        <v>0.09</v>
      </c>
      <c r="L1174" s="97">
        <v>9</v>
      </c>
      <c r="M1174" s="29">
        <f t="shared" ref="M1174:M1176" si="373">L1174/$M$1172</f>
        <v>0.09</v>
      </c>
      <c r="N1174" s="97">
        <v>2</v>
      </c>
      <c r="O1174" s="29">
        <f t="shared" ref="O1174:O1176" si="374">N1174/$O$1172</f>
        <v>0.02</v>
      </c>
    </row>
    <row r="1175" spans="1:18" x14ac:dyDescent="0.15">
      <c r="A1175" s="3"/>
      <c r="C1175" s="24" t="s">
        <v>207</v>
      </c>
      <c r="D1175" s="97">
        <v>36</v>
      </c>
      <c r="E1175" s="27">
        <f t="shared" si="369"/>
        <v>7.1999999999999995E-2</v>
      </c>
      <c r="F1175" s="97">
        <v>13</v>
      </c>
      <c r="G1175" s="29">
        <f t="shared" si="370"/>
        <v>0.13</v>
      </c>
      <c r="H1175" s="97">
        <v>10</v>
      </c>
      <c r="I1175" s="29">
        <f t="shared" si="371"/>
        <v>0.1</v>
      </c>
      <c r="J1175" s="97">
        <v>5</v>
      </c>
      <c r="K1175" s="29">
        <f t="shared" si="372"/>
        <v>0.05</v>
      </c>
      <c r="L1175" s="97">
        <v>4</v>
      </c>
      <c r="M1175" s="29">
        <f t="shared" si="373"/>
        <v>0.04</v>
      </c>
      <c r="N1175" s="97">
        <v>4</v>
      </c>
      <c r="O1175" s="29">
        <f t="shared" si="374"/>
        <v>0.04</v>
      </c>
    </row>
    <row r="1176" spans="1:18" x14ac:dyDescent="0.15">
      <c r="A1176" s="3"/>
      <c r="C1176" s="24" t="s">
        <v>208</v>
      </c>
      <c r="D1176" s="97">
        <v>414</v>
      </c>
      <c r="E1176" s="27">
        <f t="shared" si="369"/>
        <v>0.82799999999999996</v>
      </c>
      <c r="F1176" s="97">
        <v>70</v>
      </c>
      <c r="G1176" s="29">
        <f t="shared" si="370"/>
        <v>0.7</v>
      </c>
      <c r="H1176" s="97">
        <v>80</v>
      </c>
      <c r="I1176" s="29">
        <f t="shared" si="371"/>
        <v>0.8</v>
      </c>
      <c r="J1176" s="97">
        <v>85</v>
      </c>
      <c r="K1176" s="29">
        <f t="shared" si="372"/>
        <v>0.85</v>
      </c>
      <c r="L1176" s="97">
        <v>85</v>
      </c>
      <c r="M1176" s="29">
        <f t="shared" si="373"/>
        <v>0.85</v>
      </c>
      <c r="N1176" s="97">
        <v>94</v>
      </c>
      <c r="O1176" s="29">
        <f t="shared" si="374"/>
        <v>0.94</v>
      </c>
    </row>
    <row r="1177" spans="1:18" x14ac:dyDescent="0.15">
      <c r="A1177" s="3"/>
      <c r="C1177" s="3"/>
      <c r="D1177" s="3"/>
      <c r="E1177" s="90"/>
      <c r="F1177" s="3"/>
      <c r="G1177" s="90"/>
      <c r="H1177" s="3"/>
      <c r="I1177" s="90"/>
      <c r="J1177" s="3"/>
      <c r="K1177" s="90"/>
      <c r="L1177" s="3"/>
      <c r="M1177" s="90"/>
      <c r="N1177" s="3"/>
      <c r="O1177" s="90"/>
    </row>
    <row r="1178" spans="1:18" ht="22.5" x14ac:dyDescent="0.15">
      <c r="C1178" s="74"/>
      <c r="D1178" s="75" t="s">
        <v>15</v>
      </c>
      <c r="E1178" s="76">
        <v>500</v>
      </c>
      <c r="F1178" s="77" t="s">
        <v>145</v>
      </c>
      <c r="G1178" s="76">
        <v>100</v>
      </c>
      <c r="H1178" s="75" t="s">
        <v>25</v>
      </c>
      <c r="I1178" s="76">
        <v>100</v>
      </c>
      <c r="J1178" s="75" t="s">
        <v>26</v>
      </c>
      <c r="K1178" s="76">
        <v>100</v>
      </c>
      <c r="L1178" s="75" t="s">
        <v>27</v>
      </c>
      <c r="M1178" s="76">
        <v>100</v>
      </c>
      <c r="N1178" s="78" t="s">
        <v>28</v>
      </c>
      <c r="O1178" s="76">
        <v>100</v>
      </c>
      <c r="R1178" s="65"/>
    </row>
    <row r="1179" spans="1:18" x14ac:dyDescent="0.15">
      <c r="A1179" s="3"/>
      <c r="C1179" s="24" t="s">
        <v>209</v>
      </c>
      <c r="D1179" s="97">
        <v>86</v>
      </c>
      <c r="E1179" s="27">
        <f>D1179/$E$1178</f>
        <v>0.17199999999999999</v>
      </c>
      <c r="F1179" s="97">
        <v>30</v>
      </c>
      <c r="G1179" s="29">
        <f>F1179/$G$1178</f>
        <v>0.3</v>
      </c>
      <c r="H1179" s="97">
        <v>20</v>
      </c>
      <c r="I1179" s="29">
        <f>H1179/$I$1178</f>
        <v>0.2</v>
      </c>
      <c r="J1179" s="97">
        <v>15</v>
      </c>
      <c r="K1179" s="29">
        <f>J1179/$K$1178</f>
        <v>0.15</v>
      </c>
      <c r="L1179" s="97">
        <v>15</v>
      </c>
      <c r="M1179" s="29">
        <f>L1179/$M$1178</f>
        <v>0.15</v>
      </c>
      <c r="N1179" s="97">
        <v>6</v>
      </c>
      <c r="O1179" s="29">
        <f>N1179/$O$1178</f>
        <v>0.06</v>
      </c>
    </row>
    <row r="1180" spans="1:18" x14ac:dyDescent="0.15">
      <c r="A1180" s="3"/>
      <c r="B1180" s="3"/>
      <c r="C1180" s="3"/>
      <c r="D1180" s="3"/>
      <c r="E1180" s="3"/>
      <c r="F1180" s="3"/>
      <c r="G1180" s="3"/>
      <c r="H1180" s="3"/>
      <c r="I1180" s="3"/>
      <c r="J1180" s="3"/>
      <c r="K1180" s="3"/>
      <c r="L1180" s="3"/>
      <c r="M1180" s="3"/>
    </row>
    <row r="1181" spans="1:18" x14ac:dyDescent="0.15">
      <c r="A1181" s="3"/>
      <c r="B1181" s="129"/>
      <c r="C1181" s="130"/>
      <c r="D1181" s="130"/>
      <c r="E1181" s="130"/>
      <c r="F1181" s="130"/>
      <c r="G1181" s="130"/>
      <c r="H1181" s="130"/>
      <c r="I1181" s="129"/>
      <c r="J1181" s="129"/>
      <c r="K1181" s="129"/>
      <c r="L1181" s="129"/>
      <c r="M1181" s="129"/>
    </row>
    <row r="1182" spans="1:18" x14ac:dyDescent="0.15">
      <c r="A1182" s="3"/>
      <c r="B1182" s="129"/>
      <c r="C1182" s="130"/>
      <c r="D1182" s="130"/>
      <c r="E1182" s="130"/>
      <c r="F1182" s="130"/>
      <c r="G1182" s="130"/>
      <c r="H1182" s="130"/>
      <c r="I1182" s="129"/>
      <c r="J1182" s="129"/>
      <c r="K1182" s="129"/>
      <c r="L1182" s="129"/>
      <c r="M1182" s="129"/>
    </row>
    <row r="1183" spans="1:18" x14ac:dyDescent="0.15">
      <c r="A1183" s="3"/>
      <c r="B1183" s="129"/>
      <c r="C1183" s="130"/>
      <c r="D1183" s="130"/>
      <c r="E1183" s="130"/>
      <c r="F1183" s="130"/>
      <c r="G1183" s="130"/>
      <c r="H1183" s="130"/>
      <c r="I1183" s="129"/>
      <c r="J1183" s="129"/>
      <c r="K1183" s="129"/>
      <c r="L1183" s="129"/>
      <c r="M1183" s="129"/>
    </row>
    <row r="1184" spans="1:18" x14ac:dyDescent="0.15">
      <c r="A1184" s="3"/>
      <c r="B1184" s="129"/>
      <c r="C1184" s="130"/>
      <c r="D1184" s="130"/>
      <c r="E1184" s="130"/>
      <c r="F1184" s="130"/>
      <c r="G1184" s="130"/>
      <c r="H1184" s="130"/>
      <c r="I1184" s="129"/>
      <c r="J1184" s="129"/>
      <c r="K1184" s="129"/>
      <c r="L1184" s="129"/>
      <c r="M1184" s="129"/>
    </row>
    <row r="1185" spans="1:15" x14ac:dyDescent="0.15">
      <c r="A1185" s="3"/>
      <c r="B1185" s="129"/>
      <c r="C1185" s="130"/>
      <c r="D1185" s="130"/>
      <c r="E1185" s="130"/>
      <c r="F1185" s="130"/>
      <c r="G1185" s="130"/>
      <c r="H1185" s="130"/>
      <c r="I1185" s="129"/>
      <c r="J1185" s="129"/>
      <c r="K1185" s="129"/>
      <c r="L1185" s="129"/>
      <c r="M1185" s="129"/>
    </row>
    <row r="1186" spans="1:15" ht="12.75" customHeight="1" x14ac:dyDescent="0.15">
      <c r="A1186" s="33" t="s">
        <v>121</v>
      </c>
      <c r="B1186" s="7" t="s">
        <v>294</v>
      </c>
      <c r="C1186" s="3"/>
      <c r="D1186" s="3"/>
      <c r="E1186" s="3"/>
      <c r="F1186" s="3"/>
      <c r="G1186" s="3"/>
      <c r="H1186" s="3"/>
      <c r="I1186" s="3"/>
      <c r="J1186" s="3"/>
      <c r="K1186" s="3"/>
      <c r="L1186" s="3"/>
    </row>
    <row r="1187" spans="1:15" ht="12.75" customHeight="1" x14ac:dyDescent="0.15">
      <c r="A1187" s="33"/>
      <c r="C1187" s="3"/>
      <c r="D1187" s="3"/>
      <c r="E1187" s="3"/>
      <c r="F1187" s="3"/>
      <c r="G1187" s="3"/>
      <c r="H1187" s="3"/>
      <c r="I1187" s="3"/>
      <c r="J1187" s="3"/>
      <c r="K1187" s="3"/>
      <c r="L1187" s="3"/>
    </row>
    <row r="1188" spans="1:15" x14ac:dyDescent="0.15">
      <c r="A1188" s="3"/>
      <c r="C1188" s="127"/>
      <c r="D1188" s="24" t="s">
        <v>15</v>
      </c>
      <c r="E1188" s="18">
        <v>86</v>
      </c>
      <c r="F1188" s="24" t="s">
        <v>2</v>
      </c>
      <c r="G1188" s="18">
        <v>47</v>
      </c>
      <c r="H1188" s="24" t="s">
        <v>3</v>
      </c>
      <c r="I1188" s="18">
        <v>39</v>
      </c>
    </row>
    <row r="1189" spans="1:15" x14ac:dyDescent="0.15">
      <c r="A1189" s="3"/>
      <c r="C1189" s="24" t="s">
        <v>210</v>
      </c>
      <c r="D1189" s="82">
        <v>15</v>
      </c>
      <c r="E1189" s="27">
        <f>D1189/$E$1188</f>
        <v>0.1744186046511628</v>
      </c>
      <c r="F1189" s="82">
        <v>9</v>
      </c>
      <c r="G1189" s="27">
        <f>F1189/$G$1188</f>
        <v>0.19148936170212766</v>
      </c>
      <c r="H1189" s="82">
        <v>6</v>
      </c>
      <c r="I1189" s="27">
        <f>H1189/$I$1188</f>
        <v>0.15384615384615385</v>
      </c>
    </row>
    <row r="1190" spans="1:15" x14ac:dyDescent="0.15">
      <c r="A1190" s="3"/>
      <c r="C1190" s="24" t="s">
        <v>293</v>
      </c>
      <c r="D1190" s="82">
        <v>36</v>
      </c>
      <c r="E1190" s="27">
        <f t="shared" ref="E1190:E1194" si="375">D1190/$E$1188</f>
        <v>0.41860465116279072</v>
      </c>
      <c r="F1190" s="82">
        <v>20</v>
      </c>
      <c r="G1190" s="27">
        <f t="shared" ref="G1190:G1194" si="376">F1190/$G$1188</f>
        <v>0.42553191489361702</v>
      </c>
      <c r="H1190" s="82">
        <v>16</v>
      </c>
      <c r="I1190" s="27">
        <f t="shared" ref="I1190:I1194" si="377">H1190/$I$1188</f>
        <v>0.41025641025641024</v>
      </c>
    </row>
    <row r="1191" spans="1:15" x14ac:dyDescent="0.15">
      <c r="A1191" s="3"/>
      <c r="C1191" s="24" t="s">
        <v>212</v>
      </c>
      <c r="D1191" s="82">
        <v>14</v>
      </c>
      <c r="E1191" s="27">
        <f t="shared" si="375"/>
        <v>0.16279069767441862</v>
      </c>
      <c r="F1191" s="82">
        <v>6</v>
      </c>
      <c r="G1191" s="27">
        <f t="shared" si="376"/>
        <v>0.1276595744680851</v>
      </c>
      <c r="H1191" s="82">
        <v>8</v>
      </c>
      <c r="I1191" s="27">
        <f t="shared" si="377"/>
        <v>0.20512820512820512</v>
      </c>
    </row>
    <row r="1192" spans="1:15" x14ac:dyDescent="0.15">
      <c r="A1192" s="3"/>
      <c r="C1192" s="146" t="s">
        <v>213</v>
      </c>
      <c r="D1192" s="82">
        <v>12</v>
      </c>
      <c r="E1192" s="27">
        <f t="shared" si="375"/>
        <v>0.13953488372093023</v>
      </c>
      <c r="F1192" s="82">
        <v>9</v>
      </c>
      <c r="G1192" s="27">
        <f t="shared" si="376"/>
        <v>0.19148936170212766</v>
      </c>
      <c r="H1192" s="82">
        <v>3</v>
      </c>
      <c r="I1192" s="27">
        <f t="shared" si="377"/>
        <v>7.6923076923076927E-2</v>
      </c>
    </row>
    <row r="1193" spans="1:15" x14ac:dyDescent="0.15">
      <c r="C1193" s="24" t="s">
        <v>118</v>
      </c>
      <c r="D1193" s="82">
        <v>0</v>
      </c>
      <c r="E1193" s="27">
        <f t="shared" si="375"/>
        <v>0</v>
      </c>
      <c r="F1193" s="82">
        <v>0</v>
      </c>
      <c r="G1193" s="27">
        <f t="shared" si="376"/>
        <v>0</v>
      </c>
      <c r="H1193" s="82">
        <v>0</v>
      </c>
      <c r="I1193" s="27">
        <f t="shared" si="377"/>
        <v>0</v>
      </c>
    </row>
    <row r="1194" spans="1:15" x14ac:dyDescent="0.15">
      <c r="C1194" s="24" t="s">
        <v>117</v>
      </c>
      <c r="D1194" s="82">
        <v>9</v>
      </c>
      <c r="E1194" s="27">
        <f t="shared" si="375"/>
        <v>0.10465116279069768</v>
      </c>
      <c r="F1194" s="82">
        <v>3</v>
      </c>
      <c r="G1194" s="27">
        <f t="shared" si="376"/>
        <v>6.3829787234042548E-2</v>
      </c>
      <c r="H1194" s="82">
        <v>6</v>
      </c>
      <c r="I1194" s="27">
        <f t="shared" si="377"/>
        <v>0.15384615384615385</v>
      </c>
    </row>
    <row r="1196" spans="1:15" x14ac:dyDescent="0.15">
      <c r="C1196" s="7" t="s">
        <v>97</v>
      </c>
    </row>
    <row r="1197" spans="1:15" ht="22.5" x14ac:dyDescent="0.15">
      <c r="C1197" s="74"/>
      <c r="D1197" s="75" t="s">
        <v>15</v>
      </c>
      <c r="E1197" s="76">
        <v>86</v>
      </c>
      <c r="F1197" s="77" t="s">
        <v>145</v>
      </c>
      <c r="G1197" s="76">
        <v>30</v>
      </c>
      <c r="H1197" s="75" t="s">
        <v>25</v>
      </c>
      <c r="I1197" s="76">
        <v>20</v>
      </c>
      <c r="J1197" s="75" t="s">
        <v>26</v>
      </c>
      <c r="K1197" s="76">
        <v>15</v>
      </c>
      <c r="L1197" s="75" t="s">
        <v>27</v>
      </c>
      <c r="M1197" s="76">
        <v>15</v>
      </c>
      <c r="N1197" s="78" t="s">
        <v>28</v>
      </c>
      <c r="O1197" s="76">
        <v>6</v>
      </c>
    </row>
    <row r="1198" spans="1:15" x14ac:dyDescent="0.15">
      <c r="C1198" s="24" t="s">
        <v>210</v>
      </c>
      <c r="D1198" s="97">
        <v>15</v>
      </c>
      <c r="E1198" s="27">
        <f>D1198/$E$1197</f>
        <v>0.1744186046511628</v>
      </c>
      <c r="F1198" s="97">
        <v>6</v>
      </c>
      <c r="G1198" s="29">
        <f>F1198/$G$1197</f>
        <v>0.2</v>
      </c>
      <c r="H1198" s="97">
        <v>4</v>
      </c>
      <c r="I1198" s="29">
        <f>H1198/$I$1197</f>
        <v>0.2</v>
      </c>
      <c r="J1198" s="97">
        <v>4</v>
      </c>
      <c r="K1198" s="29">
        <f>J1198/$K$1197</f>
        <v>0.26666666666666666</v>
      </c>
      <c r="L1198" s="97">
        <v>0</v>
      </c>
      <c r="M1198" s="29">
        <f>L1198/$M$1197</f>
        <v>0</v>
      </c>
      <c r="N1198" s="97">
        <v>1</v>
      </c>
      <c r="O1198" s="29">
        <f>N1198/$O$1197</f>
        <v>0.16666666666666666</v>
      </c>
    </row>
    <row r="1199" spans="1:15" x14ac:dyDescent="0.15">
      <c r="C1199" s="24" t="s">
        <v>211</v>
      </c>
      <c r="D1199" s="97">
        <v>36</v>
      </c>
      <c r="E1199" s="27">
        <f t="shared" ref="E1199:E1203" si="378">D1199/$E$1197</f>
        <v>0.41860465116279072</v>
      </c>
      <c r="F1199" s="97">
        <v>10</v>
      </c>
      <c r="G1199" s="29">
        <f t="shared" ref="G1199:G1203" si="379">F1199/$G$1197</f>
        <v>0.33333333333333331</v>
      </c>
      <c r="H1199" s="97">
        <v>8</v>
      </c>
      <c r="I1199" s="29">
        <f t="shared" ref="I1199:I1203" si="380">H1199/$I$1197</f>
        <v>0.4</v>
      </c>
      <c r="J1199" s="97">
        <v>9</v>
      </c>
      <c r="K1199" s="29">
        <f t="shared" ref="K1199:K1203" si="381">J1199/$K$1197</f>
        <v>0.6</v>
      </c>
      <c r="L1199" s="97">
        <v>7</v>
      </c>
      <c r="M1199" s="29">
        <f t="shared" ref="M1199:M1203" si="382">L1199/$M$1197</f>
        <v>0.46666666666666667</v>
      </c>
      <c r="N1199" s="97">
        <v>2</v>
      </c>
      <c r="O1199" s="29">
        <f t="shared" ref="O1199:O1203" si="383">N1199/$O$1197</f>
        <v>0.33333333333333331</v>
      </c>
    </row>
    <row r="1200" spans="1:15" x14ac:dyDescent="0.15">
      <c r="C1200" s="24" t="s">
        <v>212</v>
      </c>
      <c r="D1200" s="97">
        <v>14</v>
      </c>
      <c r="E1200" s="27">
        <f t="shared" si="378"/>
        <v>0.16279069767441862</v>
      </c>
      <c r="F1200" s="97">
        <v>6</v>
      </c>
      <c r="G1200" s="29">
        <f t="shared" si="379"/>
        <v>0.2</v>
      </c>
      <c r="H1200" s="97">
        <v>4</v>
      </c>
      <c r="I1200" s="29">
        <f t="shared" si="380"/>
        <v>0.2</v>
      </c>
      <c r="J1200" s="97">
        <v>1</v>
      </c>
      <c r="K1200" s="29">
        <f t="shared" si="381"/>
        <v>6.6666666666666666E-2</v>
      </c>
      <c r="L1200" s="97">
        <v>1</v>
      </c>
      <c r="M1200" s="29">
        <f t="shared" si="382"/>
        <v>6.6666666666666666E-2</v>
      </c>
      <c r="N1200" s="97">
        <v>2</v>
      </c>
      <c r="O1200" s="29">
        <f t="shared" si="383"/>
        <v>0.33333333333333331</v>
      </c>
    </row>
    <row r="1201" spans="1:15" x14ac:dyDescent="0.15">
      <c r="C1201" s="146" t="s">
        <v>213</v>
      </c>
      <c r="D1201" s="97">
        <v>12</v>
      </c>
      <c r="E1201" s="27">
        <f t="shared" si="378"/>
        <v>0.13953488372093023</v>
      </c>
      <c r="F1201" s="97">
        <v>7</v>
      </c>
      <c r="G1201" s="29">
        <f t="shared" si="379"/>
        <v>0.23333333333333334</v>
      </c>
      <c r="H1201" s="97">
        <v>0</v>
      </c>
      <c r="I1201" s="29">
        <f t="shared" si="380"/>
        <v>0</v>
      </c>
      <c r="J1201" s="97">
        <v>0</v>
      </c>
      <c r="K1201" s="29">
        <f t="shared" si="381"/>
        <v>0</v>
      </c>
      <c r="L1201" s="97">
        <v>4</v>
      </c>
      <c r="M1201" s="29">
        <f t="shared" si="382"/>
        <v>0.26666666666666666</v>
      </c>
      <c r="N1201" s="97">
        <v>1</v>
      </c>
      <c r="O1201" s="29">
        <f t="shared" si="383"/>
        <v>0.16666666666666666</v>
      </c>
    </row>
    <row r="1202" spans="1:15" x14ac:dyDescent="0.15">
      <c r="C1202" s="24" t="s">
        <v>118</v>
      </c>
      <c r="D1202" s="97">
        <v>0</v>
      </c>
      <c r="E1202" s="27">
        <f t="shared" si="378"/>
        <v>0</v>
      </c>
      <c r="F1202" s="97">
        <v>0</v>
      </c>
      <c r="G1202" s="29">
        <f t="shared" si="379"/>
        <v>0</v>
      </c>
      <c r="H1202" s="97">
        <v>0</v>
      </c>
      <c r="I1202" s="29">
        <f t="shared" si="380"/>
        <v>0</v>
      </c>
      <c r="J1202" s="97">
        <v>0</v>
      </c>
      <c r="K1202" s="29">
        <f t="shared" si="381"/>
        <v>0</v>
      </c>
      <c r="L1202" s="97">
        <v>0</v>
      </c>
      <c r="M1202" s="29">
        <f t="shared" si="382"/>
        <v>0</v>
      </c>
      <c r="N1202" s="97">
        <v>0</v>
      </c>
      <c r="O1202" s="29">
        <f t="shared" si="383"/>
        <v>0</v>
      </c>
    </row>
    <row r="1203" spans="1:15" x14ac:dyDescent="0.15">
      <c r="C1203" s="24" t="s">
        <v>117</v>
      </c>
      <c r="D1203" s="97">
        <v>9</v>
      </c>
      <c r="E1203" s="27">
        <f t="shared" si="378"/>
        <v>0.10465116279069768</v>
      </c>
      <c r="F1203" s="97">
        <v>1</v>
      </c>
      <c r="G1203" s="29">
        <f t="shared" si="379"/>
        <v>3.3333333333333333E-2</v>
      </c>
      <c r="H1203" s="97">
        <v>4</v>
      </c>
      <c r="I1203" s="29">
        <f t="shared" si="380"/>
        <v>0.2</v>
      </c>
      <c r="J1203" s="97">
        <v>1</v>
      </c>
      <c r="K1203" s="29">
        <f t="shared" si="381"/>
        <v>6.6666666666666666E-2</v>
      </c>
      <c r="L1203" s="97">
        <v>3</v>
      </c>
      <c r="M1203" s="29">
        <f t="shared" si="382"/>
        <v>0.2</v>
      </c>
      <c r="N1203" s="97">
        <v>0</v>
      </c>
      <c r="O1203" s="29">
        <f t="shared" si="383"/>
        <v>0</v>
      </c>
    </row>
    <row r="1205" spans="1:15" x14ac:dyDescent="0.15">
      <c r="A1205" s="3"/>
      <c r="B1205" s="3"/>
      <c r="C1205" s="3"/>
      <c r="D1205" s="3"/>
      <c r="E1205" s="3"/>
      <c r="F1205" s="3"/>
      <c r="G1205" s="3"/>
      <c r="H1205" s="3"/>
      <c r="I1205" s="3"/>
      <c r="J1205" s="3"/>
      <c r="K1205" s="3"/>
      <c r="L1205" s="3"/>
    </row>
    <row r="1206" spans="1:15" x14ac:dyDescent="0.15">
      <c r="A1206" s="3"/>
      <c r="B1206" s="129"/>
      <c r="C1206" s="130"/>
      <c r="D1206" s="130"/>
      <c r="E1206" s="130"/>
      <c r="F1206" s="130"/>
      <c r="G1206" s="130"/>
      <c r="H1206" s="130"/>
      <c r="I1206" s="129"/>
      <c r="J1206" s="129"/>
      <c r="K1206" s="129"/>
      <c r="L1206" s="129"/>
      <c r="M1206" s="129"/>
    </row>
    <row r="1207" spans="1:15" x14ac:dyDescent="0.15">
      <c r="A1207" s="3"/>
      <c r="B1207" s="129"/>
      <c r="C1207" s="130"/>
      <c r="D1207" s="130"/>
      <c r="E1207" s="130"/>
      <c r="F1207" s="130"/>
      <c r="G1207" s="130"/>
      <c r="H1207" s="130"/>
      <c r="I1207" s="129"/>
      <c r="J1207" s="129"/>
      <c r="K1207" s="129"/>
      <c r="L1207" s="129"/>
      <c r="M1207" s="129"/>
    </row>
    <row r="1208" spans="1:15" ht="12.75" customHeight="1" x14ac:dyDescent="0.15">
      <c r="A1208" s="33"/>
      <c r="C1208" s="3"/>
      <c r="D1208" s="3"/>
      <c r="E1208" s="3"/>
      <c r="F1208" s="3"/>
      <c r="G1208" s="3"/>
      <c r="H1208" s="3"/>
      <c r="I1208" s="3"/>
      <c r="J1208" s="3"/>
      <c r="K1208" s="3"/>
      <c r="L1208" s="3"/>
    </row>
    <row r="1209" spans="1:15" ht="12.75" customHeight="1" x14ac:dyDescent="0.15">
      <c r="A1209" s="33" t="s">
        <v>121</v>
      </c>
      <c r="B1209" s="7" t="s">
        <v>295</v>
      </c>
      <c r="C1209" s="3"/>
      <c r="D1209" s="3"/>
      <c r="E1209" s="3"/>
      <c r="F1209" s="3"/>
      <c r="G1209" s="3"/>
      <c r="H1209" s="3"/>
      <c r="I1209" s="3"/>
      <c r="J1209" s="3"/>
      <c r="K1209" s="3"/>
      <c r="L1209" s="3"/>
    </row>
    <row r="1210" spans="1:15" ht="12.75" customHeight="1" x14ac:dyDescent="0.15">
      <c r="A1210" s="33" t="s">
        <v>121</v>
      </c>
      <c r="B1210" s="7" t="s">
        <v>296</v>
      </c>
      <c r="C1210" s="3"/>
      <c r="D1210" s="3"/>
      <c r="E1210" s="3"/>
      <c r="F1210" s="3"/>
      <c r="G1210" s="3"/>
      <c r="H1210" s="3"/>
      <c r="I1210" s="3"/>
      <c r="J1210" s="3"/>
      <c r="K1210" s="3"/>
      <c r="L1210" s="3"/>
    </row>
    <row r="1211" spans="1:15" ht="12.75" customHeight="1" x14ac:dyDescent="0.15">
      <c r="A1211" s="33"/>
      <c r="C1211" s="3"/>
      <c r="D1211" s="3"/>
      <c r="E1211" s="3"/>
      <c r="F1211" s="3"/>
      <c r="G1211" s="3"/>
      <c r="H1211" s="3"/>
      <c r="I1211" s="3"/>
      <c r="J1211" s="3"/>
      <c r="K1211" s="3"/>
      <c r="L1211" s="3"/>
    </row>
    <row r="1212" spans="1:15" x14ac:dyDescent="0.15">
      <c r="A1212" s="3"/>
      <c r="C1212" s="127"/>
      <c r="D1212" s="24" t="s">
        <v>15</v>
      </c>
      <c r="E1212" s="18">
        <v>500</v>
      </c>
      <c r="F1212" s="24" t="s">
        <v>2</v>
      </c>
      <c r="G1212" s="18">
        <v>250</v>
      </c>
      <c r="H1212" s="24" t="s">
        <v>3</v>
      </c>
      <c r="I1212" s="18">
        <v>250</v>
      </c>
      <c r="J1212" s="115"/>
      <c r="K1212" s="115"/>
      <c r="L1212" s="3"/>
      <c r="M1212" s="3"/>
    </row>
    <row r="1213" spans="1:15" x14ac:dyDescent="0.15">
      <c r="A1213" s="3"/>
      <c r="C1213" s="24" t="s">
        <v>214</v>
      </c>
      <c r="D1213" s="82">
        <v>14</v>
      </c>
      <c r="E1213" s="27">
        <f>D1213/$E$1212</f>
        <v>2.8000000000000001E-2</v>
      </c>
      <c r="F1213" s="82">
        <v>11</v>
      </c>
      <c r="G1213" s="27">
        <f>F1213/$G$1212</f>
        <v>4.3999999999999997E-2</v>
      </c>
      <c r="H1213" s="82">
        <v>3</v>
      </c>
      <c r="I1213" s="27">
        <f>H1213/$I$1212</f>
        <v>1.2E-2</v>
      </c>
      <c r="J1213" s="116"/>
      <c r="K1213" s="116"/>
      <c r="L1213" s="3"/>
      <c r="M1213" s="3"/>
    </row>
    <row r="1214" spans="1:15" x14ac:dyDescent="0.15">
      <c r="A1214" s="3"/>
      <c r="C1214" s="24" t="s">
        <v>215</v>
      </c>
      <c r="D1214" s="82">
        <v>62</v>
      </c>
      <c r="E1214" s="27">
        <f t="shared" ref="E1214:E1217" si="384">D1214/$E$1212</f>
        <v>0.124</v>
      </c>
      <c r="F1214" s="82">
        <v>26</v>
      </c>
      <c r="G1214" s="27">
        <f t="shared" ref="G1214:G1217" si="385">F1214/$G$1212</f>
        <v>0.104</v>
      </c>
      <c r="H1214" s="82">
        <v>36</v>
      </c>
      <c r="I1214" s="27">
        <f t="shared" ref="I1214:I1217" si="386">H1214/$I$1212</f>
        <v>0.14399999999999999</v>
      </c>
      <c r="J1214" s="116"/>
      <c r="K1214" s="116"/>
      <c r="L1214" s="3"/>
      <c r="M1214" s="3"/>
    </row>
    <row r="1215" spans="1:15" x14ac:dyDescent="0.15">
      <c r="A1215" s="3"/>
      <c r="C1215" s="24" t="s">
        <v>216</v>
      </c>
      <c r="D1215" s="82">
        <v>147</v>
      </c>
      <c r="E1215" s="27">
        <f t="shared" si="384"/>
        <v>0.29399999999999998</v>
      </c>
      <c r="F1215" s="82">
        <v>84</v>
      </c>
      <c r="G1215" s="27">
        <f t="shared" si="385"/>
        <v>0.33600000000000002</v>
      </c>
      <c r="H1215" s="82">
        <v>63</v>
      </c>
      <c r="I1215" s="27">
        <f t="shared" si="386"/>
        <v>0.252</v>
      </c>
      <c r="J1215" s="116"/>
      <c r="K1215" s="116"/>
      <c r="L1215" s="3"/>
      <c r="M1215" s="3"/>
    </row>
    <row r="1216" spans="1:15" x14ac:dyDescent="0.15">
      <c r="A1216" s="3"/>
      <c r="C1216" s="24" t="s">
        <v>217</v>
      </c>
      <c r="D1216" s="82">
        <v>193</v>
      </c>
      <c r="E1216" s="27">
        <f t="shared" si="384"/>
        <v>0.38600000000000001</v>
      </c>
      <c r="F1216" s="82">
        <v>93</v>
      </c>
      <c r="G1216" s="27">
        <f t="shared" si="385"/>
        <v>0.372</v>
      </c>
      <c r="H1216" s="82">
        <v>100</v>
      </c>
      <c r="I1216" s="27">
        <f t="shared" si="386"/>
        <v>0.4</v>
      </c>
      <c r="J1216" s="116"/>
      <c r="K1216" s="116"/>
      <c r="L1216" s="3"/>
      <c r="M1216" s="3"/>
    </row>
    <row r="1217" spans="1:18" x14ac:dyDescent="0.15">
      <c r="A1217" s="3"/>
      <c r="C1217" s="24" t="s">
        <v>117</v>
      </c>
      <c r="D1217" s="82">
        <v>84</v>
      </c>
      <c r="E1217" s="27">
        <f t="shared" si="384"/>
        <v>0.16800000000000001</v>
      </c>
      <c r="F1217" s="82">
        <v>36</v>
      </c>
      <c r="G1217" s="27">
        <f t="shared" si="385"/>
        <v>0.14399999999999999</v>
      </c>
      <c r="H1217" s="82">
        <v>48</v>
      </c>
      <c r="I1217" s="27">
        <f t="shared" si="386"/>
        <v>0.192</v>
      </c>
      <c r="J1217" s="116"/>
      <c r="K1217" s="116"/>
      <c r="L1217" s="3"/>
      <c r="M1217" s="3"/>
    </row>
    <row r="1218" spans="1:18" x14ac:dyDescent="0.15">
      <c r="A1218" s="3"/>
    </row>
    <row r="1219" spans="1:18" x14ac:dyDescent="0.15">
      <c r="A1219" s="3"/>
      <c r="C1219" s="127"/>
      <c r="D1219" s="24" t="s">
        <v>15</v>
      </c>
      <c r="E1219" s="18">
        <v>500</v>
      </c>
      <c r="F1219" s="24" t="s">
        <v>2</v>
      </c>
      <c r="G1219" s="18">
        <v>250</v>
      </c>
      <c r="H1219" s="24" t="s">
        <v>3</v>
      </c>
      <c r="I1219" s="18">
        <v>250</v>
      </c>
      <c r="J1219" s="115"/>
      <c r="K1219" s="115"/>
      <c r="L1219" s="3"/>
      <c r="M1219" s="3"/>
    </row>
    <row r="1220" spans="1:18" x14ac:dyDescent="0.15">
      <c r="A1220" s="3"/>
      <c r="C1220" s="24" t="s">
        <v>218</v>
      </c>
      <c r="D1220" s="82">
        <v>76</v>
      </c>
      <c r="E1220" s="27">
        <f>D1220/$E$1219</f>
        <v>0.152</v>
      </c>
      <c r="F1220" s="82">
        <v>37</v>
      </c>
      <c r="G1220" s="27">
        <f>F1220/$G$1219</f>
        <v>0.14799999999999999</v>
      </c>
      <c r="H1220" s="82">
        <v>39</v>
      </c>
      <c r="I1220" s="27">
        <f>H1220/$I$1219</f>
        <v>0.156</v>
      </c>
      <c r="J1220" s="116"/>
      <c r="K1220" s="116"/>
      <c r="L1220" s="3"/>
      <c r="M1220" s="3"/>
    </row>
    <row r="1221" spans="1:18" x14ac:dyDescent="0.15">
      <c r="A1221" s="3"/>
      <c r="C1221" s="24" t="s">
        <v>219</v>
      </c>
      <c r="D1221" s="82">
        <v>340</v>
      </c>
      <c r="E1221" s="27">
        <f>D1221/$E$1219</f>
        <v>0.68</v>
      </c>
      <c r="F1221" s="82">
        <v>177</v>
      </c>
      <c r="G1221" s="27">
        <f>F1221/$G$1219</f>
        <v>0.70799999999999996</v>
      </c>
      <c r="H1221" s="82">
        <v>163</v>
      </c>
      <c r="I1221" s="27">
        <f>H1221/$I$1219</f>
        <v>0.65200000000000002</v>
      </c>
      <c r="J1221" s="116"/>
      <c r="K1221" s="116"/>
      <c r="L1221" s="3"/>
      <c r="M1221" s="3"/>
    </row>
    <row r="1222" spans="1:18" x14ac:dyDescent="0.15">
      <c r="A1222" s="3"/>
      <c r="C1222" s="3"/>
      <c r="D1222" s="3"/>
      <c r="E1222" s="3"/>
      <c r="F1222" s="3"/>
      <c r="G1222" s="3"/>
      <c r="H1222" s="3"/>
      <c r="I1222" s="3"/>
      <c r="J1222" s="3"/>
      <c r="K1222" s="3"/>
      <c r="L1222" s="3"/>
      <c r="M1222" s="3"/>
    </row>
    <row r="1223" spans="1:18" x14ac:dyDescent="0.15">
      <c r="C1223" s="7" t="s">
        <v>97</v>
      </c>
    </row>
    <row r="1224" spans="1:18" ht="22.5" x14ac:dyDescent="0.15">
      <c r="C1224" s="74"/>
      <c r="D1224" s="75" t="s">
        <v>15</v>
      </c>
      <c r="E1224" s="76">
        <v>500</v>
      </c>
      <c r="F1224" s="77" t="s">
        <v>145</v>
      </c>
      <c r="G1224" s="76">
        <v>100</v>
      </c>
      <c r="H1224" s="75" t="s">
        <v>25</v>
      </c>
      <c r="I1224" s="76">
        <v>100</v>
      </c>
      <c r="J1224" s="75" t="s">
        <v>26</v>
      </c>
      <c r="K1224" s="76">
        <v>100</v>
      </c>
      <c r="L1224" s="75" t="s">
        <v>27</v>
      </c>
      <c r="M1224" s="76">
        <v>100</v>
      </c>
      <c r="N1224" s="78" t="s">
        <v>28</v>
      </c>
      <c r="O1224" s="76">
        <v>100</v>
      </c>
      <c r="R1224" s="65"/>
    </row>
    <row r="1225" spans="1:18" x14ac:dyDescent="0.15">
      <c r="A1225" s="3"/>
      <c r="C1225" s="24" t="s">
        <v>214</v>
      </c>
      <c r="D1225" s="97">
        <v>14</v>
      </c>
      <c r="E1225" s="27">
        <f>D1225/$E$1224</f>
        <v>2.8000000000000001E-2</v>
      </c>
      <c r="F1225" s="97">
        <v>5</v>
      </c>
      <c r="G1225" s="29">
        <f>F1225/$G$1224</f>
        <v>0.05</v>
      </c>
      <c r="H1225" s="97">
        <v>3</v>
      </c>
      <c r="I1225" s="29">
        <f>H1225/$I$1224</f>
        <v>0.03</v>
      </c>
      <c r="J1225" s="97">
        <v>1</v>
      </c>
      <c r="K1225" s="29">
        <f>J1225/$K$1224</f>
        <v>0.01</v>
      </c>
      <c r="L1225" s="97">
        <v>2</v>
      </c>
      <c r="M1225" s="29">
        <f>L1225/$M$1224</f>
        <v>0.02</v>
      </c>
      <c r="N1225" s="97">
        <v>3</v>
      </c>
      <c r="O1225" s="29">
        <f>N1225/$O$1224</f>
        <v>0.03</v>
      </c>
    </row>
    <row r="1226" spans="1:18" x14ac:dyDescent="0.15">
      <c r="A1226" s="3"/>
      <c r="C1226" s="24" t="s">
        <v>215</v>
      </c>
      <c r="D1226" s="97">
        <v>62</v>
      </c>
      <c r="E1226" s="27">
        <f t="shared" ref="E1226:E1229" si="387">D1226/$E$1224</f>
        <v>0.124</v>
      </c>
      <c r="F1226" s="97">
        <v>13</v>
      </c>
      <c r="G1226" s="29">
        <f t="shared" ref="G1226:G1229" si="388">F1226/$G$1224</f>
        <v>0.13</v>
      </c>
      <c r="H1226" s="97">
        <v>7</v>
      </c>
      <c r="I1226" s="29">
        <f t="shared" ref="I1226:I1229" si="389">H1226/$I$1224</f>
        <v>7.0000000000000007E-2</v>
      </c>
      <c r="J1226" s="97">
        <v>11</v>
      </c>
      <c r="K1226" s="29">
        <f t="shared" ref="K1226:K1229" si="390">J1226/$K$1224</f>
        <v>0.11</v>
      </c>
      <c r="L1226" s="97">
        <v>10</v>
      </c>
      <c r="M1226" s="29">
        <f t="shared" ref="M1226:M1229" si="391">L1226/$M$1224</f>
        <v>0.1</v>
      </c>
      <c r="N1226" s="97">
        <v>21</v>
      </c>
      <c r="O1226" s="29">
        <f t="shared" ref="O1226:O1229" si="392">N1226/$O$1224</f>
        <v>0.21</v>
      </c>
    </row>
    <row r="1227" spans="1:18" x14ac:dyDescent="0.15">
      <c r="A1227" s="3"/>
      <c r="C1227" s="24" t="s">
        <v>216</v>
      </c>
      <c r="D1227" s="97">
        <v>147</v>
      </c>
      <c r="E1227" s="27">
        <f t="shared" si="387"/>
        <v>0.29399999999999998</v>
      </c>
      <c r="F1227" s="97">
        <v>22</v>
      </c>
      <c r="G1227" s="29">
        <f t="shared" si="388"/>
        <v>0.22</v>
      </c>
      <c r="H1227" s="97">
        <v>20</v>
      </c>
      <c r="I1227" s="29">
        <f t="shared" si="389"/>
        <v>0.2</v>
      </c>
      <c r="J1227" s="97">
        <v>33</v>
      </c>
      <c r="K1227" s="29">
        <f t="shared" si="390"/>
        <v>0.33</v>
      </c>
      <c r="L1227" s="97">
        <v>37</v>
      </c>
      <c r="M1227" s="29">
        <f t="shared" si="391"/>
        <v>0.37</v>
      </c>
      <c r="N1227" s="97">
        <v>35</v>
      </c>
      <c r="O1227" s="29">
        <f t="shared" si="392"/>
        <v>0.35</v>
      </c>
    </row>
    <row r="1228" spans="1:18" x14ac:dyDescent="0.15">
      <c r="A1228" s="3"/>
      <c r="C1228" s="24" t="s">
        <v>217</v>
      </c>
      <c r="D1228" s="97">
        <v>193</v>
      </c>
      <c r="E1228" s="27">
        <f t="shared" si="387"/>
        <v>0.38600000000000001</v>
      </c>
      <c r="F1228" s="97">
        <v>34</v>
      </c>
      <c r="G1228" s="29">
        <f t="shared" si="388"/>
        <v>0.34</v>
      </c>
      <c r="H1228" s="97">
        <v>49</v>
      </c>
      <c r="I1228" s="29">
        <f t="shared" si="389"/>
        <v>0.49</v>
      </c>
      <c r="J1228" s="97">
        <v>38</v>
      </c>
      <c r="K1228" s="29">
        <f t="shared" si="390"/>
        <v>0.38</v>
      </c>
      <c r="L1228" s="97">
        <v>37</v>
      </c>
      <c r="M1228" s="29">
        <f t="shared" si="391"/>
        <v>0.37</v>
      </c>
      <c r="N1228" s="97">
        <v>35</v>
      </c>
      <c r="O1228" s="29">
        <f t="shared" si="392"/>
        <v>0.35</v>
      </c>
    </row>
    <row r="1229" spans="1:18" x14ac:dyDescent="0.15">
      <c r="A1229" s="3"/>
      <c r="C1229" s="24" t="s">
        <v>117</v>
      </c>
      <c r="D1229" s="97">
        <v>84</v>
      </c>
      <c r="E1229" s="27">
        <f t="shared" si="387"/>
        <v>0.16800000000000001</v>
      </c>
      <c r="F1229" s="97">
        <v>26</v>
      </c>
      <c r="G1229" s="29">
        <f t="shared" si="388"/>
        <v>0.26</v>
      </c>
      <c r="H1229" s="97">
        <v>21</v>
      </c>
      <c r="I1229" s="29">
        <f t="shared" si="389"/>
        <v>0.21</v>
      </c>
      <c r="J1229" s="97">
        <v>17</v>
      </c>
      <c r="K1229" s="29">
        <f t="shared" si="390"/>
        <v>0.17</v>
      </c>
      <c r="L1229" s="97">
        <v>14</v>
      </c>
      <c r="M1229" s="29">
        <f t="shared" si="391"/>
        <v>0.14000000000000001</v>
      </c>
      <c r="N1229" s="97">
        <v>6</v>
      </c>
      <c r="O1229" s="29">
        <f t="shared" si="392"/>
        <v>0.06</v>
      </c>
    </row>
    <row r="1230" spans="1:18" x14ac:dyDescent="0.15">
      <c r="A1230" s="3"/>
      <c r="D1230" s="3"/>
      <c r="E1230" s="90"/>
      <c r="F1230" s="3"/>
      <c r="G1230" s="90"/>
      <c r="H1230" s="3"/>
      <c r="I1230" s="90"/>
      <c r="J1230" s="3"/>
      <c r="K1230" s="90"/>
      <c r="L1230" s="3"/>
      <c r="M1230" s="90"/>
      <c r="N1230" s="3"/>
      <c r="O1230" s="90"/>
    </row>
    <row r="1231" spans="1:18" ht="22.5" x14ac:dyDescent="0.15">
      <c r="C1231" s="127"/>
      <c r="D1231" s="75" t="s">
        <v>15</v>
      </c>
      <c r="E1231" s="76">
        <v>500</v>
      </c>
      <c r="F1231" s="77" t="s">
        <v>145</v>
      </c>
      <c r="G1231" s="76">
        <v>100</v>
      </c>
      <c r="H1231" s="75" t="s">
        <v>25</v>
      </c>
      <c r="I1231" s="76">
        <v>100</v>
      </c>
      <c r="J1231" s="75" t="s">
        <v>26</v>
      </c>
      <c r="K1231" s="76">
        <v>100</v>
      </c>
      <c r="L1231" s="75" t="s">
        <v>27</v>
      </c>
      <c r="M1231" s="76">
        <v>100</v>
      </c>
      <c r="N1231" s="78" t="s">
        <v>28</v>
      </c>
      <c r="O1231" s="76">
        <v>100</v>
      </c>
      <c r="R1231" s="65"/>
    </row>
    <row r="1232" spans="1:18" x14ac:dyDescent="0.15">
      <c r="A1232" s="3"/>
      <c r="C1232" s="24" t="s">
        <v>218</v>
      </c>
      <c r="D1232" s="97">
        <v>76</v>
      </c>
      <c r="E1232" s="27">
        <f>D1232/$E$1231</f>
        <v>0.152</v>
      </c>
      <c r="F1232" s="97">
        <v>18</v>
      </c>
      <c r="G1232" s="29">
        <f>F1232/$G$1231</f>
        <v>0.18</v>
      </c>
      <c r="H1232" s="97">
        <v>10</v>
      </c>
      <c r="I1232" s="29">
        <f>H1232/$I$1231</f>
        <v>0.1</v>
      </c>
      <c r="J1232" s="97">
        <v>12</v>
      </c>
      <c r="K1232" s="29">
        <f>J1232/$K$1231</f>
        <v>0.12</v>
      </c>
      <c r="L1232" s="97">
        <v>12</v>
      </c>
      <c r="M1232" s="29">
        <f>L1232/$M$1231</f>
        <v>0.12</v>
      </c>
      <c r="N1232" s="97">
        <v>24</v>
      </c>
      <c r="O1232" s="29">
        <f>N1232/$O$1231</f>
        <v>0.24</v>
      </c>
    </row>
    <row r="1233" spans="1:15" x14ac:dyDescent="0.15">
      <c r="A1233" s="3"/>
      <c r="C1233" s="24" t="s">
        <v>219</v>
      </c>
      <c r="D1233" s="97">
        <v>340</v>
      </c>
      <c r="E1233" s="27">
        <f>D1233/$E$1231</f>
        <v>0.68</v>
      </c>
      <c r="F1233" s="97">
        <v>56</v>
      </c>
      <c r="G1233" s="29">
        <f>F1233/$G$1231</f>
        <v>0.56000000000000005</v>
      </c>
      <c r="H1233" s="97">
        <v>69</v>
      </c>
      <c r="I1233" s="29">
        <f>H1233/$I$1231</f>
        <v>0.69</v>
      </c>
      <c r="J1233" s="97">
        <v>71</v>
      </c>
      <c r="K1233" s="29">
        <f>J1233/$K$1231</f>
        <v>0.71</v>
      </c>
      <c r="L1233" s="97">
        <v>74</v>
      </c>
      <c r="M1233" s="29">
        <f>L1233/$M$1231</f>
        <v>0.74</v>
      </c>
      <c r="N1233" s="97">
        <v>70</v>
      </c>
      <c r="O1233" s="29">
        <f>N1233/$O$1231</f>
        <v>0.7</v>
      </c>
    </row>
    <row r="1234" spans="1:15" x14ac:dyDescent="0.15">
      <c r="A1234" s="3"/>
      <c r="B1234" s="3"/>
      <c r="C1234" s="3"/>
      <c r="D1234" s="3"/>
      <c r="E1234" s="3"/>
      <c r="F1234" s="3"/>
      <c r="G1234" s="3"/>
      <c r="H1234" s="3"/>
      <c r="I1234" s="3"/>
      <c r="J1234" s="3"/>
      <c r="K1234" s="3"/>
      <c r="L1234" s="3"/>
    </row>
    <row r="1235" spans="1:15" x14ac:dyDescent="0.15">
      <c r="A1235" s="3"/>
      <c r="B1235" s="129"/>
      <c r="C1235" s="130"/>
      <c r="D1235" s="130"/>
      <c r="E1235" s="130"/>
      <c r="F1235" s="130"/>
      <c r="G1235" s="130"/>
      <c r="H1235" s="130"/>
      <c r="I1235" s="129"/>
      <c r="J1235" s="129"/>
      <c r="K1235" s="129"/>
      <c r="L1235" s="129"/>
      <c r="M1235" s="129"/>
    </row>
    <row r="1236" spans="1:15" x14ac:dyDescent="0.15">
      <c r="A1236" s="3"/>
      <c r="B1236" s="129"/>
      <c r="C1236" s="130"/>
      <c r="D1236" s="130"/>
      <c r="E1236" s="130"/>
      <c r="F1236" s="130"/>
      <c r="G1236" s="130"/>
      <c r="H1236" s="130"/>
      <c r="I1236" s="129"/>
      <c r="J1236" s="129"/>
      <c r="K1236" s="129"/>
      <c r="L1236" s="129"/>
      <c r="M1236" s="129"/>
    </row>
    <row r="1237" spans="1:15" x14ac:dyDescent="0.15">
      <c r="A1237" s="3"/>
      <c r="B1237" s="3"/>
      <c r="C1237" s="3"/>
      <c r="D1237" s="3"/>
      <c r="E1237" s="3"/>
      <c r="F1237" s="3"/>
      <c r="G1237" s="3"/>
      <c r="H1237" s="3"/>
      <c r="I1237" s="3"/>
      <c r="J1237" s="3"/>
      <c r="K1237" s="3"/>
      <c r="L1237" s="3"/>
      <c r="M1237" s="3"/>
    </row>
    <row r="1238" spans="1:15" ht="12.75" customHeight="1" x14ac:dyDescent="0.15">
      <c r="A1238" s="33" t="s">
        <v>121</v>
      </c>
      <c r="B1238" s="7" t="s">
        <v>297</v>
      </c>
      <c r="C1238" s="3"/>
      <c r="D1238" s="3"/>
      <c r="E1238" s="3"/>
      <c r="F1238" s="3"/>
      <c r="G1238" s="3"/>
      <c r="H1238" s="3"/>
      <c r="I1238" s="3"/>
      <c r="J1238" s="3"/>
      <c r="K1238" s="3"/>
      <c r="L1238" s="3"/>
    </row>
    <row r="1239" spans="1:15" x14ac:dyDescent="0.15">
      <c r="A1239" s="3"/>
    </row>
    <row r="1240" spans="1:15" x14ac:dyDescent="0.15">
      <c r="A1240" s="3"/>
      <c r="C1240" s="127"/>
      <c r="D1240" s="24" t="s">
        <v>15</v>
      </c>
      <c r="E1240" s="18">
        <v>500</v>
      </c>
      <c r="F1240" s="24" t="s">
        <v>2</v>
      </c>
      <c r="G1240" s="18">
        <v>250</v>
      </c>
      <c r="H1240" s="24" t="s">
        <v>3</v>
      </c>
      <c r="I1240" s="18">
        <v>250</v>
      </c>
      <c r="J1240" s="115"/>
      <c r="K1240" s="115"/>
      <c r="L1240" s="3"/>
      <c r="M1240" s="3"/>
    </row>
    <row r="1241" spans="1:15" x14ac:dyDescent="0.15">
      <c r="A1241" s="3"/>
      <c r="C1241" s="24" t="s">
        <v>220</v>
      </c>
      <c r="D1241" s="82">
        <v>18</v>
      </c>
      <c r="E1241" s="27">
        <f>D1241/$E$1240</f>
        <v>3.5999999999999997E-2</v>
      </c>
      <c r="F1241" s="82">
        <v>15</v>
      </c>
      <c r="G1241" s="27">
        <f>F1241/$G$1240</f>
        <v>0.06</v>
      </c>
      <c r="H1241" s="82">
        <v>3</v>
      </c>
      <c r="I1241" s="27">
        <f>H1241/$I$1240</f>
        <v>1.2E-2</v>
      </c>
      <c r="J1241" s="116"/>
      <c r="K1241" s="116"/>
      <c r="L1241" s="3"/>
      <c r="M1241" s="3"/>
    </row>
    <row r="1242" spans="1:15" x14ac:dyDescent="0.15">
      <c r="A1242" s="3"/>
      <c r="C1242" s="24" t="s">
        <v>221</v>
      </c>
      <c r="D1242" s="82">
        <v>142</v>
      </c>
      <c r="E1242" s="27">
        <f t="shared" ref="E1242:E1244" si="393">D1242/$E$1240</f>
        <v>0.28399999999999997</v>
      </c>
      <c r="F1242" s="82">
        <v>71</v>
      </c>
      <c r="G1242" s="27">
        <f t="shared" ref="G1242:G1244" si="394">F1242/$G$1240</f>
        <v>0.28399999999999997</v>
      </c>
      <c r="H1242" s="82">
        <v>71</v>
      </c>
      <c r="I1242" s="27">
        <f t="shared" ref="I1242:I1244" si="395">H1242/$I$1240</f>
        <v>0.28399999999999997</v>
      </c>
      <c r="J1242" s="116"/>
      <c r="K1242" s="116"/>
      <c r="L1242" s="3"/>
      <c r="M1242" s="3"/>
    </row>
    <row r="1243" spans="1:15" x14ac:dyDescent="0.15">
      <c r="A1243" s="3"/>
      <c r="C1243" s="24" t="s">
        <v>222</v>
      </c>
      <c r="D1243" s="82">
        <v>171</v>
      </c>
      <c r="E1243" s="27">
        <f t="shared" si="393"/>
        <v>0.34200000000000003</v>
      </c>
      <c r="F1243" s="82">
        <v>80</v>
      </c>
      <c r="G1243" s="27">
        <f t="shared" si="394"/>
        <v>0.32</v>
      </c>
      <c r="H1243" s="82">
        <v>91</v>
      </c>
      <c r="I1243" s="27">
        <f t="shared" si="395"/>
        <v>0.36399999999999999</v>
      </c>
      <c r="J1243" s="116"/>
      <c r="K1243" s="116"/>
      <c r="L1243" s="3"/>
      <c r="M1243" s="3"/>
    </row>
    <row r="1244" spans="1:15" x14ac:dyDescent="0.15">
      <c r="A1244" s="3"/>
      <c r="C1244" s="24" t="s">
        <v>223</v>
      </c>
      <c r="D1244" s="82">
        <v>169</v>
      </c>
      <c r="E1244" s="27">
        <f t="shared" si="393"/>
        <v>0.33800000000000002</v>
      </c>
      <c r="F1244" s="82">
        <v>84</v>
      </c>
      <c r="G1244" s="27">
        <f t="shared" si="394"/>
        <v>0.33600000000000002</v>
      </c>
      <c r="H1244" s="82">
        <v>85</v>
      </c>
      <c r="I1244" s="27">
        <f t="shared" si="395"/>
        <v>0.34</v>
      </c>
      <c r="J1244" s="116"/>
      <c r="K1244" s="116"/>
      <c r="L1244" s="3"/>
      <c r="M1244" s="3"/>
    </row>
    <row r="1245" spans="1:15" x14ac:dyDescent="0.15">
      <c r="A1245" s="3"/>
    </row>
    <row r="1246" spans="1:15" x14ac:dyDescent="0.15">
      <c r="A1246" s="3"/>
      <c r="C1246" s="127"/>
      <c r="D1246" s="24" t="s">
        <v>15</v>
      </c>
      <c r="E1246" s="18">
        <v>500</v>
      </c>
      <c r="F1246" s="24" t="s">
        <v>2</v>
      </c>
      <c r="G1246" s="18">
        <v>250</v>
      </c>
      <c r="H1246" s="24" t="s">
        <v>3</v>
      </c>
      <c r="I1246" s="18">
        <v>250</v>
      </c>
      <c r="J1246" s="115"/>
      <c r="K1246" s="115"/>
      <c r="L1246" s="3"/>
      <c r="M1246" s="3"/>
    </row>
    <row r="1247" spans="1:15" x14ac:dyDescent="0.15">
      <c r="A1247" s="3"/>
      <c r="C1247" s="24" t="s">
        <v>224</v>
      </c>
      <c r="D1247" s="82">
        <v>160</v>
      </c>
      <c r="E1247" s="27">
        <f>D1247/$E$1246</f>
        <v>0.32</v>
      </c>
      <c r="F1247" s="82">
        <v>86</v>
      </c>
      <c r="G1247" s="27">
        <f>F1247/$G$1246</f>
        <v>0.34399999999999997</v>
      </c>
      <c r="H1247" s="82">
        <v>74</v>
      </c>
      <c r="I1247" s="27">
        <f>H1247/$I$1246</f>
        <v>0.29599999999999999</v>
      </c>
      <c r="J1247" s="116"/>
      <c r="K1247" s="116"/>
      <c r="L1247" s="3"/>
      <c r="M1247" s="3"/>
    </row>
    <row r="1248" spans="1:15" x14ac:dyDescent="0.15">
      <c r="A1248" s="3"/>
      <c r="C1248" s="24" t="s">
        <v>225</v>
      </c>
      <c r="D1248" s="82">
        <v>340</v>
      </c>
      <c r="E1248" s="27">
        <f>D1248/$E$1246</f>
        <v>0.68</v>
      </c>
      <c r="F1248" s="82">
        <v>164</v>
      </c>
      <c r="G1248" s="27">
        <f>F1248/$G$1246</f>
        <v>0.65600000000000003</v>
      </c>
      <c r="H1248" s="82">
        <v>176</v>
      </c>
      <c r="I1248" s="27">
        <f>H1248/$I$1246</f>
        <v>0.70399999999999996</v>
      </c>
      <c r="J1248" s="116"/>
      <c r="K1248" s="116"/>
      <c r="L1248" s="3"/>
      <c r="M1248" s="3"/>
    </row>
    <row r="1249" spans="1:18" x14ac:dyDescent="0.15">
      <c r="A1249" s="3"/>
      <c r="C1249" s="3"/>
      <c r="D1249" s="3"/>
      <c r="E1249" s="3"/>
      <c r="F1249" s="3"/>
      <c r="G1249" s="3"/>
      <c r="H1249" s="3"/>
      <c r="I1249" s="3"/>
      <c r="J1249" s="3"/>
      <c r="K1249" s="3"/>
      <c r="L1249" s="3"/>
      <c r="M1249" s="3"/>
    </row>
    <row r="1250" spans="1:18" x14ac:dyDescent="0.15">
      <c r="C1250" s="7" t="s">
        <v>97</v>
      </c>
    </row>
    <row r="1251" spans="1:18" ht="22.5" x14ac:dyDescent="0.15">
      <c r="C1251" s="74"/>
      <c r="D1251" s="75" t="s">
        <v>15</v>
      </c>
      <c r="E1251" s="76">
        <v>500</v>
      </c>
      <c r="F1251" s="77" t="s">
        <v>145</v>
      </c>
      <c r="G1251" s="76">
        <v>100</v>
      </c>
      <c r="H1251" s="75" t="s">
        <v>25</v>
      </c>
      <c r="I1251" s="76">
        <v>100</v>
      </c>
      <c r="J1251" s="75" t="s">
        <v>26</v>
      </c>
      <c r="K1251" s="76">
        <v>100</v>
      </c>
      <c r="L1251" s="75" t="s">
        <v>27</v>
      </c>
      <c r="M1251" s="76">
        <v>100</v>
      </c>
      <c r="N1251" s="78" t="s">
        <v>28</v>
      </c>
      <c r="O1251" s="76">
        <v>100</v>
      </c>
      <c r="R1251" s="65"/>
    </row>
    <row r="1252" spans="1:18" x14ac:dyDescent="0.15">
      <c r="A1252" s="3"/>
      <c r="C1252" s="24" t="s">
        <v>220</v>
      </c>
      <c r="D1252" s="97">
        <v>18</v>
      </c>
      <c r="E1252" s="27">
        <f>D1252/$E$1251</f>
        <v>3.5999999999999997E-2</v>
      </c>
      <c r="F1252" s="97">
        <v>6</v>
      </c>
      <c r="G1252" s="29">
        <f>F1252/$G$1251</f>
        <v>0.06</v>
      </c>
      <c r="H1252" s="97">
        <v>5</v>
      </c>
      <c r="I1252" s="29">
        <f>H1252/$I$1251</f>
        <v>0.05</v>
      </c>
      <c r="J1252" s="97">
        <v>2</v>
      </c>
      <c r="K1252" s="29">
        <f>J1252/$K$1251</f>
        <v>0.02</v>
      </c>
      <c r="L1252" s="97">
        <v>3</v>
      </c>
      <c r="M1252" s="29">
        <f>L1252/$M$1251</f>
        <v>0.03</v>
      </c>
      <c r="N1252" s="97">
        <v>2</v>
      </c>
      <c r="O1252" s="29">
        <f>N1252/$O$1251</f>
        <v>0.02</v>
      </c>
    </row>
    <row r="1253" spans="1:18" x14ac:dyDescent="0.15">
      <c r="A1253" s="3"/>
      <c r="C1253" s="24" t="s">
        <v>221</v>
      </c>
      <c r="D1253" s="97">
        <v>142</v>
      </c>
      <c r="E1253" s="27">
        <f t="shared" ref="E1253:E1255" si="396">D1253/$E$1251</f>
        <v>0.28399999999999997</v>
      </c>
      <c r="F1253" s="97">
        <v>31</v>
      </c>
      <c r="G1253" s="29">
        <f t="shared" ref="G1253:G1255" si="397">F1253/$G$1251</f>
        <v>0.31</v>
      </c>
      <c r="H1253" s="97">
        <v>20</v>
      </c>
      <c r="I1253" s="29">
        <f t="shared" ref="I1253:I1255" si="398">H1253/$I$1251</f>
        <v>0.2</v>
      </c>
      <c r="J1253" s="97">
        <v>36</v>
      </c>
      <c r="K1253" s="29">
        <f t="shared" ref="K1253:K1255" si="399">J1253/$K$1251</f>
        <v>0.36</v>
      </c>
      <c r="L1253" s="97">
        <v>24</v>
      </c>
      <c r="M1253" s="29">
        <f t="shared" ref="M1253:M1255" si="400">L1253/$M$1251</f>
        <v>0.24</v>
      </c>
      <c r="N1253" s="97">
        <v>31</v>
      </c>
      <c r="O1253" s="29">
        <f t="shared" ref="O1253:O1255" si="401">N1253/$O$1251</f>
        <v>0.31</v>
      </c>
    </row>
    <row r="1254" spans="1:18" x14ac:dyDescent="0.15">
      <c r="A1254" s="3"/>
      <c r="C1254" s="24" t="s">
        <v>222</v>
      </c>
      <c r="D1254" s="97">
        <v>171</v>
      </c>
      <c r="E1254" s="27">
        <f t="shared" si="396"/>
        <v>0.34200000000000003</v>
      </c>
      <c r="F1254" s="97">
        <v>22</v>
      </c>
      <c r="G1254" s="29">
        <f t="shared" si="397"/>
        <v>0.22</v>
      </c>
      <c r="H1254" s="97">
        <v>47</v>
      </c>
      <c r="I1254" s="29">
        <f t="shared" si="398"/>
        <v>0.47</v>
      </c>
      <c r="J1254" s="97">
        <v>31</v>
      </c>
      <c r="K1254" s="29">
        <f t="shared" si="399"/>
        <v>0.31</v>
      </c>
      <c r="L1254" s="97">
        <v>33</v>
      </c>
      <c r="M1254" s="29">
        <f t="shared" si="400"/>
        <v>0.33</v>
      </c>
      <c r="N1254" s="97">
        <v>38</v>
      </c>
      <c r="O1254" s="29">
        <f t="shared" si="401"/>
        <v>0.38</v>
      </c>
    </row>
    <row r="1255" spans="1:18" x14ac:dyDescent="0.15">
      <c r="A1255" s="3"/>
      <c r="C1255" s="24" t="s">
        <v>223</v>
      </c>
      <c r="D1255" s="97">
        <v>169</v>
      </c>
      <c r="E1255" s="27">
        <f t="shared" si="396"/>
        <v>0.33800000000000002</v>
      </c>
      <c r="F1255" s="97">
        <v>41</v>
      </c>
      <c r="G1255" s="29">
        <f t="shared" si="397"/>
        <v>0.41</v>
      </c>
      <c r="H1255" s="97">
        <v>28</v>
      </c>
      <c r="I1255" s="29">
        <f t="shared" si="398"/>
        <v>0.28000000000000003</v>
      </c>
      <c r="J1255" s="97">
        <v>31</v>
      </c>
      <c r="K1255" s="29">
        <f t="shared" si="399"/>
        <v>0.31</v>
      </c>
      <c r="L1255" s="97">
        <v>40</v>
      </c>
      <c r="M1255" s="29">
        <f t="shared" si="400"/>
        <v>0.4</v>
      </c>
      <c r="N1255" s="97">
        <v>29</v>
      </c>
      <c r="O1255" s="29">
        <f t="shared" si="401"/>
        <v>0.28999999999999998</v>
      </c>
    </row>
    <row r="1256" spans="1:18" x14ac:dyDescent="0.15">
      <c r="A1256" s="3"/>
      <c r="D1256" s="3"/>
      <c r="E1256" s="90"/>
      <c r="F1256" s="3"/>
      <c r="G1256" s="90"/>
      <c r="H1256" s="3"/>
      <c r="I1256" s="90"/>
      <c r="J1256" s="3"/>
      <c r="K1256" s="90"/>
      <c r="L1256" s="3"/>
      <c r="M1256" s="90"/>
      <c r="N1256" s="3"/>
      <c r="O1256" s="90"/>
    </row>
    <row r="1257" spans="1:18" ht="22.5" x14ac:dyDescent="0.15">
      <c r="C1257" s="127"/>
      <c r="D1257" s="75" t="s">
        <v>15</v>
      </c>
      <c r="E1257" s="76">
        <v>500</v>
      </c>
      <c r="F1257" s="77" t="s">
        <v>145</v>
      </c>
      <c r="G1257" s="76">
        <v>100</v>
      </c>
      <c r="H1257" s="75" t="s">
        <v>25</v>
      </c>
      <c r="I1257" s="76">
        <v>100</v>
      </c>
      <c r="J1257" s="75" t="s">
        <v>26</v>
      </c>
      <c r="K1257" s="76">
        <v>100</v>
      </c>
      <c r="L1257" s="75" t="s">
        <v>27</v>
      </c>
      <c r="M1257" s="76">
        <v>100</v>
      </c>
      <c r="N1257" s="78" t="s">
        <v>28</v>
      </c>
      <c r="O1257" s="76">
        <v>100</v>
      </c>
      <c r="R1257" s="65"/>
    </row>
    <row r="1258" spans="1:18" x14ac:dyDescent="0.15">
      <c r="A1258" s="3"/>
      <c r="C1258" s="24" t="s">
        <v>224</v>
      </c>
      <c r="D1258" s="97">
        <v>160</v>
      </c>
      <c r="E1258" s="27">
        <f>D1258/$E$1257</f>
        <v>0.32</v>
      </c>
      <c r="F1258" s="97">
        <v>37</v>
      </c>
      <c r="G1258" s="29">
        <f>F1258/$G$1257</f>
        <v>0.37</v>
      </c>
      <c r="H1258" s="97">
        <v>25</v>
      </c>
      <c r="I1258" s="29">
        <f>H1258/$I$1257</f>
        <v>0.25</v>
      </c>
      <c r="J1258" s="97">
        <v>38</v>
      </c>
      <c r="K1258" s="29">
        <f>J1258/$K$1257</f>
        <v>0.38</v>
      </c>
      <c r="L1258" s="97">
        <v>27</v>
      </c>
      <c r="M1258" s="29">
        <f>L1258/$M$1257</f>
        <v>0.27</v>
      </c>
      <c r="N1258" s="97">
        <v>33</v>
      </c>
      <c r="O1258" s="29">
        <f>N1258/$O$1257</f>
        <v>0.33</v>
      </c>
    </row>
    <row r="1259" spans="1:18" x14ac:dyDescent="0.15">
      <c r="A1259" s="3"/>
      <c r="C1259" s="24" t="s">
        <v>225</v>
      </c>
      <c r="D1259" s="97">
        <v>340</v>
      </c>
      <c r="E1259" s="27">
        <f>D1259/$E$1257</f>
        <v>0.68</v>
      </c>
      <c r="F1259" s="97">
        <v>63</v>
      </c>
      <c r="G1259" s="29">
        <f>F1259/$G$1257</f>
        <v>0.63</v>
      </c>
      <c r="H1259" s="97">
        <v>75</v>
      </c>
      <c r="I1259" s="29">
        <f>H1259/$I$1257</f>
        <v>0.75</v>
      </c>
      <c r="J1259" s="97">
        <v>62</v>
      </c>
      <c r="K1259" s="29">
        <f>J1259/$K$1257</f>
        <v>0.62</v>
      </c>
      <c r="L1259" s="97">
        <v>73</v>
      </c>
      <c r="M1259" s="29">
        <f>L1259/$M$1257</f>
        <v>0.73</v>
      </c>
      <c r="N1259" s="97">
        <v>67</v>
      </c>
      <c r="O1259" s="29">
        <f>N1259/$O$1257</f>
        <v>0.67</v>
      </c>
    </row>
    <row r="1260" spans="1:18" x14ac:dyDescent="0.15">
      <c r="A1260" s="3"/>
      <c r="C1260" s="3"/>
      <c r="D1260" s="3"/>
      <c r="E1260" s="3"/>
      <c r="F1260" s="3"/>
      <c r="G1260" s="116"/>
      <c r="H1260" s="3"/>
      <c r="I1260" s="3"/>
      <c r="J1260" s="3"/>
      <c r="K1260" s="3"/>
      <c r="L1260" s="3"/>
      <c r="M1260" s="3"/>
    </row>
  </sheetData>
  <mergeCells count="42">
    <mergeCell ref="B445:O445"/>
    <mergeCell ref="B425:O426"/>
    <mergeCell ref="B326:O326"/>
    <mergeCell ref="C227:C228"/>
    <mergeCell ref="C229:C230"/>
    <mergeCell ref="D227:E228"/>
    <mergeCell ref="F227:G227"/>
    <mergeCell ref="H227:I227"/>
    <mergeCell ref="J227:K227"/>
    <mergeCell ref="L227:M227"/>
    <mergeCell ref="N227:O227"/>
    <mergeCell ref="D232:E232"/>
    <mergeCell ref="D233:E233"/>
    <mergeCell ref="C239:C240"/>
    <mergeCell ref="C237:C238"/>
    <mergeCell ref="C231:C232"/>
    <mergeCell ref="C233:C234"/>
    <mergeCell ref="C235:C236"/>
    <mergeCell ref="AE12:AF12"/>
    <mergeCell ref="B8:G8"/>
    <mergeCell ref="D119:D120"/>
    <mergeCell ref="E119:E120"/>
    <mergeCell ref="F119:F120"/>
    <mergeCell ref="G119:G120"/>
    <mergeCell ref="H119:H120"/>
    <mergeCell ref="I119:I120"/>
    <mergeCell ref="Z227:AA227"/>
    <mergeCell ref="AB227:AC227"/>
    <mergeCell ref="B203:O204"/>
    <mergeCell ref="D239:E239"/>
    <mergeCell ref="D240:E240"/>
    <mergeCell ref="T227:U227"/>
    <mergeCell ref="V227:W227"/>
    <mergeCell ref="X227:Y227"/>
    <mergeCell ref="D234:E234"/>
    <mergeCell ref="D236:E236"/>
    <mergeCell ref="D237:E237"/>
    <mergeCell ref="D235:E235"/>
    <mergeCell ref="D238:E238"/>
    <mergeCell ref="D229:E229"/>
    <mergeCell ref="D230:E230"/>
    <mergeCell ref="D231:E231"/>
  </mergeCells>
  <phoneticPr fontId="18"/>
  <printOptions horizontalCentered="1"/>
  <pageMargins left="0.23622047244094491" right="0.23622047244094491" top="0.74803149606299213" bottom="0.74803149606299213" header="0.31496062992125984" footer="0.31496062992125984"/>
  <pageSetup paperSize="9" scale="59" fitToWidth="0" fitToHeight="0" orientation="portrait" cellComments="asDisplayed" r:id="rId1"/>
  <headerFooter>
    <oddFooter>&amp;C&amp;P</oddFooter>
  </headerFooter>
  <rowBreaks count="17" manualBreakCount="17">
    <brk id="53" max="14" man="1"/>
    <brk id="97" max="14" man="1"/>
    <brk id="142" max="14" man="1"/>
    <brk id="199" max="14" man="1"/>
    <brk id="284" max="14" man="1"/>
    <brk id="345" max="14" man="1"/>
    <brk id="418" max="14" man="1"/>
    <brk id="490" max="14" man="1"/>
    <brk id="570" max="14" man="1"/>
    <brk id="651" max="14" man="1"/>
    <brk id="732" max="14" man="1"/>
    <brk id="812" max="14" man="1"/>
    <brk id="894" max="14" man="1"/>
    <brk id="974" max="14" man="1"/>
    <brk id="1036" max="14" man="1"/>
    <brk id="1108" max="14" man="1"/>
    <brk id="1203" max="14" man="1"/>
  </rowBreaks>
  <ignoredErrors>
    <ignoredError sqref="E215:F215 K269 E224:F224 G224:H224 I224:J224 K224:L224 G215:H215 M224:N224" formula="1"/>
    <ignoredError sqref="F293 H293"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調査概要</vt:lpstr>
      <vt:lpstr>調査概要2</vt:lpstr>
      <vt:lpstr>指標関係調査</vt:lpstr>
      <vt:lpstr>指標関係調査!Print_Area</vt:lpstr>
      <vt:lpstr>調査概要!Print_Area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2018-03-30T07:23:40Z</dcterms:created>
  <dcterms:modified xsi:type="dcterms:W3CDTF">2024-04-09T07:36:55Z</dcterms:modified>
</cp:coreProperties>
</file>