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bookViews>
  <sheets>
    <sheet name="公表用" sheetId="26" r:id="rId1"/>
  </sheets>
  <externalReferences>
    <externalReference r:id="rId2"/>
  </externalReferences>
  <definedNames>
    <definedName name="_xlnm._FilterDatabase" localSheetId="0" hidden="1">公表用!$D$97:$N$117</definedName>
    <definedName name="_xlnm.Print_Area" localSheetId="0">公表用!$A$1:$AC$883</definedName>
  </definedNames>
  <calcPr calcId="162913"/>
</workbook>
</file>

<file path=xl/calcChain.xml><?xml version="1.0" encoding="utf-8"?>
<calcChain xmlns="http://schemas.openxmlformats.org/spreadsheetml/2006/main">
  <c r="W226" i="26" l="1"/>
  <c r="O240" i="26" l="1"/>
  <c r="K240" i="26"/>
  <c r="M97" i="26"/>
  <c r="M77" i="26"/>
  <c r="F42" i="26"/>
  <c r="F35" i="26" s="1"/>
  <c r="O857" i="26" l="1"/>
  <c r="O858" i="26"/>
  <c r="O859" i="26"/>
  <c r="O860" i="26"/>
  <c r="O856" i="26"/>
  <c r="K857" i="26"/>
  <c r="K858" i="26"/>
  <c r="K859" i="26"/>
  <c r="K860" i="26"/>
  <c r="K856" i="26"/>
  <c r="I404" i="26"/>
  <c r="I403" i="26"/>
  <c r="K409" i="26"/>
  <c r="K408" i="26"/>
  <c r="I852" i="26" l="1"/>
  <c r="I851" i="26"/>
  <c r="I850" i="26"/>
  <c r="I849" i="26"/>
  <c r="I848" i="26"/>
  <c r="I810" i="26"/>
  <c r="I811" i="26"/>
  <c r="I812" i="26"/>
  <c r="I809" i="26"/>
  <c r="I798" i="26"/>
  <c r="I797" i="26"/>
  <c r="I800" i="26"/>
  <c r="I799" i="26"/>
  <c r="W796" i="26"/>
  <c r="I786" i="26"/>
  <c r="I787" i="26"/>
  <c r="I788" i="26"/>
  <c r="I785" i="26"/>
  <c r="O784" i="26"/>
  <c r="I747" i="26" l="1"/>
  <c r="I748" i="26"/>
  <c r="I749" i="26"/>
  <c r="I746" i="26"/>
  <c r="W729" i="26" l="1"/>
  <c r="K729" i="26"/>
  <c r="K731" i="26" s="1"/>
  <c r="AA715" i="26"/>
  <c r="AA726" i="26" s="1"/>
  <c r="W715" i="26"/>
  <c r="S715" i="26"/>
  <c r="O715" i="26"/>
  <c r="O726" i="26" s="1"/>
  <c r="K715" i="26"/>
  <c r="I687" i="26"/>
  <c r="I693" i="26"/>
  <c r="I691" i="26"/>
  <c r="I690" i="26"/>
  <c r="I688" i="26"/>
  <c r="I689" i="26"/>
  <c r="I695" i="26"/>
  <c r="I694" i="26"/>
  <c r="I692" i="26"/>
  <c r="I696" i="26"/>
  <c r="I697" i="26"/>
  <c r="I686" i="26"/>
  <c r="W667" i="26"/>
  <c r="W674" i="26" s="1"/>
  <c r="AA652" i="26"/>
  <c r="AA664" i="26" s="1"/>
  <c r="W652" i="26"/>
  <c r="S652" i="26"/>
  <c r="O652" i="26"/>
  <c r="O664" i="26" s="1"/>
  <c r="K652" i="26"/>
  <c r="K654" i="26" s="1"/>
  <c r="K667" i="26"/>
  <c r="K677" i="26" s="1"/>
  <c r="AA638" i="26"/>
  <c r="AA645" i="26" s="1"/>
  <c r="I625" i="26"/>
  <c r="I632" i="26"/>
  <c r="I629" i="26"/>
  <c r="I627" i="26"/>
  <c r="I623" i="26"/>
  <c r="I626" i="26"/>
  <c r="I631" i="26"/>
  <c r="I628" i="26"/>
  <c r="I630" i="26"/>
  <c r="I633" i="26"/>
  <c r="I634" i="26"/>
  <c r="I624" i="26"/>
  <c r="W726" i="26" l="1"/>
  <c r="W719" i="26"/>
  <c r="K716" i="26"/>
  <c r="K717" i="26"/>
  <c r="W731" i="26"/>
  <c r="W730" i="26"/>
  <c r="K724" i="26"/>
  <c r="AA720" i="26"/>
  <c r="K668" i="26"/>
  <c r="K739" i="26"/>
  <c r="O723" i="26"/>
  <c r="O716" i="26"/>
  <c r="W738" i="26"/>
  <c r="K723" i="26"/>
  <c r="O724" i="26"/>
  <c r="W727" i="26"/>
  <c r="AA723" i="26"/>
  <c r="K735" i="26"/>
  <c r="W737" i="26"/>
  <c r="K720" i="26"/>
  <c r="O727" i="26"/>
  <c r="AA716" i="26"/>
  <c r="AA724" i="26"/>
  <c r="W734" i="26"/>
  <c r="W723" i="26"/>
  <c r="O719" i="26"/>
  <c r="K727" i="26"/>
  <c r="K719" i="26"/>
  <c r="O720" i="26"/>
  <c r="AA719" i="26"/>
  <c r="AA727" i="26"/>
  <c r="W741" i="26"/>
  <c r="W733" i="26"/>
  <c r="S726" i="26"/>
  <c r="S722" i="26"/>
  <c r="S718" i="26"/>
  <c r="S725" i="26"/>
  <c r="S721" i="26"/>
  <c r="S717" i="26"/>
  <c r="S724" i="26"/>
  <c r="S720" i="26"/>
  <c r="S716" i="26"/>
  <c r="S719" i="26"/>
  <c r="S723" i="26"/>
  <c r="S727" i="26"/>
  <c r="AA646" i="26"/>
  <c r="K732" i="26"/>
  <c r="K736" i="26"/>
  <c r="K740" i="26"/>
  <c r="K733" i="26"/>
  <c r="K737" i="26"/>
  <c r="K741" i="26"/>
  <c r="K734" i="26"/>
  <c r="K738" i="26"/>
  <c r="K730" i="26"/>
  <c r="W716" i="26"/>
  <c r="W720" i="26"/>
  <c r="W724" i="26"/>
  <c r="K726" i="26"/>
  <c r="K722" i="26"/>
  <c r="K718" i="26"/>
  <c r="O717" i="26"/>
  <c r="O721" i="26"/>
  <c r="O725" i="26"/>
  <c r="W717" i="26"/>
  <c r="W721" i="26"/>
  <c r="W725" i="26"/>
  <c r="AA717" i="26"/>
  <c r="AA721" i="26"/>
  <c r="AA725" i="26"/>
  <c r="W740" i="26"/>
  <c r="W736" i="26"/>
  <c r="W732" i="26"/>
  <c r="K725" i="26"/>
  <c r="K721" i="26"/>
  <c r="O718" i="26"/>
  <c r="O722" i="26"/>
  <c r="W718" i="26"/>
  <c r="W722" i="26"/>
  <c r="AA718" i="26"/>
  <c r="AA722" i="26"/>
  <c r="W739" i="26"/>
  <c r="W735" i="26"/>
  <c r="AA657" i="26"/>
  <c r="K669" i="26"/>
  <c r="AA644" i="26"/>
  <c r="AA643" i="26"/>
  <c r="AA658" i="26"/>
  <c r="W678" i="26"/>
  <c r="AA639" i="26"/>
  <c r="AA650" i="26"/>
  <c r="AA647" i="26"/>
  <c r="AA648" i="26"/>
  <c r="K675" i="26"/>
  <c r="W671" i="26"/>
  <c r="AA649" i="26"/>
  <c r="AA642" i="26"/>
  <c r="AA641" i="26"/>
  <c r="AA654" i="26"/>
  <c r="W677" i="26"/>
  <c r="O658" i="26"/>
  <c r="O655" i="26"/>
  <c r="O653" i="26"/>
  <c r="O660" i="26"/>
  <c r="AA655" i="26"/>
  <c r="AA653" i="26"/>
  <c r="AA660" i="26"/>
  <c r="K673" i="26"/>
  <c r="K672" i="26"/>
  <c r="K670" i="26"/>
  <c r="W675" i="26"/>
  <c r="W668" i="26"/>
  <c r="W670" i="26"/>
  <c r="O654" i="26"/>
  <c r="O662" i="26"/>
  <c r="O656" i="26"/>
  <c r="O663" i="26"/>
  <c r="AA662" i="26"/>
  <c r="AA656" i="26"/>
  <c r="AA663" i="26"/>
  <c r="K679" i="26"/>
  <c r="K676" i="26"/>
  <c r="K674" i="26"/>
  <c r="W669" i="26"/>
  <c r="W673" i="26"/>
  <c r="W672" i="26"/>
  <c r="O657" i="26"/>
  <c r="O659" i="26"/>
  <c r="O661" i="26"/>
  <c r="AA659" i="26"/>
  <c r="AA661" i="26"/>
  <c r="K678" i="26"/>
  <c r="K671" i="26"/>
  <c r="W679" i="26"/>
  <c r="W676" i="26"/>
  <c r="I607" i="26" l="1"/>
  <c r="I606" i="26"/>
  <c r="I605" i="26"/>
  <c r="I609" i="26"/>
  <c r="I608" i="26"/>
  <c r="I604" i="26"/>
  <c r="I611" i="26"/>
  <c r="I610" i="26"/>
  <c r="O603" i="26"/>
  <c r="O606" i="26" s="1"/>
  <c r="W603" i="26"/>
  <c r="W611" i="26" s="1"/>
  <c r="O587" i="26"/>
  <c r="O604" i="26" l="1"/>
  <c r="O609" i="26"/>
  <c r="W607" i="26"/>
  <c r="O608" i="26"/>
  <c r="O607" i="26"/>
  <c r="W609" i="26"/>
  <c r="O611" i="26"/>
  <c r="O605" i="26"/>
  <c r="W610" i="26"/>
  <c r="W608" i="26"/>
  <c r="W606" i="26"/>
  <c r="W604" i="26"/>
  <c r="W605" i="26"/>
  <c r="I556" i="26"/>
  <c r="I555" i="26"/>
  <c r="AA526" i="26"/>
  <c r="AA534" i="26" s="1"/>
  <c r="W526" i="26"/>
  <c r="S526" i="26"/>
  <c r="O526" i="26"/>
  <c r="O527" i="26" s="1"/>
  <c r="K526" i="26"/>
  <c r="AA515" i="26"/>
  <c r="AA523" i="26" s="1"/>
  <c r="W515" i="26"/>
  <c r="S515" i="26"/>
  <c r="O515" i="26"/>
  <c r="O522" i="26" s="1"/>
  <c r="K515" i="26"/>
  <c r="K518" i="26" s="1"/>
  <c r="I467" i="26"/>
  <c r="O504" i="26"/>
  <c r="W542" i="26"/>
  <c r="W539" i="26"/>
  <c r="W541" i="26"/>
  <c r="W538" i="26"/>
  <c r="W543" i="26"/>
  <c r="W544" i="26"/>
  <c r="W545" i="26"/>
  <c r="W540" i="26"/>
  <c r="AA533" i="26"/>
  <c r="I509" i="26"/>
  <c r="I506" i="26"/>
  <c r="I508" i="26"/>
  <c r="I505" i="26"/>
  <c r="I510" i="26"/>
  <c r="I511" i="26"/>
  <c r="I512" i="26"/>
  <c r="I507" i="26"/>
  <c r="W504" i="26"/>
  <c r="W512" i="26" s="1"/>
  <c r="AA532" i="26" l="1"/>
  <c r="O519" i="26"/>
  <c r="O518" i="26"/>
  <c r="AA516" i="26"/>
  <c r="O516" i="26"/>
  <c r="AA531" i="26"/>
  <c r="O523" i="26"/>
  <c r="AA528" i="26"/>
  <c r="AA521" i="26"/>
  <c r="O520" i="26"/>
  <c r="O521" i="26"/>
  <c r="AA520" i="26"/>
  <c r="AA518" i="26"/>
  <c r="AA530" i="26"/>
  <c r="O517" i="26"/>
  <c r="AA519" i="26"/>
  <c r="AA529" i="26"/>
  <c r="AA527" i="26"/>
  <c r="AA517" i="26"/>
  <c r="AA522" i="26"/>
  <c r="O531" i="26"/>
  <c r="E537" i="26"/>
  <c r="O532" i="26"/>
  <c r="O528" i="26"/>
  <c r="O533" i="26"/>
  <c r="O530" i="26"/>
  <c r="O534" i="26"/>
  <c r="O529" i="26"/>
  <c r="W505" i="26"/>
  <c r="W507" i="26"/>
  <c r="W509" i="26"/>
  <c r="W510" i="26"/>
  <c r="W506" i="26"/>
  <c r="W511" i="26"/>
  <c r="W508" i="26"/>
  <c r="K472" i="26" l="1"/>
  <c r="K473" i="26" s="1"/>
  <c r="I466" i="26"/>
  <c r="I468" i="26"/>
  <c r="I469" i="26"/>
  <c r="I465" i="26"/>
  <c r="AA480" i="26"/>
  <c r="AA482" i="26" s="1"/>
  <c r="W480" i="26"/>
  <c r="W483" i="26" s="1"/>
  <c r="S480" i="26"/>
  <c r="S484" i="26" s="1"/>
  <c r="O480" i="26"/>
  <c r="O485" i="26" s="1"/>
  <c r="K480" i="26"/>
  <c r="K485" i="26" s="1"/>
  <c r="I448" i="26"/>
  <c r="I449" i="26"/>
  <c r="I452" i="26"/>
  <c r="I451" i="26"/>
  <c r="I453" i="26"/>
  <c r="I454" i="26"/>
  <c r="I450" i="26"/>
  <c r="O447" i="26"/>
  <c r="W447" i="26"/>
  <c r="I438" i="26"/>
  <c r="I436" i="26"/>
  <c r="I435" i="26"/>
  <c r="I439" i="26"/>
  <c r="I437" i="26"/>
  <c r="S434" i="26"/>
  <c r="S450" i="26" s="1"/>
  <c r="W434" i="26"/>
  <c r="W439" i="26" s="1"/>
  <c r="O484" i="26" l="1"/>
  <c r="W481" i="26"/>
  <c r="S481" i="26"/>
  <c r="W484" i="26"/>
  <c r="S485" i="26"/>
  <c r="S482" i="26"/>
  <c r="W485" i="26"/>
  <c r="K482" i="26"/>
  <c r="AA484" i="26"/>
  <c r="O481" i="26"/>
  <c r="O482" i="26"/>
  <c r="K484" i="26"/>
  <c r="S483" i="26"/>
  <c r="W482" i="26"/>
  <c r="AA481" i="26"/>
  <c r="AA485" i="26"/>
  <c r="AA483" i="26"/>
  <c r="O483" i="26"/>
  <c r="K483" i="26"/>
  <c r="K481" i="26"/>
  <c r="W437" i="26"/>
  <c r="W451" i="26"/>
  <c r="W449" i="26"/>
  <c r="W454" i="26"/>
  <c r="W448" i="26"/>
  <c r="W453" i="26"/>
  <c r="W452" i="26"/>
  <c r="W450" i="26"/>
  <c r="W438" i="26"/>
  <c r="W436" i="26"/>
  <c r="W435" i="26"/>
  <c r="O389" i="26" l="1"/>
  <c r="I373" i="26"/>
  <c r="O372" i="26"/>
  <c r="O394" i="26" s="1"/>
  <c r="I363" i="26"/>
  <c r="I364" i="26"/>
  <c r="I365" i="26"/>
  <c r="I362" i="26"/>
  <c r="S346" i="26"/>
  <c r="O346" i="26"/>
  <c r="O349" i="26" s="1"/>
  <c r="I347" i="26"/>
  <c r="I350" i="26"/>
  <c r="I349" i="26"/>
  <c r="I351" i="26"/>
  <c r="I352" i="26"/>
  <c r="I348" i="26"/>
  <c r="AE363" i="26" l="1"/>
  <c r="O393" i="26"/>
  <c r="O392" i="26"/>
  <c r="O391" i="26"/>
  <c r="O352" i="26"/>
  <c r="O348" i="26"/>
  <c r="O351" i="26"/>
  <c r="K346" i="26"/>
  <c r="O350" i="26"/>
  <c r="I336" i="26" l="1"/>
  <c r="I337" i="26"/>
  <c r="I338" i="26"/>
  <c r="I335" i="26"/>
  <c r="I324" i="26"/>
  <c r="I323" i="26"/>
  <c r="I326" i="26"/>
  <c r="I322" i="26"/>
  <c r="I320" i="26"/>
  <c r="I319" i="26"/>
  <c r="I325" i="26"/>
  <c r="I327" i="26"/>
  <c r="I328" i="26"/>
  <c r="I321" i="26"/>
  <c r="W318" i="26"/>
  <c r="W325" i="26" s="1"/>
  <c r="W230" i="26"/>
  <c r="W234" i="26" s="1"/>
  <c r="K230" i="26"/>
  <c r="K231" i="26" s="1"/>
  <c r="K221" i="26"/>
  <c r="W304" i="26"/>
  <c r="W310" i="26" s="1"/>
  <c r="AA294" i="26"/>
  <c r="AA295" i="26" s="1"/>
  <c r="W294" i="26"/>
  <c r="W295" i="26" s="1"/>
  <c r="S294" i="26"/>
  <c r="S295" i="26" s="1"/>
  <c r="O294" i="26"/>
  <c r="O295" i="26" s="1"/>
  <c r="K294" i="26"/>
  <c r="K295" i="26" s="1"/>
  <c r="O284" i="26"/>
  <c r="O291" i="26" s="1"/>
  <c r="O274" i="26"/>
  <c r="E284" i="26" s="1"/>
  <c r="I275" i="26"/>
  <c r="K284" i="26"/>
  <c r="K301" i="26" s="1"/>
  <c r="I276" i="26"/>
  <c r="I277" i="26"/>
  <c r="I279" i="26"/>
  <c r="I280" i="26"/>
  <c r="I278" i="26"/>
  <c r="I281" i="26"/>
  <c r="W274" i="26"/>
  <c r="W280" i="26" s="1"/>
  <c r="O242" i="26"/>
  <c r="O241" i="26"/>
  <c r="K245" i="26"/>
  <c r="K244" i="26"/>
  <c r="K243" i="26"/>
  <c r="K242" i="26"/>
  <c r="K241" i="26"/>
  <c r="O221" i="26"/>
  <c r="O224" i="26" s="1"/>
  <c r="AA212" i="26"/>
  <c r="AA217" i="26" s="1"/>
  <c r="W323" i="26" l="1"/>
  <c r="W233" i="26"/>
  <c r="W307" i="26"/>
  <c r="W327" i="26"/>
  <c r="W311" i="26"/>
  <c r="W231" i="26"/>
  <c r="W236" i="26"/>
  <c r="W232" i="26"/>
  <c r="W308" i="26"/>
  <c r="W322" i="26"/>
  <c r="W328" i="26"/>
  <c r="W235" i="26"/>
  <c r="W305" i="26"/>
  <c r="W309" i="26"/>
  <c r="W321" i="26"/>
  <c r="W320" i="26"/>
  <c r="W306" i="26"/>
  <c r="W324" i="26"/>
  <c r="W319" i="26"/>
  <c r="W326" i="26"/>
  <c r="K236" i="26"/>
  <c r="K289" i="26"/>
  <c r="K296" i="26"/>
  <c r="K291" i="26"/>
  <c r="K286" i="26"/>
  <c r="K298" i="26"/>
  <c r="K300" i="26"/>
  <c r="K287" i="26"/>
  <c r="K290" i="26"/>
  <c r="O287" i="26"/>
  <c r="K299" i="26"/>
  <c r="O275" i="26"/>
  <c r="O278" i="26"/>
  <c r="W277" i="26"/>
  <c r="W281" i="26"/>
  <c r="O285" i="26"/>
  <c r="O289" i="26"/>
  <c r="O297" i="26"/>
  <c r="O301" i="26"/>
  <c r="O281" i="26"/>
  <c r="O276" i="26"/>
  <c r="W278" i="26"/>
  <c r="K285" i="26"/>
  <c r="K288" i="26"/>
  <c r="O286" i="26"/>
  <c r="O290" i="26"/>
  <c r="K297" i="26"/>
  <c r="E304" i="26"/>
  <c r="O298" i="26"/>
  <c r="O280" i="26"/>
  <c r="O277" i="26"/>
  <c r="W275" i="26"/>
  <c r="W279" i="26"/>
  <c r="O299" i="26"/>
  <c r="O279" i="26"/>
  <c r="W276" i="26"/>
  <c r="O288" i="26"/>
  <c r="O296" i="26"/>
  <c r="O300" i="26"/>
  <c r="K234" i="26"/>
  <c r="AA216" i="26"/>
  <c r="O225" i="26"/>
  <c r="K233" i="26"/>
  <c r="K232" i="26"/>
  <c r="K235" i="26"/>
  <c r="AA215" i="26"/>
  <c r="AA218" i="26"/>
  <c r="AA214" i="26"/>
  <c r="O227" i="26"/>
  <c r="O223" i="26"/>
  <c r="O226" i="26"/>
  <c r="O203" i="26" l="1"/>
  <c r="I205" i="26"/>
  <c r="I206" i="26"/>
  <c r="I207" i="26"/>
  <c r="I208" i="26"/>
  <c r="I209" i="26"/>
  <c r="I204" i="26"/>
  <c r="W203" i="26"/>
  <c r="M159" i="26"/>
  <c r="Z171" i="26"/>
  <c r="Z170" i="26"/>
  <c r="M171" i="26"/>
  <c r="M172" i="26"/>
  <c r="M173" i="26"/>
  <c r="M174" i="26"/>
  <c r="M175" i="26"/>
  <c r="M176" i="26"/>
  <c r="M177" i="26"/>
  <c r="M170" i="26"/>
  <c r="Z166" i="26"/>
  <c r="Z165" i="26"/>
  <c r="Z164" i="26"/>
  <c r="Z163" i="26"/>
  <c r="Z162" i="26"/>
  <c r="Z161" i="26"/>
  <c r="Z160" i="26"/>
  <c r="Z159" i="26"/>
  <c r="W209" i="26" l="1"/>
  <c r="E230" i="26"/>
  <c r="W207" i="26"/>
  <c r="W206" i="26"/>
  <c r="W204" i="26"/>
  <c r="W208" i="26"/>
  <c r="W205" i="26"/>
  <c r="M123" i="26" l="1"/>
  <c r="M122" i="26"/>
  <c r="M102" i="26"/>
  <c r="Z100" i="26"/>
  <c r="Z103" i="26"/>
  <c r="Z98" i="26"/>
  <c r="Z99" i="26"/>
  <c r="Z102" i="26"/>
  <c r="Z101" i="26"/>
  <c r="Z115" i="26"/>
  <c r="Z117" i="26"/>
  <c r="Z111" i="26"/>
  <c r="Z106" i="26"/>
  <c r="Z107" i="26"/>
  <c r="Z114" i="26"/>
  <c r="Z110" i="26"/>
  <c r="Z104" i="26"/>
  <c r="Z108" i="26"/>
  <c r="Z105" i="26"/>
  <c r="Z116" i="26"/>
  <c r="Z112" i="26"/>
  <c r="Z113" i="26"/>
  <c r="Z109" i="26"/>
  <c r="Z118" i="26"/>
  <c r="Z119" i="26"/>
  <c r="Z97" i="26"/>
  <c r="M98" i="26"/>
  <c r="M100" i="26"/>
  <c r="M99" i="26"/>
  <c r="M111" i="26"/>
  <c r="M105" i="26"/>
  <c r="M101" i="26"/>
  <c r="M108" i="26"/>
  <c r="M115" i="26"/>
  <c r="M112" i="26"/>
  <c r="M116" i="26"/>
  <c r="M114" i="26"/>
  <c r="M106" i="26"/>
  <c r="M110" i="26"/>
  <c r="M103" i="26"/>
  <c r="M104" i="26"/>
  <c r="M117" i="26"/>
  <c r="M113" i="26"/>
  <c r="M107" i="26"/>
  <c r="M109" i="26"/>
  <c r="M118" i="26"/>
  <c r="M119" i="26"/>
  <c r="M87" i="26" l="1"/>
  <c r="M85" i="26"/>
  <c r="M93" i="26"/>
  <c r="M86" i="26"/>
  <c r="M72" i="26"/>
  <c r="P36" i="26"/>
  <c r="H42" i="26"/>
  <c r="J42" i="26"/>
  <c r="J38" i="26" s="1"/>
  <c r="L42" i="26"/>
  <c r="L38" i="26" s="1"/>
  <c r="N42" i="26"/>
  <c r="N38" i="26" s="1"/>
  <c r="P33" i="26"/>
  <c r="O847" i="26" l="1"/>
  <c r="F34" i="26"/>
  <c r="S745" i="26"/>
  <c r="S847" i="26"/>
  <c r="S808" i="26"/>
  <c r="S622" i="26"/>
  <c r="E652" i="26" s="1"/>
  <c r="S685" i="26"/>
  <c r="O402" i="26"/>
  <c r="O554" i="26"/>
  <c r="S464" i="26"/>
  <c r="S465" i="26" s="1"/>
  <c r="S554" i="26"/>
  <c r="S361" i="26"/>
  <c r="S402" i="26"/>
  <c r="L37" i="26"/>
  <c r="S334" i="26"/>
  <c r="S403" i="26" s="1"/>
  <c r="O334" i="26"/>
  <c r="O403" i="26" s="1"/>
  <c r="H38" i="26"/>
  <c r="O126" i="26"/>
  <c r="K126" i="26"/>
  <c r="F38" i="26"/>
  <c r="H37" i="26"/>
  <c r="F37" i="26"/>
  <c r="J37" i="26"/>
  <c r="N37" i="26"/>
  <c r="S852" i="26" l="1"/>
  <c r="S849" i="26"/>
  <c r="S850" i="26"/>
  <c r="S851" i="26"/>
  <c r="S848" i="26"/>
  <c r="S691" i="26"/>
  <c r="S695" i="26"/>
  <c r="S697" i="26"/>
  <c r="S690" i="26"/>
  <c r="S694" i="26"/>
  <c r="S686" i="26"/>
  <c r="S693" i="26"/>
  <c r="S688" i="26"/>
  <c r="S692" i="26"/>
  <c r="S687" i="26"/>
  <c r="S689" i="26"/>
  <c r="S696" i="26"/>
  <c r="E480" i="26"/>
  <c r="K148" i="26"/>
  <c r="K181" i="26"/>
  <c r="O127" i="26"/>
  <c r="O132" i="26"/>
  <c r="O137" i="26"/>
  <c r="O145" i="26"/>
  <c r="O134" i="26"/>
  <c r="O140" i="26"/>
  <c r="O128" i="26"/>
  <c r="O133" i="26"/>
  <c r="O146" i="26"/>
  <c r="O138" i="26"/>
  <c r="O147" i="26"/>
  <c r="O148" i="26"/>
  <c r="O130" i="26"/>
  <c r="O131" i="26"/>
  <c r="O141" i="26"/>
  <c r="O136" i="26"/>
  <c r="O144" i="26"/>
  <c r="O149" i="26"/>
  <c r="O129" i="26"/>
  <c r="O142" i="26"/>
  <c r="O143" i="26"/>
  <c r="O135" i="26"/>
  <c r="O139" i="26"/>
  <c r="O245" i="26" l="1"/>
  <c r="W532" i="26" l="1"/>
  <c r="S532" i="26"/>
  <c r="K532" i="26"/>
  <c r="W521" i="26"/>
  <c r="S521" i="26"/>
  <c r="K521" i="26"/>
  <c r="AA284" i="26" l="1"/>
  <c r="W284" i="26"/>
  <c r="S284" i="26"/>
  <c r="S274" i="26"/>
  <c r="K274" i="26" l="1"/>
  <c r="K275" i="26" s="1"/>
  <c r="S279" i="26"/>
  <c r="S275" i="26"/>
  <c r="S278" i="26"/>
  <c r="S281" i="26"/>
  <c r="S277" i="26"/>
  <c r="E294" i="26"/>
  <c r="S280" i="26"/>
  <c r="S276" i="26"/>
  <c r="W301" i="26"/>
  <c r="W297" i="26"/>
  <c r="W290" i="26"/>
  <c r="W286" i="26"/>
  <c r="W300" i="26"/>
  <c r="W296" i="26"/>
  <c r="W289" i="26"/>
  <c r="W285" i="26"/>
  <c r="W299" i="26"/>
  <c r="W288" i="26"/>
  <c r="W298" i="26"/>
  <c r="W291" i="26"/>
  <c r="W287" i="26"/>
  <c r="AA298" i="26"/>
  <c r="AA291" i="26"/>
  <c r="AA287" i="26"/>
  <c r="AA301" i="26"/>
  <c r="AA297" i="26"/>
  <c r="AA290" i="26"/>
  <c r="AA286" i="26"/>
  <c r="AA300" i="26"/>
  <c r="AA296" i="26"/>
  <c r="AA289" i="26"/>
  <c r="AA285" i="26"/>
  <c r="AA299" i="26"/>
  <c r="AA288" i="26"/>
  <c r="S300" i="26"/>
  <c r="S296" i="26"/>
  <c r="S289" i="26"/>
  <c r="S285" i="26"/>
  <c r="S299" i="26"/>
  <c r="S288" i="26"/>
  <c r="S298" i="26"/>
  <c r="S291" i="26"/>
  <c r="S287" i="26"/>
  <c r="S301" i="26"/>
  <c r="S297" i="26"/>
  <c r="S290" i="26"/>
  <c r="S286" i="26"/>
  <c r="S796" i="26" l="1"/>
  <c r="O796" i="26"/>
  <c r="S784" i="26"/>
  <c r="AA701" i="26"/>
  <c r="W701" i="26"/>
  <c r="S701" i="26"/>
  <c r="O701" i="26"/>
  <c r="K701" i="26"/>
  <c r="K796" i="26" l="1"/>
  <c r="O800" i="26" s="1"/>
  <c r="K784" i="26"/>
  <c r="W799" i="26"/>
  <c r="W800" i="26"/>
  <c r="W797" i="26"/>
  <c r="W798" i="26"/>
  <c r="S711" i="26"/>
  <c r="S707" i="26"/>
  <c r="S703" i="26"/>
  <c r="S710" i="26"/>
  <c r="S706" i="26"/>
  <c r="S702" i="26"/>
  <c r="S713" i="26"/>
  <c r="S709" i="26"/>
  <c r="S705" i="26"/>
  <c r="S712" i="26"/>
  <c r="S708" i="26"/>
  <c r="S704" i="26"/>
  <c r="W711" i="26"/>
  <c r="W707" i="26"/>
  <c r="W703" i="26"/>
  <c r="W710" i="26"/>
  <c r="W706" i="26"/>
  <c r="W702" i="26"/>
  <c r="W713" i="26"/>
  <c r="W709" i="26"/>
  <c r="W705" i="26"/>
  <c r="W712" i="26"/>
  <c r="W708" i="26"/>
  <c r="W704" i="26"/>
  <c r="K705" i="26"/>
  <c r="K709" i="26"/>
  <c r="K713" i="26"/>
  <c r="K706" i="26"/>
  <c r="K710" i="26"/>
  <c r="K702" i="26"/>
  <c r="K703" i="26"/>
  <c r="K707" i="26"/>
  <c r="K711" i="26"/>
  <c r="K712" i="26"/>
  <c r="K704" i="26"/>
  <c r="K708" i="26"/>
  <c r="AA711" i="26"/>
  <c r="AA707" i="26"/>
  <c r="AA703" i="26"/>
  <c r="AA710" i="26"/>
  <c r="AA706" i="26"/>
  <c r="AA702" i="26"/>
  <c r="AA713" i="26"/>
  <c r="AA709" i="26"/>
  <c r="AA705" i="26"/>
  <c r="AA704" i="26"/>
  <c r="AA712" i="26"/>
  <c r="AA708" i="26"/>
  <c r="O711" i="26"/>
  <c r="O707" i="26"/>
  <c r="O703" i="26"/>
  <c r="O710" i="26"/>
  <c r="O706" i="26"/>
  <c r="O702" i="26"/>
  <c r="O713" i="26"/>
  <c r="O709" i="26"/>
  <c r="O705" i="26"/>
  <c r="O708" i="26"/>
  <c r="O704" i="26"/>
  <c r="O712" i="26"/>
  <c r="W638" i="26"/>
  <c r="S638" i="26"/>
  <c r="O638" i="26"/>
  <c r="K638" i="26"/>
  <c r="S603" i="26"/>
  <c r="K603" i="26" s="1"/>
  <c r="I593" i="26"/>
  <c r="S587" i="26"/>
  <c r="S593" i="26" s="1"/>
  <c r="I592" i="26"/>
  <c r="I590" i="26"/>
  <c r="I588" i="26"/>
  <c r="I589" i="26"/>
  <c r="I591" i="26"/>
  <c r="I594" i="26"/>
  <c r="I596" i="26"/>
  <c r="I595" i="26"/>
  <c r="O799" i="26" l="1"/>
  <c r="O798" i="26"/>
  <c r="O797" i="26"/>
  <c r="O788" i="26"/>
  <c r="K785" i="26"/>
  <c r="O787" i="26"/>
  <c r="O786" i="26"/>
  <c r="O785" i="26"/>
  <c r="K640" i="26"/>
  <c r="K639" i="26"/>
  <c r="O589" i="26"/>
  <c r="O595" i="26"/>
  <c r="O590" i="26"/>
  <c r="O593" i="26"/>
  <c r="O596" i="26"/>
  <c r="O592" i="26"/>
  <c r="O594" i="26"/>
  <c r="O591" i="26"/>
  <c r="W664" i="26"/>
  <c r="S596" i="26"/>
  <c r="S588" i="26"/>
  <c r="S592" i="26"/>
  <c r="O588" i="26"/>
  <c r="S595" i="26"/>
  <c r="S589" i="26"/>
  <c r="S590" i="26"/>
  <c r="S591" i="26"/>
  <c r="S594" i="26"/>
  <c r="S504" i="26"/>
  <c r="O510" i="26"/>
  <c r="S447" i="26"/>
  <c r="K447" i="26" s="1"/>
  <c r="S452" i="26"/>
  <c r="O434" i="26"/>
  <c r="O450" i="26" s="1"/>
  <c r="S389" i="26"/>
  <c r="I394" i="26"/>
  <c r="I393" i="26"/>
  <c r="I392" i="26"/>
  <c r="I391" i="26"/>
  <c r="I390" i="26"/>
  <c r="S372" i="26"/>
  <c r="S373" i="26" s="1"/>
  <c r="I381" i="26"/>
  <c r="I380" i="26"/>
  <c r="I374" i="26"/>
  <c r="I376" i="26"/>
  <c r="I378" i="26"/>
  <c r="I375" i="26"/>
  <c r="I379" i="26"/>
  <c r="I377" i="26"/>
  <c r="S349" i="26"/>
  <c r="K352" i="26"/>
  <c r="K351" i="26"/>
  <c r="K349" i="26"/>
  <c r="AE390" i="26" l="1"/>
  <c r="S510" i="26"/>
  <c r="E526" i="26"/>
  <c r="K504" i="26"/>
  <c r="O454" i="26"/>
  <c r="K434" i="26"/>
  <c r="K450" i="26" s="1"/>
  <c r="O373" i="26"/>
  <c r="S394" i="26"/>
  <c r="K389" i="26"/>
  <c r="K390" i="26" s="1"/>
  <c r="O448" i="26"/>
  <c r="O453" i="26"/>
  <c r="S449" i="26"/>
  <c r="S454" i="26"/>
  <c r="O380" i="26"/>
  <c r="S448" i="26"/>
  <c r="S453" i="26"/>
  <c r="O449" i="26"/>
  <c r="O451" i="26"/>
  <c r="O452" i="26"/>
  <c r="S451" i="26"/>
  <c r="S352" i="26"/>
  <c r="S379" i="26"/>
  <c r="S374" i="26"/>
  <c r="O375" i="26"/>
  <c r="S375" i="26"/>
  <c r="S392" i="26"/>
  <c r="S380" i="26"/>
  <c r="S393" i="26"/>
  <c r="O378" i="26"/>
  <c r="O381" i="26"/>
  <c r="O377" i="26"/>
  <c r="O376" i="26"/>
  <c r="S378" i="26"/>
  <c r="S381" i="26"/>
  <c r="O390" i="26"/>
  <c r="S391" i="26"/>
  <c r="S348" i="26"/>
  <c r="O379" i="26"/>
  <c r="O374" i="26"/>
  <c r="S377" i="26"/>
  <c r="S376" i="26"/>
  <c r="K372" i="26"/>
  <c r="K373" i="26" s="1"/>
  <c r="S390" i="26"/>
  <c r="S351" i="26"/>
  <c r="K378" i="26" l="1"/>
  <c r="K393" i="26"/>
  <c r="K392" i="26"/>
  <c r="K394" i="26"/>
  <c r="K391" i="26"/>
  <c r="K374" i="26"/>
  <c r="K377" i="26"/>
  <c r="K376" i="26"/>
  <c r="K380" i="26"/>
  <c r="K379" i="26"/>
  <c r="K381" i="26"/>
  <c r="K375" i="26"/>
  <c r="S203" i="26"/>
  <c r="K203" i="26" s="1"/>
  <c r="M84" i="26" l="1"/>
  <c r="M89" i="26"/>
  <c r="M79" i="26"/>
  <c r="M81" i="26"/>
  <c r="M88" i="26"/>
  <c r="M78" i="26" l="1"/>
  <c r="M75" i="26"/>
  <c r="M161" i="26" l="1"/>
  <c r="M160" i="26"/>
  <c r="M164" i="26"/>
  <c r="M162" i="26"/>
  <c r="M163" i="26"/>
  <c r="M165" i="26"/>
  <c r="M166" i="26"/>
  <c r="M74" i="26" l="1"/>
  <c r="M73" i="26"/>
  <c r="M83" i="26"/>
  <c r="M76" i="26"/>
  <c r="M80" i="26"/>
  <c r="M82" i="26"/>
  <c r="M91" i="26"/>
  <c r="M90" i="26"/>
  <c r="M92" i="26"/>
  <c r="M94" i="26"/>
  <c r="W644" i="26" l="1"/>
  <c r="S649" i="26"/>
  <c r="W663" i="26"/>
  <c r="W660" i="26"/>
  <c r="W658" i="26"/>
  <c r="W661" i="26"/>
  <c r="W656" i="26"/>
  <c r="W653" i="26"/>
  <c r="W657" i="26"/>
  <c r="W659" i="26"/>
  <c r="W662" i="26"/>
  <c r="W655" i="26"/>
  <c r="W654" i="26"/>
  <c r="S664" i="26"/>
  <c r="S663" i="26"/>
  <c r="S660" i="26"/>
  <c r="S658" i="26"/>
  <c r="S661" i="26"/>
  <c r="S656" i="26"/>
  <c r="S653" i="26"/>
  <c r="S657" i="26"/>
  <c r="S659" i="26"/>
  <c r="S662" i="26"/>
  <c r="S655" i="26"/>
  <c r="S654" i="26"/>
  <c r="K655" i="26"/>
  <c r="K662" i="26"/>
  <c r="K659" i="26"/>
  <c r="K657" i="26"/>
  <c r="K653" i="26"/>
  <c r="K656" i="26"/>
  <c r="K661" i="26"/>
  <c r="K658" i="26"/>
  <c r="K660" i="26"/>
  <c r="K663" i="26"/>
  <c r="K664" i="26"/>
  <c r="AA640" i="26"/>
  <c r="W650" i="26"/>
  <c r="W646" i="26"/>
  <c r="W639" i="26"/>
  <c r="W645" i="26"/>
  <c r="W643" i="26"/>
  <c r="W641" i="26"/>
  <c r="S650" i="26"/>
  <c r="S644" i="26"/>
  <c r="S639" i="26"/>
  <c r="S642" i="26"/>
  <c r="S643" i="26"/>
  <c r="S640" i="26"/>
  <c r="K641" i="26"/>
  <c r="K648" i="26"/>
  <c r="K643" i="26"/>
  <c r="K642" i="26"/>
  <c r="K645" i="26"/>
  <c r="K647" i="26"/>
  <c r="K644" i="26"/>
  <c r="K646" i="26"/>
  <c r="K649" i="26"/>
  <c r="K650" i="26"/>
  <c r="W648" i="26" l="1"/>
  <c r="W647" i="26"/>
  <c r="W649" i="26"/>
  <c r="W640" i="26"/>
  <c r="W642" i="26"/>
  <c r="S641" i="26"/>
  <c r="S645" i="26"/>
  <c r="S646" i="26"/>
  <c r="S648" i="26"/>
  <c r="S647" i="26"/>
  <c r="K528" i="26"/>
  <c r="S530" i="26"/>
  <c r="W527" i="26"/>
  <c r="W519" i="26"/>
  <c r="S523" i="26"/>
  <c r="E515" i="26"/>
  <c r="K517" i="26"/>
  <c r="W533" i="26" l="1"/>
  <c r="K533" i="26"/>
  <c r="K531" i="26"/>
  <c r="W518" i="26"/>
  <c r="W516" i="26"/>
  <c r="W531" i="26"/>
  <c r="W534" i="26"/>
  <c r="W528" i="26"/>
  <c r="W530" i="26"/>
  <c r="K527" i="26"/>
  <c r="K522" i="26"/>
  <c r="K516" i="26"/>
  <c r="K520" i="26"/>
  <c r="S519" i="26"/>
  <c r="S529" i="26"/>
  <c r="S527" i="26"/>
  <c r="S518" i="26"/>
  <c r="S516" i="26"/>
  <c r="W520" i="26"/>
  <c r="W522" i="26"/>
  <c r="S531" i="26"/>
  <c r="S533" i="26"/>
  <c r="S520" i="26"/>
  <c r="S522" i="26"/>
  <c r="W517" i="26"/>
  <c r="W523" i="26"/>
  <c r="K529" i="26"/>
  <c r="K530" i="26"/>
  <c r="S528" i="26"/>
  <c r="S534" i="26"/>
  <c r="S517" i="26"/>
  <c r="K534" i="26"/>
  <c r="W529" i="26"/>
  <c r="K519" i="26"/>
  <c r="K523" i="26"/>
  <c r="W488" i="26"/>
  <c r="K488" i="26"/>
  <c r="AA472" i="26"/>
  <c r="W472" i="26"/>
  <c r="S472" i="26"/>
  <c r="O472" i="26"/>
  <c r="O473" i="26" s="1"/>
  <c r="K476" i="26"/>
  <c r="AA476" i="26" l="1"/>
  <c r="AA475" i="26"/>
  <c r="AA477" i="26"/>
  <c r="AA474" i="26"/>
  <c r="O475" i="26"/>
  <c r="O474" i="26"/>
  <c r="O477" i="26"/>
  <c r="O476" i="26"/>
  <c r="W492" i="26"/>
  <c r="K492" i="26"/>
  <c r="K493" i="26"/>
  <c r="W490" i="26"/>
  <c r="K491" i="26"/>
  <c r="S474" i="26"/>
  <c r="K489" i="26"/>
  <c r="K490" i="26"/>
  <c r="K477" i="26"/>
  <c r="W475" i="26"/>
  <c r="W474" i="26"/>
  <c r="W477" i="26"/>
  <c r="W493" i="26"/>
  <c r="AA473" i="26"/>
  <c r="W491" i="26"/>
  <c r="S475" i="26"/>
  <c r="W489" i="26"/>
  <c r="S473" i="26"/>
  <c r="S477" i="26"/>
  <c r="W476" i="26"/>
  <c r="S476" i="26"/>
  <c r="W473" i="26"/>
  <c r="K475" i="26"/>
  <c r="K474" i="26"/>
  <c r="S507" i="26" l="1"/>
  <c r="S509" i="26"/>
  <c r="S508" i="26"/>
  <c r="S505" i="26"/>
  <c r="S511" i="26"/>
  <c r="S512" i="26"/>
  <c r="S506" i="26"/>
  <c r="O507" i="26"/>
  <c r="O509" i="26"/>
  <c r="O508" i="26"/>
  <c r="O505" i="26"/>
  <c r="O511" i="26"/>
  <c r="O512" i="26"/>
  <c r="O506" i="26"/>
  <c r="O244" i="26"/>
  <c r="O243" i="26"/>
  <c r="K510" i="26" l="1"/>
  <c r="K509" i="26" l="1"/>
  <c r="K511" i="26"/>
  <c r="K508" i="26"/>
  <c r="K506" i="26"/>
  <c r="K505" i="26"/>
  <c r="K507" i="26"/>
  <c r="K512" i="26"/>
  <c r="K449" i="26" l="1"/>
  <c r="K448" i="26"/>
  <c r="K454" i="26"/>
  <c r="K451" i="26"/>
  <c r="K453" i="26"/>
  <c r="K452" i="26"/>
  <c r="K208" i="26"/>
  <c r="E221" i="26"/>
  <c r="AA221" i="26"/>
  <c r="W221" i="26"/>
  <c r="S221" i="26"/>
  <c r="W212" i="26"/>
  <c r="S212" i="26"/>
  <c r="O212" i="26"/>
  <c r="K212" i="26"/>
  <c r="E212" i="26"/>
  <c r="AA224" i="26" l="1"/>
  <c r="AA226" i="26"/>
  <c r="AA223" i="26"/>
  <c r="AA225" i="26"/>
  <c r="AA227" i="26"/>
  <c r="O217" i="26"/>
  <c r="O214" i="26"/>
  <c r="O218" i="26"/>
  <c r="O215" i="26"/>
  <c r="O216" i="26"/>
  <c r="S800" i="26"/>
  <c r="S797" i="26"/>
  <c r="S799" i="26"/>
  <c r="S798" i="26"/>
  <c r="S788" i="26"/>
  <c r="S787" i="26"/>
  <c r="S786" i="26"/>
  <c r="S785" i="26"/>
  <c r="K800" i="26" l="1"/>
  <c r="K797" i="26"/>
  <c r="K799" i="26"/>
  <c r="K798" i="26"/>
  <c r="K788" i="26"/>
  <c r="K787" i="26"/>
  <c r="K786" i="26"/>
  <c r="S609" i="26"/>
  <c r="K279" i="26" l="1"/>
  <c r="AA222" i="26" l="1"/>
  <c r="W227" i="26"/>
  <c r="W225" i="26"/>
  <c r="W224" i="26"/>
  <c r="W223" i="26"/>
  <c r="W222" i="26"/>
  <c r="S227" i="26"/>
  <c r="S226" i="26"/>
  <c r="S225" i="26"/>
  <c r="S224" i="26"/>
  <c r="S223" i="26"/>
  <c r="S222" i="26"/>
  <c r="O222" i="26"/>
  <c r="K223" i="26"/>
  <c r="K224" i="26"/>
  <c r="K225" i="26"/>
  <c r="K226" i="26"/>
  <c r="K227" i="26"/>
  <c r="K222" i="26"/>
  <c r="AA213" i="26"/>
  <c r="W218" i="26"/>
  <c r="W217" i="26"/>
  <c r="W216" i="26"/>
  <c r="W215" i="26"/>
  <c r="W214" i="26"/>
  <c r="W213" i="26"/>
  <c r="S218" i="26"/>
  <c r="S217" i="26"/>
  <c r="S216" i="26"/>
  <c r="S215" i="26"/>
  <c r="S214" i="26"/>
  <c r="S213" i="26"/>
  <c r="O213" i="26"/>
  <c r="K214" i="26"/>
  <c r="K215" i="26"/>
  <c r="K216" i="26"/>
  <c r="K217" i="26"/>
  <c r="K218" i="26"/>
  <c r="K213" i="26"/>
  <c r="S611" i="26" l="1"/>
  <c r="S605" i="26"/>
  <c r="S608" i="26"/>
  <c r="S607" i="26"/>
  <c r="S606" i="26"/>
  <c r="S610" i="26"/>
  <c r="O610" i="26"/>
  <c r="S604" i="26"/>
  <c r="K439" i="26"/>
  <c r="S439" i="26"/>
  <c r="O439" i="26"/>
  <c r="K437" i="26"/>
  <c r="S437" i="26"/>
  <c r="O437" i="26"/>
  <c r="K438" i="26"/>
  <c r="S438" i="26"/>
  <c r="O438" i="26"/>
  <c r="K435" i="26"/>
  <c r="S435" i="26"/>
  <c r="O435" i="26"/>
  <c r="K436" i="26"/>
  <c r="S436" i="26"/>
  <c r="O436" i="26"/>
  <c r="K611" i="26" l="1"/>
  <c r="K587" i="26"/>
  <c r="K348" i="26"/>
  <c r="O347" i="26"/>
  <c r="S350" i="26"/>
  <c r="S347" i="26"/>
  <c r="K350" i="26"/>
  <c r="K347" i="26"/>
  <c r="S318" i="26"/>
  <c r="O318" i="26"/>
  <c r="K204" i="26"/>
  <c r="K205" i="26"/>
  <c r="K206" i="26"/>
  <c r="K207" i="26"/>
  <c r="S209" i="26"/>
  <c r="S208" i="26"/>
  <c r="S207" i="26"/>
  <c r="S206" i="26"/>
  <c r="S205" i="26"/>
  <c r="S204" i="26"/>
  <c r="O205" i="26"/>
  <c r="O206" i="26"/>
  <c r="O207" i="26"/>
  <c r="O208" i="26"/>
  <c r="O209" i="26"/>
  <c r="O204" i="26"/>
  <c r="O327" i="26" l="1"/>
  <c r="O323" i="26"/>
  <c r="O326" i="26"/>
  <c r="O322" i="26"/>
  <c r="O319" i="26"/>
  <c r="O325" i="26"/>
  <c r="O321" i="26"/>
  <c r="O328" i="26"/>
  <c r="O324" i="26"/>
  <c r="O320" i="26"/>
  <c r="S319" i="26"/>
  <c r="S325" i="26"/>
  <c r="S321" i="26"/>
  <c r="S328" i="26"/>
  <c r="S324" i="26"/>
  <c r="S320" i="26"/>
  <c r="S327" i="26"/>
  <c r="S323" i="26"/>
  <c r="S326" i="26"/>
  <c r="S322" i="26"/>
  <c r="K606" i="26"/>
  <c r="K604" i="26"/>
  <c r="K610" i="26"/>
  <c r="K607" i="26"/>
  <c r="K609" i="26"/>
  <c r="K605" i="26"/>
  <c r="K608" i="26"/>
  <c r="K594" i="26"/>
  <c r="K590" i="26"/>
  <c r="K593" i="26"/>
  <c r="K589" i="26"/>
  <c r="K588" i="26"/>
  <c r="K596" i="26"/>
  <c r="K595" i="26"/>
  <c r="K591" i="26"/>
  <c r="K592" i="26"/>
  <c r="K277" i="26"/>
  <c r="K276" i="26"/>
  <c r="K278" i="26"/>
  <c r="K280" i="26"/>
  <c r="K281" i="26"/>
  <c r="K209" i="26"/>
  <c r="K318" i="26"/>
  <c r="P39" i="26"/>
  <c r="O808" i="26"/>
  <c r="W745" i="26" l="1"/>
  <c r="W747" i="26" s="1"/>
  <c r="W808" i="26"/>
  <c r="K808" i="26" s="1"/>
  <c r="K848" i="26" s="1"/>
  <c r="W847" i="26"/>
  <c r="K847" i="26" s="1"/>
  <c r="O851" i="26"/>
  <c r="O850" i="26"/>
  <c r="O849" i="26"/>
  <c r="O848" i="26"/>
  <c r="O810" i="26"/>
  <c r="O852" i="26"/>
  <c r="O809" i="26"/>
  <c r="O812" i="26"/>
  <c r="O811" i="26"/>
  <c r="W746" i="26"/>
  <c r="W622" i="26"/>
  <c r="W624" i="26" s="1"/>
  <c r="W685" i="26"/>
  <c r="W464" i="26"/>
  <c r="E488" i="26" s="1"/>
  <c r="W554" i="26"/>
  <c r="W361" i="26"/>
  <c r="W365" i="26" s="1"/>
  <c r="W402" i="26"/>
  <c r="K402" i="26" s="1"/>
  <c r="P42" i="26"/>
  <c r="W334" i="26"/>
  <c r="W126" i="26"/>
  <c r="W148" i="26" s="1"/>
  <c r="W180" i="26"/>
  <c r="N35" i="26"/>
  <c r="AA180" i="26"/>
  <c r="AA126" i="26"/>
  <c r="F41" i="26"/>
  <c r="F44" i="26" s="1"/>
  <c r="K180" i="26"/>
  <c r="H41" i="26"/>
  <c r="O180" i="26"/>
  <c r="J41" i="26"/>
  <c r="S126" i="26"/>
  <c r="S148" i="26" s="1"/>
  <c r="S180" i="26"/>
  <c r="O745" i="26"/>
  <c r="O685" i="26"/>
  <c r="O622" i="26"/>
  <c r="E715" i="26"/>
  <c r="O464" i="26"/>
  <c r="O404" i="26"/>
  <c r="O361" i="26"/>
  <c r="S404" i="26"/>
  <c r="K320" i="26"/>
  <c r="H40" i="26"/>
  <c r="K327" i="26"/>
  <c r="K322" i="26"/>
  <c r="K325" i="26"/>
  <c r="K319" i="26"/>
  <c r="K328" i="26"/>
  <c r="K321" i="26"/>
  <c r="K324" i="26"/>
  <c r="K323" i="26"/>
  <c r="K326" i="26"/>
  <c r="H35" i="26"/>
  <c r="N41" i="26"/>
  <c r="J40" i="26"/>
  <c r="J35" i="26"/>
  <c r="J34" i="26"/>
  <c r="L34" i="26"/>
  <c r="L40" i="26"/>
  <c r="N34" i="26"/>
  <c r="F40" i="26"/>
  <c r="N40" i="26"/>
  <c r="H34" i="26"/>
  <c r="L35" i="26"/>
  <c r="L41" i="26"/>
  <c r="P38" i="26" l="1"/>
  <c r="F43" i="26"/>
  <c r="W748" i="26"/>
  <c r="W749" i="26"/>
  <c r="W629" i="26"/>
  <c r="W625" i="26"/>
  <c r="W633" i="26"/>
  <c r="W623" i="26"/>
  <c r="W630" i="26"/>
  <c r="W631" i="26"/>
  <c r="K852" i="26"/>
  <c r="K851" i="26"/>
  <c r="K849" i="26"/>
  <c r="K850" i="26"/>
  <c r="W812" i="26"/>
  <c r="W852" i="26"/>
  <c r="W851" i="26"/>
  <c r="W850" i="26"/>
  <c r="W849" i="26"/>
  <c r="W848" i="26"/>
  <c r="W809" i="26"/>
  <c r="W810" i="26"/>
  <c r="W811" i="26"/>
  <c r="W634" i="26"/>
  <c r="W626" i="26"/>
  <c r="W628" i="26"/>
  <c r="W632" i="26"/>
  <c r="W627" i="26"/>
  <c r="E667" i="26"/>
  <c r="K745" i="26"/>
  <c r="O747" i="26"/>
  <c r="O746" i="26"/>
  <c r="O748" i="26"/>
  <c r="O749" i="26"/>
  <c r="E729" i="26"/>
  <c r="W691" i="26"/>
  <c r="W695" i="26"/>
  <c r="W697" i="26"/>
  <c r="W690" i="26"/>
  <c r="W694" i="26"/>
  <c r="W686" i="26"/>
  <c r="W687" i="26"/>
  <c r="W688" i="26"/>
  <c r="W692" i="26"/>
  <c r="W693" i="26"/>
  <c r="W689" i="26"/>
  <c r="W696" i="26"/>
  <c r="O691" i="26"/>
  <c r="O695" i="26"/>
  <c r="O697" i="26"/>
  <c r="O690" i="26"/>
  <c r="O694" i="26"/>
  <c r="O686" i="26"/>
  <c r="K685" i="26"/>
  <c r="O687" i="26"/>
  <c r="O688" i="26"/>
  <c r="O692" i="26"/>
  <c r="O689" i="26"/>
  <c r="O696" i="26"/>
  <c r="O693" i="26"/>
  <c r="O644" i="26"/>
  <c r="O643" i="26"/>
  <c r="O640" i="26"/>
  <c r="O627" i="26"/>
  <c r="O628" i="26"/>
  <c r="O648" i="26"/>
  <c r="O633" i="26"/>
  <c r="O646" i="26"/>
  <c r="O631" i="26"/>
  <c r="O650" i="26"/>
  <c r="O647" i="26"/>
  <c r="O645" i="26"/>
  <c r="O625" i="26"/>
  <c r="O623" i="26"/>
  <c r="O630" i="26"/>
  <c r="O649" i="26"/>
  <c r="O642" i="26"/>
  <c r="O632" i="26"/>
  <c r="O626" i="26"/>
  <c r="O639" i="26"/>
  <c r="O629" i="26"/>
  <c r="O634" i="26"/>
  <c r="K622" i="26"/>
  <c r="O641" i="26"/>
  <c r="W469" i="26"/>
  <c r="W465" i="26"/>
  <c r="W468" i="26"/>
  <c r="W466" i="26"/>
  <c r="W467" i="26"/>
  <c r="W555" i="26"/>
  <c r="W556" i="26"/>
  <c r="K554" i="26"/>
  <c r="K555" i="26" s="1"/>
  <c r="W364" i="26"/>
  <c r="W363" i="26"/>
  <c r="W362" i="26"/>
  <c r="K464" i="26"/>
  <c r="O468" i="26"/>
  <c r="O469" i="26"/>
  <c r="O465" i="26"/>
  <c r="O467" i="26"/>
  <c r="E472" i="26"/>
  <c r="O466" i="26"/>
  <c r="W404" i="26"/>
  <c r="W403" i="26"/>
  <c r="N43" i="26"/>
  <c r="P35" i="26"/>
  <c r="W335" i="26"/>
  <c r="W338" i="26"/>
  <c r="W336" i="26"/>
  <c r="W337" i="26"/>
  <c r="AA149" i="26"/>
  <c r="AA142" i="26"/>
  <c r="AA143" i="26"/>
  <c r="AA135" i="26"/>
  <c r="AA139" i="26"/>
  <c r="AA129" i="26"/>
  <c r="AA146" i="26"/>
  <c r="AA147" i="26"/>
  <c r="AA131" i="26"/>
  <c r="AA136" i="26"/>
  <c r="AA144" i="26"/>
  <c r="AA132" i="26"/>
  <c r="AA137" i="26"/>
  <c r="AA145" i="26"/>
  <c r="AA134" i="26"/>
  <c r="AA140" i="26"/>
  <c r="AA127" i="26"/>
  <c r="AA133" i="26"/>
  <c r="AA138" i="26"/>
  <c r="AA128" i="26"/>
  <c r="AA148" i="26"/>
  <c r="AA141" i="26"/>
  <c r="AA130" i="26"/>
  <c r="K134" i="26"/>
  <c r="K147" i="26"/>
  <c r="S134" i="26"/>
  <c r="S147" i="26"/>
  <c r="W134" i="26"/>
  <c r="W147" i="26"/>
  <c r="S137" i="26"/>
  <c r="W137" i="26"/>
  <c r="K127" i="26"/>
  <c r="K137" i="26"/>
  <c r="H44" i="26"/>
  <c r="N44" i="26"/>
  <c r="L44" i="26"/>
  <c r="J44" i="26"/>
  <c r="P37" i="26"/>
  <c r="K361" i="26"/>
  <c r="K363" i="26" s="1"/>
  <c r="O187" i="26"/>
  <c r="O183" i="26"/>
  <c r="O184" i="26"/>
  <c r="O182" i="26"/>
  <c r="O181" i="26"/>
  <c r="O188" i="26"/>
  <c r="O186" i="26"/>
  <c r="O185" i="26"/>
  <c r="K143" i="26"/>
  <c r="K144" i="26"/>
  <c r="K136" i="26"/>
  <c r="K130" i="26"/>
  <c r="K139" i="26"/>
  <c r="K133" i="26"/>
  <c r="K188" i="26"/>
  <c r="K185" i="26"/>
  <c r="K187" i="26"/>
  <c r="K183" i="26"/>
  <c r="K182" i="26"/>
  <c r="K186" i="26"/>
  <c r="K184" i="26"/>
  <c r="K129" i="26"/>
  <c r="K141" i="26"/>
  <c r="K146" i="26"/>
  <c r="K128" i="26"/>
  <c r="K131" i="26"/>
  <c r="K138" i="26"/>
  <c r="K140" i="26"/>
  <c r="K149" i="26"/>
  <c r="K132" i="26"/>
  <c r="K145" i="26"/>
  <c r="K142" i="26"/>
  <c r="K135" i="26"/>
  <c r="S144" i="26"/>
  <c r="S143" i="26"/>
  <c r="S130" i="26"/>
  <c r="S139" i="26"/>
  <c r="S136" i="26"/>
  <c r="S133" i="26"/>
  <c r="S129" i="26"/>
  <c r="S127" i="26"/>
  <c r="S184" i="26"/>
  <c r="S182" i="26"/>
  <c r="S181" i="26"/>
  <c r="S187" i="26"/>
  <c r="S183" i="26"/>
  <c r="S186" i="26"/>
  <c r="S188" i="26"/>
  <c r="S185" i="26"/>
  <c r="S128" i="26"/>
  <c r="S145" i="26"/>
  <c r="S146" i="26"/>
  <c r="S141" i="26"/>
  <c r="S135" i="26"/>
  <c r="S149" i="26"/>
  <c r="S138" i="26"/>
  <c r="S131" i="26"/>
  <c r="S140" i="26"/>
  <c r="S142" i="26"/>
  <c r="S132" i="26"/>
  <c r="AA181" i="26"/>
  <c r="AA188" i="26"/>
  <c r="AA185" i="26"/>
  <c r="AA186" i="26"/>
  <c r="AA187" i="26"/>
  <c r="AA183" i="26"/>
  <c r="AA184" i="26"/>
  <c r="AA182" i="26"/>
  <c r="W143" i="26"/>
  <c r="W144" i="26"/>
  <c r="W130" i="26"/>
  <c r="W136" i="26"/>
  <c r="W139" i="26"/>
  <c r="W133" i="26"/>
  <c r="W186" i="26"/>
  <c r="W188" i="26"/>
  <c r="W185" i="26"/>
  <c r="W182" i="26"/>
  <c r="W187" i="26"/>
  <c r="W183" i="26"/>
  <c r="W184" i="26"/>
  <c r="W181" i="26"/>
  <c r="W129" i="26"/>
  <c r="W132" i="26"/>
  <c r="W142" i="26"/>
  <c r="W135" i="26"/>
  <c r="W141" i="26"/>
  <c r="W146" i="26"/>
  <c r="W128" i="26"/>
  <c r="W131" i="26"/>
  <c r="W138" i="26"/>
  <c r="W140" i="26"/>
  <c r="W127" i="26"/>
  <c r="W149" i="26"/>
  <c r="W145" i="26"/>
  <c r="S365" i="26"/>
  <c r="S364" i="26"/>
  <c r="S363" i="26"/>
  <c r="S362" i="26"/>
  <c r="O365" i="26"/>
  <c r="O363" i="26"/>
  <c r="O362" i="26"/>
  <c r="O364" i="26"/>
  <c r="S748" i="26"/>
  <c r="S747" i="26"/>
  <c r="S749" i="26"/>
  <c r="S746" i="26"/>
  <c r="S811" i="26"/>
  <c r="S809" i="26"/>
  <c r="S810" i="26"/>
  <c r="S812" i="26"/>
  <c r="E638" i="26"/>
  <c r="O624" i="26"/>
  <c r="S633" i="26"/>
  <c r="S627" i="26"/>
  <c r="S625" i="26"/>
  <c r="S629" i="26"/>
  <c r="S628" i="26"/>
  <c r="S631" i="26"/>
  <c r="S634" i="26"/>
  <c r="S632" i="26"/>
  <c r="S630" i="26"/>
  <c r="S626" i="26"/>
  <c r="S623" i="26"/>
  <c r="S624" i="26"/>
  <c r="E701" i="26"/>
  <c r="S337" i="26"/>
  <c r="O556" i="26"/>
  <c r="O555" i="26"/>
  <c r="S466" i="26"/>
  <c r="S468" i="26"/>
  <c r="S467" i="26"/>
  <c r="S469" i="26"/>
  <c r="S555" i="26"/>
  <c r="S556" i="26"/>
  <c r="O338" i="26"/>
  <c r="S336" i="26"/>
  <c r="S335" i="26"/>
  <c r="O336" i="26"/>
  <c r="O337" i="26"/>
  <c r="S338" i="26"/>
  <c r="O335" i="26"/>
  <c r="K334" i="26"/>
  <c r="P41" i="26"/>
  <c r="P40" i="26"/>
  <c r="P34" i="26"/>
  <c r="J43" i="26"/>
  <c r="H43" i="26"/>
  <c r="L43" i="26"/>
  <c r="K756" i="26" l="1"/>
  <c r="K755" i="26"/>
  <c r="K754" i="26"/>
  <c r="K753" i="26"/>
  <c r="K687" i="26"/>
  <c r="K695" i="26"/>
  <c r="K688" i="26"/>
  <c r="K686" i="26"/>
  <c r="K691" i="26"/>
  <c r="K696" i="26"/>
  <c r="K694" i="26"/>
  <c r="K689" i="26"/>
  <c r="K690" i="26"/>
  <c r="K692" i="26"/>
  <c r="K697" i="26"/>
  <c r="K693" i="26"/>
  <c r="K556" i="26"/>
  <c r="K465" i="26"/>
  <c r="K469" i="26"/>
  <c r="K466" i="26"/>
  <c r="K468" i="26"/>
  <c r="K467" i="26"/>
  <c r="K365" i="26"/>
  <c r="K362" i="26"/>
  <c r="K364" i="26"/>
  <c r="K811" i="26"/>
  <c r="K809" i="26"/>
  <c r="K812" i="26"/>
  <c r="K810" i="26"/>
  <c r="K747" i="26"/>
  <c r="K749" i="26"/>
  <c r="K748" i="26"/>
  <c r="K746" i="26"/>
  <c r="K633" i="26"/>
  <c r="K634" i="26"/>
  <c r="K624" i="26"/>
  <c r="K631" i="26"/>
  <c r="K630" i="26"/>
  <c r="K625" i="26"/>
  <c r="K629" i="26"/>
  <c r="K626" i="26"/>
  <c r="K628" i="26"/>
  <c r="K632" i="26"/>
  <c r="K623" i="26"/>
  <c r="K627" i="26"/>
  <c r="K336" i="26"/>
  <c r="K337" i="26"/>
  <c r="K403" i="26"/>
  <c r="K404" i="26"/>
  <c r="K335" i="26"/>
  <c r="K338" i="26"/>
  <c r="P43" i="26"/>
</calcChain>
</file>

<file path=xl/comments1.xml><?xml version="1.0" encoding="utf-8"?>
<comments xmlns="http://schemas.openxmlformats.org/spreadsheetml/2006/main">
  <authors>
    <author>作成者</author>
  </authors>
  <commentList>
    <comment ref="W226" authorId="0" shapeId="0">
      <text>
        <r>
          <rPr>
            <b/>
            <sz val="9"/>
            <color indexed="81"/>
            <rFont val="MS P ゴシック"/>
            <family val="3"/>
            <charset val="128"/>
          </rPr>
          <t xml:space="preserve">作成者:
</t>
        </r>
      </text>
    </comment>
  </commentList>
</comments>
</file>

<file path=xl/sharedStrings.xml><?xml version="1.0" encoding="utf-8"?>
<sst xmlns="http://schemas.openxmlformats.org/spreadsheetml/2006/main" count="803" uniqueCount="281">
  <si>
    <t>性別</t>
    <rPh sb="0" eb="2">
      <t>セイベツ</t>
    </rPh>
    <phoneticPr fontId="18"/>
  </si>
  <si>
    <t>合計</t>
    <rPh sb="0" eb="2">
      <t>ゴウケイ</t>
    </rPh>
    <phoneticPr fontId="18"/>
  </si>
  <si>
    <t>男性</t>
    <rPh sb="0" eb="2">
      <t>ダンセイ</t>
    </rPh>
    <phoneticPr fontId="18"/>
  </si>
  <si>
    <t>女性</t>
    <rPh sb="0" eb="2">
      <t>ジョセイ</t>
    </rPh>
    <phoneticPr fontId="18"/>
  </si>
  <si>
    <t>30歳代</t>
    <rPh sb="2" eb="4">
      <t>サイダイ</t>
    </rPh>
    <phoneticPr fontId="18"/>
  </si>
  <si>
    <t>40歳代</t>
    <rPh sb="2" eb="4">
      <t>サイダイ</t>
    </rPh>
    <phoneticPr fontId="18"/>
  </si>
  <si>
    <t>50歳代</t>
    <rPh sb="2" eb="4">
      <t>サイダイ</t>
    </rPh>
    <phoneticPr fontId="18"/>
  </si>
  <si>
    <t>年代</t>
    <rPh sb="0" eb="2">
      <t>ネンダイ</t>
    </rPh>
    <phoneticPr fontId="18"/>
  </si>
  <si>
    <t>【留意点】</t>
    <phoneticPr fontId="18"/>
  </si>
  <si>
    <t>【調査目的】</t>
    <rPh sb="1" eb="3">
      <t>チョウサ</t>
    </rPh>
    <rPh sb="3" eb="5">
      <t>モクテキ</t>
    </rPh>
    <phoneticPr fontId="18"/>
  </si>
  <si>
    <t>【実施期間】</t>
    <rPh sb="1" eb="3">
      <t>ジッシ</t>
    </rPh>
    <rPh sb="3" eb="5">
      <t>キカン</t>
    </rPh>
    <phoneticPr fontId="18"/>
  </si>
  <si>
    <t>※質問文及び選択肢などの長い文章については、簡略化して表示している場合があります。</t>
    <rPh sb="27" eb="29">
      <t>ヒョウジ</t>
    </rPh>
    <phoneticPr fontId="18"/>
  </si>
  <si>
    <t>　　したがって、内訳の合計が全体の計に一致しないことがあります。</t>
    <phoneticPr fontId="18"/>
  </si>
  <si>
    <t>　　また、複数回答の質問については、回答者数を母数に比率表示しています。</t>
    <rPh sb="5" eb="7">
      <t>フクスウ</t>
    </rPh>
    <rPh sb="7" eb="9">
      <t>カイトウ</t>
    </rPh>
    <rPh sb="10" eb="12">
      <t>シツモン</t>
    </rPh>
    <rPh sb="18" eb="20">
      <t>カイトウ</t>
    </rPh>
    <rPh sb="20" eb="21">
      <t>シャ</t>
    </rPh>
    <rPh sb="21" eb="22">
      <t>スウ</t>
    </rPh>
    <rPh sb="23" eb="25">
      <t>ボスウ</t>
    </rPh>
    <rPh sb="26" eb="28">
      <t>ヒリツ</t>
    </rPh>
    <rPh sb="28" eb="30">
      <t>ヒョウジ</t>
    </rPh>
    <phoneticPr fontId="18"/>
  </si>
  <si>
    <t>【回答者数と内訳】</t>
    <rPh sb="1" eb="3">
      <t>カイトウ</t>
    </rPh>
    <rPh sb="3" eb="4">
      <t>シャ</t>
    </rPh>
    <rPh sb="4" eb="5">
      <t>スウ</t>
    </rPh>
    <rPh sb="6" eb="8">
      <t>ウチワケ</t>
    </rPh>
    <phoneticPr fontId="18"/>
  </si>
  <si>
    <t>【結果の概要】</t>
    <rPh sb="1" eb="3">
      <t>ケッカ</t>
    </rPh>
    <rPh sb="4" eb="6">
      <t>ガイヨウ</t>
    </rPh>
    <phoneticPr fontId="18"/>
  </si>
  <si>
    <t>【調査票】</t>
    <rPh sb="1" eb="4">
      <t>チョウサヒョウ</t>
    </rPh>
    <phoneticPr fontId="18"/>
  </si>
  <si>
    <t>60歳
以上</t>
    <rPh sb="2" eb="3">
      <t>サイ</t>
    </rPh>
    <rPh sb="4" eb="6">
      <t>イジョウ</t>
    </rPh>
    <phoneticPr fontId="18"/>
  </si>
  <si>
    <t>※数値（％）は、各実数を元に比率表示し、小数第2位を四捨五入しています。</t>
    <phoneticPr fontId="18"/>
  </si>
  <si>
    <t>ランニング・ジョギング</t>
    <phoneticPr fontId="18"/>
  </si>
  <si>
    <t>水泳</t>
    <phoneticPr fontId="18"/>
  </si>
  <si>
    <t>テニス・ソフトテニス</t>
    <phoneticPr fontId="18"/>
  </si>
  <si>
    <t>卓球</t>
    <phoneticPr fontId="18"/>
  </si>
  <si>
    <t>名</t>
    <rPh sb="0" eb="1">
      <t>メイ</t>
    </rPh>
    <phoneticPr fontId="18"/>
  </si>
  <si>
    <t>全体</t>
    <rPh sb="0" eb="2">
      <t>ゼンタイ</t>
    </rPh>
    <phoneticPr fontId="18"/>
  </si>
  <si>
    <t>ほとんど毎日</t>
    <rPh sb="4" eb="6">
      <t>マイニチ</t>
    </rPh>
    <phoneticPr fontId="18"/>
  </si>
  <si>
    <t>週３日以上</t>
  </si>
  <si>
    <t>週１～２日程度</t>
  </si>
  <si>
    <t>月１～３日程度</t>
  </si>
  <si>
    <t>年に１～２日程度</t>
  </si>
  <si>
    <t>まったくしなかった</t>
  </si>
  <si>
    <t>その他</t>
    <phoneticPr fontId="18"/>
  </si>
  <si>
    <t>仕事が忙しいから</t>
    <phoneticPr fontId="18"/>
  </si>
  <si>
    <t>家事・育児が忙しいから</t>
    <phoneticPr fontId="18"/>
  </si>
  <si>
    <t>場所や施設がないから</t>
    <phoneticPr fontId="18"/>
  </si>
  <si>
    <t>お金がかかるから</t>
    <phoneticPr fontId="18"/>
  </si>
  <si>
    <t>機会がないから</t>
    <phoneticPr fontId="18"/>
  </si>
  <si>
    <t>特に理由はない</t>
    <phoneticPr fontId="18"/>
  </si>
  <si>
    <t>名前も活動内容も知っている</t>
    <phoneticPr fontId="18"/>
  </si>
  <si>
    <t>名前も活動内容も知らない</t>
    <phoneticPr fontId="18"/>
  </si>
  <si>
    <t>行った</t>
    <rPh sb="0" eb="1">
      <t>オコナ</t>
    </rPh>
    <phoneticPr fontId="18"/>
  </si>
  <si>
    <t>行っていない</t>
    <rPh sb="0" eb="1">
      <t>オコナ</t>
    </rPh>
    <phoneticPr fontId="18"/>
  </si>
  <si>
    <t>わからない</t>
    <phoneticPr fontId="18"/>
  </si>
  <si>
    <t>行いたい</t>
    <rPh sb="0" eb="1">
      <t>オコナ</t>
    </rPh>
    <phoneticPr fontId="18"/>
  </si>
  <si>
    <t>要請があれば行いたい</t>
    <phoneticPr fontId="18"/>
  </si>
  <si>
    <t>あまり行いたいとは思わない</t>
    <phoneticPr fontId="18"/>
  </si>
  <si>
    <t>全く行いたいとは思わない</t>
    <phoneticPr fontId="18"/>
  </si>
  <si>
    <t>わからない</t>
    <phoneticPr fontId="18"/>
  </si>
  <si>
    <t>スポーツの審判・役員</t>
    <phoneticPr fontId="18"/>
  </si>
  <si>
    <t>イベント・行事の運営や運営の補助</t>
    <phoneticPr fontId="18"/>
  </si>
  <si>
    <t>その他</t>
    <phoneticPr fontId="18"/>
  </si>
  <si>
    <t>ある</t>
    <phoneticPr fontId="18"/>
  </si>
  <si>
    <t>ない</t>
    <phoneticPr fontId="18"/>
  </si>
  <si>
    <t>その他</t>
    <phoneticPr fontId="18"/>
  </si>
  <si>
    <t>チケットが高額なため</t>
    <phoneticPr fontId="18"/>
  </si>
  <si>
    <t>※１インターネットは大阪市ホームページ、大阪市オーパス・スポーツ情報システム、SNSを除く</t>
    <rPh sb="10" eb="13">
      <t>オオサカシ</t>
    </rPh>
    <rPh sb="20" eb="23">
      <t>オオサカシ</t>
    </rPh>
    <rPh sb="32" eb="34">
      <t>ジョウホウ</t>
    </rPh>
    <rPh sb="43" eb="44">
      <t>ノゾ</t>
    </rPh>
    <phoneticPr fontId="18"/>
  </si>
  <si>
    <t>好きな選手（チーム）が出場しないから</t>
    <phoneticPr fontId="18"/>
  </si>
  <si>
    <t>ランニング・ジョギング</t>
    <phoneticPr fontId="18"/>
  </si>
  <si>
    <t>水泳</t>
    <phoneticPr fontId="18"/>
  </si>
  <si>
    <t>卓球</t>
    <phoneticPr fontId="18"/>
  </si>
  <si>
    <t>サッカー・フットサル</t>
    <phoneticPr fontId="18"/>
  </si>
  <si>
    <t>はい</t>
    <phoneticPr fontId="18"/>
  </si>
  <si>
    <t>いいえ</t>
    <phoneticPr fontId="18"/>
  </si>
  <si>
    <t>どちらでもない</t>
    <phoneticPr fontId="18"/>
  </si>
  <si>
    <t>わからない</t>
    <phoneticPr fontId="18"/>
  </si>
  <si>
    <t>スポーツイベントが多いから</t>
    <phoneticPr fontId="18"/>
  </si>
  <si>
    <t>スポーツに関わる人々が多いから</t>
    <phoneticPr fontId="18"/>
  </si>
  <si>
    <t>その他</t>
    <phoneticPr fontId="18"/>
  </si>
  <si>
    <t>スポーツイベントが少ないから</t>
    <rPh sb="9" eb="10">
      <t>スク</t>
    </rPh>
    <phoneticPr fontId="18"/>
  </si>
  <si>
    <t>スポーツ施設が充実していないから</t>
    <phoneticPr fontId="18"/>
  </si>
  <si>
    <t>スポーツに関わる人々が少ないから</t>
    <rPh sb="11" eb="12">
      <t>スク</t>
    </rPh>
    <phoneticPr fontId="18"/>
  </si>
  <si>
    <t>29歳
以下</t>
    <rPh sb="2" eb="3">
      <t>サイ</t>
    </rPh>
    <rPh sb="4" eb="6">
      <t>イカ</t>
    </rPh>
    <phoneticPr fontId="18"/>
  </si>
  <si>
    <t>29歳以下</t>
    <rPh sb="2" eb="3">
      <t>サイ</t>
    </rPh>
    <rPh sb="3" eb="5">
      <t>イカ</t>
    </rPh>
    <phoneticPr fontId="18"/>
  </si>
  <si>
    <t>30歳代</t>
    <rPh sb="2" eb="3">
      <t>サイ</t>
    </rPh>
    <rPh sb="3" eb="4">
      <t>ダイ</t>
    </rPh>
    <phoneticPr fontId="18"/>
  </si>
  <si>
    <t>40歳代</t>
    <rPh sb="2" eb="3">
      <t>サイ</t>
    </rPh>
    <rPh sb="3" eb="4">
      <t>ダイ</t>
    </rPh>
    <phoneticPr fontId="18"/>
  </si>
  <si>
    <t>50歳代</t>
    <rPh sb="2" eb="3">
      <t>サイ</t>
    </rPh>
    <rPh sb="3" eb="4">
      <t>ダイ</t>
    </rPh>
    <phoneticPr fontId="18"/>
  </si>
  <si>
    <t>60歳以上</t>
    <rPh sb="2" eb="3">
      <t>サイ</t>
    </rPh>
    <rPh sb="3" eb="5">
      <t>イジョウ</t>
    </rPh>
    <phoneticPr fontId="18"/>
  </si>
  <si>
    <t>テニス・ソフトテニス</t>
    <phoneticPr fontId="18"/>
  </si>
  <si>
    <t>野球・ソフトボール</t>
    <phoneticPr fontId="18"/>
  </si>
  <si>
    <t>体力に自信がないから</t>
    <phoneticPr fontId="18"/>
  </si>
  <si>
    <t>他に関心事があるから</t>
    <phoneticPr fontId="18"/>
  </si>
  <si>
    <t>名前は聞いたことがあるが、活動内容は知らない</t>
    <rPh sb="3" eb="4">
      <t>キ</t>
    </rPh>
    <phoneticPr fontId="18"/>
  </si>
  <si>
    <t>名前は聞いたことがないが、存在は知っている</t>
    <rPh sb="3" eb="4">
      <t>キ</t>
    </rPh>
    <phoneticPr fontId="18"/>
  </si>
  <si>
    <t>スポーツの指導・コーチ</t>
    <phoneticPr fontId="18"/>
  </si>
  <si>
    <t>団体・クラブの運営や運営の補助</t>
    <rPh sb="0" eb="2">
      <t>ダンタイ</t>
    </rPh>
    <phoneticPr fontId="18"/>
  </si>
  <si>
    <t>仕事が忙しいから</t>
    <rPh sb="0" eb="2">
      <t>シゴト</t>
    </rPh>
    <rPh sb="3" eb="4">
      <t>イソガ</t>
    </rPh>
    <phoneticPr fontId="18"/>
  </si>
  <si>
    <t>家事・育児が忙しいから</t>
    <rPh sb="0" eb="2">
      <t>カジ</t>
    </rPh>
    <rPh sb="3" eb="5">
      <t>イクジ</t>
    </rPh>
    <rPh sb="6" eb="7">
      <t>イソガ</t>
    </rPh>
    <phoneticPr fontId="18"/>
  </si>
  <si>
    <t>体力に自信がないから</t>
    <rPh sb="0" eb="2">
      <t>タイリョク</t>
    </rPh>
    <rPh sb="3" eb="5">
      <t>ジシン</t>
    </rPh>
    <phoneticPr fontId="18"/>
  </si>
  <si>
    <t>運動やスポーツが好きではないから</t>
    <rPh sb="0" eb="2">
      <t>ウンドウ</t>
    </rPh>
    <rPh sb="8" eb="9">
      <t>ス</t>
    </rPh>
    <phoneticPr fontId="18"/>
  </si>
  <si>
    <t>ボランティア自体に興味がないから</t>
    <rPh sb="6" eb="8">
      <t>ジタイ</t>
    </rPh>
    <rPh sb="9" eb="11">
      <t>キョウミ</t>
    </rPh>
    <phoneticPr fontId="18"/>
  </si>
  <si>
    <t>その他</t>
    <rPh sb="2" eb="3">
      <t>タ</t>
    </rPh>
    <phoneticPr fontId="18"/>
  </si>
  <si>
    <t>特に理由はない</t>
    <rPh sb="0" eb="1">
      <t>トク</t>
    </rPh>
    <rPh sb="2" eb="4">
      <t>リユウ</t>
    </rPh>
    <phoneticPr fontId="18"/>
  </si>
  <si>
    <t>ＳＮＳ（ツイッター・フェイスブックなど）</t>
    <phoneticPr fontId="18"/>
  </si>
  <si>
    <t>大阪市（区）のホームページ</t>
    <phoneticPr fontId="18"/>
  </si>
  <si>
    <t>テレビ・ラジオ</t>
    <phoneticPr fontId="18"/>
  </si>
  <si>
    <t>オーパスシステム</t>
    <phoneticPr fontId="18"/>
  </si>
  <si>
    <t>イベント雑誌</t>
    <phoneticPr fontId="18"/>
  </si>
  <si>
    <t>新聞・広告</t>
    <phoneticPr fontId="18"/>
  </si>
  <si>
    <t>知人・友人・家族</t>
    <phoneticPr fontId="18"/>
  </si>
  <si>
    <t>インターネット※１</t>
    <phoneticPr fontId="18"/>
  </si>
  <si>
    <t>電車・バスなどの広告</t>
    <phoneticPr fontId="18"/>
  </si>
  <si>
    <t>特に入手していない</t>
    <rPh sb="0" eb="1">
      <t>トク</t>
    </rPh>
    <rPh sb="2" eb="4">
      <t>ニュウシュ</t>
    </rPh>
    <phoneticPr fontId="18"/>
  </si>
  <si>
    <t>何もしていない</t>
    <rPh sb="0" eb="1">
      <t>ナニ</t>
    </rPh>
    <phoneticPr fontId="18"/>
  </si>
  <si>
    <t>経年比較</t>
    <rPh sb="0" eb="2">
      <t>ケイネン</t>
    </rPh>
    <rPh sb="2" eb="4">
      <t>ヒカク</t>
    </rPh>
    <phoneticPr fontId="18"/>
  </si>
  <si>
    <t>スポーツ施設が充実しているから</t>
    <phoneticPr fontId="18"/>
  </si>
  <si>
    <t>行っていない</t>
    <rPh sb="0" eb="1">
      <t>オコナ</t>
    </rPh>
    <phoneticPr fontId="18"/>
  </si>
  <si>
    <t>わからない</t>
    <phoneticPr fontId="18"/>
  </si>
  <si>
    <t>ない</t>
    <phoneticPr fontId="18"/>
  </si>
  <si>
    <t>ある</t>
    <phoneticPr fontId="18"/>
  </si>
  <si>
    <t>区の広報紙、行政出版の刊行物など</t>
    <phoneticPr fontId="18"/>
  </si>
  <si>
    <t>いいえ</t>
    <phoneticPr fontId="18"/>
  </si>
  <si>
    <t>どちらでもない</t>
    <phoneticPr fontId="18"/>
  </si>
  <si>
    <t>わからない</t>
    <phoneticPr fontId="18"/>
  </si>
  <si>
    <r>
      <t>調査票（</t>
    </r>
    <r>
      <rPr>
        <sz val="11"/>
        <color theme="1"/>
        <rFont val="ＭＳ Ｐゴシック"/>
        <family val="2"/>
        <charset val="128"/>
        <scheme val="minor"/>
      </rPr>
      <t>データ添付）</t>
    </r>
    <rPh sb="0" eb="3">
      <t>チョウサヒョウ</t>
    </rPh>
    <rPh sb="7" eb="9">
      <t>テンプ</t>
    </rPh>
    <phoneticPr fontId="18"/>
  </si>
  <si>
    <t>バドミントン</t>
    <phoneticPr fontId="18"/>
  </si>
  <si>
    <t>登山・トレッキング</t>
    <phoneticPr fontId="18"/>
  </si>
  <si>
    <t>ボルダリング</t>
    <phoneticPr fontId="18"/>
  </si>
  <si>
    <t>スキー・スノーボード</t>
    <phoneticPr fontId="18"/>
  </si>
  <si>
    <t>釣り</t>
    <rPh sb="0" eb="1">
      <t>ツ</t>
    </rPh>
    <phoneticPr fontId="18"/>
  </si>
  <si>
    <t>登山・トレッキング</t>
  </si>
  <si>
    <t>体力トレーニング（フィットネスクラブや自宅で室内運動器具を使う体力づくりを含む）</t>
  </si>
  <si>
    <t>ヨガ・エアロビクス・バレエ・ピラティス</t>
  </si>
  <si>
    <t>体操（ラジオ体操・職場体操・美容体操等）</t>
    <rPh sb="0" eb="2">
      <t>タイソウ</t>
    </rPh>
    <rPh sb="6" eb="8">
      <t>タイソウ</t>
    </rPh>
    <rPh sb="9" eb="11">
      <t>ショクバ</t>
    </rPh>
    <rPh sb="11" eb="13">
      <t>タイソウ</t>
    </rPh>
    <rPh sb="14" eb="16">
      <t>ビヨウ</t>
    </rPh>
    <rPh sb="16" eb="19">
      <t>タイソウナド</t>
    </rPh>
    <phoneticPr fontId="18"/>
  </si>
  <si>
    <t>ハイキング・オリエンテーリング</t>
  </si>
  <si>
    <t>自転車（BMX含む）・サイクリング</t>
  </si>
  <si>
    <t>健康・体力づくり</t>
  </si>
  <si>
    <t>健康・体力づくり</t>
    <phoneticPr fontId="18"/>
  </si>
  <si>
    <t>楽しみ・ストレス解消</t>
  </si>
  <si>
    <t>楽しみ・ストレス解消</t>
    <phoneticPr fontId="18"/>
  </si>
  <si>
    <t>運動不足の解消</t>
  </si>
  <si>
    <t>美容</t>
  </si>
  <si>
    <t>美容</t>
    <phoneticPr fontId="18"/>
  </si>
  <si>
    <t>肥満解消</t>
    <phoneticPr fontId="18"/>
  </si>
  <si>
    <t>家族や友人との交流</t>
  </si>
  <si>
    <t>家族や友人との交流</t>
    <phoneticPr fontId="18"/>
  </si>
  <si>
    <t>自己記録の向上や能力の向上</t>
  </si>
  <si>
    <t>自己記録の向上や能力の向上</t>
    <phoneticPr fontId="18"/>
  </si>
  <si>
    <t>その他</t>
  </si>
  <si>
    <t>その他</t>
    <phoneticPr fontId="18"/>
  </si>
  <si>
    <t>肥満解消</t>
    <rPh sb="0" eb="2">
      <t>ヒマン</t>
    </rPh>
    <rPh sb="2" eb="4">
      <t>カイショウ</t>
    </rPh>
    <phoneticPr fontId="18"/>
  </si>
  <si>
    <t>バドミントン</t>
    <phoneticPr fontId="18"/>
  </si>
  <si>
    <t>スポーツの実技指導</t>
    <rPh sb="5" eb="7">
      <t>ジツギ</t>
    </rPh>
    <rPh sb="7" eb="9">
      <t>シドウ</t>
    </rPh>
    <phoneticPr fontId="18"/>
  </si>
  <si>
    <t>スポーツ事業・大会の企画・立案・運営</t>
    <rPh sb="4" eb="6">
      <t>ジギョウ</t>
    </rPh>
    <rPh sb="7" eb="9">
      <t>タイカイ</t>
    </rPh>
    <rPh sb="10" eb="12">
      <t>キカク</t>
    </rPh>
    <rPh sb="13" eb="15">
      <t>リツアン</t>
    </rPh>
    <rPh sb="16" eb="18">
      <t>ウンエイ</t>
    </rPh>
    <phoneticPr fontId="18"/>
  </si>
  <si>
    <t>障がい者スポーツの普及・振興</t>
    <rPh sb="0" eb="1">
      <t>ショウ</t>
    </rPh>
    <rPh sb="3" eb="4">
      <t>シャ</t>
    </rPh>
    <rPh sb="9" eb="11">
      <t>フキュウ</t>
    </rPh>
    <rPh sb="12" eb="14">
      <t>シンコウ</t>
    </rPh>
    <phoneticPr fontId="18"/>
  </si>
  <si>
    <t>地域スポーツ活動全般にわたる連絡調整（コーディネーター）</t>
    <rPh sb="0" eb="2">
      <t>チイキ</t>
    </rPh>
    <rPh sb="6" eb="8">
      <t>カツドウ</t>
    </rPh>
    <rPh sb="8" eb="10">
      <t>ゼンパン</t>
    </rPh>
    <rPh sb="14" eb="16">
      <t>レンラク</t>
    </rPh>
    <rPh sb="16" eb="18">
      <t>チョウセイ</t>
    </rPh>
    <phoneticPr fontId="18"/>
  </si>
  <si>
    <t>女性</t>
  </si>
  <si>
    <t>している</t>
    <phoneticPr fontId="18"/>
  </si>
  <si>
    <t>していない</t>
    <phoneticPr fontId="18"/>
  </si>
  <si>
    <t>勤めていない（自営業など）、働いていない</t>
    <phoneticPr fontId="18"/>
  </si>
  <si>
    <t>スポーツや運動への助成金・補助金（個人単位）</t>
    <phoneticPr fontId="18"/>
  </si>
  <si>
    <t>スポーツや運動への助成金・補助金（社内のクラブ・サークル）</t>
    <phoneticPr fontId="18"/>
  </si>
  <si>
    <t>社内運動会・スポーツ大会の開催</t>
    <phoneticPr fontId="18"/>
  </si>
  <si>
    <t>オフィス内での体操やストレッチ</t>
    <phoneticPr fontId="18"/>
  </si>
  <si>
    <t>昇降デスク・スタンディングチェアーの導入</t>
    <phoneticPr fontId="18"/>
  </si>
  <si>
    <t>取組をきっかけに始めた</t>
    <phoneticPr fontId="18"/>
  </si>
  <si>
    <t>始めるきっかけにはならない</t>
    <phoneticPr fontId="18"/>
  </si>
  <si>
    <t>始めていない</t>
    <phoneticPr fontId="18"/>
  </si>
  <si>
    <t>近々始めようと考えている</t>
    <phoneticPr fontId="18"/>
  </si>
  <si>
    <t>特に理由はない</t>
    <phoneticPr fontId="18"/>
  </si>
  <si>
    <t>ボランティアをすることが楽しいから</t>
    <phoneticPr fontId="18"/>
  </si>
  <si>
    <t>様々な経験ができるから</t>
    <phoneticPr fontId="18"/>
  </si>
  <si>
    <t>ボランティアによる交流ができるから</t>
    <phoneticPr fontId="18"/>
  </si>
  <si>
    <t>友人・知人に誘われたから</t>
    <rPh sb="0" eb="2">
      <t>ユウジン</t>
    </rPh>
    <rPh sb="3" eb="5">
      <t>チジン</t>
    </rPh>
    <rPh sb="6" eb="7">
      <t>サソ</t>
    </rPh>
    <phoneticPr fontId="18"/>
  </si>
  <si>
    <t>スポーツが好きだから</t>
    <phoneticPr fontId="18"/>
  </si>
  <si>
    <t>30年度</t>
    <rPh sb="2" eb="4">
      <t>ネンド</t>
    </rPh>
    <phoneticPr fontId="18"/>
  </si>
  <si>
    <t>家族や友人・知人が出場していたから</t>
    <phoneticPr fontId="18"/>
  </si>
  <si>
    <t>見ることで感動するから</t>
    <phoneticPr fontId="18"/>
  </si>
  <si>
    <t>テレビで観て会場で観戦したいと思ったから</t>
    <phoneticPr fontId="18"/>
  </si>
  <si>
    <t>家族や友人・知人に誘われたから</t>
    <phoneticPr fontId="18"/>
  </si>
  <si>
    <t>自分がしているスポーツだから</t>
    <phoneticPr fontId="18"/>
  </si>
  <si>
    <t>応援が楽しいから</t>
    <phoneticPr fontId="18"/>
  </si>
  <si>
    <t>招待券・優待券があったから</t>
    <phoneticPr fontId="18"/>
  </si>
  <si>
    <t>好きな競技が開催されていなかったから</t>
    <rPh sb="0" eb="1">
      <t>ス</t>
    </rPh>
    <rPh sb="3" eb="5">
      <t>キョウギ</t>
    </rPh>
    <rPh sb="6" eb="8">
      <t>カイサイ</t>
    </rPh>
    <phoneticPr fontId="18"/>
  </si>
  <si>
    <t>会場まで遠いから（アクセスの問題含む）</t>
    <phoneticPr fontId="18"/>
  </si>
  <si>
    <t>テレビやインターネット中継で十分であるから</t>
    <rPh sb="11" eb="13">
      <t>チュウケイ</t>
    </rPh>
    <rPh sb="14" eb="16">
      <t>ジュウブン</t>
    </rPh>
    <phoneticPr fontId="18"/>
  </si>
  <si>
    <t>情報がない（いつどこで開催しているか）から</t>
    <rPh sb="0" eb="2">
      <t>ジョウホウ</t>
    </rPh>
    <rPh sb="11" eb="13">
      <t>カイサイ</t>
    </rPh>
    <phoneticPr fontId="18"/>
  </si>
  <si>
    <t>特に興味がないから</t>
    <rPh sb="0" eb="1">
      <t>トク</t>
    </rPh>
    <rPh sb="2" eb="4">
      <t>キョウミ</t>
    </rPh>
    <phoneticPr fontId="18"/>
  </si>
  <si>
    <t>30歳代</t>
  </si>
  <si>
    <t>40歳代</t>
  </si>
  <si>
    <t>50歳代</t>
  </si>
  <si>
    <t>60歳以上</t>
  </si>
  <si>
    <t>特になし</t>
    <rPh sb="0" eb="1">
      <t>トク</t>
    </rPh>
    <phoneticPr fontId="18"/>
  </si>
  <si>
    <t>健康・体力づくりのために必要な頻度</t>
    <rPh sb="0" eb="2">
      <t>ケンコウ</t>
    </rPh>
    <rPh sb="3" eb="5">
      <t>タイリョク</t>
    </rPh>
    <rPh sb="12" eb="14">
      <t>ヒツヨウ</t>
    </rPh>
    <rPh sb="15" eb="17">
      <t>ヒンド</t>
    </rPh>
    <phoneticPr fontId="18"/>
  </si>
  <si>
    <t>体を動かすのが好きである</t>
    <rPh sb="0" eb="1">
      <t>カラダ</t>
    </rPh>
    <rPh sb="2" eb="3">
      <t>ウゴ</t>
    </rPh>
    <rPh sb="7" eb="8">
      <t>ス</t>
    </rPh>
    <phoneticPr fontId="18"/>
  </si>
  <si>
    <t>家族や友人との交流が楽しい</t>
    <rPh sb="10" eb="11">
      <t>タノ</t>
    </rPh>
    <phoneticPr fontId="18"/>
  </si>
  <si>
    <t>医師からの指導</t>
    <rPh sb="0" eb="2">
      <t>イシ</t>
    </rPh>
    <rPh sb="5" eb="7">
      <t>シドウ</t>
    </rPh>
    <phoneticPr fontId="18"/>
  </si>
  <si>
    <t>教室やジムの開催頻度</t>
    <rPh sb="0" eb="2">
      <t>キョウシツ</t>
    </rPh>
    <rPh sb="6" eb="8">
      <t>カイサイ</t>
    </rPh>
    <rPh sb="8" eb="10">
      <t>ヒンド</t>
    </rPh>
    <phoneticPr fontId="18"/>
  </si>
  <si>
    <t>教室やジムに会費を払っている</t>
    <rPh sb="0" eb="2">
      <t>キョウシツ</t>
    </rPh>
    <rPh sb="6" eb="8">
      <t>カイヒ</t>
    </rPh>
    <rPh sb="9" eb="10">
      <t>ハラ</t>
    </rPh>
    <phoneticPr fontId="18"/>
  </si>
  <si>
    <t>運動やスポーツが好きではないから</t>
    <phoneticPr fontId="18"/>
  </si>
  <si>
    <t>歩数計アプリを利用した個人や部署対抗戦</t>
    <phoneticPr fontId="18"/>
  </si>
  <si>
    <t>30年度</t>
  </si>
  <si>
    <t>ボランティアの募集がどのように行われているかわからないから</t>
    <rPh sb="7" eb="9">
      <t>ボシュウ</t>
    </rPh>
    <rPh sb="15" eb="16">
      <t>オコナ</t>
    </rPh>
    <phoneticPr fontId="18"/>
  </si>
  <si>
    <t>美容</t>
    <rPh sb="0" eb="2">
      <t>ビヨウ</t>
    </rPh>
    <phoneticPr fontId="18"/>
  </si>
  <si>
    <t>運動不足の解消</t>
    <phoneticPr fontId="18"/>
  </si>
  <si>
    <t>・勤めていない、働いていない人を除いた集計</t>
    <rPh sb="19" eb="21">
      <t>シュウケイ</t>
    </rPh>
    <phoneticPr fontId="18"/>
  </si>
  <si>
    <t>取組以前に運動やスポーツをすでにしていた</t>
    <phoneticPr fontId="18"/>
  </si>
  <si>
    <t>・取組以前に運動やスポーツをすでにしていた人を除いた集計</t>
    <rPh sb="21" eb="22">
      <t>ヒト</t>
    </rPh>
    <rPh sb="23" eb="24">
      <t>ノゾ</t>
    </rPh>
    <rPh sb="26" eb="28">
      <t>シュウケイ</t>
    </rPh>
    <phoneticPr fontId="18"/>
  </si>
  <si>
    <t>・男女、年代別を問わず、健康・体力づくり、運動不足の解消、楽しみ・ストレス解消が３位までを占め、健康を意識してスポーツをしている人の割合が高い。</t>
    <rPh sb="41" eb="42">
      <t>イ</t>
    </rPh>
    <rPh sb="45" eb="46">
      <t>シ</t>
    </rPh>
    <rPh sb="48" eb="50">
      <t>ケンコウ</t>
    </rPh>
    <rPh sb="51" eb="53">
      <t>イシキ</t>
    </rPh>
    <rPh sb="64" eb="65">
      <t>ヒト</t>
    </rPh>
    <rPh sb="66" eb="68">
      <t>ワリアイ</t>
    </rPh>
    <rPh sb="69" eb="70">
      <t>タカ</t>
    </rPh>
    <phoneticPr fontId="18"/>
  </si>
  <si>
    <t>応援しているチーム（選手）があるから</t>
    <phoneticPr fontId="18"/>
  </si>
  <si>
    <t>民間ネット調査「運動とスポーツに関する意識調査」（令和元年10月実施）の結果</t>
    <rPh sb="0" eb="2">
      <t>ミンカン</t>
    </rPh>
    <rPh sb="5" eb="7">
      <t>チョウサ</t>
    </rPh>
    <rPh sb="25" eb="27">
      <t>レイワ</t>
    </rPh>
    <rPh sb="27" eb="29">
      <t>ガンネン</t>
    </rPh>
    <rPh sb="28" eb="29">
      <t>ネン</t>
    </rPh>
    <rPh sb="31" eb="32">
      <t>ガツ</t>
    </rPh>
    <rPh sb="32" eb="34">
      <t>ジッシ</t>
    </rPh>
    <rPh sb="36" eb="38">
      <t>ケッカ</t>
    </rPh>
    <phoneticPr fontId="18"/>
  </si>
  <si>
    <t>【調査対象】</t>
    <rPh sb="1" eb="3">
      <t>チョウサ</t>
    </rPh>
    <rPh sb="3" eb="5">
      <t>タイショウ</t>
    </rPh>
    <phoneticPr fontId="18"/>
  </si>
  <si>
    <t>民間調査会社に登録するインターネットモニターのうち、大阪市内在住の18歳以上の方</t>
    <rPh sb="0" eb="2">
      <t>ミンカン</t>
    </rPh>
    <rPh sb="2" eb="4">
      <t>チョウサ</t>
    </rPh>
    <rPh sb="4" eb="6">
      <t>ガイシャ</t>
    </rPh>
    <rPh sb="7" eb="9">
      <t>トウロク</t>
    </rPh>
    <rPh sb="26" eb="30">
      <t>オオサカシナイ</t>
    </rPh>
    <rPh sb="30" eb="32">
      <t>ザイジュウ</t>
    </rPh>
    <rPh sb="35" eb="38">
      <t>サイイジョウ</t>
    </rPh>
    <rPh sb="39" eb="40">
      <t>カタ</t>
    </rPh>
    <phoneticPr fontId="18"/>
  </si>
  <si>
    <t>【調査方法】</t>
    <rPh sb="1" eb="3">
      <t>チョウサ</t>
    </rPh>
    <rPh sb="3" eb="5">
      <t>ホウホウ</t>
    </rPh>
    <phoneticPr fontId="18"/>
  </si>
  <si>
    <t>インターネットを利用したウェブアンケート調査</t>
    <rPh sb="8" eb="10">
      <t>リヨウ</t>
    </rPh>
    <rPh sb="20" eb="22">
      <t>チョウサ</t>
    </rPh>
    <phoneticPr fontId="18"/>
  </si>
  <si>
    <t>500名</t>
    <rPh sb="3" eb="4">
      <t>メイ</t>
    </rPh>
    <phoneticPr fontId="18"/>
  </si>
  <si>
    <t>体操（ラジオ体操・職場体操
・美容体操等）</t>
    <rPh sb="0" eb="2">
      <t>タイソウ</t>
    </rPh>
    <rPh sb="6" eb="8">
      <t>タイソウ</t>
    </rPh>
    <rPh sb="9" eb="11">
      <t>ショクバ</t>
    </rPh>
    <rPh sb="11" eb="13">
      <t>タイソウ</t>
    </rPh>
    <rPh sb="15" eb="17">
      <t>ビヨウ</t>
    </rPh>
    <rPh sb="17" eb="20">
      <t>タイソウナド</t>
    </rPh>
    <phoneticPr fontId="18"/>
  </si>
  <si>
    <t>自転車（BMX含む）・
サイクリング</t>
    <phoneticPr fontId="18"/>
  </si>
  <si>
    <t>ハイキング・
オリエンテーリング</t>
    <phoneticPr fontId="18"/>
  </si>
  <si>
    <t>ゴルフ（練習場での
ゴルフを含む）</t>
    <phoneticPr fontId="18"/>
  </si>
  <si>
    <t>階段昇降（２アップ
３ダウン運動（※）等）</t>
    <rPh sb="0" eb="2">
      <t>カイダン</t>
    </rPh>
    <rPh sb="2" eb="4">
      <t>ショウコウ</t>
    </rPh>
    <rPh sb="14" eb="16">
      <t>ウンドウ</t>
    </rPh>
    <rPh sb="19" eb="20">
      <t>トウ</t>
    </rPh>
    <phoneticPr fontId="18"/>
  </si>
  <si>
    <t>バレーボール・ソフトバレーボール・ビーチバレー</t>
    <phoneticPr fontId="18"/>
  </si>
  <si>
    <t>キャッチボール・縄跳び</t>
    <rPh sb="8" eb="10">
      <t>ナワト</t>
    </rPh>
    <phoneticPr fontId="18"/>
  </si>
  <si>
    <t>体力トレーニング（フィットネスクラブや自宅で室内運動器具を使う体力づくりを含む）</t>
    <phoneticPr fontId="18"/>
  </si>
  <si>
    <t>キャッチボール・縄跳び</t>
    <rPh sb="8" eb="10">
      <t>ナワト</t>
    </rPh>
    <phoneticPr fontId="18"/>
  </si>
  <si>
    <t>水泳</t>
    <phoneticPr fontId="18"/>
  </si>
  <si>
    <t>ハイキング・
オリエンテーリング</t>
    <phoneticPr fontId="18"/>
  </si>
  <si>
    <t>テニス・ソフトテニス</t>
    <phoneticPr fontId="18"/>
  </si>
  <si>
    <t>バレーボール・ソフトバレーボール・ビーチバレー</t>
    <phoneticPr fontId="18"/>
  </si>
  <si>
    <t>卓球</t>
    <phoneticPr fontId="18"/>
  </si>
  <si>
    <t>ボルダリング</t>
    <phoneticPr fontId="18"/>
  </si>
  <si>
    <t>野球・ソフトボール</t>
    <phoneticPr fontId="18"/>
  </si>
  <si>
    <t>ウオーキング（散歩・ぶらぶら歩き・一駅歩きなどを含む）</t>
    <phoneticPr fontId="18"/>
  </si>
  <si>
    <t>ウオーキング（散歩・ぶらぶら歩き・一駅歩きなどを含む）</t>
    <rPh sb="7" eb="9">
      <t>サンポ</t>
    </rPh>
    <rPh sb="14" eb="15">
      <t>アル</t>
    </rPh>
    <rPh sb="17" eb="19">
      <t>ヒトエキ</t>
    </rPh>
    <rPh sb="19" eb="20">
      <t>アル</t>
    </rPh>
    <rPh sb="24" eb="25">
      <t>フク</t>
    </rPh>
    <phoneticPr fontId="18"/>
  </si>
  <si>
    <t>ハイキング・オリエンテーリング</t>
    <phoneticPr fontId="18"/>
  </si>
  <si>
    <t>ボルダリング</t>
    <phoneticPr fontId="18"/>
  </si>
  <si>
    <t>元年度</t>
    <rPh sb="0" eb="1">
      <t>ガン</t>
    </rPh>
    <rPh sb="1" eb="3">
      <t>ネンド</t>
    </rPh>
    <phoneticPr fontId="18"/>
  </si>
  <si>
    <t>0名</t>
    <rPh sb="1" eb="2">
      <t>メイ</t>
    </rPh>
    <phoneticPr fontId="18"/>
  </si>
  <si>
    <t>ポスター等を貼って啓発している</t>
    <rPh sb="4" eb="5">
      <t>トウ</t>
    </rPh>
    <rPh sb="6" eb="7">
      <t>ハ</t>
    </rPh>
    <rPh sb="9" eb="11">
      <t>ケイハツ</t>
    </rPh>
    <phoneticPr fontId="18"/>
  </si>
  <si>
    <t>福利厚生メニューにある（スポーツクラブとの提携など）</t>
    <rPh sb="21" eb="23">
      <t>テイケイ</t>
    </rPh>
    <phoneticPr fontId="18"/>
  </si>
  <si>
    <t>とても興味・関心がある</t>
    <rPh sb="3" eb="5">
      <t>キョウミ</t>
    </rPh>
    <rPh sb="6" eb="8">
      <t>カンシン</t>
    </rPh>
    <phoneticPr fontId="18"/>
  </si>
  <si>
    <t>少し興味・関心がある</t>
    <rPh sb="0" eb="1">
      <t>スコ</t>
    </rPh>
    <rPh sb="2" eb="4">
      <t>キョウミ</t>
    </rPh>
    <rPh sb="5" eb="7">
      <t>カンシン</t>
    </rPh>
    <phoneticPr fontId="18"/>
  </si>
  <si>
    <t>・男女、年代別を問わず、１位がウオーキングとなっている。
・男女を比較すると、男性がランニング・ジョギングの実施割合が高いのに対し、女性はヨガ・エアロビクス等の実施割合が高い。
・年代別では、ランニング・ジョギングが29歳以下・30歳代・40歳代で実施割合が高いのに対し、50歳代では体力トレーニングが、60歳以上では階段昇降の実施割合が高い。</t>
    <rPh sb="116" eb="117">
      <t>サイ</t>
    </rPh>
    <rPh sb="117" eb="118">
      <t>ダイ</t>
    </rPh>
    <rPh sb="138" eb="139">
      <t>サイ</t>
    </rPh>
    <rPh sb="139" eb="140">
      <t>ダイ</t>
    </rPh>
    <rPh sb="142" eb="144">
      <t>タイリョク</t>
    </rPh>
    <rPh sb="154" eb="157">
      <t>サイイジョウ</t>
    </rPh>
    <rPh sb="159" eb="161">
      <t>カイダン</t>
    </rPh>
    <rPh sb="161" eb="163">
      <t>ショウコウ</t>
    </rPh>
    <phoneticPr fontId="18"/>
  </si>
  <si>
    <t>・名前も活動内容も知らない人が約７割となっている。</t>
    <rPh sb="1" eb="3">
      <t>ナマエ</t>
    </rPh>
    <rPh sb="4" eb="6">
      <t>カツドウ</t>
    </rPh>
    <rPh sb="6" eb="8">
      <t>ナイヨウ</t>
    </rPh>
    <rPh sb="9" eb="10">
      <t>シ</t>
    </rPh>
    <rPh sb="13" eb="14">
      <t>ヒト</t>
    </rPh>
    <rPh sb="15" eb="16">
      <t>ヤク</t>
    </rPh>
    <rPh sb="17" eb="18">
      <t>ワリ</t>
    </rPh>
    <phoneticPr fontId="18"/>
  </si>
  <si>
    <t>・スポーツ事業・大会の企画・立案・運営への期待が約３割で最も高く、続いてスポーツの実技指導、地域スポーツ活動全般にわたる連絡調整（コーディネーター）と続いている。　</t>
    <rPh sb="24" eb="25">
      <t>ヤク</t>
    </rPh>
    <rPh sb="26" eb="27">
      <t>ワリ</t>
    </rPh>
    <rPh sb="41" eb="43">
      <t>ジツギ</t>
    </rPh>
    <rPh sb="43" eb="45">
      <t>シドウ</t>
    </rPh>
    <rPh sb="75" eb="76">
      <t>ツヅ</t>
    </rPh>
    <phoneticPr fontId="18"/>
  </si>
  <si>
    <t>・ポスター等を貼っての啓発やオフィス内での体操やストレッチ、歩数計アプリを利用した取組みがそれぞれ3割を越えている。</t>
    <rPh sb="5" eb="6">
      <t>トウ</t>
    </rPh>
    <rPh sb="7" eb="8">
      <t>ハ</t>
    </rPh>
    <rPh sb="11" eb="13">
      <t>ケイハツ</t>
    </rPh>
    <rPh sb="18" eb="19">
      <t>ナイ</t>
    </rPh>
    <rPh sb="21" eb="23">
      <t>タイソウ</t>
    </rPh>
    <rPh sb="41" eb="43">
      <t>トリクミ</t>
    </rPh>
    <rPh sb="50" eb="51">
      <t>ワリ</t>
    </rPh>
    <rPh sb="52" eb="53">
      <t>コ</t>
    </rPh>
    <phoneticPr fontId="18"/>
  </si>
  <si>
    <t>・取組み以前から運動やスポーツをしていた人を除くと、7割以上の人（74.2％）が取組みにより運動やスポーツを始めた、または近々始めようとしている。</t>
    <rPh sb="27" eb="28">
      <t>ワリ</t>
    </rPh>
    <rPh sb="28" eb="30">
      <t>イジョウ</t>
    </rPh>
    <rPh sb="31" eb="32">
      <t>ヒト</t>
    </rPh>
    <phoneticPr fontId="18"/>
  </si>
  <si>
    <r>
      <t>・ボランティア活動としては、イベント・行事の運営や運営の補助が</t>
    </r>
    <r>
      <rPr>
        <sz val="11"/>
        <color theme="1"/>
        <rFont val="ＭＳ Ｐゴシック"/>
        <family val="3"/>
        <charset val="128"/>
        <scheme val="minor"/>
      </rPr>
      <t>5割強で多数を占めている。</t>
    </r>
    <rPh sb="19" eb="21">
      <t>ギョウジ</t>
    </rPh>
    <rPh sb="22" eb="24">
      <t>ウンエイ</t>
    </rPh>
    <rPh sb="25" eb="27">
      <t>ウンエイ</t>
    </rPh>
    <rPh sb="28" eb="30">
      <t>ホジョ</t>
    </rPh>
    <rPh sb="32" eb="33">
      <t>ワリ</t>
    </rPh>
    <rPh sb="35" eb="37">
      <t>タスウ</t>
    </rPh>
    <rPh sb="38" eb="39">
      <t>シ</t>
    </rPh>
    <phoneticPr fontId="18"/>
  </si>
  <si>
    <t>・ボランティアをすることで様々な経験ができるという理由が一番多くを占め、続いて友人・知人に誘われた、ボランティアをすることが楽しいからという理由が３割を超えている。</t>
    <rPh sb="28" eb="30">
      <t>イチバン</t>
    </rPh>
    <rPh sb="30" eb="31">
      <t>オオ</t>
    </rPh>
    <rPh sb="33" eb="34">
      <t>シ</t>
    </rPh>
    <rPh sb="39" eb="41">
      <t>ユウジン</t>
    </rPh>
    <rPh sb="42" eb="44">
      <t>チジン</t>
    </rPh>
    <rPh sb="45" eb="46">
      <t>サソ</t>
    </rPh>
    <rPh sb="62" eb="63">
      <t>タノ</t>
    </rPh>
    <phoneticPr fontId="18"/>
  </si>
  <si>
    <t>・活動を行いたい及び要請があれば行いたい人の割合が1/4（25.0％）となっている。
・一方で、活動を行いたいと思わない人の割合が約６割となっている。
・活動を行いたい及び要請があれば行いたい人の割合は、男女ともに60歳以上（14.0％）で特に低く、男性の　29歳以下（42.0％）で高くなっている。</t>
    <rPh sb="65" eb="66">
      <t>ヤク</t>
    </rPh>
    <rPh sb="102" eb="104">
      <t>ダンジョ</t>
    </rPh>
    <rPh sb="109" eb="112">
      <t>サイイジョウ</t>
    </rPh>
    <rPh sb="132" eb="134">
      <t>イカ</t>
    </rPh>
    <phoneticPr fontId="18"/>
  </si>
  <si>
    <t>元年度</t>
    <rPh sb="0" eb="2">
      <t>ガンネン</t>
    </rPh>
    <rPh sb="2" eb="3">
      <t>ド</t>
    </rPh>
    <phoneticPr fontId="18"/>
  </si>
  <si>
    <t>・応援しているチーム（選手）があるとの理由が５割を超え、見ることで感動するとの理由も３割を超えている。</t>
    <rPh sb="25" eb="26">
      <t>コ</t>
    </rPh>
    <rPh sb="43" eb="44">
      <t>ワリ</t>
    </rPh>
    <phoneticPr fontId="18"/>
  </si>
  <si>
    <t>・特に興味がないとの理由が2/3近くに上っており、続いてテレビやインターネット中継がある、チケットが高額という理由が多かった。</t>
    <phoneticPr fontId="18"/>
  </si>
  <si>
    <t>あまり興味・関心がない</t>
    <rPh sb="3" eb="5">
      <t>キョウミ</t>
    </rPh>
    <rPh sb="6" eb="8">
      <t>カンシン</t>
    </rPh>
    <phoneticPr fontId="18"/>
  </si>
  <si>
    <t>全く興味・関心がない</t>
  </si>
  <si>
    <t>全く興味・関心がない</t>
    <rPh sb="0" eb="1">
      <t>マッタ</t>
    </rPh>
    <rPh sb="2" eb="4">
      <t>キョウミ</t>
    </rPh>
    <rPh sb="5" eb="7">
      <t>カンシン</t>
    </rPh>
    <phoneticPr fontId="18"/>
  </si>
  <si>
    <t>元年度</t>
    <rPh sb="0" eb="1">
      <t>ガン</t>
    </rPh>
    <phoneticPr fontId="18"/>
  </si>
  <si>
    <r>
      <t>・3割強の人がスポーツ観戦を行ったことがあると答えた。
・スポーツ観戦を行った人の割合は、男性が4割近くいるのに対して、女性は2割強であった。
・スポーツ観戦を行ったことがある人の割合は、</t>
    </r>
    <r>
      <rPr>
        <sz val="11"/>
        <rFont val="ＭＳ Ｐゴシック"/>
        <family val="3"/>
        <charset val="128"/>
        <scheme val="minor"/>
      </rPr>
      <t>平成30年度の18.0％から、13ポイント増加している。</t>
    </r>
    <rPh sb="3" eb="4">
      <t>キョウ</t>
    </rPh>
    <rPh sb="65" eb="66">
      <t>キョウ</t>
    </rPh>
    <rPh sb="115" eb="117">
      <t>ゾウカ</t>
    </rPh>
    <phoneticPr fontId="18"/>
  </si>
  <si>
    <t>はい</t>
    <phoneticPr fontId="18"/>
  </si>
  <si>
    <t>元年度</t>
    <rPh sb="0" eb="2">
      <t>ガンネン</t>
    </rPh>
    <rPh sb="2" eb="3">
      <t>ド</t>
    </rPh>
    <phoneticPr fontId="18"/>
  </si>
  <si>
    <t>とても興味・関心がある</t>
    <phoneticPr fontId="18"/>
  </si>
  <si>
    <t>少し興味・関心がある</t>
    <phoneticPr fontId="18"/>
  </si>
  <si>
    <t>どちらでもない</t>
    <phoneticPr fontId="18"/>
  </si>
  <si>
    <t>あまり興味・関心がない</t>
    <phoneticPr fontId="18"/>
  </si>
  <si>
    <t>・5割弱の人が興味があると答えた一方で、4割弱の人が興味が無いと答えている。
・興味がある人の割合は、平成30年度に比べて増加している。</t>
    <rPh sb="2" eb="3">
      <t>ワリ</t>
    </rPh>
    <rPh sb="3" eb="4">
      <t>ジャク</t>
    </rPh>
    <rPh sb="5" eb="6">
      <t>ヒト</t>
    </rPh>
    <rPh sb="7" eb="9">
      <t>キョウミ</t>
    </rPh>
    <rPh sb="13" eb="14">
      <t>コタ</t>
    </rPh>
    <rPh sb="16" eb="18">
      <t>イッポウ</t>
    </rPh>
    <rPh sb="21" eb="23">
      <t>ワリジャク</t>
    </rPh>
    <rPh sb="24" eb="25">
      <t>ヒト</t>
    </rPh>
    <rPh sb="26" eb="28">
      <t>キョウミ</t>
    </rPh>
    <rPh sb="29" eb="30">
      <t>ナ</t>
    </rPh>
    <rPh sb="32" eb="33">
      <t>コタ</t>
    </rPh>
    <rPh sb="40" eb="42">
      <t>キョウミ</t>
    </rPh>
    <rPh sb="45" eb="46">
      <t>ヒト</t>
    </rPh>
    <rPh sb="47" eb="49">
      <t>ワリアイ</t>
    </rPh>
    <rPh sb="51" eb="53">
      <t>ヘイセイ</t>
    </rPh>
    <rPh sb="55" eb="57">
      <t>ネンド</t>
    </rPh>
    <rPh sb="58" eb="59">
      <t>クラ</t>
    </rPh>
    <rPh sb="61" eb="63">
      <t>ゾウカ</t>
    </rPh>
    <phoneticPr fontId="18"/>
  </si>
  <si>
    <t>ヨガ・エアロビクス・バレエ・ピラティス・ダンス</t>
    <phoneticPr fontId="18"/>
  </si>
  <si>
    <t>階段昇降（２アップ３ダウン運動（※）等）</t>
    <rPh sb="0" eb="2">
      <t>カイダン</t>
    </rPh>
    <rPh sb="2" eb="4">
      <t>ショウコウ</t>
    </rPh>
    <rPh sb="13" eb="15">
      <t>ウンドウ</t>
    </rPh>
    <rPh sb="18" eb="19">
      <t>トウ</t>
    </rPh>
    <phoneticPr fontId="18"/>
  </si>
  <si>
    <t>ゴルフ（練習場でのゴルフを含む）</t>
    <phoneticPr fontId="18"/>
  </si>
  <si>
    <t>自転車（BMX含む）・サイクリング</t>
    <phoneticPr fontId="18"/>
  </si>
  <si>
    <t>自転車（BMX含む）・サイクリング</t>
    <phoneticPr fontId="18"/>
  </si>
  <si>
    <t>ヨガ・エアロビクス・バレエ・ピラティス・ダンス</t>
    <phoneticPr fontId="18"/>
  </si>
  <si>
    <t>ゴルフ（練習場でのゴルフを含む）</t>
    <phoneticPr fontId="18"/>
  </si>
  <si>
    <r>
      <t>・スポーツで人との交流やつながりが深まっていると答えた人の割合は1割程度であった。
・スポーツで人との交流やつながりが深まっていると答えた人の割合は、</t>
    </r>
    <r>
      <rPr>
        <sz val="11"/>
        <rFont val="ＭＳ Ｐゴシック"/>
        <family val="3"/>
        <charset val="128"/>
        <scheme val="minor"/>
      </rPr>
      <t>平成30年度に比べて増加している一方で、思わない人の割合も増加している。</t>
    </r>
    <rPh sb="82" eb="83">
      <t>クラ</t>
    </rPh>
    <rPh sb="85" eb="87">
      <t>ゾウカ</t>
    </rPh>
    <rPh sb="91" eb="93">
      <t>イッポウ</t>
    </rPh>
    <rPh sb="95" eb="96">
      <t>オモ</t>
    </rPh>
    <rPh sb="99" eb="100">
      <t>ヒト</t>
    </rPh>
    <rPh sb="101" eb="103">
      <t>ワリアイ</t>
    </rPh>
    <rPh sb="104" eb="106">
      <t>ゾウカ</t>
    </rPh>
    <phoneticPr fontId="18"/>
  </si>
  <si>
    <t>・どちらでもない、わからないと答えた人の割合がそれぞれ3割程度を占めている。
・盛んだと答えた人の割合は、平成30年度に比べ増加しているが、一方、盛んでないと答えた人の割合も増加している。</t>
    <rPh sb="28" eb="29">
      <t>ワリ</t>
    </rPh>
    <rPh sb="60" eb="61">
      <t>クラ</t>
    </rPh>
    <rPh sb="62" eb="64">
      <t>ゾウカ</t>
    </rPh>
    <rPh sb="70" eb="72">
      <t>イッポウ</t>
    </rPh>
    <rPh sb="73" eb="74">
      <t>サカ</t>
    </rPh>
    <rPh sb="79" eb="80">
      <t>コタ</t>
    </rPh>
    <rPh sb="82" eb="83">
      <t>ヒト</t>
    </rPh>
    <rPh sb="84" eb="86">
      <t>ワリアイ</t>
    </rPh>
    <rPh sb="87" eb="89">
      <t>ゾウカ</t>
    </rPh>
    <phoneticPr fontId="18"/>
  </si>
  <si>
    <t>令和元年10月11日（金曜日）～10月17日（木曜日）</t>
    <rPh sb="0" eb="2">
      <t>レイワ</t>
    </rPh>
    <rPh sb="2" eb="4">
      <t>ガンネン</t>
    </rPh>
    <rPh sb="3" eb="4">
      <t>ネン</t>
    </rPh>
    <rPh sb="6" eb="7">
      <t>ガツ</t>
    </rPh>
    <rPh sb="9" eb="10">
      <t>ニチ</t>
    </rPh>
    <rPh sb="11" eb="14">
      <t>キンヨウビ</t>
    </rPh>
    <rPh sb="18" eb="19">
      <t>ガツ</t>
    </rPh>
    <rPh sb="21" eb="22">
      <t>ニチ</t>
    </rPh>
    <rPh sb="23" eb="26">
      <t>モクヨウビ</t>
    </rPh>
    <phoneticPr fontId="18"/>
  </si>
  <si>
    <t>※本アンケートの回答者は民間調査会社に登録するインターネットモニターであり、回答者の</t>
    <phoneticPr fontId="18"/>
  </si>
  <si>
    <t xml:space="preserve">    構成は無作為抽出サンプルのように「市民全体の縮図」ではありません。そのため、調査</t>
    <phoneticPr fontId="18"/>
  </si>
  <si>
    <t xml:space="preserve"> 　結果は、「市民全体の状況」を直接的に示すものではなく、あくまで本アンケートの回答者の</t>
    <phoneticPr fontId="18"/>
  </si>
  <si>
    <t>　回答状況 にとどまります。</t>
    <phoneticPr fontId="18"/>
  </si>
  <si>
    <t>0名</t>
    <rPh sb="1" eb="2">
      <t>メイ</t>
    </rPh>
    <phoneticPr fontId="18"/>
  </si>
  <si>
    <t>　大阪市では、スポーツに対する楽しみ方が個性化、多様化するなか、「ライフステージに応じたスポーツ機会の創造」「スポーツの活力を活かした都市魅力の創造」を柱とし、だれもが「いつでも、どこでも、いつまでも」スポーツを楽しんでいただけるよう、スポーツ振興事業を進めています。
　生涯スポーツを振興するにあたり、市民の皆様のスポーツに関する意識の現状を把握することが大切であることから、今回のアンケートで市民の皆様のスポーツに関する意識をお聞きし、今後のスポーツ施策の参考とさせていただくため実施しました。</t>
    <rPh sb="242" eb="244">
      <t>ジッシ</t>
    </rPh>
    <phoneticPr fontId="18"/>
  </si>
  <si>
    <t>ヨガ・エアロビクス・バレエ・ピラティス・ダンス</t>
    <phoneticPr fontId="18"/>
  </si>
  <si>
    <t>・勤務先で運動等への取組みを行っている人は約１割であり、勤めていない、働いていない人を除いて集計すると、取組みを行っている割合は15.4％となっている。</t>
    <rPh sb="21" eb="22">
      <t>ヤク</t>
    </rPh>
    <phoneticPr fontId="18"/>
  </si>
  <si>
    <r>
      <t>・ボランティアを行っていないと答えた人が約９割となっている。
・女性に比べて、男性の方がボランティアを行った人の割合が高くなっている。
・ボランティアを行ったと答えた人は、</t>
    </r>
    <r>
      <rPr>
        <sz val="11"/>
        <rFont val="ＭＳ Ｐゴシック"/>
        <family val="3"/>
        <charset val="128"/>
        <scheme val="minor"/>
      </rPr>
      <t>平成30年度の5.6％から増加している。</t>
    </r>
    <rPh sb="20" eb="21">
      <t>ヤク</t>
    </rPh>
    <rPh sb="99" eb="101">
      <t>ゾウカ</t>
    </rPh>
    <phoneticPr fontId="18"/>
  </si>
  <si>
    <r>
      <t>・44.4％（男性：47.2％、女性：41.6％、その他：50.0％）の人が週に１日以上の運動やスポーツをしている。
・42.8％（男性：36.8％、女性：48.7％、その他：50.0％）の人が年に１～２日程度もしくは全く運動やスポーツをしていない。
・週に１日以上の運動やスポーツをしている人の割合は、男性では50歳代（38.0％）と30歳代（44.0％）、40歳代（44.0％）で低く、女性では29歳以下（36.7％）と30歳代（38.0％）、40歳代（38.0％）が低くなっている。また、男性では29歳以下（60.0％）、女性では50歳代（53.0％）が高くなっている。
・週に１日以上の運動やスポーツをしている人の割合は、</t>
    </r>
    <r>
      <rPr>
        <sz val="11"/>
        <rFont val="ＭＳ Ｐゴシック"/>
        <family val="3"/>
        <charset val="128"/>
        <scheme val="minor"/>
      </rPr>
      <t>平成30年度（39.2％）に比べて増加している。</t>
    </r>
    <rPh sb="27" eb="28">
      <t>タ</t>
    </rPh>
    <rPh sb="86" eb="87">
      <t>タ</t>
    </rPh>
    <rPh sb="202" eb="204">
      <t>イカ</t>
    </rPh>
    <rPh sb="214" eb="215">
      <t>サイ</t>
    </rPh>
    <rPh sb="215" eb="216">
      <t>ダイ</t>
    </rPh>
    <rPh sb="226" eb="227">
      <t>サイ</t>
    </rPh>
    <rPh sb="227" eb="228">
      <t>ダイ</t>
    </rPh>
    <rPh sb="247" eb="249">
      <t>ダンセイ</t>
    </rPh>
    <rPh sb="254" eb="256">
      <t>イカ</t>
    </rPh>
    <rPh sb="264" eb="266">
      <t>ジョセイ</t>
    </rPh>
    <rPh sb="270" eb="271">
      <t>サイ</t>
    </rPh>
    <rPh sb="271" eb="272">
      <t>ダイ</t>
    </rPh>
    <rPh sb="329" eb="330">
      <t>クラ</t>
    </rPh>
    <phoneticPr fontId="18"/>
  </si>
  <si>
    <t>・運動やスポーツが好きではないからという理由が最も多く、機会がないからという理由が約2割、仕事が忙しいからという理由が1割を超えた。</t>
    <rPh sb="38" eb="40">
      <t>リユウ</t>
    </rPh>
    <rPh sb="41" eb="42">
      <t>ヤク</t>
    </rPh>
    <rPh sb="43" eb="44">
      <t>ワリ</t>
    </rPh>
    <rPh sb="62" eb="63">
      <t>コ</t>
    </rPh>
    <phoneticPr fontId="18"/>
  </si>
  <si>
    <t>・ボランティア自体に興味がないからとの理由が最も高く、次に、体力に自信がないからとの理由が続いている。</t>
    <rPh sb="7" eb="9">
      <t>ジタイ</t>
    </rPh>
    <rPh sb="10" eb="12">
      <t>キョウミ</t>
    </rPh>
    <rPh sb="27" eb="28">
      <t>ツギ</t>
    </rPh>
    <rPh sb="45" eb="46">
      <t>ツヅ</t>
    </rPh>
    <phoneticPr fontId="18"/>
  </si>
  <si>
    <t>・テレビ・ラジオ及び区の広報紙、行政出版の刊行物などによる情報入手方法がそれぞれ２割弱で個別の項目では上位を占めているが、インターネット（市（区）のホームページ、ＳＮＳ、オーパスシステム、それ以外のインターネット）を通じた入手経路は延べ4割弱となっている。</t>
    <rPh sb="8" eb="9">
      <t>オヨ</t>
    </rPh>
    <rPh sb="42" eb="43">
      <t>ジャク</t>
    </rPh>
    <rPh sb="44" eb="46">
      <t>コベツ</t>
    </rPh>
    <rPh sb="47" eb="49">
      <t>コウモク</t>
    </rPh>
    <rPh sb="51" eb="53">
      <t>ジョウイ</t>
    </rPh>
    <rPh sb="54" eb="55">
      <t>シ</t>
    </rPh>
    <rPh sb="120" eb="121">
      <t>ジャク</t>
    </rPh>
    <phoneticPr fontId="18"/>
  </si>
  <si>
    <t>・区の広報紙、行政出版の刊行物などの充実を求める人が2割近くあり、個別の項目では最多であるが、インターネット（市（区）のホームページ、ＳＮＳ、その他インターネット）を通じた広報手段の充実を求める人が延べ５割近くになっている。
・区の広報紙、行政出版の刊行物などの充実を求める人は、女性は年齢が上がるにつれ増加している。29歳以下の男女ともにＳＮＳを通じた広報手段の充実を求める割合が高くなっている。</t>
    <rPh sb="33" eb="35">
      <t>コベツ</t>
    </rPh>
    <rPh sb="36" eb="38">
      <t>コウモク</t>
    </rPh>
    <rPh sb="40" eb="42">
      <t>サイタ</t>
    </rPh>
    <rPh sb="103" eb="104">
      <t>チカ</t>
    </rPh>
    <rPh sb="140" eb="142">
      <t>ジョセイ</t>
    </rPh>
    <rPh sb="165" eb="167">
      <t>ダンジョ</t>
    </rPh>
    <rPh sb="185" eb="186">
      <t>モト</t>
    </rPh>
    <rPh sb="188" eb="190">
      <t>ワリアイ</t>
    </rPh>
    <rPh sb="191" eb="192">
      <t>タカ</t>
    </rPh>
    <phoneticPr fontId="18"/>
  </si>
  <si>
    <r>
      <t>・スポーツ施設が充実しているからという理由が最も多く、次に、スポーツイベントが多いから</t>
    </r>
    <r>
      <rPr>
        <sz val="11"/>
        <color theme="1"/>
        <rFont val="ＭＳ Ｐゴシック"/>
        <family val="3"/>
        <charset val="128"/>
        <scheme val="minor"/>
      </rPr>
      <t>という理由が続いている。</t>
    </r>
    <rPh sb="19" eb="21">
      <t>リユウ</t>
    </rPh>
    <rPh sb="22" eb="23">
      <t>モット</t>
    </rPh>
    <rPh sb="24" eb="25">
      <t>オオ</t>
    </rPh>
    <rPh sb="27" eb="28">
      <t>ツギ</t>
    </rPh>
    <rPh sb="46" eb="48">
      <t>リユウ</t>
    </rPh>
    <rPh sb="49" eb="50">
      <t>ツヅ</t>
    </rPh>
    <phoneticPr fontId="18"/>
  </si>
  <si>
    <t xml:space="preserve">・男女ともに約8割の人が健康・体力づくりのために必要な頻度を理由としている。
・年齢別では男女ともに健康・体力づくりのために必要な頻度という理由の割合が50歳代まで高くなっていっている。
</t>
    <rPh sb="6" eb="7">
      <t>ヤク</t>
    </rPh>
    <rPh sb="8" eb="9">
      <t>ワリ</t>
    </rPh>
    <rPh sb="10" eb="11">
      <t>ヒト</t>
    </rPh>
    <rPh sb="45" eb="47">
      <t>ダンジョ</t>
    </rPh>
    <rPh sb="78" eb="79">
      <t>サイ</t>
    </rPh>
    <rPh sb="79" eb="80">
      <t>ダイ</t>
    </rPh>
    <phoneticPr fontId="18"/>
  </si>
  <si>
    <t>・スポーツが盛んであると思わない人のうち、スポーツに関わる人々が少ないからという理由が最も多く、次に、スポーツ施設が充実していないからという理由が続いている。</t>
    <rPh sb="26" eb="27">
      <t>カカ</t>
    </rPh>
    <rPh sb="29" eb="31">
      <t>ヒトビト</t>
    </rPh>
    <rPh sb="43" eb="44">
      <t>モット</t>
    </rPh>
    <rPh sb="45" eb="46">
      <t>オオ</t>
    </rPh>
    <rPh sb="48" eb="49">
      <t>ツギ</t>
    </rPh>
    <rPh sb="70" eb="72">
      <t>リユウ</t>
    </rPh>
    <rPh sb="73" eb="74">
      <t>ツヅ</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</si>
</sst>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quot;名&quot;"/>
  </numFmts>
  <fonts count="32">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b/>
      <sz val="11"/>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0.5"/>
      <color theme="1"/>
      <name val="ＭＳ ゴシック"/>
      <family val="3"/>
      <charset val="128"/>
    </font>
    <font>
      <sz val="8"/>
      <color theme="1"/>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inor"/>
    </font>
    <font>
      <sz val="8"/>
      <color theme="1"/>
      <name val="ＭＳ Ｐゴシック"/>
      <family val="3"/>
      <charset val="128"/>
      <scheme val="minor"/>
    </font>
    <font>
      <sz val="11"/>
      <color theme="1"/>
      <name val="ＭＳ ゴシック"/>
      <family val="3"/>
      <charset val="128"/>
    </font>
    <font>
      <sz val="11"/>
      <name val="ＭＳ Ｐゴシック"/>
      <family val="2"/>
      <charset val="128"/>
      <scheme val="minor"/>
    </font>
    <font>
      <sz val="11"/>
      <name val="ＭＳ Ｐゴシック"/>
      <family val="3"/>
      <charset val="128"/>
      <scheme val="minor"/>
    </font>
    <font>
      <b/>
      <sz val="9"/>
      <color indexed="81"/>
      <name val="MS P ゴシック"/>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00"/>
        <bgColor indexed="64"/>
      </patternFill>
    </fill>
  </fills>
  <borders count="6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ashed">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bottom style="thin">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double">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double">
        <color indexed="64"/>
      </left>
      <right style="thin">
        <color indexed="64"/>
      </right>
      <top style="thin">
        <color indexed="64"/>
      </top>
      <bottom/>
      <diagonal/>
    </border>
    <border>
      <left style="double">
        <color indexed="64"/>
      </left>
      <right/>
      <top style="double">
        <color indexed="64"/>
      </top>
      <bottom/>
      <diagonal/>
    </border>
    <border>
      <left style="double">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double">
        <color indexed="64"/>
      </left>
      <right/>
      <top style="dotted">
        <color indexed="64"/>
      </top>
      <bottom style="thin">
        <color indexed="64"/>
      </bottom>
      <diagonal/>
    </border>
    <border>
      <left/>
      <right style="thin">
        <color indexed="64"/>
      </right>
      <top style="dotted">
        <color indexed="64"/>
      </top>
      <bottom style="thin">
        <color indexed="64"/>
      </bottom>
      <diagonal/>
    </border>
    <border>
      <left style="double">
        <color indexed="64"/>
      </left>
      <right style="thin">
        <color indexed="64"/>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style="double">
        <color indexed="64"/>
      </right>
      <top style="double">
        <color indexed="64"/>
      </top>
      <bottom style="dotted">
        <color indexed="64"/>
      </bottom>
      <diagonal/>
    </border>
    <border>
      <left style="double">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double">
        <color indexed="64"/>
      </right>
      <top style="dotted">
        <color indexed="64"/>
      </top>
      <bottom style="dotted">
        <color indexed="64"/>
      </bottom>
      <diagonal/>
    </border>
    <border>
      <left style="thin">
        <color indexed="64"/>
      </left>
      <right style="double">
        <color indexed="64"/>
      </right>
      <top style="thin">
        <color indexed="64"/>
      </top>
      <bottom/>
      <diagonal/>
    </border>
    <border>
      <left style="double">
        <color indexed="64"/>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double">
        <color indexed="64"/>
      </right>
      <top/>
      <bottom style="dashed">
        <color indexed="64"/>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double">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uble">
        <color indexed="64"/>
      </right>
      <top style="dotted">
        <color indexed="64"/>
      </top>
      <bottom style="thin">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9" fontId="1" fillId="0" borderId="0" applyFont="0" applyFill="0" applyBorder="0" applyAlignment="0" applyProtection="0">
      <alignment vertical="center"/>
    </xf>
    <xf numFmtId="0" fontId="1" fillId="0" borderId="0">
      <alignment vertical="center"/>
    </xf>
  </cellStyleXfs>
  <cellXfs count="441">
    <xf numFmtId="0" fontId="0" fillId="0" borderId="0" xfId="0">
      <alignment vertical="center"/>
    </xf>
    <xf numFmtId="0" fontId="19" fillId="0" borderId="0" xfId="0" applyFont="1" applyFill="1" applyAlignment="1">
      <alignment vertical="center"/>
    </xf>
    <xf numFmtId="176" fontId="0" fillId="0" borderId="0" xfId="42" applyNumberFormat="1" applyFont="1" applyFill="1">
      <alignment vertical="center"/>
    </xf>
    <xf numFmtId="0" fontId="23" fillId="33" borderId="23" xfId="0" applyFont="1" applyFill="1" applyBorder="1">
      <alignment vertical="center"/>
    </xf>
    <xf numFmtId="0" fontId="22" fillId="33" borderId="50" xfId="0" applyFont="1" applyFill="1" applyBorder="1" applyAlignment="1">
      <alignment vertical="center"/>
    </xf>
    <xf numFmtId="176" fontId="0" fillId="33" borderId="0" xfId="42" applyNumberFormat="1" applyFont="1" applyFill="1" applyBorder="1" applyAlignment="1">
      <alignment horizontal="right" vertical="center"/>
    </xf>
    <xf numFmtId="0" fontId="23" fillId="33" borderId="0" xfId="0" applyFont="1" applyFill="1" applyBorder="1">
      <alignment vertical="center"/>
    </xf>
    <xf numFmtId="0" fontId="22" fillId="33" borderId="0" xfId="0" applyFont="1" applyFill="1" applyBorder="1" applyAlignment="1">
      <alignment vertical="center"/>
    </xf>
    <xf numFmtId="0" fontId="24" fillId="33" borderId="0" xfId="0" applyFont="1" applyFill="1" applyBorder="1" applyAlignment="1">
      <alignment vertical="center"/>
    </xf>
    <xf numFmtId="176" fontId="21" fillId="33" borderId="0" xfId="0" applyNumberFormat="1" applyFont="1" applyFill="1" applyBorder="1" applyAlignment="1">
      <alignment horizontal="center" vertical="center"/>
    </xf>
    <xf numFmtId="0" fontId="0" fillId="33" borderId="23" xfId="0" applyFont="1" applyFill="1" applyBorder="1" applyAlignment="1">
      <alignment vertical="center"/>
    </xf>
    <xf numFmtId="176" fontId="21" fillId="33" borderId="0" xfId="0" applyNumberFormat="1" applyFont="1" applyFill="1" applyBorder="1" applyAlignment="1">
      <alignment vertical="center"/>
    </xf>
    <xf numFmtId="0" fontId="20" fillId="0" borderId="0" xfId="0" applyFont="1" applyFill="1">
      <alignment vertical="center"/>
    </xf>
    <xf numFmtId="0" fontId="20" fillId="33" borderId="0" xfId="0" applyFont="1" applyFill="1">
      <alignment vertical="center"/>
    </xf>
    <xf numFmtId="0" fontId="22" fillId="33" borderId="56" xfId="0" applyFont="1" applyFill="1" applyBorder="1" applyAlignment="1">
      <alignment vertical="center"/>
    </xf>
    <xf numFmtId="176" fontId="0" fillId="33" borderId="56" xfId="42" applyNumberFormat="1" applyFont="1" applyFill="1" applyBorder="1" applyAlignment="1">
      <alignment horizontal="right" vertical="center"/>
    </xf>
    <xf numFmtId="0" fontId="22" fillId="33" borderId="0" xfId="0" applyFont="1" applyFill="1" applyBorder="1" applyAlignment="1">
      <alignment horizontal="right" vertical="center"/>
    </xf>
    <xf numFmtId="0" fontId="21" fillId="33" borderId="0" xfId="0" applyFont="1" applyFill="1" applyAlignment="1">
      <alignment vertical="center"/>
    </xf>
    <xf numFmtId="0" fontId="22" fillId="33" borderId="0" xfId="0" applyFont="1" applyFill="1" applyAlignment="1">
      <alignment vertical="center"/>
    </xf>
    <xf numFmtId="0" fontId="24" fillId="33" borderId="0" xfId="0" applyFont="1" applyFill="1" applyAlignment="1">
      <alignment vertical="center"/>
    </xf>
    <xf numFmtId="0" fontId="27" fillId="33" borderId="0" xfId="0" applyFont="1" applyFill="1" applyAlignment="1">
      <alignment vertical="center"/>
    </xf>
    <xf numFmtId="0" fontId="23" fillId="33" borderId="57" xfId="0" applyFont="1" applyFill="1" applyBorder="1">
      <alignment vertical="center"/>
    </xf>
    <xf numFmtId="0" fontId="19" fillId="33" borderId="23" xfId="0" applyFont="1" applyFill="1" applyBorder="1" applyAlignment="1">
      <alignment vertical="center"/>
    </xf>
    <xf numFmtId="176" fontId="0" fillId="0" borderId="10" xfId="42" applyNumberFormat="1" applyFont="1" applyFill="1" applyBorder="1">
      <alignment vertical="center"/>
    </xf>
    <xf numFmtId="0" fontId="23" fillId="33" borderId="10" xfId="0" applyFont="1" applyFill="1" applyBorder="1">
      <alignment vertical="center"/>
    </xf>
    <xf numFmtId="176" fontId="0" fillId="0" borderId="0" xfId="42" applyNumberFormat="1" applyFont="1" applyFill="1" applyBorder="1">
      <alignment vertical="center"/>
    </xf>
    <xf numFmtId="0" fontId="0" fillId="0" borderId="0" xfId="0" applyFont="1" applyFill="1">
      <alignment vertical="center"/>
    </xf>
    <xf numFmtId="0" fontId="19" fillId="33" borderId="0" xfId="0" applyFont="1" applyFill="1">
      <alignment vertical="center"/>
    </xf>
    <xf numFmtId="0" fontId="0" fillId="0" borderId="0" xfId="0" applyFont="1">
      <alignment vertical="center"/>
    </xf>
    <xf numFmtId="0" fontId="0" fillId="33" borderId="0" xfId="0" applyFont="1" applyFill="1">
      <alignment vertical="center"/>
    </xf>
    <xf numFmtId="0" fontId="19" fillId="33" borderId="0" xfId="0" applyFont="1" applyFill="1" applyBorder="1" applyAlignment="1">
      <alignment horizontal="right" vertical="center"/>
    </xf>
    <xf numFmtId="0" fontId="19" fillId="0" borderId="0" xfId="0" applyFont="1" applyFill="1">
      <alignment vertical="center"/>
    </xf>
    <xf numFmtId="0" fontId="19" fillId="33" borderId="0" xfId="0" applyFont="1" applyFill="1" applyBorder="1" applyAlignment="1">
      <alignment vertical="center"/>
    </xf>
    <xf numFmtId="0" fontId="0" fillId="33" borderId="26" xfId="0" applyFont="1" applyFill="1" applyBorder="1" applyAlignment="1">
      <alignment vertical="center"/>
    </xf>
    <xf numFmtId="0" fontId="0" fillId="33" borderId="10" xfId="0" applyFont="1" applyFill="1" applyBorder="1" applyAlignment="1">
      <alignment horizontal="center" vertical="center"/>
    </xf>
    <xf numFmtId="0" fontId="0" fillId="33" borderId="24" xfId="0" applyFont="1" applyFill="1" applyBorder="1" applyAlignment="1">
      <alignment vertical="center"/>
    </xf>
    <xf numFmtId="0" fontId="0" fillId="33" borderId="0" xfId="0" applyFont="1" applyFill="1" applyBorder="1" applyAlignment="1">
      <alignment horizontal="right" vertical="center"/>
    </xf>
    <xf numFmtId="0" fontId="19" fillId="33" borderId="26" xfId="0" applyFont="1" applyFill="1" applyBorder="1" applyAlignment="1">
      <alignment vertical="center"/>
    </xf>
    <xf numFmtId="0" fontId="19" fillId="33" borderId="24" xfId="0" applyFont="1" applyFill="1" applyBorder="1" applyAlignment="1">
      <alignment vertical="center"/>
    </xf>
    <xf numFmtId="0" fontId="19" fillId="33" borderId="26" xfId="0" applyFont="1" applyFill="1" applyBorder="1">
      <alignment vertical="center"/>
    </xf>
    <xf numFmtId="176" fontId="19" fillId="33" borderId="26" xfId="0" applyNumberFormat="1" applyFont="1" applyFill="1" applyBorder="1" applyAlignment="1">
      <alignment horizontal="center" vertical="center"/>
    </xf>
    <xf numFmtId="176" fontId="19" fillId="33" borderId="24" xfId="0" applyNumberFormat="1" applyFont="1" applyFill="1" applyBorder="1" applyAlignment="1">
      <alignment horizontal="center" vertical="center"/>
    </xf>
    <xf numFmtId="176" fontId="21" fillId="33" borderId="0" xfId="0" applyNumberFormat="1" applyFont="1" applyFill="1" applyBorder="1" applyAlignment="1">
      <alignment horizontal="right" vertical="center"/>
    </xf>
    <xf numFmtId="0" fontId="22" fillId="33" borderId="0" xfId="0" applyFont="1" applyFill="1" applyBorder="1" applyAlignment="1">
      <alignment horizontal="center" vertical="center"/>
    </xf>
    <xf numFmtId="0" fontId="20" fillId="0" borderId="0" xfId="0" applyFont="1" applyFill="1" applyAlignment="1">
      <alignment horizontal="center" vertical="center" wrapText="1"/>
    </xf>
    <xf numFmtId="0" fontId="0" fillId="0" borderId="0" xfId="0" applyFont="1" applyFill="1" applyBorder="1">
      <alignment vertical="center"/>
    </xf>
    <xf numFmtId="0" fontId="0" fillId="0" borderId="0" xfId="0" applyFont="1" applyFill="1" applyBorder="1" applyAlignment="1">
      <alignment vertical="center"/>
    </xf>
    <xf numFmtId="0" fontId="0" fillId="0" borderId="0"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0" xfId="0" applyFont="1" applyFill="1" applyBorder="1" applyAlignment="1">
      <alignment vertical="center"/>
    </xf>
    <xf numFmtId="0" fontId="0" fillId="33" borderId="0" xfId="0" applyFont="1" applyFill="1" applyAlignment="1">
      <alignment vertical="center"/>
    </xf>
    <xf numFmtId="0" fontId="0" fillId="33" borderId="56" xfId="0" applyFont="1" applyFill="1" applyBorder="1" applyAlignment="1">
      <alignment horizontal="right" vertical="center"/>
    </xf>
    <xf numFmtId="0" fontId="0" fillId="33" borderId="56" xfId="0" applyFont="1" applyFill="1" applyBorder="1">
      <alignment vertical="center"/>
    </xf>
    <xf numFmtId="0" fontId="0" fillId="33" borderId="0" xfId="0" applyFont="1" applyFill="1" applyBorder="1">
      <alignment vertical="center"/>
    </xf>
    <xf numFmtId="176" fontId="0" fillId="33" borderId="0" xfId="0" applyNumberFormat="1" applyFont="1" applyFill="1" applyBorder="1" applyAlignment="1">
      <alignment horizontal="center" vertical="center"/>
    </xf>
    <xf numFmtId="176" fontId="0" fillId="33" borderId="0" xfId="0" applyNumberFormat="1" applyFont="1" applyFill="1" applyBorder="1" applyAlignment="1">
      <alignment vertical="center"/>
    </xf>
    <xf numFmtId="0" fontId="0" fillId="33" borderId="0" xfId="0" applyFont="1" applyFill="1" applyBorder="1" applyAlignment="1">
      <alignment vertical="center"/>
    </xf>
    <xf numFmtId="0" fontId="0" fillId="33" borderId="0" xfId="0" applyFont="1" applyFill="1" applyBorder="1" applyAlignment="1">
      <alignment horizontal="center" vertical="center"/>
    </xf>
    <xf numFmtId="0" fontId="0" fillId="33" borderId="26" xfId="0" applyFont="1" applyFill="1" applyBorder="1" applyAlignment="1">
      <alignment vertical="center" wrapText="1"/>
    </xf>
    <xf numFmtId="0" fontId="0" fillId="33" borderId="24" xfId="0" applyFont="1" applyFill="1" applyBorder="1" applyAlignment="1">
      <alignment vertical="center" wrapText="1"/>
    </xf>
    <xf numFmtId="0" fontId="0" fillId="0" borderId="0" xfId="43" applyFont="1" applyFill="1" applyBorder="1" applyAlignment="1">
      <alignment vertical="center"/>
    </xf>
    <xf numFmtId="0" fontId="0" fillId="33" borderId="0" xfId="43" applyFont="1" applyFill="1" applyBorder="1" applyAlignment="1">
      <alignment vertical="center"/>
    </xf>
    <xf numFmtId="0" fontId="0" fillId="33" borderId="57" xfId="0" applyFont="1" applyFill="1" applyBorder="1" applyAlignment="1">
      <alignment vertical="center" wrapText="1"/>
    </xf>
    <xf numFmtId="0" fontId="0" fillId="33" borderId="57" xfId="43" applyFont="1" applyFill="1" applyBorder="1" applyAlignment="1">
      <alignment vertical="center"/>
    </xf>
    <xf numFmtId="176" fontId="0" fillId="33" borderId="57" xfId="43" applyNumberFormat="1" applyFont="1" applyFill="1" applyBorder="1" applyAlignment="1">
      <alignment vertical="center"/>
    </xf>
    <xf numFmtId="176" fontId="0" fillId="33" borderId="0" xfId="43" applyNumberFormat="1" applyFont="1" applyFill="1" applyBorder="1" applyAlignment="1">
      <alignment vertical="center"/>
    </xf>
    <xf numFmtId="0" fontId="0" fillId="33" borderId="26" xfId="0" applyFont="1" applyFill="1" applyBorder="1">
      <alignment vertical="center"/>
    </xf>
    <xf numFmtId="0" fontId="0" fillId="33" borderId="25" xfId="0" applyFont="1" applyFill="1" applyBorder="1" applyAlignment="1">
      <alignment horizontal="center" vertical="center"/>
    </xf>
    <xf numFmtId="0" fontId="0" fillId="33" borderId="57" xfId="0" applyFont="1" applyFill="1" applyBorder="1" applyAlignment="1">
      <alignment vertical="center"/>
    </xf>
    <xf numFmtId="0" fontId="0" fillId="33" borderId="0" xfId="0" applyFont="1" applyFill="1" applyBorder="1" applyAlignment="1">
      <alignment vertical="center" wrapText="1"/>
    </xf>
    <xf numFmtId="0" fontId="0" fillId="33" borderId="23" xfId="0" applyFont="1" applyFill="1" applyBorder="1">
      <alignment vertical="center"/>
    </xf>
    <xf numFmtId="0" fontId="0" fillId="33" borderId="24" xfId="0" applyFont="1" applyFill="1" applyBorder="1">
      <alignment vertical="center"/>
    </xf>
    <xf numFmtId="9" fontId="0" fillId="33" borderId="0" xfId="0" applyNumberFormat="1" applyFont="1" applyFill="1" applyBorder="1" applyAlignment="1">
      <alignment vertical="center"/>
    </xf>
    <xf numFmtId="0" fontId="0" fillId="0" borderId="10" xfId="0" applyFont="1" applyFill="1" applyBorder="1">
      <alignment vertical="center"/>
    </xf>
    <xf numFmtId="0" fontId="0" fillId="33" borderId="10" xfId="0" applyFont="1" applyFill="1" applyBorder="1" applyAlignment="1">
      <alignment vertical="center"/>
    </xf>
    <xf numFmtId="176" fontId="0" fillId="0" borderId="10" xfId="0" applyNumberFormat="1" applyFont="1" applyFill="1" applyBorder="1">
      <alignment vertical="center"/>
    </xf>
    <xf numFmtId="0" fontId="0" fillId="33" borderId="26" xfId="0" applyFont="1" applyFill="1" applyBorder="1" applyAlignment="1">
      <alignment vertical="center" shrinkToFit="1"/>
    </xf>
    <xf numFmtId="0" fontId="0" fillId="33" borderId="24" xfId="0" applyFont="1" applyFill="1" applyBorder="1" applyAlignment="1">
      <alignment vertical="center" shrinkToFit="1"/>
    </xf>
    <xf numFmtId="0" fontId="0" fillId="33" borderId="0" xfId="0" applyFont="1" applyFill="1" applyBorder="1" applyAlignment="1">
      <alignment horizontal="left" vertical="center" shrinkToFit="1"/>
    </xf>
    <xf numFmtId="0" fontId="0" fillId="33" borderId="0" xfId="0" applyFont="1" applyFill="1" applyBorder="1" applyAlignment="1">
      <alignment horizontal="left" vertical="center"/>
    </xf>
    <xf numFmtId="176" fontId="0" fillId="0" borderId="0" xfId="0" applyNumberFormat="1" applyFont="1" applyFill="1" applyBorder="1">
      <alignment vertical="center"/>
    </xf>
    <xf numFmtId="0" fontId="0" fillId="0" borderId="10" xfId="0" applyFont="1" applyFill="1" applyBorder="1" applyAlignment="1">
      <alignment vertical="center"/>
    </xf>
    <xf numFmtId="0" fontId="0" fillId="33" borderId="0" xfId="0" applyFont="1" applyFill="1" applyAlignment="1">
      <alignment vertical="center" shrinkToFit="1"/>
    </xf>
    <xf numFmtId="0" fontId="0" fillId="33" borderId="56" xfId="42" applyNumberFormat="1" applyFont="1" applyFill="1" applyBorder="1" applyAlignment="1">
      <alignment horizontal="right" vertical="center"/>
    </xf>
    <xf numFmtId="0" fontId="22" fillId="33" borderId="56" xfId="0" applyNumberFormat="1" applyFont="1" applyFill="1" applyBorder="1" applyAlignment="1">
      <alignment vertical="center"/>
    </xf>
    <xf numFmtId="0" fontId="0" fillId="0" borderId="23" xfId="0" applyFont="1" applyFill="1" applyBorder="1" applyAlignment="1">
      <alignment vertical="center"/>
    </xf>
    <xf numFmtId="0" fontId="22" fillId="33" borderId="0" xfId="0" applyFont="1" applyFill="1" applyBorder="1" applyAlignment="1">
      <alignment horizontal="center" vertical="center"/>
    </xf>
    <xf numFmtId="0" fontId="0" fillId="33" borderId="0" xfId="43" applyFont="1" applyFill="1" applyBorder="1" applyAlignment="1">
      <alignment vertical="center"/>
    </xf>
    <xf numFmtId="0" fontId="0" fillId="33" borderId="23" xfId="0" applyFont="1" applyFill="1" applyBorder="1" applyAlignment="1">
      <alignment vertical="center"/>
    </xf>
    <xf numFmtId="176" fontId="19" fillId="33" borderId="0" xfId="0" applyNumberFormat="1" applyFont="1" applyFill="1" applyBorder="1" applyAlignment="1">
      <alignment horizontal="center" vertical="center"/>
    </xf>
    <xf numFmtId="0" fontId="26" fillId="33" borderId="23" xfId="0" applyFont="1" applyFill="1" applyBorder="1" applyAlignment="1">
      <alignment vertical="center"/>
    </xf>
    <xf numFmtId="0" fontId="0" fillId="33" borderId="0" xfId="0" applyFont="1" applyFill="1" applyBorder="1" applyAlignment="1">
      <alignment horizontal="right" vertical="center"/>
    </xf>
    <xf numFmtId="176" fontId="21" fillId="33" borderId="0" xfId="0" applyNumberFormat="1" applyFont="1" applyFill="1" applyBorder="1" applyAlignment="1">
      <alignment horizontal="right" vertical="center"/>
    </xf>
    <xf numFmtId="0" fontId="0" fillId="33" borderId="26" xfId="0" applyFont="1" applyFill="1" applyBorder="1" applyAlignment="1">
      <alignment vertical="center" shrinkToFit="1"/>
    </xf>
    <xf numFmtId="0" fontId="0" fillId="33" borderId="24" xfId="0" applyFont="1" applyFill="1" applyBorder="1" applyAlignment="1">
      <alignment vertical="center" shrinkToFit="1"/>
    </xf>
    <xf numFmtId="0" fontId="0" fillId="0" borderId="0" xfId="43" applyFont="1" applyFill="1" applyBorder="1" applyAlignment="1">
      <alignment vertical="center"/>
    </xf>
    <xf numFmtId="0" fontId="0" fillId="33" borderId="0" xfId="43" applyFont="1" applyFill="1" applyBorder="1" applyAlignment="1">
      <alignment vertical="center"/>
    </xf>
    <xf numFmtId="176" fontId="0" fillId="0" borderId="0" xfId="0" applyNumberFormat="1" applyFont="1" applyFill="1">
      <alignment vertical="center"/>
    </xf>
    <xf numFmtId="0" fontId="28" fillId="33" borderId="23" xfId="0" applyFont="1" applyFill="1" applyBorder="1">
      <alignment vertical="center"/>
    </xf>
    <xf numFmtId="0" fontId="0" fillId="0" borderId="26" xfId="0" applyFont="1" applyFill="1" applyBorder="1" applyAlignment="1">
      <alignment vertical="center" shrinkToFit="1"/>
    </xf>
    <xf numFmtId="0" fontId="0" fillId="0" borderId="24" xfId="0" applyFont="1" applyFill="1" applyBorder="1" applyAlignment="1">
      <alignment vertical="center" shrinkToFit="1"/>
    </xf>
    <xf numFmtId="0" fontId="0" fillId="0" borderId="0" xfId="0" applyFont="1" applyFill="1" applyBorder="1" applyAlignment="1">
      <alignment horizontal="center" vertical="center"/>
    </xf>
    <xf numFmtId="0" fontId="0" fillId="33" borderId="0" xfId="43" applyFont="1" applyFill="1" applyBorder="1" applyAlignment="1">
      <alignment vertical="center"/>
    </xf>
    <xf numFmtId="9" fontId="0" fillId="0" borderId="0" xfId="0" applyNumberFormat="1" applyFont="1" applyFill="1" applyBorder="1" applyAlignment="1">
      <alignment vertical="center"/>
    </xf>
    <xf numFmtId="0" fontId="0" fillId="0" borderId="0" xfId="0" applyFont="1" applyFill="1" applyBorder="1" applyAlignment="1">
      <alignment vertical="center" wrapText="1"/>
    </xf>
    <xf numFmtId="0" fontId="0" fillId="0" borderId="23" xfId="0" applyFont="1" applyFill="1" applyBorder="1">
      <alignment vertical="center"/>
    </xf>
    <xf numFmtId="0" fontId="0" fillId="0" borderId="26" xfId="0" applyFont="1" applyFill="1" applyBorder="1">
      <alignment vertical="center"/>
    </xf>
    <xf numFmtId="0" fontId="0" fillId="0" borderId="24" xfId="0" applyFont="1" applyFill="1" applyBorder="1">
      <alignment vertical="center"/>
    </xf>
    <xf numFmtId="0" fontId="0" fillId="0" borderId="26" xfId="0" applyFont="1" applyFill="1" applyBorder="1" applyAlignment="1">
      <alignment vertical="center" wrapText="1"/>
    </xf>
    <xf numFmtId="0" fontId="0" fillId="0" borderId="24" xfId="0" applyFont="1" applyFill="1" applyBorder="1" applyAlignment="1">
      <alignment vertical="center" wrapText="1"/>
    </xf>
    <xf numFmtId="0" fontId="23" fillId="0" borderId="23" xfId="0" applyFont="1" applyFill="1" applyBorder="1">
      <alignment vertical="center"/>
    </xf>
    <xf numFmtId="0" fontId="0" fillId="0" borderId="26" xfId="0" applyFont="1" applyFill="1" applyBorder="1" applyAlignment="1">
      <alignment vertical="center"/>
    </xf>
    <xf numFmtId="0" fontId="0" fillId="0" borderId="24" xfId="0" applyFont="1" applyFill="1" applyBorder="1" applyAlignment="1">
      <alignment vertical="center"/>
    </xf>
    <xf numFmtId="0" fontId="23" fillId="0" borderId="0" xfId="0" applyFont="1" applyFill="1" applyBorder="1">
      <alignment vertical="center"/>
    </xf>
    <xf numFmtId="0" fontId="0" fillId="0" borderId="0" xfId="0" applyFont="1" applyFill="1" applyBorder="1" applyAlignment="1">
      <alignment horizontal="right" vertical="center"/>
    </xf>
    <xf numFmtId="176" fontId="21" fillId="0" borderId="0" xfId="0" applyNumberFormat="1" applyFont="1" applyFill="1" applyBorder="1" applyAlignment="1">
      <alignment horizontal="right" vertical="center"/>
    </xf>
    <xf numFmtId="176" fontId="0" fillId="0" borderId="0" xfId="0" applyNumberFormat="1" applyFont="1" applyFill="1" applyBorder="1" applyAlignment="1">
      <alignment vertical="center"/>
    </xf>
    <xf numFmtId="176" fontId="21" fillId="33" borderId="57" xfId="0" applyNumberFormat="1" applyFont="1" applyFill="1" applyBorder="1" applyAlignment="1">
      <alignment vertical="center"/>
    </xf>
    <xf numFmtId="0" fontId="0" fillId="0" borderId="57" xfId="0" applyFont="1" applyFill="1" applyBorder="1" applyAlignment="1">
      <alignment vertical="center"/>
    </xf>
    <xf numFmtId="0" fontId="0" fillId="0" borderId="0" xfId="0" applyFont="1" applyFill="1" applyBorder="1" applyAlignment="1">
      <alignment horizontal="left" vertical="center" shrinkToFit="1"/>
    </xf>
    <xf numFmtId="176" fontId="0" fillId="33" borderId="0" xfId="43" applyNumberFormat="1" applyFont="1" applyFill="1" applyBorder="1" applyAlignment="1">
      <alignment horizontal="center" vertical="center"/>
    </xf>
    <xf numFmtId="0" fontId="29" fillId="0" borderId="0" xfId="0" applyFont="1">
      <alignment vertical="center"/>
    </xf>
    <xf numFmtId="0" fontId="0" fillId="33" borderId="0" xfId="0" applyFont="1" applyFill="1" applyAlignment="1">
      <alignment horizontal="left" vertical="center" wrapText="1"/>
    </xf>
    <xf numFmtId="0" fontId="19" fillId="33" borderId="0" xfId="0" applyFont="1" applyFill="1" applyAlignment="1">
      <alignment horizontal="left" vertical="center" wrapText="1"/>
    </xf>
    <xf numFmtId="0" fontId="22" fillId="33" borderId="0" xfId="0" applyFont="1" applyFill="1" applyBorder="1" applyAlignment="1">
      <alignment horizontal="center" vertical="center"/>
    </xf>
    <xf numFmtId="0" fontId="22" fillId="33" borderId="0" xfId="0" applyFont="1" applyFill="1" applyBorder="1" applyAlignment="1">
      <alignment horizontal="right" vertical="center"/>
    </xf>
    <xf numFmtId="176" fontId="0" fillId="33" borderId="57" xfId="0" applyNumberFormat="1" applyFont="1" applyFill="1" applyBorder="1" applyAlignment="1">
      <alignment vertical="center"/>
    </xf>
    <xf numFmtId="0" fontId="22" fillId="33" borderId="57" xfId="0" applyFont="1" applyFill="1" applyBorder="1" applyAlignment="1">
      <alignment horizontal="right" vertical="center"/>
    </xf>
    <xf numFmtId="0" fontId="0" fillId="0" borderId="0" xfId="43" applyFont="1" applyFill="1" applyBorder="1" applyAlignment="1">
      <alignment vertical="center"/>
    </xf>
    <xf numFmtId="0" fontId="0" fillId="33" borderId="0" xfId="43" applyFont="1" applyFill="1" applyBorder="1" applyAlignment="1">
      <alignment vertical="center"/>
    </xf>
    <xf numFmtId="0" fontId="22" fillId="33" borderId="0" xfId="0" applyFont="1" applyFill="1" applyBorder="1" applyAlignment="1">
      <alignment horizontal="center" vertical="center"/>
    </xf>
    <xf numFmtId="0" fontId="0" fillId="33" borderId="23" xfId="0" applyFont="1" applyFill="1" applyBorder="1" applyAlignment="1">
      <alignment vertical="center"/>
    </xf>
    <xf numFmtId="0" fontId="0" fillId="33" borderId="55" xfId="0" applyFont="1" applyFill="1" applyBorder="1" applyAlignment="1">
      <alignment vertical="center"/>
    </xf>
    <xf numFmtId="0" fontId="0" fillId="33" borderId="25" xfId="0" applyFont="1" applyFill="1" applyBorder="1" applyAlignment="1">
      <alignment horizontal="center" vertical="center"/>
    </xf>
    <xf numFmtId="0" fontId="0" fillId="33" borderId="26" xfId="0" applyFont="1" applyFill="1" applyBorder="1" applyAlignment="1">
      <alignment vertical="center" shrinkToFit="1"/>
    </xf>
    <xf numFmtId="0" fontId="0" fillId="33" borderId="24" xfId="0" applyFont="1" applyFill="1" applyBorder="1" applyAlignment="1">
      <alignment vertical="center" shrinkToFit="1"/>
    </xf>
    <xf numFmtId="0" fontId="19" fillId="0" borderId="23" xfId="0" applyFont="1" applyFill="1" applyBorder="1" applyAlignment="1">
      <alignment vertical="center"/>
    </xf>
    <xf numFmtId="0" fontId="22" fillId="0" borderId="0" xfId="0" applyFont="1" applyFill="1" applyBorder="1" applyAlignment="1">
      <alignment vertical="center"/>
    </xf>
    <xf numFmtId="0" fontId="0" fillId="33" borderId="57" xfId="0" applyFont="1" applyFill="1" applyBorder="1" applyAlignment="1">
      <alignment horizontal="center" vertical="center"/>
    </xf>
    <xf numFmtId="0" fontId="19" fillId="33" borderId="57" xfId="0" applyFont="1" applyFill="1" applyBorder="1" applyAlignment="1">
      <alignment vertical="center"/>
    </xf>
    <xf numFmtId="176" fontId="19" fillId="33" borderId="57" xfId="0" applyNumberFormat="1" applyFont="1" applyFill="1" applyBorder="1" applyAlignment="1">
      <alignment horizontal="center" vertical="center"/>
    </xf>
    <xf numFmtId="0" fontId="0" fillId="0" borderId="0" xfId="0" applyFont="1" applyFill="1" applyBorder="1" applyAlignment="1">
      <alignment horizontal="center" vertical="center"/>
    </xf>
    <xf numFmtId="0" fontId="0" fillId="33" borderId="26" xfId="0" applyFont="1" applyFill="1" applyBorder="1" applyAlignment="1">
      <alignment vertical="center" shrinkToFit="1"/>
    </xf>
    <xf numFmtId="0" fontId="0" fillId="33" borderId="24" xfId="0" applyFont="1" applyFill="1" applyBorder="1" applyAlignment="1">
      <alignment vertical="center" shrinkToFit="1"/>
    </xf>
    <xf numFmtId="0" fontId="0" fillId="33" borderId="0" xfId="43" applyFont="1" applyFill="1" applyBorder="1" applyAlignment="1">
      <alignment vertical="center"/>
    </xf>
    <xf numFmtId="0" fontId="26" fillId="33" borderId="26" xfId="0" applyFont="1" applyFill="1" applyBorder="1" applyAlignment="1">
      <alignment vertical="center"/>
    </xf>
    <xf numFmtId="0" fontId="26" fillId="33" borderId="24" xfId="0" applyFont="1" applyFill="1" applyBorder="1" applyAlignment="1">
      <alignment vertical="center"/>
    </xf>
    <xf numFmtId="0" fontId="22" fillId="33" borderId="23" xfId="0" applyFont="1" applyFill="1" applyBorder="1" applyAlignment="1">
      <alignment vertical="center"/>
    </xf>
    <xf numFmtId="0" fontId="28" fillId="33" borderId="0" xfId="0" applyFont="1" applyFill="1" applyBorder="1">
      <alignment vertical="center"/>
    </xf>
    <xf numFmtId="0" fontId="26" fillId="33" borderId="0" xfId="0" applyFont="1" applyFill="1" applyBorder="1" applyAlignment="1">
      <alignment vertical="center"/>
    </xf>
    <xf numFmtId="0" fontId="0" fillId="33" borderId="0" xfId="0" applyFont="1" applyFill="1" applyBorder="1" applyAlignment="1">
      <alignment horizontal="right" vertical="center"/>
    </xf>
    <xf numFmtId="176" fontId="21" fillId="33" borderId="0" xfId="0" applyNumberFormat="1" applyFont="1" applyFill="1" applyBorder="1" applyAlignment="1">
      <alignment horizontal="right" vertical="center"/>
    </xf>
    <xf numFmtId="0" fontId="0" fillId="0" borderId="0" xfId="43" applyFont="1" applyFill="1" applyBorder="1" applyAlignment="1">
      <alignment vertical="center"/>
    </xf>
    <xf numFmtId="0" fontId="0" fillId="33" borderId="0" xfId="0" applyFont="1" applyFill="1" applyAlignment="1">
      <alignment vertical="center" wrapText="1"/>
    </xf>
    <xf numFmtId="0" fontId="0" fillId="0" borderId="0" xfId="0" applyFont="1" applyFill="1" applyAlignment="1">
      <alignment vertical="center"/>
    </xf>
    <xf numFmtId="0" fontId="0" fillId="33" borderId="0" xfId="0" applyFont="1" applyFill="1" applyAlignment="1">
      <alignment vertical="center" wrapText="1"/>
    </xf>
    <xf numFmtId="0" fontId="0" fillId="0" borderId="0" xfId="0" applyFont="1" applyFill="1" applyBorder="1" applyAlignment="1">
      <alignment horizontal="center" vertical="center"/>
    </xf>
    <xf numFmtId="176" fontId="0" fillId="0" borderId="0" xfId="0" applyNumberFormat="1" applyFont="1" applyFill="1" applyBorder="1" applyAlignment="1">
      <alignment horizontal="center" vertical="center"/>
    </xf>
    <xf numFmtId="0" fontId="0" fillId="33" borderId="0" xfId="0" applyFont="1" applyFill="1" applyBorder="1" applyAlignment="1">
      <alignment horizontal="right" vertical="center"/>
    </xf>
    <xf numFmtId="176" fontId="21" fillId="33" borderId="0" xfId="0" applyNumberFormat="1" applyFont="1" applyFill="1" applyBorder="1" applyAlignment="1">
      <alignment horizontal="right" vertical="center"/>
    </xf>
    <xf numFmtId="176" fontId="0" fillId="33" borderId="0" xfId="0" applyNumberFormat="1" applyFont="1" applyFill="1" applyBorder="1" applyAlignment="1">
      <alignment horizontal="center" vertical="center"/>
    </xf>
    <xf numFmtId="0" fontId="0" fillId="0" borderId="0" xfId="43" applyFont="1" applyFill="1" applyBorder="1" applyAlignment="1">
      <alignment vertical="center"/>
    </xf>
    <xf numFmtId="0" fontId="0" fillId="33" borderId="0" xfId="43" applyFont="1" applyFill="1" applyBorder="1" applyAlignment="1">
      <alignment vertical="center"/>
    </xf>
    <xf numFmtId="0" fontId="25" fillId="0" borderId="0" xfId="0" applyFont="1" applyFill="1" applyBorder="1" applyAlignment="1">
      <alignment horizontal="center" vertical="center" shrinkToFit="1"/>
    </xf>
    <xf numFmtId="0" fontId="0" fillId="33" borderId="56" xfId="0" applyFont="1" applyFill="1" applyBorder="1" applyAlignment="1">
      <alignment vertical="center" wrapText="1"/>
    </xf>
    <xf numFmtId="0" fontId="26" fillId="34" borderId="0" xfId="0" applyFont="1" applyFill="1" applyBorder="1" applyAlignment="1">
      <alignment vertical="center"/>
    </xf>
    <xf numFmtId="177" fontId="0" fillId="34" borderId="0" xfId="0" applyNumberFormat="1" applyFont="1" applyFill="1" applyBorder="1" applyAlignment="1">
      <alignment vertical="center"/>
    </xf>
    <xf numFmtId="0" fontId="0" fillId="34" borderId="0" xfId="0" applyFont="1" applyFill="1" applyBorder="1" applyAlignment="1">
      <alignment vertical="center"/>
    </xf>
    <xf numFmtId="176" fontId="21" fillId="34" borderId="0" xfId="0" applyNumberFormat="1" applyFont="1" applyFill="1" applyBorder="1" applyAlignment="1">
      <alignment vertical="center"/>
    </xf>
    <xf numFmtId="0" fontId="0" fillId="33" borderId="0" xfId="0" applyFont="1" applyFill="1" applyBorder="1" applyAlignment="1">
      <alignment vertical="center" shrinkToFit="1"/>
    </xf>
    <xf numFmtId="0" fontId="19" fillId="33" borderId="0" xfId="0" applyFont="1" applyFill="1" applyBorder="1">
      <alignment vertical="center"/>
    </xf>
    <xf numFmtId="176" fontId="0" fillId="0" borderId="0" xfId="42" applyNumberFormat="1" applyFont="1" applyFill="1" applyBorder="1" applyAlignment="1">
      <alignment horizontal="right" vertical="center"/>
    </xf>
    <xf numFmtId="177" fontId="21" fillId="33" borderId="0" xfId="0" applyNumberFormat="1" applyFont="1" applyFill="1" applyBorder="1" applyAlignment="1">
      <alignment vertical="center"/>
    </xf>
    <xf numFmtId="0" fontId="0" fillId="33" borderId="57" xfId="0" applyFont="1" applyFill="1" applyBorder="1" applyAlignment="1">
      <alignment horizontal="left" vertical="center" shrinkToFit="1"/>
    </xf>
    <xf numFmtId="0" fontId="0" fillId="33" borderId="25" xfId="0" applyFont="1" applyFill="1" applyBorder="1" applyAlignment="1">
      <alignment horizontal="left" vertical="center" shrinkToFit="1"/>
    </xf>
    <xf numFmtId="0" fontId="0" fillId="33" borderId="25" xfId="43" applyFont="1" applyFill="1" applyBorder="1" applyAlignment="1">
      <alignment vertical="center"/>
    </xf>
    <xf numFmtId="176" fontId="0" fillId="33" borderId="25" xfId="43" applyNumberFormat="1" applyFont="1" applyFill="1" applyBorder="1" applyAlignment="1">
      <alignment vertical="center"/>
    </xf>
    <xf numFmtId="176" fontId="0" fillId="33" borderId="25" xfId="43" applyNumberFormat="1" applyFont="1" applyFill="1" applyBorder="1" applyAlignment="1">
      <alignment horizontal="center" vertical="center"/>
    </xf>
    <xf numFmtId="0" fontId="0" fillId="0" borderId="0" xfId="0" applyFont="1" applyFill="1" applyBorder="1" applyAlignment="1">
      <alignment horizontal="left" vertical="center" wrapText="1" shrinkToFit="1"/>
    </xf>
    <xf numFmtId="0" fontId="0" fillId="33" borderId="25" xfId="0" applyFont="1" applyFill="1" applyBorder="1" applyAlignment="1">
      <alignment vertical="center"/>
    </xf>
    <xf numFmtId="176" fontId="21" fillId="33" borderId="25" xfId="0" applyNumberFormat="1" applyFont="1" applyFill="1" applyBorder="1" applyAlignment="1">
      <alignment vertical="center"/>
    </xf>
    <xf numFmtId="0" fontId="0" fillId="33" borderId="0" xfId="0" applyFont="1" applyFill="1" applyBorder="1" applyAlignment="1">
      <alignment horizontal="center" vertical="center"/>
    </xf>
    <xf numFmtId="177" fontId="21" fillId="33" borderId="0" xfId="0" applyNumberFormat="1" applyFont="1" applyFill="1" applyBorder="1" applyAlignment="1">
      <alignment horizontal="center" vertical="center"/>
    </xf>
    <xf numFmtId="0" fontId="0" fillId="0" borderId="0" xfId="43" applyFont="1" applyFill="1" applyBorder="1" applyAlignment="1">
      <alignment vertical="center"/>
    </xf>
    <xf numFmtId="0" fontId="25" fillId="33" borderId="0" xfId="43" applyFont="1" applyFill="1" applyBorder="1" applyAlignment="1">
      <alignment horizontal="center" vertical="center" shrinkToFit="1"/>
    </xf>
    <xf numFmtId="0" fontId="23" fillId="0" borderId="10" xfId="0" applyFont="1" applyFill="1" applyBorder="1">
      <alignment vertical="center"/>
    </xf>
    <xf numFmtId="0" fontId="0" fillId="33" borderId="0" xfId="0" applyFont="1" applyFill="1" applyAlignment="1">
      <alignment vertical="center" wrapText="1"/>
    </xf>
    <xf numFmtId="0" fontId="0" fillId="0" borderId="0" xfId="0" applyFont="1" applyFill="1" applyBorder="1" applyAlignment="1">
      <alignment horizontal="center" vertical="center"/>
    </xf>
    <xf numFmtId="176" fontId="0" fillId="33" borderId="0" xfId="0" applyNumberFormat="1" applyFont="1" applyFill="1" applyBorder="1" applyAlignment="1">
      <alignment vertical="center"/>
    </xf>
    <xf numFmtId="0" fontId="22" fillId="0" borderId="0" xfId="0" applyFont="1" applyFill="1" applyBorder="1" applyAlignment="1">
      <alignment horizontal="right" vertical="center"/>
    </xf>
    <xf numFmtId="0" fontId="19" fillId="33" borderId="0" xfId="0" applyFont="1" applyFill="1" applyBorder="1" applyAlignment="1">
      <alignment horizontal="left" vertical="center" wrapText="1"/>
    </xf>
    <xf numFmtId="0" fontId="19" fillId="0" borderId="0" xfId="0" applyFont="1" applyFill="1" applyBorder="1" applyAlignment="1">
      <alignment horizontal="left" vertical="center" wrapText="1"/>
    </xf>
    <xf numFmtId="176" fontId="0" fillId="33" borderId="0" xfId="0" applyNumberFormat="1" applyFont="1" applyFill="1" applyBorder="1" applyAlignment="1">
      <alignment horizontal="center" vertical="center"/>
    </xf>
    <xf numFmtId="0" fontId="22" fillId="0" borderId="0" xfId="0" applyFont="1" applyFill="1" applyBorder="1" applyAlignment="1">
      <alignment vertical="center"/>
    </xf>
    <xf numFmtId="0" fontId="0" fillId="33" borderId="56" xfId="43" applyFont="1" applyFill="1" applyBorder="1" applyAlignment="1">
      <alignment vertical="center"/>
    </xf>
    <xf numFmtId="0" fontId="0" fillId="33" borderId="0" xfId="43" applyFont="1" applyFill="1" applyBorder="1" applyAlignment="1">
      <alignment vertical="center"/>
    </xf>
    <xf numFmtId="0" fontId="25" fillId="33" borderId="56" xfId="0" applyFont="1" applyFill="1" applyBorder="1" applyAlignment="1">
      <alignment horizontal="center" vertical="center" shrinkToFit="1"/>
    </xf>
    <xf numFmtId="0" fontId="25" fillId="33" borderId="0" xfId="0" applyFont="1" applyFill="1" applyBorder="1" applyAlignment="1">
      <alignment horizontal="center" vertical="center" shrinkToFit="1"/>
    </xf>
    <xf numFmtId="0" fontId="22" fillId="33" borderId="0" xfId="0" applyFont="1" applyFill="1" applyBorder="1" applyAlignment="1">
      <alignment horizontal="right" vertical="center"/>
    </xf>
    <xf numFmtId="0" fontId="25" fillId="0" borderId="0" xfId="0" applyFont="1" applyFill="1" applyBorder="1" applyAlignment="1">
      <alignment horizontal="center" vertical="center" shrinkToFit="1"/>
    </xf>
    <xf numFmtId="0" fontId="0" fillId="0" borderId="0" xfId="43" applyFont="1" applyFill="1" applyBorder="1" applyAlignment="1">
      <alignment vertical="center"/>
    </xf>
    <xf numFmtId="176" fontId="0" fillId="0" borderId="0" xfId="43" applyNumberFormat="1" applyFont="1" applyFill="1" applyBorder="1" applyAlignment="1">
      <alignment vertical="center"/>
    </xf>
    <xf numFmtId="177" fontId="21" fillId="33" borderId="0" xfId="0" applyNumberFormat="1" applyFont="1" applyFill="1" applyBorder="1" applyAlignment="1">
      <alignment horizontal="center" vertical="center"/>
    </xf>
    <xf numFmtId="0" fontId="25" fillId="33" borderId="0" xfId="43" applyFont="1" applyFill="1" applyBorder="1" applyAlignment="1">
      <alignment horizontal="center" vertical="center" shrinkToFit="1"/>
    </xf>
    <xf numFmtId="0" fontId="26" fillId="33" borderId="0" xfId="43" applyFont="1" applyFill="1" applyBorder="1" applyAlignment="1">
      <alignment horizontal="center" vertical="center" shrinkToFit="1"/>
    </xf>
    <xf numFmtId="176" fontId="21" fillId="33" borderId="0" xfId="0" applyNumberFormat="1" applyFont="1" applyFill="1" applyBorder="1" applyAlignment="1">
      <alignment horizontal="right" vertical="center"/>
    </xf>
    <xf numFmtId="177" fontId="22" fillId="33" borderId="0" xfId="0" applyNumberFormat="1" applyFont="1" applyFill="1" applyBorder="1" applyAlignment="1">
      <alignment horizontal="center" vertical="center"/>
    </xf>
    <xf numFmtId="176" fontId="0" fillId="0" borderId="0" xfId="0" applyNumberFormat="1" applyFont="1" applyFill="1" applyAlignment="1">
      <alignment horizontal="center" vertical="center"/>
    </xf>
    <xf numFmtId="0" fontId="0" fillId="33" borderId="23" xfId="0" applyFont="1" applyFill="1" applyBorder="1" applyAlignment="1">
      <alignment horizontal="left" vertical="center" shrinkToFit="1"/>
    </xf>
    <xf numFmtId="0" fontId="0" fillId="33" borderId="26" xfId="0" applyFont="1" applyFill="1" applyBorder="1" applyAlignment="1">
      <alignment horizontal="left" vertical="center" shrinkToFit="1"/>
    </xf>
    <xf numFmtId="0" fontId="0" fillId="33" borderId="24" xfId="0" applyFont="1" applyFill="1" applyBorder="1" applyAlignment="1">
      <alignment horizontal="left" vertical="center" shrinkToFit="1"/>
    </xf>
    <xf numFmtId="0" fontId="0" fillId="0" borderId="51" xfId="0" applyFont="1" applyFill="1" applyBorder="1" applyAlignment="1">
      <alignment horizontal="right" vertical="center"/>
    </xf>
    <xf numFmtId="0" fontId="0" fillId="0" borderId="52" xfId="0" applyFont="1" applyFill="1" applyBorder="1" applyAlignment="1">
      <alignment horizontal="right" vertical="center"/>
    </xf>
    <xf numFmtId="176" fontId="21" fillId="0" borderId="52" xfId="0" applyNumberFormat="1" applyFont="1" applyFill="1" applyBorder="1" applyAlignment="1">
      <alignment horizontal="right" vertical="center"/>
    </xf>
    <xf numFmtId="176" fontId="21" fillId="0" borderId="53" xfId="0" applyNumberFormat="1" applyFont="1" applyFill="1" applyBorder="1" applyAlignment="1">
      <alignment horizontal="right" vertical="center"/>
    </xf>
    <xf numFmtId="0" fontId="0" fillId="33" borderId="51" xfId="0" applyFont="1" applyFill="1" applyBorder="1" applyAlignment="1">
      <alignment horizontal="right" vertical="center"/>
    </xf>
    <xf numFmtId="0" fontId="0" fillId="33" borderId="52" xfId="0" applyFont="1" applyFill="1" applyBorder="1" applyAlignment="1">
      <alignment horizontal="right" vertical="center"/>
    </xf>
    <xf numFmtId="176" fontId="21" fillId="33" borderId="52" xfId="0" applyNumberFormat="1" applyFont="1" applyFill="1" applyBorder="1" applyAlignment="1">
      <alignment horizontal="right" vertical="center"/>
    </xf>
    <xf numFmtId="176" fontId="21" fillId="33" borderId="53" xfId="0" applyNumberFormat="1" applyFont="1" applyFill="1" applyBorder="1" applyAlignment="1">
      <alignment horizontal="right" vertical="center"/>
    </xf>
    <xf numFmtId="0" fontId="0" fillId="0" borderId="0" xfId="0" applyFont="1" applyFill="1" applyAlignment="1">
      <alignment horizontal="left" vertical="center" wrapText="1"/>
    </xf>
    <xf numFmtId="0" fontId="0" fillId="33" borderId="23" xfId="0" applyFont="1" applyFill="1" applyBorder="1" applyAlignment="1">
      <alignment vertical="center" wrapText="1"/>
    </xf>
    <xf numFmtId="0" fontId="0" fillId="33" borderId="26" xfId="0" applyFont="1" applyFill="1" applyBorder="1" applyAlignment="1">
      <alignment vertical="center" wrapText="1"/>
    </xf>
    <xf numFmtId="0" fontId="0" fillId="33" borderId="24" xfId="0" applyFont="1" applyFill="1" applyBorder="1" applyAlignment="1">
      <alignment vertical="center" wrapText="1"/>
    </xf>
    <xf numFmtId="0" fontId="26" fillId="0" borderId="23" xfId="0" applyFont="1" applyFill="1" applyBorder="1" applyAlignment="1">
      <alignment horizontal="center" vertical="center"/>
    </xf>
    <xf numFmtId="0" fontId="26" fillId="0" borderId="26" xfId="0" applyFont="1" applyFill="1" applyBorder="1" applyAlignment="1">
      <alignment horizontal="center" vertical="center"/>
    </xf>
    <xf numFmtId="177" fontId="0" fillId="0" borderId="26" xfId="0" applyNumberFormat="1" applyFont="1" applyFill="1" applyBorder="1" applyAlignment="1">
      <alignment horizontal="center" vertical="center"/>
    </xf>
    <xf numFmtId="177" fontId="0" fillId="0" borderId="24" xfId="0" applyNumberFormat="1" applyFont="1" applyFill="1" applyBorder="1" applyAlignment="1">
      <alignment horizontal="center" vertical="center"/>
    </xf>
    <xf numFmtId="0" fontId="0" fillId="33" borderId="0" xfId="0" applyFont="1" applyFill="1" applyAlignment="1">
      <alignment vertical="center" wrapText="1"/>
    </xf>
    <xf numFmtId="0" fontId="0" fillId="0" borderId="0" xfId="0" applyFont="1" applyFill="1" applyAlignment="1">
      <alignment vertical="center" wrapText="1"/>
    </xf>
    <xf numFmtId="0" fontId="19" fillId="33" borderId="23" xfId="0" applyFont="1" applyFill="1" applyBorder="1" applyAlignment="1">
      <alignment horizontal="left" vertical="center"/>
    </xf>
    <xf numFmtId="0" fontId="19" fillId="33" borderId="26" xfId="0" applyFont="1" applyFill="1" applyBorder="1" applyAlignment="1">
      <alignment horizontal="left" vertical="center"/>
    </xf>
    <xf numFmtId="0" fontId="19" fillId="33" borderId="24" xfId="0" applyFont="1" applyFill="1" applyBorder="1" applyAlignment="1">
      <alignment horizontal="left" vertical="center"/>
    </xf>
    <xf numFmtId="0" fontId="19" fillId="33" borderId="26" xfId="0" applyFont="1" applyFill="1" applyBorder="1" applyAlignment="1">
      <alignment horizontal="center" vertical="center"/>
    </xf>
    <xf numFmtId="177" fontId="22" fillId="33" borderId="26" xfId="0" applyNumberFormat="1" applyFont="1" applyFill="1" applyBorder="1" applyAlignment="1">
      <alignment horizontal="center" vertical="center"/>
    </xf>
    <xf numFmtId="177" fontId="22" fillId="33" borderId="24" xfId="0" applyNumberFormat="1" applyFont="1" applyFill="1" applyBorder="1" applyAlignment="1">
      <alignment horizontal="center" vertical="center"/>
    </xf>
    <xf numFmtId="0" fontId="0" fillId="0" borderId="23" xfId="0" applyFont="1" applyFill="1" applyBorder="1" applyAlignment="1">
      <alignment horizontal="left" vertical="center" shrinkToFit="1"/>
    </xf>
    <xf numFmtId="0" fontId="0" fillId="0" borderId="26" xfId="0" applyFont="1" applyFill="1" applyBorder="1" applyAlignment="1">
      <alignment horizontal="left" vertical="center" shrinkToFit="1"/>
    </xf>
    <xf numFmtId="0" fontId="0" fillId="0" borderId="24" xfId="0" applyFont="1" applyFill="1" applyBorder="1" applyAlignment="1">
      <alignment horizontal="left" vertical="center" shrinkToFit="1"/>
    </xf>
    <xf numFmtId="0" fontId="0" fillId="33" borderId="26" xfId="0" applyFont="1" applyFill="1" applyBorder="1" applyAlignment="1">
      <alignment horizontal="center" vertical="center"/>
    </xf>
    <xf numFmtId="177" fontId="21" fillId="33" borderId="26" xfId="0" applyNumberFormat="1" applyFont="1" applyFill="1" applyBorder="1" applyAlignment="1">
      <alignment horizontal="center" vertical="center"/>
    </xf>
    <xf numFmtId="177" fontId="21" fillId="33" borderId="24" xfId="0" applyNumberFormat="1" applyFont="1" applyFill="1" applyBorder="1" applyAlignment="1">
      <alignment horizontal="center" vertical="center"/>
    </xf>
    <xf numFmtId="0" fontId="29" fillId="0" borderId="0" xfId="0" applyFont="1" applyFill="1" applyAlignment="1">
      <alignment vertical="center" wrapText="1"/>
    </xf>
    <xf numFmtId="0" fontId="0" fillId="33" borderId="23" xfId="0" applyFont="1" applyFill="1" applyBorder="1" applyAlignment="1">
      <alignment horizontal="left" vertical="center"/>
    </xf>
    <xf numFmtId="0" fontId="0" fillId="33" borderId="26" xfId="0" applyFont="1" applyFill="1" applyBorder="1" applyAlignment="1">
      <alignment horizontal="left" vertical="center"/>
    </xf>
    <xf numFmtId="0" fontId="0" fillId="33" borderId="24" xfId="0" applyFont="1" applyFill="1" applyBorder="1" applyAlignment="1">
      <alignment horizontal="left" vertical="center"/>
    </xf>
    <xf numFmtId="0" fontId="0" fillId="33" borderId="23" xfId="0" applyFont="1" applyFill="1" applyBorder="1" applyAlignment="1">
      <alignment horizontal="left" vertical="center" wrapText="1" shrinkToFit="1"/>
    </xf>
    <xf numFmtId="0" fontId="0" fillId="33" borderId="26" xfId="0" applyFont="1" applyFill="1" applyBorder="1" applyAlignment="1">
      <alignment horizontal="left" vertical="center" wrapText="1" shrinkToFit="1"/>
    </xf>
    <xf numFmtId="0" fontId="0" fillId="33" borderId="24" xfId="0" applyFont="1" applyFill="1" applyBorder="1" applyAlignment="1">
      <alignment horizontal="left" vertical="center" wrapText="1" shrinkToFit="1"/>
    </xf>
    <xf numFmtId="0" fontId="0" fillId="33" borderId="0" xfId="0" applyFont="1" applyFill="1" applyBorder="1" applyAlignment="1">
      <alignment horizontal="center" vertical="center"/>
    </xf>
    <xf numFmtId="0" fontId="0" fillId="33" borderId="0" xfId="0" applyFont="1" applyFill="1" applyBorder="1" applyAlignment="1">
      <alignment horizontal="right" vertical="center"/>
    </xf>
    <xf numFmtId="0" fontId="0" fillId="33" borderId="23" xfId="0" applyFont="1" applyFill="1" applyBorder="1" applyAlignment="1">
      <alignment horizontal="right" vertical="center"/>
    </xf>
    <xf numFmtId="0" fontId="0" fillId="33" borderId="55" xfId="0" applyFont="1" applyFill="1" applyBorder="1" applyAlignment="1">
      <alignment horizontal="right" vertical="center"/>
    </xf>
    <xf numFmtId="176" fontId="21" fillId="33" borderId="54" xfId="0" applyNumberFormat="1" applyFont="1" applyFill="1" applyBorder="1" applyAlignment="1">
      <alignment horizontal="right" vertical="center"/>
    </xf>
    <xf numFmtId="176" fontId="21" fillId="33" borderId="24" xfId="0" applyNumberFormat="1" applyFont="1" applyFill="1" applyBorder="1" applyAlignment="1">
      <alignment horizontal="right" vertical="center"/>
    </xf>
    <xf numFmtId="0" fontId="0" fillId="33" borderId="23" xfId="0" applyFont="1" applyFill="1" applyBorder="1" applyAlignment="1">
      <alignment horizontal="center" vertical="center"/>
    </xf>
    <xf numFmtId="176" fontId="0" fillId="33" borderId="54" xfId="43" applyNumberFormat="1" applyFont="1" applyFill="1" applyBorder="1" applyAlignment="1">
      <alignment vertical="center"/>
    </xf>
    <xf numFmtId="176" fontId="0" fillId="33" borderId="24" xfId="43" applyNumberFormat="1" applyFont="1" applyFill="1" applyBorder="1" applyAlignment="1">
      <alignment vertical="center"/>
    </xf>
    <xf numFmtId="0" fontId="0" fillId="33" borderId="51" xfId="43" applyFont="1" applyFill="1" applyBorder="1" applyAlignment="1">
      <alignment vertical="center"/>
    </xf>
    <xf numFmtId="0" fontId="0" fillId="33" borderId="52" xfId="43" applyFont="1" applyFill="1" applyBorder="1" applyAlignment="1">
      <alignment vertical="center"/>
    </xf>
    <xf numFmtId="0" fontId="0" fillId="0" borderId="23" xfId="0" applyFont="1" applyFill="1" applyBorder="1" applyAlignment="1">
      <alignment horizontal="left" vertical="center" wrapText="1" shrinkToFit="1"/>
    </xf>
    <xf numFmtId="0" fontId="0" fillId="0" borderId="26" xfId="0" applyFont="1" applyFill="1" applyBorder="1" applyAlignment="1">
      <alignment horizontal="left" vertical="center" wrapText="1" shrinkToFit="1"/>
    </xf>
    <xf numFmtId="0" fontId="0" fillId="0" borderId="24" xfId="0" applyFont="1" applyFill="1" applyBorder="1" applyAlignment="1">
      <alignment horizontal="left" vertical="center" wrapText="1" shrinkToFit="1"/>
    </xf>
    <xf numFmtId="0" fontId="21" fillId="0" borderId="23" xfId="0" applyFont="1" applyFill="1" applyBorder="1" applyAlignment="1">
      <alignment horizontal="left" vertical="center" wrapText="1" shrinkToFit="1"/>
    </xf>
    <xf numFmtId="0" fontId="22" fillId="0" borderId="26" xfId="0" applyFont="1" applyFill="1" applyBorder="1" applyAlignment="1">
      <alignment horizontal="left" vertical="center" wrapText="1" shrinkToFit="1"/>
    </xf>
    <xf numFmtId="0" fontId="22" fillId="0" borderId="24" xfId="0" applyFont="1" applyFill="1" applyBorder="1" applyAlignment="1">
      <alignment horizontal="left" vertical="center" wrapText="1" shrinkToFit="1"/>
    </xf>
    <xf numFmtId="0" fontId="0" fillId="0" borderId="23" xfId="0" applyFont="1" applyFill="1" applyBorder="1" applyAlignment="1">
      <alignment vertical="center" wrapText="1" shrinkToFit="1"/>
    </xf>
    <xf numFmtId="0" fontId="0" fillId="0" borderId="26" xfId="0" applyFont="1" applyFill="1" applyBorder="1" applyAlignment="1">
      <alignment vertical="center" wrapText="1" shrinkToFit="1"/>
    </xf>
    <xf numFmtId="0" fontId="0" fillId="0" borderId="24" xfId="0" applyFont="1" applyFill="1" applyBorder="1" applyAlignment="1">
      <alignment vertical="center" wrapText="1" shrinkToFit="1"/>
    </xf>
    <xf numFmtId="0" fontId="25" fillId="33" borderId="23" xfId="0" applyFont="1" applyFill="1" applyBorder="1" applyAlignment="1">
      <alignment horizontal="center" vertical="center" shrinkToFit="1"/>
    </xf>
    <xf numFmtId="0" fontId="25" fillId="33" borderId="26" xfId="0" applyFont="1" applyFill="1" applyBorder="1" applyAlignment="1">
      <alignment horizontal="center" vertical="center" shrinkToFit="1"/>
    </xf>
    <xf numFmtId="176" fontId="0" fillId="33" borderId="52" xfId="43" applyNumberFormat="1" applyFont="1" applyFill="1" applyBorder="1" applyAlignment="1">
      <alignment vertical="center"/>
    </xf>
    <xf numFmtId="176" fontId="0" fillId="33" borderId="53" xfId="43" applyNumberFormat="1" applyFont="1" applyFill="1" applyBorder="1" applyAlignment="1">
      <alignment vertical="center"/>
    </xf>
    <xf numFmtId="177" fontId="0" fillId="33" borderId="26" xfId="0" applyNumberFormat="1" applyFont="1" applyFill="1" applyBorder="1" applyAlignment="1">
      <alignment horizontal="center" vertical="center"/>
    </xf>
    <xf numFmtId="177" fontId="0" fillId="33" borderId="24" xfId="0" applyNumberFormat="1" applyFont="1" applyFill="1" applyBorder="1" applyAlignment="1">
      <alignment horizontal="center" vertical="center"/>
    </xf>
    <xf numFmtId="0" fontId="0" fillId="33" borderId="51" xfId="0" applyFont="1" applyFill="1" applyBorder="1" applyAlignment="1">
      <alignment vertical="center"/>
    </xf>
    <xf numFmtId="0" fontId="0" fillId="33" borderId="52" xfId="0" applyFont="1" applyFill="1" applyBorder="1" applyAlignment="1">
      <alignment vertical="center"/>
    </xf>
    <xf numFmtId="176" fontId="21" fillId="33" borderId="52" xfId="0" applyNumberFormat="1" applyFont="1" applyFill="1" applyBorder="1" applyAlignment="1">
      <alignment vertical="center"/>
    </xf>
    <xf numFmtId="176" fontId="21" fillId="33" borderId="53" xfId="0" applyNumberFormat="1" applyFont="1" applyFill="1" applyBorder="1" applyAlignment="1">
      <alignment vertical="center"/>
    </xf>
    <xf numFmtId="0" fontId="25" fillId="33" borderId="23" xfId="43" applyFont="1" applyFill="1" applyBorder="1" applyAlignment="1">
      <alignment horizontal="center" vertical="center" shrinkToFit="1"/>
    </xf>
    <xf numFmtId="0" fontId="25" fillId="33" borderId="26" xfId="43" applyFont="1" applyFill="1" applyBorder="1" applyAlignment="1">
      <alignment horizontal="center" vertical="center" shrinkToFit="1"/>
    </xf>
    <xf numFmtId="176" fontId="21" fillId="33" borderId="54" xfId="0" applyNumberFormat="1" applyFont="1" applyFill="1" applyBorder="1" applyAlignment="1">
      <alignment vertical="center"/>
    </xf>
    <xf numFmtId="176" fontId="21" fillId="33" borderId="24" xfId="0" applyNumberFormat="1" applyFont="1" applyFill="1" applyBorder="1" applyAlignment="1">
      <alignment vertical="center"/>
    </xf>
    <xf numFmtId="176" fontId="0" fillId="33" borderId="54" xfId="43" applyNumberFormat="1" applyFont="1" applyFill="1" applyBorder="1" applyAlignment="1">
      <alignment horizontal="center" vertical="center"/>
    </xf>
    <xf numFmtId="176" fontId="0" fillId="33" borderId="24" xfId="43" applyNumberFormat="1" applyFont="1" applyFill="1" applyBorder="1" applyAlignment="1">
      <alignment horizontal="center" vertical="center"/>
    </xf>
    <xf numFmtId="0" fontId="21" fillId="0" borderId="23" xfId="0" applyFont="1" applyFill="1" applyBorder="1" applyAlignment="1">
      <alignment horizontal="left" vertical="center" shrinkToFit="1"/>
    </xf>
    <xf numFmtId="0" fontId="22" fillId="0" borderId="26" xfId="0" applyFont="1" applyFill="1" applyBorder="1" applyAlignment="1">
      <alignment horizontal="left" vertical="center" shrinkToFit="1"/>
    </xf>
    <xf numFmtId="0" fontId="22" fillId="0" borderId="24" xfId="0" applyFont="1" applyFill="1" applyBorder="1" applyAlignment="1">
      <alignment horizontal="left" vertical="center" shrinkToFit="1"/>
    </xf>
    <xf numFmtId="176" fontId="21" fillId="33" borderId="54" xfId="0" applyNumberFormat="1" applyFont="1" applyFill="1" applyBorder="1" applyAlignment="1">
      <alignment horizontal="center" vertical="center"/>
    </xf>
    <xf numFmtId="176" fontId="21" fillId="33" borderId="24" xfId="0" applyNumberFormat="1" applyFont="1" applyFill="1" applyBorder="1" applyAlignment="1">
      <alignment horizontal="center" vertical="center"/>
    </xf>
    <xf numFmtId="0" fontId="26" fillId="33" borderId="23" xfId="43" applyFont="1" applyFill="1" applyBorder="1" applyAlignment="1">
      <alignment horizontal="center" vertical="center" shrinkToFit="1"/>
    </xf>
    <xf numFmtId="0" fontId="0" fillId="33" borderId="23" xfId="0" applyFont="1" applyFill="1" applyBorder="1" applyAlignment="1">
      <alignment vertical="center" wrapText="1" shrinkToFit="1"/>
    </xf>
    <xf numFmtId="0" fontId="0" fillId="33" borderId="26" xfId="0" applyFont="1" applyFill="1" applyBorder="1" applyAlignment="1">
      <alignment vertical="center" wrapText="1" shrinkToFit="1"/>
    </xf>
    <xf numFmtId="0" fontId="0" fillId="33" borderId="24" xfId="0" applyFont="1" applyFill="1" applyBorder="1" applyAlignment="1">
      <alignment vertical="center" wrapText="1" shrinkToFit="1"/>
    </xf>
    <xf numFmtId="0" fontId="22" fillId="0" borderId="23" xfId="0" applyFont="1" applyFill="1" applyBorder="1" applyAlignment="1">
      <alignment horizontal="right" vertical="center"/>
    </xf>
    <xf numFmtId="0" fontId="22" fillId="0" borderId="55" xfId="0" applyFont="1" applyFill="1" applyBorder="1" applyAlignment="1">
      <alignment horizontal="right" vertical="center"/>
    </xf>
    <xf numFmtId="176" fontId="0" fillId="33" borderId="54" xfId="0" applyNumberFormat="1" applyFont="1" applyFill="1" applyBorder="1" applyAlignment="1">
      <alignment vertical="center"/>
    </xf>
    <xf numFmtId="176" fontId="0" fillId="33" borderId="24" xfId="0" applyNumberFormat="1" applyFont="1" applyFill="1" applyBorder="1" applyAlignment="1">
      <alignment vertical="center"/>
    </xf>
    <xf numFmtId="0" fontId="22" fillId="0" borderId="23" xfId="0" applyFont="1" applyFill="1" applyBorder="1" applyAlignment="1">
      <alignment vertical="center"/>
    </xf>
    <xf numFmtId="0" fontId="22" fillId="0" borderId="55" xfId="0" applyFont="1" applyFill="1" applyBorder="1" applyAlignment="1">
      <alignment vertical="center"/>
    </xf>
    <xf numFmtId="0" fontId="19" fillId="33" borderId="23" xfId="0" applyFont="1" applyFill="1" applyBorder="1" applyAlignment="1">
      <alignment horizontal="left" vertical="center" wrapText="1"/>
    </xf>
    <xf numFmtId="0" fontId="19" fillId="33" borderId="26" xfId="0" applyFont="1" applyFill="1" applyBorder="1" applyAlignment="1">
      <alignment horizontal="left" vertical="center" wrapText="1"/>
    </xf>
    <xf numFmtId="0" fontId="19" fillId="33" borderId="24" xfId="0" applyFont="1" applyFill="1" applyBorder="1" applyAlignment="1">
      <alignment horizontal="left" vertical="center" wrapText="1"/>
    </xf>
    <xf numFmtId="0" fontId="0" fillId="0" borderId="23" xfId="0" applyFont="1" applyFill="1" applyBorder="1" applyAlignment="1">
      <alignment vertical="center" wrapText="1"/>
    </xf>
    <xf numFmtId="0" fontId="0" fillId="0" borderId="26" xfId="0" applyFont="1" applyFill="1" applyBorder="1" applyAlignment="1">
      <alignment vertical="center" wrapText="1"/>
    </xf>
    <xf numFmtId="0" fontId="0" fillId="0" borderId="24" xfId="0" applyFont="1" applyFill="1" applyBorder="1" applyAlignment="1">
      <alignment vertical="center" wrapText="1"/>
    </xf>
    <xf numFmtId="0" fontId="19" fillId="0" borderId="23" xfId="0" applyFont="1" applyFill="1" applyBorder="1" applyAlignment="1">
      <alignment horizontal="left" vertical="center" wrapText="1"/>
    </xf>
    <xf numFmtId="0" fontId="19" fillId="0" borderId="26" xfId="0" applyFont="1" applyFill="1" applyBorder="1" applyAlignment="1">
      <alignment horizontal="left" vertical="center" wrapText="1"/>
    </xf>
    <xf numFmtId="0" fontId="19" fillId="0" borderId="24" xfId="0" applyFont="1" applyFill="1" applyBorder="1" applyAlignment="1">
      <alignment horizontal="left" vertical="center" wrapText="1"/>
    </xf>
    <xf numFmtId="0" fontId="0" fillId="33" borderId="25" xfId="0" applyFont="1" applyFill="1" applyBorder="1" applyAlignment="1">
      <alignment horizontal="center" vertical="center"/>
    </xf>
    <xf numFmtId="0" fontId="0" fillId="33" borderId="25" xfId="0" applyFont="1" applyFill="1" applyBorder="1" applyAlignment="1">
      <alignment horizontal="right" vertical="center"/>
    </xf>
    <xf numFmtId="0" fontId="0" fillId="0" borderId="23"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0" fillId="0" borderId="24" xfId="0" applyFont="1" applyFill="1" applyBorder="1" applyAlignment="1">
      <alignment horizontal="left" vertical="center" wrapText="1"/>
    </xf>
    <xf numFmtId="0" fontId="22" fillId="0" borderId="23" xfId="0" applyFont="1" applyFill="1" applyBorder="1" applyAlignment="1">
      <alignment horizontal="left" vertical="center" wrapText="1"/>
    </xf>
    <xf numFmtId="0" fontId="22" fillId="0" borderId="26" xfId="0" applyFont="1" applyFill="1" applyBorder="1" applyAlignment="1">
      <alignment horizontal="left" vertical="center" wrapText="1"/>
    </xf>
    <xf numFmtId="0" fontId="22" fillId="0" borderId="24" xfId="0" applyFont="1" applyFill="1" applyBorder="1" applyAlignment="1">
      <alignment horizontal="left" vertical="center" wrapText="1"/>
    </xf>
    <xf numFmtId="0" fontId="19" fillId="0" borderId="23" xfId="0" applyFont="1" applyFill="1" applyBorder="1" applyAlignment="1">
      <alignment vertical="center" wrapText="1"/>
    </xf>
    <xf numFmtId="0" fontId="19" fillId="0" borderId="26" xfId="0" applyFont="1" applyFill="1" applyBorder="1" applyAlignment="1">
      <alignment vertical="center" wrapText="1"/>
    </xf>
    <xf numFmtId="0" fontId="19" fillId="0" borderId="24" xfId="0" applyFont="1" applyFill="1" applyBorder="1" applyAlignment="1">
      <alignment vertical="center" wrapText="1"/>
    </xf>
    <xf numFmtId="176" fontId="0" fillId="33" borderId="52" xfId="0" applyNumberFormat="1" applyFont="1" applyFill="1" applyBorder="1" applyAlignment="1">
      <alignment vertical="center"/>
    </xf>
    <xf numFmtId="176" fontId="0" fillId="33" borderId="53" xfId="0" applyNumberFormat="1" applyFont="1" applyFill="1" applyBorder="1" applyAlignment="1">
      <alignment vertical="center"/>
    </xf>
    <xf numFmtId="0" fontId="0" fillId="0" borderId="0" xfId="0" applyFont="1" applyFill="1" applyBorder="1" applyAlignment="1">
      <alignment horizontal="left" vertical="center" wrapText="1"/>
    </xf>
    <xf numFmtId="0" fontId="0" fillId="0" borderId="55" xfId="0" applyFont="1" applyFill="1" applyBorder="1" applyAlignment="1">
      <alignment horizontal="right" vertical="center"/>
    </xf>
    <xf numFmtId="0" fontId="22" fillId="33" borderId="23" xfId="0" applyFont="1" applyFill="1" applyBorder="1" applyAlignment="1">
      <alignment horizontal="right" vertical="center"/>
    </xf>
    <xf numFmtId="0" fontId="0" fillId="0" borderId="10"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34" xfId="0" applyFont="1" applyFill="1" applyBorder="1" applyAlignment="1">
      <alignment horizontal="right" vertical="center"/>
    </xf>
    <xf numFmtId="0" fontId="0" fillId="0" borderId="29" xfId="0" applyFont="1" applyFill="1" applyBorder="1" applyAlignment="1">
      <alignment horizontal="right" vertical="center"/>
    </xf>
    <xf numFmtId="0" fontId="0" fillId="0" borderId="46" xfId="0" applyFont="1" applyFill="1" applyBorder="1" applyAlignment="1">
      <alignment horizontal="right" vertical="center"/>
    </xf>
    <xf numFmtId="176" fontId="0" fillId="0" borderId="37" xfId="42" applyNumberFormat="1" applyFont="1" applyFill="1" applyBorder="1" applyAlignment="1">
      <alignment horizontal="right" vertical="center"/>
    </xf>
    <xf numFmtId="176" fontId="0" fillId="0" borderId="45" xfId="42" applyNumberFormat="1" applyFont="1" applyFill="1" applyBorder="1" applyAlignment="1">
      <alignment horizontal="right" vertical="center"/>
    </xf>
    <xf numFmtId="0" fontId="0" fillId="0" borderId="41" xfId="0" applyFont="1" applyFill="1" applyBorder="1" applyAlignment="1">
      <alignment horizontal="right" vertical="center"/>
    </xf>
    <xf numFmtId="0" fontId="19" fillId="0" borderId="26" xfId="0" applyFont="1" applyFill="1" applyBorder="1" applyAlignment="1">
      <alignment horizontal="left" vertical="center"/>
    </xf>
    <xf numFmtId="0" fontId="19" fillId="0" borderId="24" xfId="0" applyFont="1" applyFill="1" applyBorder="1" applyAlignment="1">
      <alignment horizontal="left" vertical="center"/>
    </xf>
    <xf numFmtId="0" fontId="0" fillId="0" borderId="42" xfId="0" applyFont="1" applyFill="1" applyBorder="1" applyAlignment="1">
      <alignment horizontal="right" vertical="center"/>
    </xf>
    <xf numFmtId="0" fontId="0" fillId="33" borderId="23" xfId="43" applyFont="1" applyFill="1" applyBorder="1" applyAlignment="1">
      <alignment vertical="center"/>
    </xf>
    <xf numFmtId="0" fontId="0" fillId="33" borderId="55" xfId="43" applyFont="1" applyFill="1" applyBorder="1" applyAlignment="1">
      <alignment vertical="center"/>
    </xf>
    <xf numFmtId="0" fontId="19" fillId="33" borderId="23" xfId="0" applyFont="1" applyFill="1" applyBorder="1" applyAlignment="1">
      <alignment horizontal="center" vertical="center"/>
    </xf>
    <xf numFmtId="0" fontId="19" fillId="33" borderId="23" xfId="0" applyFont="1" applyFill="1" applyBorder="1" applyAlignment="1">
      <alignment horizontal="left" vertical="center" wrapText="1" shrinkToFit="1"/>
    </xf>
    <xf numFmtId="0" fontId="19" fillId="33" borderId="26" xfId="0" applyFont="1" applyFill="1" applyBorder="1" applyAlignment="1">
      <alignment horizontal="left" vertical="center" wrapText="1" shrinkToFit="1"/>
    </xf>
    <xf numFmtId="0" fontId="19" fillId="33" borderId="24" xfId="0" applyFont="1" applyFill="1" applyBorder="1" applyAlignment="1">
      <alignment horizontal="left" vertical="center" wrapText="1" shrinkToFit="1"/>
    </xf>
    <xf numFmtId="0" fontId="0" fillId="0" borderId="26" xfId="0" applyFont="1" applyFill="1" applyBorder="1" applyAlignment="1">
      <alignment horizontal="center" vertical="center"/>
    </xf>
    <xf numFmtId="177" fontId="21" fillId="0" borderId="26" xfId="0" applyNumberFormat="1" applyFont="1" applyFill="1" applyBorder="1" applyAlignment="1">
      <alignment horizontal="center" vertical="center"/>
    </xf>
    <xf numFmtId="0" fontId="21" fillId="33" borderId="23" xfId="0" applyFont="1" applyFill="1" applyBorder="1" applyAlignment="1">
      <alignment horizontal="left" vertical="center" wrapText="1" shrinkToFit="1"/>
    </xf>
    <xf numFmtId="0" fontId="22" fillId="33" borderId="26" xfId="0" applyFont="1" applyFill="1" applyBorder="1" applyAlignment="1">
      <alignment horizontal="left" vertical="center" wrapText="1" shrinkToFit="1"/>
    </xf>
    <xf numFmtId="0" fontId="22" fillId="33" borderId="24" xfId="0" applyFont="1" applyFill="1" applyBorder="1" applyAlignment="1">
      <alignment horizontal="left" vertical="center" wrapText="1" shrinkToFit="1"/>
    </xf>
    <xf numFmtId="177" fontId="21" fillId="33" borderId="26" xfId="0" applyNumberFormat="1" applyFont="1" applyFill="1" applyBorder="1" applyAlignment="1">
      <alignment vertical="center"/>
    </xf>
    <xf numFmtId="177" fontId="21" fillId="33" borderId="24" xfId="0" applyNumberFormat="1" applyFont="1" applyFill="1" applyBorder="1" applyAlignment="1">
      <alignment vertical="center"/>
    </xf>
    <xf numFmtId="0" fontId="0" fillId="0" borderId="23" xfId="0" applyFont="1" applyFill="1" applyBorder="1" applyAlignment="1">
      <alignment horizontal="right" vertical="center"/>
    </xf>
    <xf numFmtId="176" fontId="21" fillId="0" borderId="54" xfId="0" applyNumberFormat="1" applyFont="1" applyFill="1" applyBorder="1" applyAlignment="1">
      <alignment horizontal="center" vertical="center"/>
    </xf>
    <xf numFmtId="176" fontId="21" fillId="0" borderId="24" xfId="0" applyNumberFormat="1" applyFont="1" applyFill="1" applyBorder="1" applyAlignment="1">
      <alignment horizontal="center" vertical="center"/>
    </xf>
    <xf numFmtId="0" fontId="0" fillId="33" borderId="56" xfId="0" applyFont="1" applyFill="1" applyBorder="1" applyAlignment="1">
      <alignment horizontal="right" vertical="center"/>
    </xf>
    <xf numFmtId="0" fontId="26" fillId="33" borderId="56" xfId="0" applyFont="1" applyFill="1" applyBorder="1" applyAlignment="1">
      <alignment horizontal="center" vertical="center"/>
    </xf>
    <xf numFmtId="0" fontId="26" fillId="33" borderId="0" xfId="0" applyFont="1" applyFill="1" applyBorder="1" applyAlignment="1">
      <alignment horizontal="center" vertical="center"/>
    </xf>
    <xf numFmtId="177" fontId="0" fillId="33" borderId="0" xfId="0" applyNumberFormat="1" applyFont="1" applyFill="1" applyBorder="1" applyAlignment="1">
      <alignment horizontal="center" vertical="center"/>
    </xf>
    <xf numFmtId="0" fontId="19" fillId="33" borderId="23" xfId="0" applyFont="1" applyFill="1" applyBorder="1" applyAlignment="1">
      <alignment horizontal="left" vertical="center" shrinkToFit="1"/>
    </xf>
    <xf numFmtId="0" fontId="19" fillId="33" borderId="26" xfId="0" applyFont="1" applyFill="1" applyBorder="1" applyAlignment="1">
      <alignment horizontal="left" vertical="center" shrinkToFit="1"/>
    </xf>
    <xf numFmtId="0" fontId="19" fillId="33" borderId="24" xfId="0" applyFont="1" applyFill="1" applyBorder="1" applyAlignment="1">
      <alignment horizontal="left" vertical="center" shrinkToFit="1"/>
    </xf>
    <xf numFmtId="177" fontId="21" fillId="0" borderId="24" xfId="0" applyNumberFormat="1" applyFont="1" applyFill="1" applyBorder="1" applyAlignment="1">
      <alignment horizontal="center" vertical="center"/>
    </xf>
    <xf numFmtId="0" fontId="26" fillId="33" borderId="23" xfId="0" applyFont="1" applyFill="1" applyBorder="1" applyAlignment="1">
      <alignment horizontal="center" vertical="center" shrinkToFit="1"/>
    </xf>
    <xf numFmtId="0" fontId="26" fillId="33" borderId="26" xfId="0" applyFont="1" applyFill="1" applyBorder="1" applyAlignment="1">
      <alignment horizontal="center" vertical="center" shrinkToFit="1"/>
    </xf>
    <xf numFmtId="0" fontId="0" fillId="33" borderId="23" xfId="43" applyFont="1" applyFill="1" applyBorder="1" applyAlignment="1">
      <alignment horizontal="center" vertical="center"/>
    </xf>
    <xf numFmtId="0" fontId="0" fillId="33" borderId="55" xfId="43" applyFont="1" applyFill="1" applyBorder="1" applyAlignment="1">
      <alignment horizontal="center" vertical="center"/>
    </xf>
    <xf numFmtId="0" fontId="0" fillId="0" borderId="0" xfId="0" applyFont="1" applyFill="1" applyAlignment="1">
      <alignment vertical="top" wrapText="1"/>
    </xf>
    <xf numFmtId="0" fontId="0" fillId="33" borderId="23" xfId="0" applyFont="1" applyFill="1" applyBorder="1" applyAlignment="1">
      <alignment vertical="center"/>
    </xf>
    <xf numFmtId="0" fontId="0" fillId="33" borderId="55" xfId="0" applyFont="1" applyFill="1" applyBorder="1" applyAlignment="1">
      <alignment vertical="center"/>
    </xf>
    <xf numFmtId="0" fontId="0" fillId="33" borderId="24" xfId="0" applyFont="1" applyFill="1" applyBorder="1" applyAlignment="1">
      <alignment horizontal="center" vertical="center"/>
    </xf>
    <xf numFmtId="0" fontId="22" fillId="33" borderId="23" xfId="0" applyFont="1" applyFill="1" applyBorder="1" applyAlignment="1">
      <alignment vertical="center"/>
    </xf>
    <xf numFmtId="0" fontId="22" fillId="33" borderId="55" xfId="0" applyFont="1" applyFill="1" applyBorder="1" applyAlignment="1">
      <alignment vertical="center"/>
    </xf>
    <xf numFmtId="0" fontId="22" fillId="33" borderId="0" xfId="0" applyFont="1" applyFill="1" applyBorder="1" applyAlignment="1">
      <alignment horizontal="center" vertical="center"/>
    </xf>
    <xf numFmtId="0" fontId="0" fillId="33" borderId="23" xfId="0" applyFont="1" applyFill="1" applyBorder="1" applyAlignment="1">
      <alignment horizontal="left" vertical="center" wrapText="1"/>
    </xf>
    <xf numFmtId="0" fontId="0" fillId="33" borderId="26" xfId="0" applyFont="1" applyFill="1" applyBorder="1" applyAlignment="1">
      <alignment horizontal="left" vertical="center" wrapText="1"/>
    </xf>
    <xf numFmtId="0" fontId="0" fillId="33" borderId="24" xfId="0" applyFont="1" applyFill="1" applyBorder="1" applyAlignment="1">
      <alignment horizontal="left" vertical="center" wrapText="1"/>
    </xf>
    <xf numFmtId="176" fontId="21" fillId="0" borderId="54" xfId="0" applyNumberFormat="1" applyFont="1" applyFill="1" applyBorder="1" applyAlignment="1">
      <alignment horizontal="right" vertical="center"/>
    </xf>
    <xf numFmtId="176" fontId="21" fillId="0" borderId="24" xfId="0" applyNumberFormat="1" applyFont="1" applyFill="1" applyBorder="1" applyAlignment="1">
      <alignment horizontal="right" vertical="center"/>
    </xf>
    <xf numFmtId="0" fontId="26" fillId="0" borderId="23" xfId="43" applyFont="1" applyFill="1" applyBorder="1" applyAlignment="1">
      <alignment horizontal="center" vertical="center" shrinkToFit="1"/>
    </xf>
    <xf numFmtId="0" fontId="25" fillId="0" borderId="26" xfId="43" applyFont="1" applyFill="1" applyBorder="1" applyAlignment="1">
      <alignment horizontal="center" vertical="center" shrinkToFit="1"/>
    </xf>
    <xf numFmtId="0" fontId="25" fillId="0" borderId="23" xfId="43" applyFont="1" applyFill="1" applyBorder="1" applyAlignment="1">
      <alignment horizontal="center" vertical="center" shrinkToFit="1"/>
    </xf>
    <xf numFmtId="0" fontId="26" fillId="33" borderId="26" xfId="43" applyFont="1" applyFill="1" applyBorder="1" applyAlignment="1">
      <alignment horizontal="center" vertical="center" shrinkToFit="1"/>
    </xf>
    <xf numFmtId="177" fontId="19" fillId="33" borderId="26" xfId="0" applyNumberFormat="1" applyFont="1" applyFill="1" applyBorder="1" applyAlignment="1">
      <alignment horizontal="center" vertical="center"/>
    </xf>
    <xf numFmtId="177" fontId="19" fillId="33" borderId="24" xfId="0" applyNumberFormat="1" applyFont="1" applyFill="1" applyBorder="1" applyAlignment="1">
      <alignment horizontal="center" vertical="center"/>
    </xf>
    <xf numFmtId="176" fontId="0" fillId="0" borderId="11" xfId="42" applyNumberFormat="1" applyFont="1" applyFill="1" applyBorder="1" applyAlignment="1">
      <alignment horizontal="right" vertical="center"/>
    </xf>
    <xf numFmtId="176" fontId="0" fillId="0" borderId="19" xfId="42" applyNumberFormat="1" applyFont="1" applyFill="1" applyBorder="1" applyAlignment="1">
      <alignment horizontal="right" vertical="center"/>
    </xf>
    <xf numFmtId="176" fontId="0" fillId="0" borderId="38" xfId="42" applyNumberFormat="1" applyFont="1" applyFill="1" applyBorder="1" applyAlignment="1">
      <alignment horizontal="right" vertical="center"/>
    </xf>
    <xf numFmtId="176" fontId="0" fillId="0" borderId="39" xfId="42" applyNumberFormat="1" applyFont="1" applyFill="1" applyBorder="1" applyAlignment="1">
      <alignment horizontal="right" vertical="center"/>
    </xf>
    <xf numFmtId="176" fontId="0" fillId="0" borderId="0" xfId="42" applyNumberFormat="1" applyFont="1" applyFill="1" applyBorder="1" applyAlignment="1">
      <alignment horizontal="center" vertical="center"/>
    </xf>
    <xf numFmtId="0" fontId="0" fillId="0" borderId="32" xfId="0" applyFont="1" applyFill="1" applyBorder="1" applyAlignment="1">
      <alignment horizontal="right" vertical="center"/>
    </xf>
    <xf numFmtId="0" fontId="0" fillId="0" borderId="44" xfId="0" applyFont="1" applyFill="1" applyBorder="1" applyAlignment="1">
      <alignment horizontal="right" vertical="center"/>
    </xf>
    <xf numFmtId="0" fontId="0" fillId="0" borderId="35" xfId="0" applyFont="1" applyFill="1" applyBorder="1" applyAlignment="1">
      <alignment horizontal="right" vertical="center"/>
    </xf>
    <xf numFmtId="0" fontId="0" fillId="0" borderId="33" xfId="0" applyFont="1" applyFill="1" applyBorder="1" applyAlignment="1">
      <alignment horizontal="right" vertical="center"/>
    </xf>
    <xf numFmtId="176" fontId="0" fillId="0" borderId="36" xfId="42" applyNumberFormat="1" applyFont="1" applyFill="1" applyBorder="1" applyAlignment="1">
      <alignment horizontal="right" vertical="center"/>
    </xf>
    <xf numFmtId="0" fontId="19" fillId="0" borderId="0" xfId="0" applyFont="1" applyFill="1" applyAlignment="1">
      <alignment horizontal="center" vertical="center" wrapText="1"/>
    </xf>
    <xf numFmtId="0" fontId="20" fillId="0" borderId="0" xfId="0" applyFont="1" applyFill="1" applyAlignment="1">
      <alignment horizontal="center" vertical="center" wrapText="1"/>
    </xf>
    <xf numFmtId="0" fontId="0" fillId="0" borderId="12"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21" fillId="0" borderId="16"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2" fillId="0" borderId="20" xfId="0" applyFont="1" applyFill="1" applyBorder="1" applyAlignment="1">
      <alignment horizontal="center" vertical="center" wrapText="1"/>
    </xf>
    <xf numFmtId="0" fontId="0" fillId="0" borderId="21"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4"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4"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43" xfId="0" applyFont="1" applyFill="1" applyBorder="1" applyAlignment="1">
      <alignment horizontal="right" vertical="center"/>
    </xf>
    <xf numFmtId="0" fontId="0" fillId="0" borderId="15" xfId="0" applyFont="1" applyFill="1" applyBorder="1" applyAlignment="1">
      <alignment horizontal="center" vertical="center"/>
    </xf>
    <xf numFmtId="0" fontId="0" fillId="0" borderId="17" xfId="0" applyFont="1" applyFill="1" applyBorder="1" applyAlignment="1">
      <alignment horizontal="center" vertical="center"/>
    </xf>
    <xf numFmtId="176" fontId="0" fillId="0" borderId="0" xfId="0" applyNumberFormat="1" applyFont="1" applyFill="1" applyBorder="1" applyAlignment="1">
      <alignment horizontal="center" vertical="center"/>
    </xf>
    <xf numFmtId="176" fontId="0" fillId="0" borderId="31" xfId="42" applyNumberFormat="1" applyFont="1" applyFill="1" applyBorder="1" applyAlignment="1">
      <alignment horizontal="right" vertical="center"/>
    </xf>
    <xf numFmtId="176" fontId="0" fillId="0" borderId="47" xfId="42" applyNumberFormat="1" applyFont="1" applyFill="1" applyBorder="1" applyAlignment="1">
      <alignment horizontal="right" vertical="center"/>
    </xf>
    <xf numFmtId="176" fontId="0" fillId="0" borderId="48" xfId="42" applyNumberFormat="1" applyFont="1" applyFill="1" applyBorder="1" applyAlignment="1">
      <alignment horizontal="right" vertical="center"/>
    </xf>
    <xf numFmtId="176" fontId="0" fillId="0" borderId="49" xfId="42" applyNumberFormat="1" applyFont="1" applyFill="1" applyBorder="1" applyAlignment="1">
      <alignment horizontal="right" vertical="center"/>
    </xf>
    <xf numFmtId="176" fontId="0" fillId="0" borderId="22" xfId="42" applyNumberFormat="1" applyFont="1" applyFill="1" applyBorder="1" applyAlignment="1">
      <alignment horizontal="right" vertical="center"/>
    </xf>
    <xf numFmtId="176" fontId="0" fillId="0" borderId="13" xfId="42" applyNumberFormat="1" applyFont="1" applyFill="1" applyBorder="1" applyAlignment="1">
      <alignment horizontal="right" vertical="center"/>
    </xf>
    <xf numFmtId="0" fontId="19" fillId="0" borderId="0" xfId="0" applyFont="1" applyFill="1" applyAlignment="1">
      <alignment horizontal="left" vertical="top" wrapText="1"/>
    </xf>
    <xf numFmtId="0" fontId="0" fillId="0" borderId="11" xfId="0" applyFont="1" applyFill="1" applyBorder="1" applyAlignment="1">
      <alignment horizontal="center" vertical="center"/>
    </xf>
    <xf numFmtId="0" fontId="0" fillId="0" borderId="27" xfId="0" applyFont="1" applyFill="1" applyBorder="1" applyAlignment="1">
      <alignment horizontal="center" vertical="center"/>
    </xf>
    <xf numFmtId="176" fontId="0" fillId="0" borderId="59" xfId="42" applyNumberFormat="1" applyFont="1" applyFill="1" applyBorder="1" applyAlignment="1">
      <alignment horizontal="right" vertical="center"/>
    </xf>
    <xf numFmtId="176" fontId="0" fillId="0" borderId="60" xfId="42" applyNumberFormat="1" applyFont="1" applyFill="1" applyBorder="1" applyAlignment="1">
      <alignment horizontal="right" vertical="center"/>
    </xf>
    <xf numFmtId="0" fontId="0" fillId="0" borderId="40" xfId="0" applyFont="1" applyFill="1" applyBorder="1" applyAlignment="1">
      <alignment horizontal="right" vertical="center"/>
    </xf>
    <xf numFmtId="176" fontId="0" fillId="0" borderId="61" xfId="42" applyNumberFormat="1" applyFont="1" applyFill="1" applyBorder="1" applyAlignment="1">
      <alignment horizontal="right" vertical="center"/>
    </xf>
    <xf numFmtId="176" fontId="0" fillId="0" borderId="30" xfId="42" applyNumberFormat="1" applyFont="1" applyFill="1" applyBorder="1" applyAlignment="1">
      <alignment horizontal="right" vertical="center"/>
    </xf>
    <xf numFmtId="176" fontId="0" fillId="0" borderId="28" xfId="42" applyNumberFormat="1" applyFont="1" applyFill="1" applyBorder="1" applyAlignment="1">
      <alignment horizontal="right" vertical="center"/>
    </xf>
    <xf numFmtId="0" fontId="22" fillId="33" borderId="55" xfId="0" applyFont="1" applyFill="1" applyBorder="1" applyAlignment="1">
      <alignment horizontal="right" vertical="center"/>
    </xf>
    <xf numFmtId="176" fontId="0" fillId="33" borderId="54" xfId="0" applyNumberFormat="1" applyFont="1" applyFill="1" applyBorder="1" applyAlignment="1">
      <alignment horizontal="center" vertical="center"/>
    </xf>
    <xf numFmtId="176" fontId="0" fillId="33" borderId="24" xfId="0" applyNumberFormat="1" applyFont="1" applyFill="1" applyBorder="1" applyAlignment="1">
      <alignment horizontal="center" vertical="center"/>
    </xf>
    <xf numFmtId="0" fontId="21" fillId="0" borderId="23" xfId="0" applyFont="1" applyFill="1" applyBorder="1" applyAlignment="1">
      <alignment vertical="center" wrapText="1"/>
    </xf>
    <xf numFmtId="0" fontId="22" fillId="0" borderId="26" xfId="0" applyFont="1" applyFill="1" applyBorder="1" applyAlignment="1">
      <alignment vertical="center" wrapText="1"/>
    </xf>
    <xf numFmtId="0" fontId="22" fillId="0" borderId="24" xfId="0" applyFont="1" applyFill="1" applyBorder="1" applyAlignment="1">
      <alignment vertical="center" wrapText="1"/>
    </xf>
    <xf numFmtId="0" fontId="0" fillId="33" borderId="23" xfId="43" applyFont="1" applyFill="1" applyBorder="1" applyAlignment="1">
      <alignment horizontal="right" vertical="center"/>
    </xf>
    <xf numFmtId="0" fontId="0" fillId="33" borderId="55" xfId="43" applyFont="1" applyFill="1" applyBorder="1" applyAlignment="1">
      <alignment horizontal="right" vertical="center"/>
    </xf>
    <xf numFmtId="0" fontId="19" fillId="0" borderId="23" xfId="0" applyFont="1" applyFill="1" applyBorder="1" applyAlignment="1">
      <alignment vertical="center"/>
    </xf>
    <xf numFmtId="0" fontId="19" fillId="0" borderId="26" xfId="0" applyFont="1" applyFill="1" applyBorder="1" applyAlignment="1">
      <alignment vertical="center"/>
    </xf>
    <xf numFmtId="0" fontId="19" fillId="0" borderId="24" xfId="0" applyFont="1" applyFill="1" applyBorder="1" applyAlignment="1">
      <alignment vertical="center"/>
    </xf>
    <xf numFmtId="0" fontId="0" fillId="0" borderId="23" xfId="0" applyFont="1" applyFill="1" applyBorder="1" applyAlignment="1">
      <alignment horizontal="left" vertical="center"/>
    </xf>
    <xf numFmtId="0" fontId="0" fillId="0" borderId="26" xfId="0" applyFont="1" applyFill="1" applyBorder="1" applyAlignment="1">
      <alignment horizontal="left" vertical="center"/>
    </xf>
    <xf numFmtId="0" fontId="0" fillId="0" borderId="24" xfId="0" applyFont="1" applyFill="1" applyBorder="1" applyAlignment="1">
      <alignment horizontal="left" vertical="center"/>
    </xf>
    <xf numFmtId="0" fontId="0" fillId="33" borderId="56" xfId="0" applyFont="1" applyFill="1" applyBorder="1" applyAlignment="1">
      <alignment horizontal="center" vertical="center"/>
    </xf>
    <xf numFmtId="0" fontId="19" fillId="33" borderId="0" xfId="0" applyFont="1" applyFill="1" applyAlignment="1">
      <alignment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xfId="42" builtinId="5"/>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3" xfId="43"/>
    <cellStyle name="良い" xfId="6"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1" i="0" u="none" strike="noStrike" kern="1200" spc="0" baseline="0">
                <a:solidFill>
                  <a:sysClr val="windowText" lastClr="000000"/>
                </a:solidFill>
                <a:latin typeface="+mn-lt"/>
                <a:ea typeface="+mn-ea"/>
                <a:cs typeface="+mn-cs"/>
              </a:defRPr>
            </a:pPr>
            <a:r>
              <a:rPr lang="ja-JP" altLang="en-US" sz="1400" b="1" i="0" u="none" strike="noStrike" kern="1200" spc="0" baseline="0">
                <a:solidFill>
                  <a:sysClr val="windowText" lastClr="000000"/>
                </a:solidFill>
                <a:latin typeface="+mn-lt"/>
                <a:ea typeface="+mn-ea"/>
                <a:cs typeface="+mn-cs"/>
              </a:rPr>
              <a:t>回答者性別構成比</a:t>
            </a:r>
            <a:endParaRPr lang="ja-JP" sz="1400" b="1" i="0" u="none" strike="noStrike" kern="1200" spc="0" baseline="0">
              <a:solidFill>
                <a:sysClr val="windowText" lastClr="000000"/>
              </a:solidFill>
              <a:latin typeface="+mn-lt"/>
              <a:ea typeface="+mn-ea"/>
              <a:cs typeface="+mn-cs"/>
            </a:endParaRPr>
          </a:p>
        </c:rich>
      </c:tx>
      <c:layout/>
      <c:overlay val="0"/>
      <c:spPr>
        <a:noFill/>
        <a:ln>
          <a:noFill/>
        </a:ln>
        <a:effectLst/>
      </c:spPr>
      <c:txPr>
        <a:bodyPr rot="0" spcFirstLastPara="1" vertOverflow="ellipsis" vert="horz" wrap="square" anchor="ctr" anchorCtr="1"/>
        <a:lstStyle/>
        <a:p>
          <a:pPr algn="ctr" rtl="0">
            <a:defRPr sz="1400" b="1" i="0" u="none" strike="noStrike" kern="1200" spc="0" baseline="0">
              <a:solidFill>
                <a:sysClr val="windowText" lastClr="000000"/>
              </a:solidFill>
              <a:latin typeface="+mn-lt"/>
              <a:ea typeface="+mn-ea"/>
              <a:cs typeface="+mn-cs"/>
            </a:defRPr>
          </a:pPr>
          <a:endParaRPr lang="ja-JP"/>
        </a:p>
      </c:txPr>
    </c:title>
    <c:autoTitleDeleted val="0"/>
    <c:plotArea>
      <c:layout/>
      <c:pieChart>
        <c:varyColors val="1"/>
        <c:ser>
          <c:idx val="0"/>
          <c:order val="0"/>
          <c:tx>
            <c:v>回答者性別構成比</c:v>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37-285E-4EEE-9B5B-8D916D39A00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36-285E-4EEE-9B5B-8D916D39A00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38-285E-4EEE-9B5B-8D916D39A00D}"/>
              </c:ext>
            </c:extLst>
          </c:dPt>
          <c:dLbls>
            <c:dLbl>
              <c:idx val="0"/>
              <c:layout/>
              <c:tx>
                <c:rich>
                  <a:bodyPr/>
                  <a:lstStyle/>
                  <a:p>
                    <a:fld id="{44C17091-5C1B-4027-AECA-9F3579F87888}" type="CATEGORYNAME">
                      <a:rPr lang="ja-JP" altLang="en-US"/>
                      <a:pPr/>
                      <a:t>[分類名]</a:t>
                    </a:fld>
                    <a:r>
                      <a:rPr lang="ja-JP" altLang="en-US" baseline="0"/>
                      <a:t>
</a:t>
                    </a:r>
                    <a:r>
                      <a:rPr lang="en-US" altLang="ja-JP" baseline="0"/>
                      <a:t>50.0</a:t>
                    </a:r>
                    <a:r>
                      <a:rPr lang="ja-JP" altLang="en-US" baseline="0"/>
                      <a:t>％</a:t>
                    </a:r>
                  </a:p>
                </c:rich>
              </c:tx>
              <c:dLblPos val="ctr"/>
              <c:showLegendKey val="0"/>
              <c:showVal val="0"/>
              <c:showCatName val="1"/>
              <c:showSerName val="0"/>
              <c:showPercent val="1"/>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37-285E-4EEE-9B5B-8D916D39A00D}"/>
                </c:ext>
              </c:extLst>
            </c:dLbl>
            <c:dLbl>
              <c:idx val="1"/>
              <c:layout/>
              <c:tx>
                <c:rich>
                  <a:bodyPr/>
                  <a:lstStyle/>
                  <a:p>
                    <a:fld id="{0359ED69-6B1D-4C96-A357-0A15AE3147BB}" type="CATEGORYNAME">
                      <a:rPr lang="ja-JP" altLang="en-US"/>
                      <a:pPr/>
                      <a:t>[分類名]</a:t>
                    </a:fld>
                    <a:r>
                      <a:rPr lang="ja-JP" altLang="en-US" baseline="0"/>
                      <a:t>
</a:t>
                    </a:r>
                    <a:r>
                      <a:rPr lang="en-US" altLang="ja-JP" baseline="0"/>
                      <a:t>49.6</a:t>
                    </a:r>
                    <a:r>
                      <a:rPr lang="ja-JP" altLang="en-US" baseline="0"/>
                      <a:t>％</a:t>
                    </a:r>
                  </a:p>
                </c:rich>
              </c:tx>
              <c:dLblPos val="ctr"/>
              <c:showLegendKey val="0"/>
              <c:showVal val="0"/>
              <c:showCatName val="1"/>
              <c:showSerName val="0"/>
              <c:showPercent val="1"/>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36-285E-4EEE-9B5B-8D916D39A00D}"/>
                </c:ext>
              </c:extLst>
            </c:dLbl>
            <c:dLbl>
              <c:idx val="2"/>
              <c:layout>
                <c:manualLayout>
                  <c:x val="0.23309393917914795"/>
                  <c:y val="9.0641094822565244E-2"/>
                </c:manualLayout>
              </c:layout>
              <c:tx>
                <c:rich>
                  <a:bodyPr rot="0" spcFirstLastPara="1" vertOverflow="clip" horzOverflow="clip" vert="horz" wrap="square" lIns="36576" tIns="18288" rIns="36576" bIns="18288" anchor="ctr" anchorCtr="1">
                    <a:spAutoFit/>
                  </a:bodyPr>
                  <a:lstStyle/>
                  <a:p>
                    <a:pPr>
                      <a:defRPr sz="900" b="0" i="0" u="none" strike="noStrike" kern="1200" baseline="0">
                        <a:solidFill>
                          <a:schemeClr val="bg1"/>
                        </a:solidFill>
                        <a:latin typeface="+mn-lt"/>
                        <a:ea typeface="+mn-ea"/>
                        <a:cs typeface="+mn-cs"/>
                      </a:defRPr>
                    </a:pPr>
                    <a:fld id="{96EE71BD-C94F-43E4-A736-AEA6460E26C8}" type="CATEGORYNAME">
                      <a:rPr lang="ja-JP" altLang="en-US">
                        <a:solidFill>
                          <a:sysClr val="windowText" lastClr="000000"/>
                        </a:solidFill>
                      </a:rPr>
                      <a:pPr>
                        <a:defRPr>
                          <a:solidFill>
                            <a:schemeClr val="bg1"/>
                          </a:solidFill>
                        </a:defRPr>
                      </a:pPr>
                      <a:t>[分類名]</a:t>
                    </a:fld>
                    <a:r>
                      <a:rPr lang="ja-JP" altLang="en-US" baseline="0">
                        <a:solidFill>
                          <a:sysClr val="windowText" lastClr="000000"/>
                        </a:solidFill>
                      </a:rPr>
                      <a:t>
</a:t>
                    </a:r>
                    <a:r>
                      <a:rPr lang="en-US" altLang="ja-JP" baseline="0">
                        <a:solidFill>
                          <a:sysClr val="windowText" lastClr="000000"/>
                        </a:solidFill>
                      </a:rPr>
                      <a:t>0.4</a:t>
                    </a:r>
                    <a:r>
                      <a:rPr lang="ja-JP" altLang="en-US" baseline="0">
                        <a:solidFill>
                          <a:sysClr val="windowText" lastClr="000000"/>
                        </a:solidFill>
                      </a:rPr>
                      <a:t>％</a:t>
                    </a:r>
                  </a:p>
                </c:rich>
              </c:tx>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bg1"/>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borderCallout1">
                      <a:avLst/>
                    </a:prstGeom>
                    <a:noFill/>
                    <a:ln>
                      <a:noFill/>
                    </a:ln>
                  </c15:spPr>
                  <c15:layout/>
                  <c15:dlblFieldTable/>
                  <c15:showDataLabelsRange val="0"/>
                </c:ext>
                <c:ext xmlns:c16="http://schemas.microsoft.com/office/drawing/2014/chart" uri="{C3380CC4-5D6E-409C-BE32-E72D297353CC}">
                  <c16:uniqueId val="{00000038-285E-4EEE-9B5B-8D916D39A00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dLblPos val="ct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(公表用!$D$33,公表用!$D$36,公表用!$D$39)</c:f>
              <c:strCache>
                <c:ptCount val="3"/>
                <c:pt idx="0">
                  <c:v>男性</c:v>
                </c:pt>
                <c:pt idx="1">
                  <c:v>女性</c:v>
                </c:pt>
                <c:pt idx="2">
                  <c:v>その他</c:v>
                </c:pt>
              </c:strCache>
            </c:strRef>
          </c:cat>
          <c:val>
            <c:numRef>
              <c:f>(公表用!$P$35,公表用!$P$38,公表用!$P$41)</c:f>
              <c:numCache>
                <c:formatCode>0.0%</c:formatCode>
                <c:ptCount val="3"/>
                <c:pt idx="0">
                  <c:v>0.5</c:v>
                </c:pt>
                <c:pt idx="1">
                  <c:v>0.496</c:v>
                </c:pt>
                <c:pt idx="2">
                  <c:v>4.0000000000000001E-3</c:v>
                </c:pt>
              </c:numCache>
            </c:numRef>
          </c:val>
          <c:extLst>
            <c:ext xmlns:c16="http://schemas.microsoft.com/office/drawing/2014/chart" uri="{C3380CC4-5D6E-409C-BE32-E72D297353CC}">
              <c16:uniqueId val="{00000035-285E-4EEE-9B5B-8D916D39A00D}"/>
            </c:ext>
          </c:extLst>
        </c:ser>
        <c:dLbls>
          <c:dLblPos val="ctr"/>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ja-JP"/>
              <a:t>運動やスポーツしている人の推移</a:t>
            </a:r>
            <a:endParaRPr lang="en-US"/>
          </a:p>
          <a:p>
            <a:pPr>
              <a:defRPr/>
            </a:pPr>
            <a:r>
              <a:rPr lang="ja-JP"/>
              <a:t>（スポーツ実施率）</a:t>
            </a:r>
          </a:p>
        </c:rich>
      </c:tx>
      <c:layout>
        <c:manualLayout>
          <c:xMode val="edge"/>
          <c:yMode val="edge"/>
          <c:x val="0.22020472440944883"/>
          <c:y val="2.4242424242424242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492754269738946E-2"/>
          <c:y val="0.30825317113998518"/>
          <c:w val="0.87452001219394315"/>
          <c:h val="0.51076751769665152"/>
        </c:manualLayout>
      </c:layout>
      <c:barChart>
        <c:barDir val="bar"/>
        <c:grouping val="stacked"/>
        <c:varyColors val="0"/>
        <c:ser>
          <c:idx val="0"/>
          <c:order val="0"/>
          <c:tx>
            <c:strRef>
              <c:f>公表用!$AG$248</c:f>
              <c:strCache>
                <c:ptCount val="1"/>
                <c:pt idx="0">
                  <c:v>ほとんど毎日</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公表用!$AH$247:$AI$247</c:f>
              <c:strCache>
                <c:ptCount val="2"/>
                <c:pt idx="0">
                  <c:v>30年度</c:v>
                </c:pt>
                <c:pt idx="1">
                  <c:v>元年度</c:v>
                </c:pt>
              </c:strCache>
            </c:strRef>
          </c:cat>
          <c:val>
            <c:numRef>
              <c:f>公表用!$AH$248:$AI$248</c:f>
              <c:numCache>
                <c:formatCode>0.0%</c:formatCode>
                <c:ptCount val="2"/>
                <c:pt idx="0">
                  <c:v>8.5999999999999993E-2</c:v>
                </c:pt>
                <c:pt idx="1">
                  <c:v>9.1999999999999998E-2</c:v>
                </c:pt>
              </c:numCache>
            </c:numRef>
          </c:val>
          <c:extLst>
            <c:ext xmlns:c16="http://schemas.microsoft.com/office/drawing/2014/chart" uri="{C3380CC4-5D6E-409C-BE32-E72D297353CC}">
              <c16:uniqueId val="{00000000-CDC4-4D25-8D8C-0508DDE49F1F}"/>
            </c:ext>
          </c:extLst>
        </c:ser>
        <c:ser>
          <c:idx val="1"/>
          <c:order val="1"/>
          <c:tx>
            <c:strRef>
              <c:f>公表用!$AG$249</c:f>
              <c:strCache>
                <c:ptCount val="1"/>
                <c:pt idx="0">
                  <c:v>週３日以上</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公表用!$AH$247:$AI$247</c:f>
              <c:strCache>
                <c:ptCount val="2"/>
                <c:pt idx="0">
                  <c:v>30年度</c:v>
                </c:pt>
                <c:pt idx="1">
                  <c:v>元年度</c:v>
                </c:pt>
              </c:strCache>
            </c:strRef>
          </c:cat>
          <c:val>
            <c:numRef>
              <c:f>公表用!$AH$249:$AI$249</c:f>
              <c:numCache>
                <c:formatCode>0.0%</c:formatCode>
                <c:ptCount val="2"/>
                <c:pt idx="0">
                  <c:v>0.11799999999999999</c:v>
                </c:pt>
                <c:pt idx="1">
                  <c:v>0.108</c:v>
                </c:pt>
              </c:numCache>
            </c:numRef>
          </c:val>
          <c:extLst>
            <c:ext xmlns:c16="http://schemas.microsoft.com/office/drawing/2014/chart" uri="{C3380CC4-5D6E-409C-BE32-E72D297353CC}">
              <c16:uniqueId val="{00000001-CDC4-4D25-8D8C-0508DDE49F1F}"/>
            </c:ext>
          </c:extLst>
        </c:ser>
        <c:ser>
          <c:idx val="2"/>
          <c:order val="2"/>
          <c:tx>
            <c:strRef>
              <c:f>公表用!$AG$250</c:f>
              <c:strCache>
                <c:ptCount val="1"/>
                <c:pt idx="0">
                  <c:v>週１～２日程度</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公表用!$AH$247:$AI$247</c:f>
              <c:strCache>
                <c:ptCount val="2"/>
                <c:pt idx="0">
                  <c:v>30年度</c:v>
                </c:pt>
                <c:pt idx="1">
                  <c:v>元年度</c:v>
                </c:pt>
              </c:strCache>
            </c:strRef>
          </c:cat>
          <c:val>
            <c:numRef>
              <c:f>公表用!$AH$250:$AI$250</c:f>
              <c:numCache>
                <c:formatCode>0.0%</c:formatCode>
                <c:ptCount val="2"/>
                <c:pt idx="0">
                  <c:v>0.188</c:v>
                </c:pt>
                <c:pt idx="1">
                  <c:v>0.24399999999999999</c:v>
                </c:pt>
              </c:numCache>
            </c:numRef>
          </c:val>
          <c:extLst>
            <c:ext xmlns:c16="http://schemas.microsoft.com/office/drawing/2014/chart" uri="{C3380CC4-5D6E-409C-BE32-E72D297353CC}">
              <c16:uniqueId val="{00000002-CDC4-4D25-8D8C-0508DDE49F1F}"/>
            </c:ext>
          </c:extLst>
        </c:ser>
        <c:ser>
          <c:idx val="3"/>
          <c:order val="3"/>
          <c:tx>
            <c:strRef>
              <c:f>公表用!$AG$251</c:f>
              <c:strCache>
                <c:ptCount val="1"/>
                <c:pt idx="0">
                  <c:v>月１～３日程度</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公表用!$AH$247:$AI$247</c:f>
              <c:strCache>
                <c:ptCount val="2"/>
                <c:pt idx="0">
                  <c:v>30年度</c:v>
                </c:pt>
                <c:pt idx="1">
                  <c:v>元年度</c:v>
                </c:pt>
              </c:strCache>
            </c:strRef>
          </c:cat>
          <c:val>
            <c:numRef>
              <c:f>公表用!$AH$251:$AI$251</c:f>
              <c:numCache>
                <c:formatCode>0.0%</c:formatCode>
                <c:ptCount val="2"/>
                <c:pt idx="0">
                  <c:v>0.158</c:v>
                </c:pt>
                <c:pt idx="1">
                  <c:v>0.128</c:v>
                </c:pt>
              </c:numCache>
            </c:numRef>
          </c:val>
          <c:extLst>
            <c:ext xmlns:c16="http://schemas.microsoft.com/office/drawing/2014/chart" uri="{C3380CC4-5D6E-409C-BE32-E72D297353CC}">
              <c16:uniqueId val="{00000003-CDC4-4D25-8D8C-0508DDE49F1F}"/>
            </c:ext>
          </c:extLst>
        </c:ser>
        <c:ser>
          <c:idx val="4"/>
          <c:order val="4"/>
          <c:tx>
            <c:strRef>
              <c:f>公表用!$AG$252</c:f>
              <c:strCache>
                <c:ptCount val="1"/>
                <c:pt idx="0">
                  <c:v>年に１～２日程度</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公表用!$AH$247:$AI$247</c:f>
              <c:strCache>
                <c:ptCount val="2"/>
                <c:pt idx="0">
                  <c:v>30年度</c:v>
                </c:pt>
                <c:pt idx="1">
                  <c:v>元年度</c:v>
                </c:pt>
              </c:strCache>
            </c:strRef>
          </c:cat>
          <c:val>
            <c:numRef>
              <c:f>公表用!$AH$252:$AI$252</c:f>
              <c:numCache>
                <c:formatCode>0.0%</c:formatCode>
                <c:ptCount val="2"/>
                <c:pt idx="0">
                  <c:v>0.106</c:v>
                </c:pt>
                <c:pt idx="1">
                  <c:v>0.156</c:v>
                </c:pt>
              </c:numCache>
            </c:numRef>
          </c:val>
          <c:extLst>
            <c:ext xmlns:c16="http://schemas.microsoft.com/office/drawing/2014/chart" uri="{C3380CC4-5D6E-409C-BE32-E72D297353CC}">
              <c16:uniqueId val="{00000004-CDC4-4D25-8D8C-0508DDE49F1F}"/>
            </c:ext>
          </c:extLst>
        </c:ser>
        <c:ser>
          <c:idx val="5"/>
          <c:order val="5"/>
          <c:tx>
            <c:strRef>
              <c:f>公表用!$AG$253</c:f>
              <c:strCache>
                <c:ptCount val="1"/>
                <c:pt idx="0">
                  <c:v>まったくしなかった</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公表用!$AH$247:$AI$247</c:f>
              <c:strCache>
                <c:ptCount val="2"/>
                <c:pt idx="0">
                  <c:v>30年度</c:v>
                </c:pt>
                <c:pt idx="1">
                  <c:v>元年度</c:v>
                </c:pt>
              </c:strCache>
            </c:strRef>
          </c:cat>
          <c:val>
            <c:numRef>
              <c:f>公表用!$AH$253:$AI$253</c:f>
              <c:numCache>
                <c:formatCode>0.0%</c:formatCode>
                <c:ptCount val="2"/>
                <c:pt idx="0">
                  <c:v>0.34399999999999997</c:v>
                </c:pt>
                <c:pt idx="1">
                  <c:v>0.27200000000000002</c:v>
                </c:pt>
              </c:numCache>
            </c:numRef>
          </c:val>
          <c:extLst>
            <c:ext xmlns:c16="http://schemas.microsoft.com/office/drawing/2014/chart" uri="{C3380CC4-5D6E-409C-BE32-E72D297353CC}">
              <c16:uniqueId val="{00000005-CDC4-4D25-8D8C-0508DDE49F1F}"/>
            </c:ext>
          </c:extLst>
        </c:ser>
        <c:dLbls>
          <c:dLblPos val="ctr"/>
          <c:showLegendKey val="0"/>
          <c:showVal val="1"/>
          <c:showCatName val="0"/>
          <c:showSerName val="0"/>
          <c:showPercent val="0"/>
          <c:showBubbleSize val="0"/>
        </c:dLbls>
        <c:gapWidth val="150"/>
        <c:overlap val="100"/>
        <c:axId val="348002008"/>
        <c:axId val="348010592"/>
      </c:barChart>
      <c:catAx>
        <c:axId val="348002008"/>
        <c:scaling>
          <c:orientation val="minMax"/>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48010592"/>
        <c:crosses val="autoZero"/>
        <c:auto val="1"/>
        <c:lblAlgn val="ctr"/>
        <c:lblOffset val="100"/>
        <c:noMultiLvlLbl val="0"/>
      </c:catAx>
      <c:valAx>
        <c:axId val="348010592"/>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48002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ja-JP"/>
              <a:t>スポーツに関するボランティア活動を</a:t>
            </a:r>
            <a:endParaRPr lang="en-US"/>
          </a:p>
          <a:p>
            <a:pPr>
              <a:defRPr/>
            </a:pPr>
            <a:r>
              <a:rPr lang="ja-JP"/>
              <a:t>行った市民の割合の推移</a:t>
            </a:r>
            <a:endParaRPr lang="en-US"/>
          </a:p>
        </c:rich>
      </c:tx>
      <c:layout>
        <c:manualLayout>
          <c:xMode val="edge"/>
          <c:yMode val="edge"/>
          <c:x val="0.25105226846644169"/>
          <c:y val="1.6161616161616162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492754269738946E-2"/>
          <c:y val="0.30825317113998518"/>
          <c:w val="0.87452001219394315"/>
          <c:h val="0.51076751769665152"/>
        </c:manualLayout>
      </c:layout>
      <c:barChart>
        <c:barDir val="bar"/>
        <c:grouping val="stacked"/>
        <c:varyColors val="0"/>
        <c:ser>
          <c:idx val="0"/>
          <c:order val="0"/>
          <c:tx>
            <c:strRef>
              <c:f>公表用!$AG$412</c:f>
              <c:strCache>
                <c:ptCount val="1"/>
                <c:pt idx="0">
                  <c:v>行った</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公表用!$AH$411:$AI$411</c:f>
              <c:strCache>
                <c:ptCount val="2"/>
                <c:pt idx="0">
                  <c:v>30年度</c:v>
                </c:pt>
                <c:pt idx="1">
                  <c:v>元年度</c:v>
                </c:pt>
              </c:strCache>
            </c:strRef>
          </c:cat>
          <c:val>
            <c:numRef>
              <c:f>公表用!$AH$412:$AI$412</c:f>
              <c:numCache>
                <c:formatCode>0.0%</c:formatCode>
                <c:ptCount val="2"/>
                <c:pt idx="0">
                  <c:v>5.6000000000000001E-2</c:v>
                </c:pt>
                <c:pt idx="1">
                  <c:v>0.106</c:v>
                </c:pt>
              </c:numCache>
            </c:numRef>
          </c:val>
          <c:extLst>
            <c:ext xmlns:c16="http://schemas.microsoft.com/office/drawing/2014/chart" uri="{C3380CC4-5D6E-409C-BE32-E72D297353CC}">
              <c16:uniqueId val="{00000000-9BE7-4229-B329-CB82BBB723D5}"/>
            </c:ext>
          </c:extLst>
        </c:ser>
        <c:ser>
          <c:idx val="1"/>
          <c:order val="1"/>
          <c:tx>
            <c:strRef>
              <c:f>公表用!$AG$413</c:f>
              <c:strCache>
                <c:ptCount val="1"/>
                <c:pt idx="0">
                  <c:v>行っていない</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公表用!$AH$411:$AI$411</c:f>
              <c:strCache>
                <c:ptCount val="2"/>
                <c:pt idx="0">
                  <c:v>30年度</c:v>
                </c:pt>
                <c:pt idx="1">
                  <c:v>元年度</c:v>
                </c:pt>
              </c:strCache>
            </c:strRef>
          </c:cat>
          <c:val>
            <c:numRef>
              <c:f>公表用!$AH$413:$AI$413</c:f>
              <c:numCache>
                <c:formatCode>0.0%</c:formatCode>
                <c:ptCount val="2"/>
                <c:pt idx="0">
                  <c:v>0.94399999999999995</c:v>
                </c:pt>
                <c:pt idx="1">
                  <c:v>0.89400000000000002</c:v>
                </c:pt>
              </c:numCache>
            </c:numRef>
          </c:val>
          <c:extLst>
            <c:ext xmlns:c16="http://schemas.microsoft.com/office/drawing/2014/chart" uri="{C3380CC4-5D6E-409C-BE32-E72D297353CC}">
              <c16:uniqueId val="{00000001-9BE7-4229-B329-CB82BBB723D5}"/>
            </c:ext>
          </c:extLst>
        </c:ser>
        <c:dLbls>
          <c:dLblPos val="ctr"/>
          <c:showLegendKey val="0"/>
          <c:showVal val="1"/>
          <c:showCatName val="0"/>
          <c:showSerName val="0"/>
          <c:showPercent val="0"/>
          <c:showBubbleSize val="0"/>
        </c:dLbls>
        <c:gapWidth val="150"/>
        <c:overlap val="100"/>
        <c:axId val="348025752"/>
        <c:axId val="346516744"/>
      </c:barChart>
      <c:catAx>
        <c:axId val="348025752"/>
        <c:scaling>
          <c:orientation val="minMax"/>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46516744"/>
        <c:crosses val="autoZero"/>
        <c:auto val="1"/>
        <c:lblAlgn val="ctr"/>
        <c:lblOffset val="100"/>
        <c:noMultiLvlLbl val="0"/>
      </c:catAx>
      <c:valAx>
        <c:axId val="346516744"/>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480257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ja-JP"/>
              <a:t>スポーツ観戦を行ったことがある</a:t>
            </a:r>
            <a:endParaRPr lang="en-US"/>
          </a:p>
          <a:p>
            <a:pPr>
              <a:defRPr/>
            </a:pPr>
            <a:r>
              <a:rPr lang="ja-JP"/>
              <a:t>市民の割合の推移</a:t>
            </a:r>
            <a:endParaRPr lang="en-US"/>
          </a:p>
        </c:rich>
      </c:tx>
      <c:layout>
        <c:manualLayout>
          <c:xMode val="edge"/>
          <c:yMode val="edge"/>
          <c:x val="0.26345226846644171"/>
          <c:y val="1.2460987831066571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492754269738946E-2"/>
          <c:y val="0.26781959003590805"/>
          <c:w val="0.87452001219394315"/>
          <c:h val="0.56781572548830173"/>
        </c:manualLayout>
      </c:layout>
      <c:barChart>
        <c:barDir val="bar"/>
        <c:grouping val="stacked"/>
        <c:varyColors val="0"/>
        <c:ser>
          <c:idx val="0"/>
          <c:order val="0"/>
          <c:tx>
            <c:strRef>
              <c:f>公表用!$AG$557</c:f>
              <c:strCache>
                <c:ptCount val="1"/>
                <c:pt idx="0">
                  <c:v>ある</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公表用!$AH$556:$AI$556</c:f>
              <c:strCache>
                <c:ptCount val="2"/>
                <c:pt idx="0">
                  <c:v>30年度</c:v>
                </c:pt>
                <c:pt idx="1">
                  <c:v>元年度</c:v>
                </c:pt>
              </c:strCache>
            </c:strRef>
          </c:cat>
          <c:val>
            <c:numRef>
              <c:f>公表用!$AH$557:$AI$557</c:f>
              <c:numCache>
                <c:formatCode>0.0%</c:formatCode>
                <c:ptCount val="2"/>
                <c:pt idx="0">
                  <c:v>0.18</c:v>
                </c:pt>
                <c:pt idx="1">
                  <c:v>0.31</c:v>
                </c:pt>
              </c:numCache>
            </c:numRef>
          </c:val>
          <c:extLst>
            <c:ext xmlns:c16="http://schemas.microsoft.com/office/drawing/2014/chart" uri="{C3380CC4-5D6E-409C-BE32-E72D297353CC}">
              <c16:uniqueId val="{00000000-F9CB-4CB5-87BD-2344BCC8F11F}"/>
            </c:ext>
          </c:extLst>
        </c:ser>
        <c:ser>
          <c:idx val="1"/>
          <c:order val="1"/>
          <c:tx>
            <c:strRef>
              <c:f>公表用!$AG$558</c:f>
              <c:strCache>
                <c:ptCount val="1"/>
                <c:pt idx="0">
                  <c:v>ない</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公表用!$AH$556:$AI$556</c:f>
              <c:strCache>
                <c:ptCount val="2"/>
                <c:pt idx="0">
                  <c:v>30年度</c:v>
                </c:pt>
                <c:pt idx="1">
                  <c:v>元年度</c:v>
                </c:pt>
              </c:strCache>
            </c:strRef>
          </c:cat>
          <c:val>
            <c:numRef>
              <c:f>公表用!$AH$558:$AI$558</c:f>
              <c:numCache>
                <c:formatCode>0.0%</c:formatCode>
                <c:ptCount val="2"/>
                <c:pt idx="0">
                  <c:v>0.82</c:v>
                </c:pt>
                <c:pt idx="1">
                  <c:v>0.69</c:v>
                </c:pt>
              </c:numCache>
            </c:numRef>
          </c:val>
          <c:extLst>
            <c:ext xmlns:c16="http://schemas.microsoft.com/office/drawing/2014/chart" uri="{C3380CC4-5D6E-409C-BE32-E72D297353CC}">
              <c16:uniqueId val="{00000001-F9CB-4CB5-87BD-2344BCC8F11F}"/>
            </c:ext>
          </c:extLst>
        </c:ser>
        <c:dLbls>
          <c:showLegendKey val="0"/>
          <c:showVal val="0"/>
          <c:showCatName val="0"/>
          <c:showSerName val="0"/>
          <c:showPercent val="0"/>
          <c:showBubbleSize val="0"/>
        </c:dLbls>
        <c:gapWidth val="150"/>
        <c:overlap val="100"/>
        <c:axId val="347668208"/>
        <c:axId val="347668592"/>
      </c:barChart>
      <c:catAx>
        <c:axId val="347668208"/>
        <c:scaling>
          <c:orientation val="minMax"/>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47668592"/>
        <c:crosses val="autoZero"/>
        <c:auto val="1"/>
        <c:lblAlgn val="ctr"/>
        <c:lblOffset val="100"/>
        <c:noMultiLvlLbl val="0"/>
      </c:catAx>
      <c:valAx>
        <c:axId val="347668592"/>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47668208"/>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ja-JP"/>
              <a:t>大阪市はスポーツ</a:t>
            </a:r>
            <a:r>
              <a:rPr lang="ja-JP" altLang="en-US"/>
              <a:t>が</a:t>
            </a:r>
            <a:r>
              <a:rPr lang="ja-JP"/>
              <a:t>盛んであると思う</a:t>
            </a:r>
            <a:endParaRPr lang="en-US"/>
          </a:p>
          <a:p>
            <a:pPr>
              <a:defRPr/>
            </a:pPr>
            <a:r>
              <a:rPr lang="ja-JP"/>
              <a:t>市民の割合の推移</a:t>
            </a:r>
            <a:endParaRPr lang="en-US"/>
          </a:p>
        </c:rich>
      </c:tx>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492754269738946E-2"/>
          <c:y val="0.24402628015447114"/>
          <c:w val="0.87452001219394315"/>
          <c:h val="0.54951669257903268"/>
        </c:manualLayout>
      </c:layout>
      <c:barChart>
        <c:barDir val="bar"/>
        <c:grouping val="stacked"/>
        <c:varyColors val="0"/>
        <c:ser>
          <c:idx val="0"/>
          <c:order val="0"/>
          <c:tx>
            <c:strRef>
              <c:f>公表用!$AG$767</c:f>
              <c:strCache>
                <c:ptCount val="1"/>
                <c:pt idx="0">
                  <c:v>はい</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公表用!$AH$766:$AI$766</c:f>
              <c:strCache>
                <c:ptCount val="2"/>
                <c:pt idx="0">
                  <c:v>30年度</c:v>
                </c:pt>
                <c:pt idx="1">
                  <c:v>元年度</c:v>
                </c:pt>
              </c:strCache>
            </c:strRef>
          </c:cat>
          <c:val>
            <c:numRef>
              <c:f>公表用!$AH$767:$AI$767</c:f>
              <c:numCache>
                <c:formatCode>0.0%</c:formatCode>
                <c:ptCount val="2"/>
                <c:pt idx="0">
                  <c:v>0.16</c:v>
                </c:pt>
                <c:pt idx="1">
                  <c:v>0.19</c:v>
                </c:pt>
              </c:numCache>
            </c:numRef>
          </c:val>
          <c:extLst>
            <c:ext xmlns:c16="http://schemas.microsoft.com/office/drawing/2014/chart" uri="{C3380CC4-5D6E-409C-BE32-E72D297353CC}">
              <c16:uniqueId val="{00000000-08A7-4499-A042-ED9F64DB1ADF}"/>
            </c:ext>
          </c:extLst>
        </c:ser>
        <c:ser>
          <c:idx val="1"/>
          <c:order val="1"/>
          <c:tx>
            <c:strRef>
              <c:f>公表用!$AG$768</c:f>
              <c:strCache>
                <c:ptCount val="1"/>
                <c:pt idx="0">
                  <c:v>いいえ</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公表用!$AH$766:$AI$766</c:f>
              <c:strCache>
                <c:ptCount val="2"/>
                <c:pt idx="0">
                  <c:v>30年度</c:v>
                </c:pt>
                <c:pt idx="1">
                  <c:v>元年度</c:v>
                </c:pt>
              </c:strCache>
            </c:strRef>
          </c:cat>
          <c:val>
            <c:numRef>
              <c:f>公表用!$AH$768:$AI$768</c:f>
              <c:numCache>
                <c:formatCode>0.0%</c:formatCode>
                <c:ptCount val="2"/>
                <c:pt idx="0">
                  <c:v>9.8000000000000004E-2</c:v>
                </c:pt>
                <c:pt idx="1">
                  <c:v>0.16800000000000001</c:v>
                </c:pt>
              </c:numCache>
            </c:numRef>
          </c:val>
          <c:extLst>
            <c:ext xmlns:c16="http://schemas.microsoft.com/office/drawing/2014/chart" uri="{C3380CC4-5D6E-409C-BE32-E72D297353CC}">
              <c16:uniqueId val="{00000000-E26A-4EE1-A459-D2B8BFED4BA8}"/>
            </c:ext>
          </c:extLst>
        </c:ser>
        <c:ser>
          <c:idx val="2"/>
          <c:order val="2"/>
          <c:tx>
            <c:strRef>
              <c:f>公表用!$AG$769</c:f>
              <c:strCache>
                <c:ptCount val="1"/>
                <c:pt idx="0">
                  <c:v>どちらでもない</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公表用!$AH$766:$AI$766</c:f>
              <c:strCache>
                <c:ptCount val="2"/>
                <c:pt idx="0">
                  <c:v>30年度</c:v>
                </c:pt>
                <c:pt idx="1">
                  <c:v>元年度</c:v>
                </c:pt>
              </c:strCache>
            </c:strRef>
          </c:cat>
          <c:val>
            <c:numRef>
              <c:f>公表用!$AH$769:$AI$769</c:f>
              <c:numCache>
                <c:formatCode>0.0%</c:formatCode>
                <c:ptCount val="2"/>
                <c:pt idx="0">
                  <c:v>0.374</c:v>
                </c:pt>
                <c:pt idx="1">
                  <c:v>0.33400000000000002</c:v>
                </c:pt>
              </c:numCache>
            </c:numRef>
          </c:val>
          <c:extLst>
            <c:ext xmlns:c16="http://schemas.microsoft.com/office/drawing/2014/chart" uri="{C3380CC4-5D6E-409C-BE32-E72D297353CC}">
              <c16:uniqueId val="{00000001-E26A-4EE1-A459-D2B8BFED4BA8}"/>
            </c:ext>
          </c:extLst>
        </c:ser>
        <c:ser>
          <c:idx val="3"/>
          <c:order val="3"/>
          <c:tx>
            <c:strRef>
              <c:f>公表用!$AG$770</c:f>
              <c:strCache>
                <c:ptCount val="1"/>
                <c:pt idx="0">
                  <c:v>わからない</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公表用!$AH$766:$AI$766</c:f>
              <c:strCache>
                <c:ptCount val="2"/>
                <c:pt idx="0">
                  <c:v>30年度</c:v>
                </c:pt>
                <c:pt idx="1">
                  <c:v>元年度</c:v>
                </c:pt>
              </c:strCache>
            </c:strRef>
          </c:cat>
          <c:val>
            <c:numRef>
              <c:f>公表用!$AH$770:$AI$770</c:f>
              <c:numCache>
                <c:formatCode>0.0%</c:formatCode>
                <c:ptCount val="2"/>
                <c:pt idx="0">
                  <c:v>0.36799999999999999</c:v>
                </c:pt>
                <c:pt idx="1">
                  <c:v>0.308</c:v>
                </c:pt>
              </c:numCache>
            </c:numRef>
          </c:val>
          <c:extLst>
            <c:ext xmlns:c16="http://schemas.microsoft.com/office/drawing/2014/chart" uri="{C3380CC4-5D6E-409C-BE32-E72D297353CC}">
              <c16:uniqueId val="{00000002-E26A-4EE1-A459-D2B8BFED4BA8}"/>
            </c:ext>
          </c:extLst>
        </c:ser>
        <c:dLbls>
          <c:dLblPos val="ctr"/>
          <c:showLegendKey val="0"/>
          <c:showVal val="1"/>
          <c:showCatName val="0"/>
          <c:showSerName val="0"/>
          <c:showPercent val="0"/>
          <c:showBubbleSize val="0"/>
        </c:dLbls>
        <c:gapWidth val="150"/>
        <c:overlap val="100"/>
        <c:axId val="348065864"/>
        <c:axId val="348065080"/>
      </c:barChart>
      <c:catAx>
        <c:axId val="348065864"/>
        <c:scaling>
          <c:orientation val="minMax"/>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48065080"/>
        <c:crosses val="autoZero"/>
        <c:auto val="1"/>
        <c:lblAlgn val="ctr"/>
        <c:lblOffset val="100"/>
        <c:noMultiLvlLbl val="0"/>
      </c:catAx>
      <c:valAx>
        <c:axId val="348065080"/>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48065864"/>
        <c:crosses val="autoZero"/>
        <c:crossBetween val="between"/>
        <c:majorUnit val="0.2"/>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ja-JP" sz="1600" b="1" i="0" u="none" strike="noStrike" kern="1200" spc="100" baseline="0">
                <a:solidFill>
                  <a:sysClr val="windowText" lastClr="000000">
                    <a:lumMod val="65000"/>
                    <a:lumOff val="35000"/>
                  </a:sysClr>
                </a:solidFill>
                <a:effectLst>
                  <a:outerShdw blurRad="50800" dist="38100" dir="5400000" algn="t" rotWithShape="0">
                    <a:prstClr val="black">
                      <a:alpha val="40000"/>
                    </a:prstClr>
                  </a:outerShdw>
                </a:effectLst>
                <a:latin typeface="+mn-lt"/>
                <a:ea typeface="+mn-ea"/>
                <a:cs typeface="+mn-cs"/>
              </a:rPr>
              <a:t>スポーツで地域の交流やつながりが深まっている</a:t>
            </a:r>
            <a:endParaRPr lang="en-US" sz="1600" b="1" i="0" u="none" strike="noStrike" kern="1200" spc="100" baseline="0">
              <a:solidFill>
                <a:sysClr val="windowText" lastClr="000000">
                  <a:lumMod val="65000"/>
                  <a:lumOff val="35000"/>
                </a:sysClr>
              </a:solidFill>
              <a:effectLst>
                <a:outerShdw blurRad="50800" dist="38100" dir="5400000" algn="t" rotWithShape="0">
                  <a:prstClr val="black">
                    <a:alpha val="40000"/>
                  </a:prstClr>
                </a:outerShdw>
              </a:effectLst>
              <a:latin typeface="+mn-lt"/>
              <a:ea typeface="+mn-ea"/>
              <a:cs typeface="+mn-cs"/>
            </a:endParaRPr>
          </a:p>
          <a:p>
            <a:pPr>
              <a:defRPr/>
            </a:pPr>
            <a:r>
              <a:rPr lang="ja-JP" sz="1600" b="1" i="0" u="none" strike="noStrike" kern="1200" spc="100" baseline="0">
                <a:solidFill>
                  <a:sysClr val="windowText" lastClr="000000">
                    <a:lumMod val="65000"/>
                    <a:lumOff val="35000"/>
                  </a:sysClr>
                </a:solidFill>
                <a:effectLst>
                  <a:outerShdw blurRad="50800" dist="38100" dir="5400000" algn="t" rotWithShape="0">
                    <a:prstClr val="black">
                      <a:alpha val="40000"/>
                    </a:prstClr>
                  </a:outerShdw>
                </a:effectLst>
                <a:latin typeface="+mn-lt"/>
                <a:ea typeface="+mn-ea"/>
                <a:cs typeface="+mn-cs"/>
              </a:rPr>
              <a:t>と思う市民の割合の推移</a:t>
            </a:r>
            <a:endParaRPr lang="en-US" sz="1600" b="1" i="0" u="none" strike="noStrike" kern="1200" spc="100" baseline="0">
              <a:solidFill>
                <a:sysClr val="windowText" lastClr="000000">
                  <a:lumMod val="65000"/>
                  <a:lumOff val="35000"/>
                </a:sysClr>
              </a:solidFill>
              <a:effectLst>
                <a:outerShdw blurRad="50800" dist="38100" dir="5400000" algn="t" rotWithShape="0">
                  <a:prstClr val="black">
                    <a:alpha val="40000"/>
                  </a:prstClr>
                </a:outerShdw>
              </a:effectLst>
              <a:latin typeface="+mn-lt"/>
              <a:ea typeface="+mn-ea"/>
              <a:cs typeface="+mn-cs"/>
            </a:endParaRPr>
          </a:p>
        </c:rich>
      </c:tx>
      <c:layout>
        <c:manualLayout>
          <c:xMode val="edge"/>
          <c:yMode val="edge"/>
          <c:x val="0.16435230596175479"/>
          <c:y val="0"/>
        </c:manualLayout>
      </c:layout>
      <c:overlay val="0"/>
      <c:spPr>
        <a:solidFill>
          <a:sysClr val="window" lastClr="FFFFFF"/>
        </a:solid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ja-JP"/>
        </a:p>
      </c:txPr>
    </c:title>
    <c:autoTitleDeleted val="0"/>
    <c:plotArea>
      <c:layout>
        <c:manualLayout>
          <c:layoutTarget val="inner"/>
          <c:xMode val="edge"/>
          <c:yMode val="edge"/>
          <c:x val="8.492754269738946E-2"/>
          <c:y val="0.23045338082739658"/>
          <c:w val="0.87452001219394315"/>
          <c:h val="0.58856705411823529"/>
        </c:manualLayout>
      </c:layout>
      <c:barChart>
        <c:barDir val="bar"/>
        <c:grouping val="stacked"/>
        <c:varyColors val="0"/>
        <c:ser>
          <c:idx val="0"/>
          <c:order val="0"/>
          <c:tx>
            <c:strRef>
              <c:f>公表用!$AG$817</c:f>
              <c:strCache>
                <c:ptCount val="1"/>
                <c:pt idx="0">
                  <c:v>はい</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lt1">
                          <a:lumMod val="95000"/>
                          <a:alpha val="54000"/>
                        </a:schemeClr>
                      </a:solidFill>
                    </a:ln>
                    <a:effectLst/>
                  </c:spPr>
                </c15:leaderLines>
              </c:ext>
            </c:extLst>
          </c:dLbls>
          <c:cat>
            <c:strRef>
              <c:f>公表用!$AH$816:$AI$816</c:f>
              <c:strCache>
                <c:ptCount val="2"/>
                <c:pt idx="0">
                  <c:v>30年度</c:v>
                </c:pt>
                <c:pt idx="1">
                  <c:v>元年度</c:v>
                </c:pt>
              </c:strCache>
            </c:strRef>
          </c:cat>
          <c:val>
            <c:numRef>
              <c:f>公表用!$AH$817:$AI$817</c:f>
              <c:numCache>
                <c:formatCode>0.0%</c:formatCode>
                <c:ptCount val="2"/>
                <c:pt idx="0">
                  <c:v>8.5999999999999993E-2</c:v>
                </c:pt>
                <c:pt idx="1">
                  <c:v>0.12</c:v>
                </c:pt>
              </c:numCache>
            </c:numRef>
          </c:val>
          <c:extLst>
            <c:ext xmlns:c16="http://schemas.microsoft.com/office/drawing/2014/chart" uri="{C3380CC4-5D6E-409C-BE32-E72D297353CC}">
              <c16:uniqueId val="{00000000-DB8F-4A6B-A758-D2365079F525}"/>
            </c:ext>
          </c:extLst>
        </c:ser>
        <c:ser>
          <c:idx val="1"/>
          <c:order val="1"/>
          <c:tx>
            <c:strRef>
              <c:f>公表用!$AG$818</c:f>
              <c:strCache>
                <c:ptCount val="1"/>
                <c:pt idx="0">
                  <c:v>いいえ</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lt1">
                          <a:lumMod val="95000"/>
                          <a:alpha val="54000"/>
                        </a:schemeClr>
                      </a:solidFill>
                    </a:ln>
                    <a:effectLst/>
                  </c:spPr>
                </c15:leaderLines>
              </c:ext>
            </c:extLst>
          </c:dLbls>
          <c:cat>
            <c:strRef>
              <c:f>公表用!$AH$816:$AI$816</c:f>
              <c:strCache>
                <c:ptCount val="2"/>
                <c:pt idx="0">
                  <c:v>30年度</c:v>
                </c:pt>
                <c:pt idx="1">
                  <c:v>元年度</c:v>
                </c:pt>
              </c:strCache>
            </c:strRef>
          </c:cat>
          <c:val>
            <c:numRef>
              <c:f>公表用!$AH$818:$AI$818</c:f>
              <c:numCache>
                <c:formatCode>0.0%</c:formatCode>
                <c:ptCount val="2"/>
                <c:pt idx="0">
                  <c:v>0.16200000000000001</c:v>
                </c:pt>
                <c:pt idx="1">
                  <c:v>0.252</c:v>
                </c:pt>
              </c:numCache>
            </c:numRef>
          </c:val>
          <c:extLst>
            <c:ext xmlns:c16="http://schemas.microsoft.com/office/drawing/2014/chart" uri="{C3380CC4-5D6E-409C-BE32-E72D297353CC}">
              <c16:uniqueId val="{00000001-DB8F-4A6B-A758-D2365079F525}"/>
            </c:ext>
          </c:extLst>
        </c:ser>
        <c:ser>
          <c:idx val="2"/>
          <c:order val="2"/>
          <c:tx>
            <c:strRef>
              <c:f>公表用!$AG$819</c:f>
              <c:strCache>
                <c:ptCount val="1"/>
                <c:pt idx="0">
                  <c:v>どちらでもない</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lt1">
                          <a:lumMod val="95000"/>
                          <a:alpha val="54000"/>
                        </a:schemeClr>
                      </a:solidFill>
                    </a:ln>
                    <a:effectLst/>
                  </c:spPr>
                </c15:leaderLines>
              </c:ext>
            </c:extLst>
          </c:dLbls>
          <c:cat>
            <c:strRef>
              <c:f>公表用!$AH$816:$AI$816</c:f>
              <c:strCache>
                <c:ptCount val="2"/>
                <c:pt idx="0">
                  <c:v>30年度</c:v>
                </c:pt>
                <c:pt idx="1">
                  <c:v>元年度</c:v>
                </c:pt>
              </c:strCache>
            </c:strRef>
          </c:cat>
          <c:val>
            <c:numRef>
              <c:f>公表用!$AH$819:$AI$819</c:f>
              <c:numCache>
                <c:formatCode>0.0%</c:formatCode>
                <c:ptCount val="2"/>
                <c:pt idx="0">
                  <c:v>0.3</c:v>
                </c:pt>
                <c:pt idx="1">
                  <c:v>0.23200000000000001</c:v>
                </c:pt>
              </c:numCache>
            </c:numRef>
          </c:val>
          <c:extLst>
            <c:ext xmlns:c16="http://schemas.microsoft.com/office/drawing/2014/chart" uri="{C3380CC4-5D6E-409C-BE32-E72D297353CC}">
              <c16:uniqueId val="{00000002-DB8F-4A6B-A758-D2365079F525}"/>
            </c:ext>
          </c:extLst>
        </c:ser>
        <c:ser>
          <c:idx val="3"/>
          <c:order val="3"/>
          <c:tx>
            <c:strRef>
              <c:f>公表用!$AG$820</c:f>
              <c:strCache>
                <c:ptCount val="1"/>
                <c:pt idx="0">
                  <c:v>わからない</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lt1">
                          <a:lumMod val="95000"/>
                          <a:alpha val="54000"/>
                        </a:schemeClr>
                      </a:solidFill>
                    </a:ln>
                    <a:effectLst/>
                  </c:spPr>
                </c15:leaderLines>
              </c:ext>
            </c:extLst>
          </c:dLbls>
          <c:cat>
            <c:strRef>
              <c:f>公表用!$AH$816:$AI$816</c:f>
              <c:strCache>
                <c:ptCount val="2"/>
                <c:pt idx="0">
                  <c:v>30年度</c:v>
                </c:pt>
                <c:pt idx="1">
                  <c:v>元年度</c:v>
                </c:pt>
              </c:strCache>
            </c:strRef>
          </c:cat>
          <c:val>
            <c:numRef>
              <c:f>公表用!$AH$820:$AI$820</c:f>
              <c:numCache>
                <c:formatCode>0.0%</c:formatCode>
                <c:ptCount val="2"/>
                <c:pt idx="0">
                  <c:v>0.45200000000000001</c:v>
                </c:pt>
                <c:pt idx="1">
                  <c:v>0.39600000000000002</c:v>
                </c:pt>
              </c:numCache>
            </c:numRef>
          </c:val>
          <c:extLst>
            <c:ext xmlns:c16="http://schemas.microsoft.com/office/drawing/2014/chart" uri="{C3380CC4-5D6E-409C-BE32-E72D297353CC}">
              <c16:uniqueId val="{00000003-DB8F-4A6B-A758-D2365079F525}"/>
            </c:ext>
          </c:extLst>
        </c:ser>
        <c:dLbls>
          <c:dLblPos val="ctr"/>
          <c:showLegendKey val="0"/>
          <c:showVal val="1"/>
          <c:showCatName val="0"/>
          <c:showSerName val="0"/>
          <c:showPercent val="0"/>
          <c:showBubbleSize val="0"/>
        </c:dLbls>
        <c:gapWidth val="150"/>
        <c:overlap val="100"/>
        <c:axId val="348065472"/>
        <c:axId val="348063512"/>
      </c:barChart>
      <c:catAx>
        <c:axId val="348065472"/>
        <c:scaling>
          <c:orientation val="minMax"/>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ja-JP"/>
          </a:p>
        </c:txPr>
        <c:crossAx val="348063512"/>
        <c:crosses val="autoZero"/>
        <c:auto val="1"/>
        <c:lblAlgn val="ctr"/>
        <c:lblOffset val="100"/>
        <c:noMultiLvlLbl val="0"/>
      </c:catAx>
      <c:valAx>
        <c:axId val="348063512"/>
        <c:scaling>
          <c:orientation val="minMax"/>
          <c:max val="1"/>
        </c:scaling>
        <c:delete val="0"/>
        <c:axPos val="b"/>
        <c:majorGridlines>
          <c:spPr>
            <a:ln w="9525" cap="flat" cmpd="sng" algn="ctr">
              <a:solidFill>
                <a:schemeClr val="lt1">
                  <a:lumMod val="95000"/>
                  <a:alpha val="10000"/>
                </a:schemeClr>
              </a:solidFill>
              <a:round/>
            </a:ln>
            <a:effectLst/>
          </c:spPr>
        </c:majorGridlines>
        <c:numFmt formatCode="0.0%" sourceLinked="1"/>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348065472"/>
        <c:crosses val="autoZero"/>
        <c:crossBetween val="between"/>
        <c:majorUnit val="0.2"/>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solidFill>
      <a:schemeClr val="bg1"/>
    </a:solidFill>
    <a:ln>
      <a:solidFill>
        <a:schemeClr val="accent1"/>
      </a:solidFill>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ja-JP"/>
        </a:p>
      </c:txPr>
    </c:title>
    <c:autoTitleDeleted val="0"/>
    <c:plotArea>
      <c:layout/>
      <c:pieChart>
        <c:varyColors val="1"/>
        <c:ser>
          <c:idx val="10"/>
          <c:order val="10"/>
          <c:tx>
            <c:v>回答者年代別構成比</c:v>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068-41C4-8414-A623279F9AC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068-41C4-8414-A623279F9AC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068-41C4-8414-A623279F9AC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068-41C4-8414-A623279F9AC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068-41C4-8414-A623279F9AC4}"/>
              </c:ext>
            </c:extLst>
          </c:dPt>
          <c:dLbls>
            <c:dLbl>
              <c:idx val="0"/>
              <c:layout>
                <c:manualLayout>
                  <c:x val="-0.14242736854592827"/>
                  <c:y val="0.21080275122623154"/>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1-6068-41C4-8414-A623279F9AC4}"/>
                </c:ext>
              </c:extLst>
            </c:dLbl>
            <c:dLbl>
              <c:idx val="1"/>
              <c:layout>
                <c:manualLayout>
                  <c:x val="-0.18667048991077878"/>
                  <c:y val="-7.5705257671509638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3-6068-41C4-8414-A623279F9AC4}"/>
                </c:ext>
              </c:extLst>
            </c:dLbl>
            <c:dLbl>
              <c:idx val="3"/>
              <c:layout>
                <c:manualLayout>
                  <c:x val="0.16774006629672208"/>
                  <c:y val="-7.5705257671509638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7-6068-41C4-8414-A623279F9AC4}"/>
                </c:ext>
              </c:extLst>
            </c:dLbl>
            <c:dLbl>
              <c:idx val="4"/>
              <c:layout>
                <c:manualLayout>
                  <c:x val="0.1384311444962722"/>
                  <c:y val="0.21080275122623154"/>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9-6068-41C4-8414-A623279F9AC4}"/>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n-lt"/>
                    <a:ea typeface="+mn-ea"/>
                    <a:cs typeface="+mn-cs"/>
                  </a:defRPr>
                </a:pPr>
                <a:endParaRPr lang="ja-JP"/>
              </a:p>
            </c:txPr>
            <c:dLblPos val="ct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([1]調査結果!$J$29,[1]調査結果!$M$29,[1]調査結果!$P$29,[1]調査結果!$S$29,[1]調査結果!$V$29)</c:f>
              <c:strCache>
                <c:ptCount val="5"/>
                <c:pt idx="0">
                  <c:v>29歳
以下</c:v>
                </c:pt>
                <c:pt idx="1">
                  <c:v>30歳代</c:v>
                </c:pt>
                <c:pt idx="2">
                  <c:v>40歳代</c:v>
                </c:pt>
                <c:pt idx="3">
                  <c:v>50歳代</c:v>
                </c:pt>
                <c:pt idx="4">
                  <c:v>60歳
以上</c:v>
                </c:pt>
              </c:strCache>
              <c:extLst/>
            </c:strRef>
          </c:cat>
          <c:val>
            <c:numRef>
              <c:f>([1]調査結果!$J$42,[1]調査結果!$M$42,[1]調査結果!$P$42,[1]調査結果!$S$42,[1]調査結果!$V$42)</c:f>
              <c:numCache>
                <c:formatCode>General</c:formatCode>
                <c:ptCount val="5"/>
                <c:pt idx="0">
                  <c:v>0.2</c:v>
                </c:pt>
                <c:pt idx="1">
                  <c:v>0.2</c:v>
                </c:pt>
                <c:pt idx="2">
                  <c:v>0.2</c:v>
                </c:pt>
                <c:pt idx="3">
                  <c:v>0.2</c:v>
                </c:pt>
                <c:pt idx="4">
                  <c:v>0.2</c:v>
                </c:pt>
              </c:numCache>
              <c:extLst/>
            </c:numRef>
          </c:val>
          <c:extLst>
            <c:ext xmlns:c16="http://schemas.microsoft.com/office/drawing/2014/chart" uri="{C3380CC4-5D6E-409C-BE32-E72D297353CC}">
              <c16:uniqueId val="{0000000A-6068-41C4-8414-A623279F9AC4}"/>
            </c:ext>
          </c:extLst>
        </c:ser>
        <c:dLbls>
          <c:showLegendKey val="0"/>
          <c:showVal val="0"/>
          <c:showCatName val="0"/>
          <c:showSerName val="0"/>
          <c:showPercent val="0"/>
          <c:showBubbleSize val="0"/>
          <c:showLeaderLines val="1"/>
        </c:dLbls>
        <c:firstSliceAng val="0"/>
        <c:extLst>
          <c:ext xmlns:c15="http://schemas.microsoft.com/office/drawing/2012/chart" uri="{02D57815-91ED-43cb-92C2-25804820EDAC}">
            <c15:filteredPieSeries>
              <c15: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C-6068-41C4-8414-A623279F9AC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E-6068-41C4-8414-A623279F9AC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0-6068-41C4-8414-A623279F9AC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2-6068-41C4-8414-A623279F9AC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4-6068-41C4-8414-A623279F9AC4}"/>
                    </c:ext>
                  </c:extLst>
                </c:dPt>
                <c:dLbls>
                  <c:dLbl>
                    <c:idx val="0"/>
                    <c:layout>
                      <c:manualLayout>
                        <c:x val="7.8101166166412439E-2"/>
                        <c:y val="1.6314666666666668E-2"/>
                      </c:manualLayout>
                    </c:layout>
                    <c:dLblPos val="bestFit"/>
                    <c:showLegendKey val="0"/>
                    <c:showVal val="1"/>
                    <c:showCatName val="1"/>
                    <c:showSerName val="0"/>
                    <c:showPercent val="0"/>
                    <c:showBubbleSize val="0"/>
                    <c:separator>
</c:separator>
                    <c:extLst>
                      <c:ext uri="{CE6537A1-D6FC-4f65-9D91-7224C49458BB}"/>
                      <c:ext xmlns:c16="http://schemas.microsoft.com/office/drawing/2014/chart" uri="{C3380CC4-5D6E-409C-BE32-E72D297353CC}">
                        <c16:uniqueId val="{0000000C-6068-41C4-8414-A623279F9AC4}"/>
                      </c:ext>
                    </c:extLst>
                  </c:dLbl>
                  <c:dLbl>
                    <c:idx val="1"/>
                    <c:layout>
                      <c:manualLayout>
                        <c:x val="0.19402777777777777"/>
                        <c:y val="-7.0555555555555621E-2"/>
                      </c:manualLayout>
                    </c:layout>
                    <c:dLblPos val="bestFit"/>
                    <c:showLegendKey val="0"/>
                    <c:showVal val="1"/>
                    <c:showCatName val="1"/>
                    <c:showSerName val="0"/>
                    <c:showPercent val="0"/>
                    <c:showBubbleSize val="0"/>
                    <c:separator>
</c:separator>
                    <c:extLst>
                      <c:ext uri="{CE6537A1-D6FC-4f65-9D91-7224C49458BB}"/>
                      <c:ext xmlns:c16="http://schemas.microsoft.com/office/drawing/2014/chart" uri="{C3380CC4-5D6E-409C-BE32-E72D297353CC}">
                        <c16:uniqueId val="{0000000E-6068-41C4-8414-A623279F9AC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([1]調査結果!$J$29,[1]調査結果!$M$29,[1]調査結果!$P$29,[1]調査結果!$S$29,[1]調査結果!$V$29)</c15:sqref>
                        </c15:formulaRef>
                      </c:ext>
                    </c:extLst>
                    <c:strCache>
                      <c:ptCount val="5"/>
                      <c:pt idx="0">
                        <c:v>29歳
以下</c:v>
                      </c:pt>
                      <c:pt idx="1">
                        <c:v>30歳代</c:v>
                      </c:pt>
                      <c:pt idx="2">
                        <c:v>40歳代</c:v>
                      </c:pt>
                      <c:pt idx="3">
                        <c:v>50歳代</c:v>
                      </c:pt>
                      <c:pt idx="4">
                        <c:v>60歳
以上</c:v>
                      </c:pt>
                    </c:strCache>
                  </c:strRef>
                </c:cat>
                <c:val>
                  <c:numRef>
                    <c:extLst>
                      <c:ext uri="{02D57815-91ED-43cb-92C2-25804820EDAC}">
                        <c15:formulaRef>
                          <c15:sqref>([1]調査結果!$J$29,[1]調査結果!$M$29,[1]調査結果!$P$29,[1]調査結果!$S$29,[1]調査結果!$V$29)</c15:sqref>
                        </c15:formulaRef>
                      </c:ext>
                    </c:extLst>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15-6068-41C4-8414-A623279F9AC4}"/>
                  </c:ext>
                </c:extLst>
              </c15:ser>
            </c15:filteredPieSeries>
            <c15:filteredPieSeries>
              <c15:ser>
                <c:idx val="1"/>
                <c:order val="1"/>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7-6068-41C4-8414-A623279F9AC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9-6068-41C4-8414-A623279F9AC4}"/>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B-6068-41C4-8414-A623279F9AC4}"/>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D-6068-41C4-8414-A623279F9AC4}"/>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1F-6068-41C4-8414-A623279F9AC4}"/>
                    </c:ext>
                  </c:extLst>
                </c:dPt>
                <c:cat>
                  <c:strRef>
                    <c:extLst xmlns:c15="http://schemas.microsoft.com/office/drawing/2012/chart">
                      <c:ext xmlns:c15="http://schemas.microsoft.com/office/drawing/2012/chart" uri="{02D57815-91ED-43cb-92C2-25804820EDAC}">
                        <c15:formulaRef>
                          <c15:sqref>([1]調査結果!$J$29,[1]調査結果!$M$29,[1]調査結果!$P$29,[1]調査結果!$S$29,[1]調査結果!$V$29)</c15:sqref>
                        </c15:formulaRef>
                      </c:ext>
                    </c:extLst>
                    <c:strCache>
                      <c:ptCount val="5"/>
                      <c:pt idx="0">
                        <c:v>29歳
以下</c:v>
                      </c:pt>
                      <c:pt idx="1">
                        <c:v>30歳代</c:v>
                      </c:pt>
                      <c:pt idx="2">
                        <c:v>40歳代</c:v>
                      </c:pt>
                      <c:pt idx="3">
                        <c:v>50歳代</c:v>
                      </c:pt>
                      <c:pt idx="4">
                        <c:v>60歳
以上</c:v>
                      </c:pt>
                    </c:strCache>
                  </c:strRef>
                </c:cat>
                <c:val>
                  <c:numRef>
                    <c:extLst xmlns:c15="http://schemas.microsoft.com/office/drawing/2012/chart">
                      <c:ext xmlns:c15="http://schemas.microsoft.com/office/drawing/2012/chart" uri="{02D57815-91ED-43cb-92C2-25804820EDAC}">
                        <c15:formulaRef>
                          <c15:sqref>([1]調査結果!$J$30,[1]調査結果!$M$30,[1]調査結果!$P$30,[1]調査結果!$S$30,[1]調査結果!$V$30)</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20-6068-41C4-8414-A623279F9AC4}"/>
                  </c:ext>
                </c:extLst>
              </c15:ser>
            </c15:filteredPieSeries>
            <c15:filteredPieSeries>
              <c15:ser>
                <c:idx val="2"/>
                <c:order val="2"/>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2-6068-41C4-8414-A623279F9AC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24-6068-41C4-8414-A623279F9AC4}"/>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6-6068-41C4-8414-A623279F9AC4}"/>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8-6068-41C4-8414-A623279F9AC4}"/>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2A-6068-41C4-8414-A623279F9AC4}"/>
                    </c:ext>
                  </c:extLst>
                </c:dPt>
                <c:cat>
                  <c:strRef>
                    <c:extLst xmlns:c15="http://schemas.microsoft.com/office/drawing/2012/chart">
                      <c:ext xmlns:c15="http://schemas.microsoft.com/office/drawing/2012/chart" uri="{02D57815-91ED-43cb-92C2-25804820EDAC}">
                        <c15:formulaRef>
                          <c15:sqref>([1]調査結果!$J$29,[1]調査結果!$M$29,[1]調査結果!$P$29,[1]調査結果!$S$29,[1]調査結果!$V$29)</c15:sqref>
                        </c15:formulaRef>
                      </c:ext>
                    </c:extLst>
                    <c:strCache>
                      <c:ptCount val="5"/>
                      <c:pt idx="0">
                        <c:v>29歳
以下</c:v>
                      </c:pt>
                      <c:pt idx="1">
                        <c:v>30歳代</c:v>
                      </c:pt>
                      <c:pt idx="2">
                        <c:v>40歳代</c:v>
                      </c:pt>
                      <c:pt idx="3">
                        <c:v>50歳代</c:v>
                      </c:pt>
                      <c:pt idx="4">
                        <c:v>60歳
以上</c:v>
                      </c:pt>
                    </c:strCache>
                  </c:strRef>
                </c:cat>
                <c:val>
                  <c:numRef>
                    <c:extLst xmlns:c15="http://schemas.microsoft.com/office/drawing/2012/chart">
                      <c:ext xmlns:c15="http://schemas.microsoft.com/office/drawing/2012/chart" uri="{02D57815-91ED-43cb-92C2-25804820EDAC}">
                        <c15:formulaRef>
                          <c15:sqref>([1]調査結果!$J$31,[1]調査結果!$M$31,[1]調査結果!$P$31,[1]調査結果!$S$31,[1]調査結果!$V$31)</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2B-6068-41C4-8414-A623279F9AC4}"/>
                  </c:ext>
                </c:extLst>
              </c15:ser>
            </c15:filteredPieSeries>
            <c15:filteredPieSeries>
              <c15:ser>
                <c:idx val="3"/>
                <c:order val="3"/>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D-6068-41C4-8414-A623279F9AC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2F-6068-41C4-8414-A623279F9AC4}"/>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31-6068-41C4-8414-A623279F9AC4}"/>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33-6068-41C4-8414-A623279F9AC4}"/>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35-6068-41C4-8414-A623279F9AC4}"/>
                    </c:ext>
                  </c:extLst>
                </c:dPt>
                <c:cat>
                  <c:strRef>
                    <c:extLst xmlns:c15="http://schemas.microsoft.com/office/drawing/2012/chart">
                      <c:ext xmlns:c15="http://schemas.microsoft.com/office/drawing/2012/chart" uri="{02D57815-91ED-43cb-92C2-25804820EDAC}">
                        <c15:formulaRef>
                          <c15:sqref>([1]調査結果!$J$29,[1]調査結果!$M$29,[1]調査結果!$P$29,[1]調査結果!$S$29,[1]調査結果!$V$29)</c15:sqref>
                        </c15:formulaRef>
                      </c:ext>
                    </c:extLst>
                    <c:strCache>
                      <c:ptCount val="5"/>
                      <c:pt idx="0">
                        <c:v>29歳
以下</c:v>
                      </c:pt>
                      <c:pt idx="1">
                        <c:v>30歳代</c:v>
                      </c:pt>
                      <c:pt idx="2">
                        <c:v>40歳代</c:v>
                      </c:pt>
                      <c:pt idx="3">
                        <c:v>50歳代</c:v>
                      </c:pt>
                      <c:pt idx="4">
                        <c:v>60歳
以上</c:v>
                      </c:pt>
                    </c:strCache>
                  </c:strRef>
                </c:cat>
                <c:val>
                  <c:numRef>
                    <c:extLst xmlns:c15="http://schemas.microsoft.com/office/drawing/2012/chart">
                      <c:ext xmlns:c15="http://schemas.microsoft.com/office/drawing/2012/chart" uri="{02D57815-91ED-43cb-92C2-25804820EDAC}">
                        <c15:formulaRef>
                          <c15:sqref>([1]調査結果!$J$32,[1]調査結果!$M$32,[1]調査結果!$P$32,[1]調査結果!$S$32,[1]調査結果!$V$32)</c15:sqref>
                        </c15:formulaRef>
                      </c:ext>
                    </c:extLst>
                    <c:numCache>
                      <c:formatCode>General</c:formatCode>
                      <c:ptCount val="5"/>
                      <c:pt idx="0">
                        <c:v>49</c:v>
                      </c:pt>
                      <c:pt idx="1">
                        <c:v>50</c:v>
                      </c:pt>
                      <c:pt idx="2">
                        <c:v>50</c:v>
                      </c:pt>
                      <c:pt idx="3">
                        <c:v>48</c:v>
                      </c:pt>
                      <c:pt idx="4">
                        <c:v>50</c:v>
                      </c:pt>
                    </c:numCache>
                  </c:numRef>
                </c:val>
                <c:extLst xmlns:c15="http://schemas.microsoft.com/office/drawing/2012/chart">
                  <c:ext xmlns:c16="http://schemas.microsoft.com/office/drawing/2014/chart" uri="{C3380CC4-5D6E-409C-BE32-E72D297353CC}">
                    <c16:uniqueId val="{00000036-6068-41C4-8414-A623279F9AC4}"/>
                  </c:ext>
                </c:extLst>
              </c15:ser>
            </c15:filteredPieSeries>
            <c15:filteredPieSeries>
              <c15:ser>
                <c:idx val="4"/>
                <c:order val="4"/>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38-6068-41C4-8414-A623279F9AC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3A-6068-41C4-8414-A623279F9AC4}"/>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3C-6068-41C4-8414-A623279F9AC4}"/>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3E-6068-41C4-8414-A623279F9AC4}"/>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40-6068-41C4-8414-A623279F9AC4}"/>
                    </c:ext>
                  </c:extLst>
                </c:dPt>
                <c:cat>
                  <c:strRef>
                    <c:extLst xmlns:c15="http://schemas.microsoft.com/office/drawing/2012/chart">
                      <c:ext xmlns:c15="http://schemas.microsoft.com/office/drawing/2012/chart" uri="{02D57815-91ED-43cb-92C2-25804820EDAC}">
                        <c15:formulaRef>
                          <c15:sqref>([1]調査結果!$J$29,[1]調査結果!$M$29,[1]調査結果!$P$29,[1]調査結果!$S$29,[1]調査結果!$V$29)</c15:sqref>
                        </c15:formulaRef>
                      </c:ext>
                    </c:extLst>
                    <c:strCache>
                      <c:ptCount val="5"/>
                      <c:pt idx="0">
                        <c:v>29歳
以下</c:v>
                      </c:pt>
                      <c:pt idx="1">
                        <c:v>30歳代</c:v>
                      </c:pt>
                      <c:pt idx="2">
                        <c:v>40歳代</c:v>
                      </c:pt>
                      <c:pt idx="3">
                        <c:v>50歳代</c:v>
                      </c:pt>
                      <c:pt idx="4">
                        <c:v>60歳
以上</c:v>
                      </c:pt>
                    </c:strCache>
                  </c:strRef>
                </c:cat>
                <c:val>
                  <c:numRef>
                    <c:extLst xmlns:c15="http://schemas.microsoft.com/office/drawing/2012/chart">
                      <c:ext xmlns:c15="http://schemas.microsoft.com/office/drawing/2012/chart" uri="{02D57815-91ED-43cb-92C2-25804820EDAC}">
                        <c15:formulaRef>
                          <c15:sqref>([1]調査結果!$J$33,[1]調査結果!$M$33,[1]調査結果!$P$33,[1]調査結果!$S$33,[1]調査結果!$V$33)</c15:sqref>
                        </c15:formulaRef>
                      </c:ext>
                    </c:extLst>
                    <c:numCache>
                      <c:formatCode>General</c:formatCode>
                      <c:ptCount val="5"/>
                      <c:pt idx="0">
                        <c:v>0.19838056680161945</c:v>
                      </c:pt>
                      <c:pt idx="1">
                        <c:v>0.20242914979757085</c:v>
                      </c:pt>
                      <c:pt idx="2">
                        <c:v>0.20242914979757085</c:v>
                      </c:pt>
                      <c:pt idx="3">
                        <c:v>0.19433198380566802</c:v>
                      </c:pt>
                      <c:pt idx="4">
                        <c:v>0.20242914979757085</c:v>
                      </c:pt>
                    </c:numCache>
                  </c:numRef>
                </c:val>
                <c:extLst xmlns:c15="http://schemas.microsoft.com/office/drawing/2012/chart">
                  <c:ext xmlns:c16="http://schemas.microsoft.com/office/drawing/2014/chart" uri="{C3380CC4-5D6E-409C-BE32-E72D297353CC}">
                    <c16:uniqueId val="{00000041-6068-41C4-8414-A623279F9AC4}"/>
                  </c:ext>
                </c:extLst>
              </c15:ser>
            </c15:filteredPieSeries>
            <c15:filteredPieSeries>
              <c15:ser>
                <c:idx val="5"/>
                <c:order val="5"/>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43-6068-41C4-8414-A623279F9AC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45-6068-41C4-8414-A623279F9AC4}"/>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47-6068-41C4-8414-A623279F9AC4}"/>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49-6068-41C4-8414-A623279F9AC4}"/>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4B-6068-41C4-8414-A623279F9AC4}"/>
                    </c:ext>
                  </c:extLst>
                </c:dPt>
                <c:cat>
                  <c:strRef>
                    <c:extLst xmlns:c15="http://schemas.microsoft.com/office/drawing/2012/chart">
                      <c:ext xmlns:c15="http://schemas.microsoft.com/office/drawing/2012/chart" uri="{02D57815-91ED-43cb-92C2-25804820EDAC}">
                        <c15:formulaRef>
                          <c15:sqref>([1]調査結果!$J$29,[1]調査結果!$M$29,[1]調査結果!$P$29,[1]調査結果!$S$29,[1]調査結果!$V$29)</c15:sqref>
                        </c15:formulaRef>
                      </c:ext>
                    </c:extLst>
                    <c:strCache>
                      <c:ptCount val="5"/>
                      <c:pt idx="0">
                        <c:v>29歳
以下</c:v>
                      </c:pt>
                      <c:pt idx="1">
                        <c:v>30歳代</c:v>
                      </c:pt>
                      <c:pt idx="2">
                        <c:v>40歳代</c:v>
                      </c:pt>
                      <c:pt idx="3">
                        <c:v>50歳代</c:v>
                      </c:pt>
                      <c:pt idx="4">
                        <c:v>60歳
以上</c:v>
                      </c:pt>
                    </c:strCache>
                  </c:strRef>
                </c:cat>
                <c:val>
                  <c:numRef>
                    <c:extLst xmlns:c15="http://schemas.microsoft.com/office/drawing/2012/chart">
                      <c:ext xmlns:c15="http://schemas.microsoft.com/office/drawing/2012/chart" uri="{02D57815-91ED-43cb-92C2-25804820EDAC}">
                        <c15:formulaRef>
                          <c15:sqref>([1]調査結果!$J$34,[1]調査結果!$M$34,[1]調査結果!$P$34,[1]調査結果!$S$34,[1]調査結果!$V$34)</c15:sqref>
                        </c15:formulaRef>
                      </c:ext>
                    </c:extLst>
                    <c:numCache>
                      <c:formatCode>General</c:formatCode>
                      <c:ptCount val="5"/>
                      <c:pt idx="0">
                        <c:v>0.49</c:v>
                      </c:pt>
                      <c:pt idx="1">
                        <c:v>0.5</c:v>
                      </c:pt>
                      <c:pt idx="2">
                        <c:v>0.5</c:v>
                      </c:pt>
                      <c:pt idx="3">
                        <c:v>0.48</c:v>
                      </c:pt>
                      <c:pt idx="4">
                        <c:v>0.5</c:v>
                      </c:pt>
                    </c:numCache>
                  </c:numRef>
                </c:val>
                <c:extLst xmlns:c15="http://schemas.microsoft.com/office/drawing/2012/chart">
                  <c:ext xmlns:c16="http://schemas.microsoft.com/office/drawing/2014/chart" uri="{C3380CC4-5D6E-409C-BE32-E72D297353CC}">
                    <c16:uniqueId val="{0000004C-6068-41C4-8414-A623279F9AC4}"/>
                  </c:ext>
                </c:extLst>
              </c15:ser>
            </c15:filteredPieSeries>
            <c15:filteredPieSeries>
              <c15:ser>
                <c:idx val="6"/>
                <c:order val="6"/>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4E-6068-41C4-8414-A623279F9AC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50-6068-41C4-8414-A623279F9AC4}"/>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52-6068-41C4-8414-A623279F9AC4}"/>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54-6068-41C4-8414-A623279F9AC4}"/>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56-6068-41C4-8414-A623279F9AC4}"/>
                    </c:ext>
                  </c:extLst>
                </c:dPt>
                <c:cat>
                  <c:strRef>
                    <c:extLst xmlns:c15="http://schemas.microsoft.com/office/drawing/2012/chart">
                      <c:ext xmlns:c15="http://schemas.microsoft.com/office/drawing/2012/chart" uri="{02D57815-91ED-43cb-92C2-25804820EDAC}">
                        <c15:formulaRef>
                          <c15:sqref>([1]調査結果!$J$29,[1]調査結果!$M$29,[1]調査結果!$P$29,[1]調査結果!$S$29,[1]調査結果!$V$29)</c15:sqref>
                        </c15:formulaRef>
                      </c:ext>
                    </c:extLst>
                    <c:strCache>
                      <c:ptCount val="5"/>
                      <c:pt idx="0">
                        <c:v>29歳
以下</c:v>
                      </c:pt>
                      <c:pt idx="1">
                        <c:v>30歳代</c:v>
                      </c:pt>
                      <c:pt idx="2">
                        <c:v>40歳代</c:v>
                      </c:pt>
                      <c:pt idx="3">
                        <c:v>50歳代</c:v>
                      </c:pt>
                      <c:pt idx="4">
                        <c:v>60歳
以上</c:v>
                      </c:pt>
                    </c:strCache>
                  </c:strRef>
                </c:cat>
                <c:val>
                  <c:numRef>
                    <c:extLst xmlns:c15="http://schemas.microsoft.com/office/drawing/2012/chart">
                      <c:ext xmlns:c15="http://schemas.microsoft.com/office/drawing/2012/chart" uri="{02D57815-91ED-43cb-92C2-25804820EDAC}">
                        <c15:formulaRef>
                          <c15:sqref>([1]調査結果!$J$35,[1]調査結果!$M$35,[1]調査結果!$P$35,[1]調査結果!$S$35,[1]調査結果!$V$35)</c15:sqref>
                        </c15:formulaRef>
                      </c:ext>
                    </c:extLst>
                    <c:numCache>
                      <c:formatCode>General</c:formatCode>
                      <c:ptCount val="5"/>
                      <c:pt idx="0">
                        <c:v>49</c:v>
                      </c:pt>
                      <c:pt idx="1">
                        <c:v>50</c:v>
                      </c:pt>
                      <c:pt idx="2">
                        <c:v>50</c:v>
                      </c:pt>
                      <c:pt idx="3">
                        <c:v>49</c:v>
                      </c:pt>
                      <c:pt idx="4">
                        <c:v>50</c:v>
                      </c:pt>
                    </c:numCache>
                  </c:numRef>
                </c:val>
                <c:extLst xmlns:c15="http://schemas.microsoft.com/office/drawing/2012/chart">
                  <c:ext xmlns:c16="http://schemas.microsoft.com/office/drawing/2014/chart" uri="{C3380CC4-5D6E-409C-BE32-E72D297353CC}">
                    <c16:uniqueId val="{00000057-6068-41C4-8414-A623279F9AC4}"/>
                  </c:ext>
                </c:extLst>
              </c15:ser>
            </c15:filteredPieSeries>
            <c15:filteredPieSeries>
              <c15:ser>
                <c:idx val="7"/>
                <c:order val="7"/>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59-6068-41C4-8414-A623279F9AC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5B-6068-41C4-8414-A623279F9AC4}"/>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5D-6068-41C4-8414-A623279F9AC4}"/>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5F-6068-41C4-8414-A623279F9AC4}"/>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61-6068-41C4-8414-A623279F9AC4}"/>
                    </c:ext>
                  </c:extLst>
                </c:dPt>
                <c:cat>
                  <c:strRef>
                    <c:extLst xmlns:c15="http://schemas.microsoft.com/office/drawing/2012/chart">
                      <c:ext xmlns:c15="http://schemas.microsoft.com/office/drawing/2012/chart" uri="{02D57815-91ED-43cb-92C2-25804820EDAC}">
                        <c15:formulaRef>
                          <c15:sqref>([1]調査結果!$J$29,[1]調査結果!$M$29,[1]調査結果!$P$29,[1]調査結果!$S$29,[1]調査結果!$V$29)</c15:sqref>
                        </c15:formulaRef>
                      </c:ext>
                    </c:extLst>
                    <c:strCache>
                      <c:ptCount val="5"/>
                      <c:pt idx="0">
                        <c:v>29歳
以下</c:v>
                      </c:pt>
                      <c:pt idx="1">
                        <c:v>30歳代</c:v>
                      </c:pt>
                      <c:pt idx="2">
                        <c:v>40歳代</c:v>
                      </c:pt>
                      <c:pt idx="3">
                        <c:v>50歳代</c:v>
                      </c:pt>
                      <c:pt idx="4">
                        <c:v>60歳
以上</c:v>
                      </c:pt>
                    </c:strCache>
                  </c:strRef>
                </c:cat>
                <c:val>
                  <c:numRef>
                    <c:extLst xmlns:c15="http://schemas.microsoft.com/office/drawing/2012/chart">
                      <c:ext xmlns:c15="http://schemas.microsoft.com/office/drawing/2012/chart" uri="{02D57815-91ED-43cb-92C2-25804820EDAC}">
                        <c15:formulaRef>
                          <c15:sqref>([1]調査結果!$J$36,[1]調査結果!$M$36,[1]調査結果!$P$36,[1]調査結果!$S$36,[1]調査結果!$V$36)</c15:sqref>
                        </c15:formulaRef>
                      </c:ext>
                    </c:extLst>
                    <c:numCache>
                      <c:formatCode>General</c:formatCode>
                      <c:ptCount val="5"/>
                      <c:pt idx="0">
                        <c:v>0.19758064516129031</c:v>
                      </c:pt>
                      <c:pt idx="1">
                        <c:v>0.20161290322580644</c:v>
                      </c:pt>
                      <c:pt idx="2">
                        <c:v>0.20161290322580644</c:v>
                      </c:pt>
                      <c:pt idx="3">
                        <c:v>0.19758064516129031</c:v>
                      </c:pt>
                      <c:pt idx="4">
                        <c:v>0.20161290322580644</c:v>
                      </c:pt>
                    </c:numCache>
                  </c:numRef>
                </c:val>
                <c:extLst xmlns:c15="http://schemas.microsoft.com/office/drawing/2012/chart">
                  <c:ext xmlns:c16="http://schemas.microsoft.com/office/drawing/2014/chart" uri="{C3380CC4-5D6E-409C-BE32-E72D297353CC}">
                    <c16:uniqueId val="{00000062-6068-41C4-8414-A623279F9AC4}"/>
                  </c:ext>
                </c:extLst>
              </c15:ser>
            </c15:filteredPieSeries>
            <c15:filteredPieSeries>
              <c15:ser>
                <c:idx val="8"/>
                <c:order val="8"/>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64-6068-41C4-8414-A623279F9AC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66-6068-41C4-8414-A623279F9AC4}"/>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68-6068-41C4-8414-A623279F9AC4}"/>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6A-6068-41C4-8414-A623279F9AC4}"/>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6C-6068-41C4-8414-A623279F9AC4}"/>
                    </c:ext>
                  </c:extLst>
                </c:dPt>
                <c:cat>
                  <c:strRef>
                    <c:extLst xmlns:c15="http://schemas.microsoft.com/office/drawing/2012/chart">
                      <c:ext xmlns:c15="http://schemas.microsoft.com/office/drawing/2012/chart" uri="{02D57815-91ED-43cb-92C2-25804820EDAC}">
                        <c15:formulaRef>
                          <c15:sqref>([1]調査結果!$J$29,[1]調査結果!$M$29,[1]調査結果!$P$29,[1]調査結果!$S$29,[1]調査結果!$V$29)</c15:sqref>
                        </c15:formulaRef>
                      </c:ext>
                    </c:extLst>
                    <c:strCache>
                      <c:ptCount val="5"/>
                      <c:pt idx="0">
                        <c:v>29歳
以下</c:v>
                      </c:pt>
                      <c:pt idx="1">
                        <c:v>30歳代</c:v>
                      </c:pt>
                      <c:pt idx="2">
                        <c:v>40歳代</c:v>
                      </c:pt>
                      <c:pt idx="3">
                        <c:v>50歳代</c:v>
                      </c:pt>
                      <c:pt idx="4">
                        <c:v>60歳
以上</c:v>
                      </c:pt>
                    </c:strCache>
                  </c:strRef>
                </c:cat>
                <c:val>
                  <c:numRef>
                    <c:extLst xmlns:c15="http://schemas.microsoft.com/office/drawing/2012/chart">
                      <c:ext xmlns:c15="http://schemas.microsoft.com/office/drawing/2012/chart" uri="{02D57815-91ED-43cb-92C2-25804820EDAC}">
                        <c15:formulaRef>
                          <c15:sqref>([1]調査結果!$J$37,[1]調査結果!$M$37,[1]調査結果!$P$37,[1]調査結果!$S$37,[1]調査結果!$V$37)</c15:sqref>
                        </c15:formulaRef>
                      </c:ext>
                    </c:extLst>
                    <c:numCache>
                      <c:formatCode>General</c:formatCode>
                      <c:ptCount val="5"/>
                      <c:pt idx="0">
                        <c:v>0.49</c:v>
                      </c:pt>
                      <c:pt idx="1">
                        <c:v>0.5</c:v>
                      </c:pt>
                      <c:pt idx="2">
                        <c:v>0.5</c:v>
                      </c:pt>
                      <c:pt idx="3">
                        <c:v>0.49</c:v>
                      </c:pt>
                      <c:pt idx="4">
                        <c:v>0.5</c:v>
                      </c:pt>
                    </c:numCache>
                  </c:numRef>
                </c:val>
                <c:extLst xmlns:c15="http://schemas.microsoft.com/office/drawing/2012/chart">
                  <c:ext xmlns:c16="http://schemas.microsoft.com/office/drawing/2014/chart" uri="{C3380CC4-5D6E-409C-BE32-E72D297353CC}">
                    <c16:uniqueId val="{0000006D-6068-41C4-8414-A623279F9AC4}"/>
                  </c:ext>
                </c:extLst>
              </c15:ser>
            </c15:filteredPieSeries>
            <c15:filteredPieSeries>
              <c15:ser>
                <c:idx val="9"/>
                <c:order val="9"/>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6F-6068-41C4-8414-A623279F9AC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71-6068-41C4-8414-A623279F9AC4}"/>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73-6068-41C4-8414-A623279F9AC4}"/>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75-6068-41C4-8414-A623279F9AC4}"/>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77-6068-41C4-8414-A623279F9AC4}"/>
                    </c:ext>
                  </c:extLst>
                </c:dPt>
                <c:cat>
                  <c:strRef>
                    <c:extLst xmlns:c15="http://schemas.microsoft.com/office/drawing/2012/chart">
                      <c:ext xmlns:c15="http://schemas.microsoft.com/office/drawing/2012/chart" uri="{02D57815-91ED-43cb-92C2-25804820EDAC}">
                        <c15:formulaRef>
                          <c15:sqref>([1]調査結果!$J$29,[1]調査結果!$M$29,[1]調査結果!$P$29,[1]調査結果!$S$29,[1]調査結果!$V$29)</c15:sqref>
                        </c15:formulaRef>
                      </c:ext>
                    </c:extLst>
                    <c:strCache>
                      <c:ptCount val="5"/>
                      <c:pt idx="0">
                        <c:v>29歳
以下</c:v>
                      </c:pt>
                      <c:pt idx="1">
                        <c:v>30歳代</c:v>
                      </c:pt>
                      <c:pt idx="2">
                        <c:v>40歳代</c:v>
                      </c:pt>
                      <c:pt idx="3">
                        <c:v>50歳代</c:v>
                      </c:pt>
                      <c:pt idx="4">
                        <c:v>60歳
以上</c:v>
                      </c:pt>
                    </c:strCache>
                  </c:strRef>
                </c:cat>
                <c:val>
                  <c:numRef>
                    <c:extLst xmlns:c15="http://schemas.microsoft.com/office/drawing/2012/chart">
                      <c:ext xmlns:c15="http://schemas.microsoft.com/office/drawing/2012/chart" uri="{02D57815-91ED-43cb-92C2-25804820EDAC}">
                        <c15:formulaRef>
                          <c15:sqref>([1]調査結果!$J$41,[1]調査結果!$M$41,[1]調査結果!$P$41,[1]調査結果!$S$41,[1]調査結果!$V$41)</c15:sqref>
                        </c15:formulaRef>
                      </c:ext>
                    </c:extLst>
                    <c:numCache>
                      <c:formatCode>General</c:formatCode>
                      <c:ptCount val="5"/>
                      <c:pt idx="0">
                        <c:v>100</c:v>
                      </c:pt>
                      <c:pt idx="1">
                        <c:v>100</c:v>
                      </c:pt>
                      <c:pt idx="2">
                        <c:v>100</c:v>
                      </c:pt>
                      <c:pt idx="3">
                        <c:v>100</c:v>
                      </c:pt>
                      <c:pt idx="4">
                        <c:v>100</c:v>
                      </c:pt>
                    </c:numCache>
                  </c:numRef>
                </c:val>
                <c:extLst xmlns:c15="http://schemas.microsoft.com/office/drawing/2012/chart">
                  <c:ext xmlns:c16="http://schemas.microsoft.com/office/drawing/2014/chart" uri="{C3380CC4-5D6E-409C-BE32-E72D297353CC}">
                    <c16:uniqueId val="{00000078-6068-41C4-8414-A623279F9AC4}"/>
                  </c:ext>
                </c:extLst>
              </c15:ser>
            </c15:filteredPieSeries>
          </c:ext>
        </c:extLst>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ja-JP" altLang="en-US"/>
              <a:t>東京オリンピック・パラリンピックに興味がありますか</a:t>
            </a:r>
            <a:endParaRPr lang="en-US"/>
          </a:p>
        </c:rich>
      </c:tx>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492754269738946E-2"/>
          <c:y val="0.24402628015447114"/>
          <c:w val="0.87452001219394315"/>
          <c:h val="0.54951669257903268"/>
        </c:manualLayout>
      </c:layout>
      <c:barChart>
        <c:barDir val="bar"/>
        <c:grouping val="stacked"/>
        <c:varyColors val="0"/>
        <c:ser>
          <c:idx val="0"/>
          <c:order val="0"/>
          <c:tx>
            <c:strRef>
              <c:f>公表用!$AG$866</c:f>
              <c:strCache>
                <c:ptCount val="1"/>
                <c:pt idx="0">
                  <c:v>とても興味・関心がある</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公表用!$AH$865:$AI$865</c:f>
              <c:strCache>
                <c:ptCount val="2"/>
                <c:pt idx="0">
                  <c:v>30年度</c:v>
                </c:pt>
                <c:pt idx="1">
                  <c:v>元年度</c:v>
                </c:pt>
              </c:strCache>
            </c:strRef>
          </c:cat>
          <c:val>
            <c:numRef>
              <c:f>公表用!$AH$866:$AI$866</c:f>
              <c:numCache>
                <c:formatCode>0.0%</c:formatCode>
                <c:ptCount val="2"/>
                <c:pt idx="0">
                  <c:v>0.126</c:v>
                </c:pt>
                <c:pt idx="1">
                  <c:v>0.17799999999999999</c:v>
                </c:pt>
              </c:numCache>
            </c:numRef>
          </c:val>
          <c:extLst>
            <c:ext xmlns:c16="http://schemas.microsoft.com/office/drawing/2014/chart" uri="{C3380CC4-5D6E-409C-BE32-E72D297353CC}">
              <c16:uniqueId val="{00000000-61B9-4205-ADD2-4B68ED44BE6A}"/>
            </c:ext>
          </c:extLst>
        </c:ser>
        <c:ser>
          <c:idx val="1"/>
          <c:order val="1"/>
          <c:tx>
            <c:strRef>
              <c:f>公表用!$AG$867</c:f>
              <c:strCache>
                <c:ptCount val="1"/>
                <c:pt idx="0">
                  <c:v>少し興味・関心がある</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公表用!$AH$865:$AI$865</c:f>
              <c:strCache>
                <c:ptCount val="2"/>
                <c:pt idx="0">
                  <c:v>30年度</c:v>
                </c:pt>
                <c:pt idx="1">
                  <c:v>元年度</c:v>
                </c:pt>
              </c:strCache>
            </c:strRef>
          </c:cat>
          <c:val>
            <c:numRef>
              <c:f>公表用!$AH$867:$AI$867</c:f>
              <c:numCache>
                <c:formatCode>0.0%</c:formatCode>
                <c:ptCount val="2"/>
                <c:pt idx="0">
                  <c:v>0.248</c:v>
                </c:pt>
                <c:pt idx="1">
                  <c:v>0.28399999999999997</c:v>
                </c:pt>
              </c:numCache>
            </c:numRef>
          </c:val>
          <c:extLst>
            <c:ext xmlns:c16="http://schemas.microsoft.com/office/drawing/2014/chart" uri="{C3380CC4-5D6E-409C-BE32-E72D297353CC}">
              <c16:uniqueId val="{00000001-61B9-4205-ADD2-4B68ED44BE6A}"/>
            </c:ext>
          </c:extLst>
        </c:ser>
        <c:ser>
          <c:idx val="2"/>
          <c:order val="2"/>
          <c:tx>
            <c:strRef>
              <c:f>公表用!$AG$868</c:f>
              <c:strCache>
                <c:ptCount val="1"/>
                <c:pt idx="0">
                  <c:v>どちらでもない</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公表用!$AH$865:$AI$865</c:f>
              <c:strCache>
                <c:ptCount val="2"/>
                <c:pt idx="0">
                  <c:v>30年度</c:v>
                </c:pt>
                <c:pt idx="1">
                  <c:v>元年度</c:v>
                </c:pt>
              </c:strCache>
            </c:strRef>
          </c:cat>
          <c:val>
            <c:numRef>
              <c:f>公表用!$AH$868:$AI$868</c:f>
              <c:numCache>
                <c:formatCode>0.0%</c:formatCode>
                <c:ptCount val="2"/>
                <c:pt idx="0">
                  <c:v>0.16800000000000001</c:v>
                </c:pt>
                <c:pt idx="1">
                  <c:v>0.15</c:v>
                </c:pt>
              </c:numCache>
            </c:numRef>
          </c:val>
          <c:extLst>
            <c:ext xmlns:c16="http://schemas.microsoft.com/office/drawing/2014/chart" uri="{C3380CC4-5D6E-409C-BE32-E72D297353CC}">
              <c16:uniqueId val="{00000002-61B9-4205-ADD2-4B68ED44BE6A}"/>
            </c:ext>
          </c:extLst>
        </c:ser>
        <c:ser>
          <c:idx val="3"/>
          <c:order val="3"/>
          <c:tx>
            <c:strRef>
              <c:f>公表用!$AG$869</c:f>
              <c:strCache>
                <c:ptCount val="1"/>
                <c:pt idx="0">
                  <c:v>あまり興味・関心がない</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公表用!$AH$865:$AI$865</c:f>
              <c:strCache>
                <c:ptCount val="2"/>
                <c:pt idx="0">
                  <c:v>30年度</c:v>
                </c:pt>
                <c:pt idx="1">
                  <c:v>元年度</c:v>
                </c:pt>
              </c:strCache>
            </c:strRef>
          </c:cat>
          <c:val>
            <c:numRef>
              <c:f>公表用!$AH$869:$AI$869</c:f>
              <c:numCache>
                <c:formatCode>0.0%</c:formatCode>
                <c:ptCount val="2"/>
                <c:pt idx="0">
                  <c:v>0.20799999999999999</c:v>
                </c:pt>
                <c:pt idx="1">
                  <c:v>0.17799999999999999</c:v>
                </c:pt>
              </c:numCache>
            </c:numRef>
          </c:val>
          <c:extLst>
            <c:ext xmlns:c16="http://schemas.microsoft.com/office/drawing/2014/chart" uri="{C3380CC4-5D6E-409C-BE32-E72D297353CC}">
              <c16:uniqueId val="{00000003-61B9-4205-ADD2-4B68ED44BE6A}"/>
            </c:ext>
          </c:extLst>
        </c:ser>
        <c:ser>
          <c:idx val="4"/>
          <c:order val="4"/>
          <c:tx>
            <c:strRef>
              <c:f>公表用!$AG$870</c:f>
              <c:strCache>
                <c:ptCount val="1"/>
                <c:pt idx="0">
                  <c:v>全く興味・関心がない</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公表用!$AH$865:$AI$865</c:f>
              <c:strCache>
                <c:ptCount val="2"/>
                <c:pt idx="0">
                  <c:v>30年度</c:v>
                </c:pt>
                <c:pt idx="1">
                  <c:v>元年度</c:v>
                </c:pt>
              </c:strCache>
            </c:strRef>
          </c:cat>
          <c:val>
            <c:numRef>
              <c:f>公表用!$AH$870:$AI$870</c:f>
              <c:numCache>
                <c:formatCode>0.0%</c:formatCode>
                <c:ptCount val="2"/>
                <c:pt idx="0">
                  <c:v>0.25</c:v>
                </c:pt>
                <c:pt idx="1">
                  <c:v>0.21</c:v>
                </c:pt>
              </c:numCache>
            </c:numRef>
          </c:val>
          <c:extLst>
            <c:ext xmlns:c16="http://schemas.microsoft.com/office/drawing/2014/chart" uri="{C3380CC4-5D6E-409C-BE32-E72D297353CC}">
              <c16:uniqueId val="{00000004-61B9-4205-ADD2-4B68ED44BE6A}"/>
            </c:ext>
          </c:extLst>
        </c:ser>
        <c:dLbls>
          <c:dLblPos val="ctr"/>
          <c:showLegendKey val="0"/>
          <c:showVal val="1"/>
          <c:showCatName val="0"/>
          <c:showSerName val="0"/>
          <c:showPercent val="0"/>
          <c:showBubbleSize val="0"/>
        </c:dLbls>
        <c:gapWidth val="150"/>
        <c:overlap val="100"/>
        <c:axId val="348065864"/>
        <c:axId val="348065080"/>
      </c:barChart>
      <c:catAx>
        <c:axId val="348065864"/>
        <c:scaling>
          <c:orientation val="minMax"/>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48065080"/>
        <c:crosses val="autoZero"/>
        <c:auto val="1"/>
        <c:lblAlgn val="ctr"/>
        <c:lblOffset val="100"/>
        <c:noMultiLvlLbl val="0"/>
      </c:catAx>
      <c:valAx>
        <c:axId val="348065080"/>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48065864"/>
        <c:crosses val="autoZero"/>
        <c:crossBetween val="between"/>
        <c:majorUnit val="0.2"/>
      </c:valAx>
      <c:spPr>
        <a:noFill/>
        <a:ln>
          <a:noFill/>
        </a:ln>
        <a:effectLst/>
      </c:spPr>
    </c:plotArea>
    <c:legend>
      <c:legendPos val="b"/>
      <c:layout>
        <c:manualLayout>
          <c:xMode val="edge"/>
          <c:yMode val="edge"/>
          <c:x val="9.3157287377912696E-3"/>
          <c:y val="0.90996998007658847"/>
          <c:w val="0.98321768031423273"/>
          <c:h val="6.641571039559546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4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34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34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5.xml><?xml version="1.0" encoding="utf-8"?>
<cs:chartStyle xmlns:cs="http://schemas.microsoft.com/office/drawing/2012/chartStyle" xmlns:a="http://schemas.openxmlformats.org/drawingml/2006/main" id="34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6.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4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53976</xdr:colOff>
      <xdr:row>46</xdr:row>
      <xdr:rowOff>8467</xdr:rowOff>
    </xdr:from>
    <xdr:to>
      <xdr:col>12</xdr:col>
      <xdr:colOff>190500</xdr:colOff>
      <xdr:row>59</xdr:row>
      <xdr:rowOff>123825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57150</xdr:colOff>
      <xdr:row>246</xdr:row>
      <xdr:rowOff>47625</xdr:rowOff>
    </xdr:from>
    <xdr:to>
      <xdr:col>27</xdr:col>
      <xdr:colOff>219075</xdr:colOff>
      <xdr:row>264</xdr:row>
      <xdr:rowOff>104775</xdr:rowOff>
    </xdr:to>
    <xdr:graphicFrame macro="">
      <xdr:nvGraphicFramePr>
        <xdr:cNvPr id="5" name="グラフ 4" title="１年間に運動やスポーツしている人の推移（スポーツ実施率）"/>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57150</xdr:colOff>
      <xdr:row>410</xdr:row>
      <xdr:rowOff>9525</xdr:rowOff>
    </xdr:from>
    <xdr:to>
      <xdr:col>27</xdr:col>
      <xdr:colOff>219075</xdr:colOff>
      <xdr:row>428</xdr:row>
      <xdr:rowOff>38100</xdr:rowOff>
    </xdr:to>
    <xdr:graphicFrame macro="">
      <xdr:nvGraphicFramePr>
        <xdr:cNvPr id="38" name="グラフ 37" title="１年間に運動やスポーツしている人の推移（スポーツ実施率）"/>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57150</xdr:colOff>
      <xdr:row>562</xdr:row>
      <xdr:rowOff>74083</xdr:rowOff>
    </xdr:from>
    <xdr:to>
      <xdr:col>27</xdr:col>
      <xdr:colOff>225425</xdr:colOff>
      <xdr:row>580</xdr:row>
      <xdr:rowOff>74083</xdr:rowOff>
    </xdr:to>
    <xdr:graphicFrame macro="">
      <xdr:nvGraphicFramePr>
        <xdr:cNvPr id="39" name="グラフ 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69850</xdr:colOff>
      <xdr:row>757</xdr:row>
      <xdr:rowOff>91017</xdr:rowOff>
    </xdr:from>
    <xdr:to>
      <xdr:col>27</xdr:col>
      <xdr:colOff>232833</xdr:colOff>
      <xdr:row>776</xdr:row>
      <xdr:rowOff>62441</xdr:rowOff>
    </xdr:to>
    <xdr:graphicFrame macro="">
      <xdr:nvGraphicFramePr>
        <xdr:cNvPr id="41" name="グラフ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37042</xdr:colOff>
      <xdr:row>820</xdr:row>
      <xdr:rowOff>64557</xdr:rowOff>
    </xdr:from>
    <xdr:to>
      <xdr:col>27</xdr:col>
      <xdr:colOff>200025</xdr:colOff>
      <xdr:row>839</xdr:row>
      <xdr:rowOff>102656</xdr:rowOff>
    </xdr:to>
    <xdr:graphicFrame macro="">
      <xdr:nvGraphicFramePr>
        <xdr:cNvPr id="43" name="グラフ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xdr:col>
      <xdr:colOff>68791</xdr:colOff>
      <xdr:row>46</xdr:row>
      <xdr:rowOff>21167</xdr:rowOff>
    </xdr:from>
    <xdr:to>
      <xdr:col>25</xdr:col>
      <xdr:colOff>163756</xdr:colOff>
      <xdr:row>60</xdr:row>
      <xdr:rowOff>66674</xdr:rowOff>
    </xdr:to>
    <xdr:graphicFrame macro="">
      <xdr:nvGraphicFramePr>
        <xdr:cNvPr id="10" name="グラフ 9"/>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76201</xdr:colOff>
      <xdr:row>862</xdr:row>
      <xdr:rowOff>0</xdr:rowOff>
    </xdr:from>
    <xdr:to>
      <xdr:col>28</xdr:col>
      <xdr:colOff>57151</xdr:colOff>
      <xdr:row>881</xdr:row>
      <xdr:rowOff>57150</xdr:rowOff>
    </xdr:to>
    <xdr:graphicFrame macro="">
      <xdr:nvGraphicFramePr>
        <xdr:cNvPr id="9"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9524</xdr:colOff>
      <xdr:row>62</xdr:row>
      <xdr:rowOff>47625</xdr:rowOff>
    </xdr:from>
    <xdr:to>
      <xdr:col>28</xdr:col>
      <xdr:colOff>219075</xdr:colOff>
      <xdr:row>63</xdr:row>
      <xdr:rowOff>142875</xdr:rowOff>
    </xdr:to>
    <xdr:sp macro="" textlink="">
      <xdr:nvSpPr>
        <xdr:cNvPr id="11" name="角丸四角形 10"/>
        <xdr:cNvSpPr/>
      </xdr:nvSpPr>
      <xdr:spPr>
        <a:xfrm>
          <a:off x="9524" y="10877550"/>
          <a:ext cx="6953251" cy="266700"/>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1100" b="1">
              <a:latin typeface="+mn-ea"/>
              <a:ea typeface="+mn-ea"/>
              <a:cs typeface="メイリオ" panose="020B0604030504040204" pitchFamily="50" charset="-128"/>
            </a:rPr>
            <a:t>問１　この１年間にしたことのある運動やスポーツを教えてください。</a:t>
          </a:r>
          <a:r>
            <a:rPr kumimoji="1" lang="en-US" altLang="ja-JP" sz="1100" b="1">
              <a:latin typeface="+mn-ea"/>
              <a:ea typeface="+mn-ea"/>
              <a:cs typeface="メイリオ" panose="020B0604030504040204" pitchFamily="50" charset="-128"/>
            </a:rPr>
            <a:t>(</a:t>
          </a:r>
          <a:r>
            <a:rPr kumimoji="1" lang="ja-JP" altLang="en-US" sz="1100" b="1">
              <a:latin typeface="+mn-ea"/>
              <a:ea typeface="+mn-ea"/>
              <a:cs typeface="メイリオ" panose="020B0604030504040204" pitchFamily="50" charset="-128"/>
            </a:rPr>
            <a:t>複数回答可）</a:t>
          </a:r>
        </a:p>
      </xdr:txBody>
    </xdr:sp>
    <xdr:clientData/>
  </xdr:twoCellAnchor>
  <xdr:twoCellAnchor>
    <xdr:from>
      <xdr:col>0</xdr:col>
      <xdr:colOff>19049</xdr:colOff>
      <xdr:row>151</xdr:row>
      <xdr:rowOff>66675</xdr:rowOff>
    </xdr:from>
    <xdr:to>
      <xdr:col>28</xdr:col>
      <xdr:colOff>219075</xdr:colOff>
      <xdr:row>152</xdr:row>
      <xdr:rowOff>161925</xdr:rowOff>
    </xdr:to>
    <xdr:sp macro="" textlink="">
      <xdr:nvSpPr>
        <xdr:cNvPr id="12" name="角丸四角形 11"/>
        <xdr:cNvSpPr/>
      </xdr:nvSpPr>
      <xdr:spPr>
        <a:xfrm>
          <a:off x="19049" y="34261425"/>
          <a:ext cx="6943726" cy="266700"/>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1100" b="1">
              <a:latin typeface="+mn-ea"/>
              <a:ea typeface="+mn-ea"/>
              <a:cs typeface="メイリオ" panose="020B0604030504040204" pitchFamily="50" charset="-128"/>
            </a:rPr>
            <a:t>問２　あなたが運動やスポーツをしたのはどのような理由からですか。</a:t>
          </a:r>
          <a:r>
            <a:rPr kumimoji="1" lang="en-US" altLang="ja-JP" sz="1100" b="1">
              <a:latin typeface="+mn-ea"/>
              <a:ea typeface="+mn-ea"/>
              <a:cs typeface="メイリオ" panose="020B0604030504040204" pitchFamily="50" charset="-128"/>
            </a:rPr>
            <a:t>(</a:t>
          </a:r>
          <a:r>
            <a:rPr kumimoji="1" lang="ja-JP" altLang="en-US" sz="1100" b="1">
              <a:latin typeface="+mn-ea"/>
              <a:ea typeface="+mn-ea"/>
              <a:cs typeface="メイリオ" panose="020B0604030504040204" pitchFamily="50" charset="-128"/>
            </a:rPr>
            <a:t>複数回答可）</a:t>
          </a:r>
        </a:p>
      </xdr:txBody>
    </xdr:sp>
    <xdr:clientData/>
  </xdr:twoCellAnchor>
  <xdr:twoCellAnchor>
    <xdr:from>
      <xdr:col>0</xdr:col>
      <xdr:colOff>38099</xdr:colOff>
      <xdr:row>189</xdr:row>
      <xdr:rowOff>76200</xdr:rowOff>
    </xdr:from>
    <xdr:to>
      <xdr:col>28</xdr:col>
      <xdr:colOff>228600</xdr:colOff>
      <xdr:row>191</xdr:row>
      <xdr:rowOff>0</xdr:rowOff>
    </xdr:to>
    <xdr:sp macro="" textlink="">
      <xdr:nvSpPr>
        <xdr:cNvPr id="13" name="角丸四角形 12"/>
        <xdr:cNvSpPr/>
      </xdr:nvSpPr>
      <xdr:spPr>
        <a:xfrm>
          <a:off x="38099" y="40995600"/>
          <a:ext cx="6934201" cy="266700"/>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1100" b="1">
              <a:latin typeface="+mn-ea"/>
              <a:ea typeface="+mn-ea"/>
              <a:cs typeface="メイリオ" panose="020B0604030504040204" pitchFamily="50" charset="-128"/>
            </a:rPr>
            <a:t>問３　この</a:t>
          </a:r>
          <a:r>
            <a:rPr kumimoji="1" lang="en-US" altLang="ja-JP" sz="1100" b="1">
              <a:latin typeface="+mn-ea"/>
              <a:ea typeface="+mn-ea"/>
              <a:cs typeface="メイリオ" panose="020B0604030504040204" pitchFamily="50" charset="-128"/>
            </a:rPr>
            <a:t>1</a:t>
          </a:r>
          <a:r>
            <a:rPr kumimoji="1" lang="ja-JP" altLang="en-US" sz="1100" b="1">
              <a:latin typeface="+mn-ea"/>
              <a:ea typeface="+mn-ea"/>
              <a:cs typeface="メイリオ" panose="020B0604030504040204" pitchFamily="50" charset="-128"/>
            </a:rPr>
            <a:t>年間に運動やスポーツをどの程度しましたか。</a:t>
          </a:r>
        </a:p>
      </xdr:txBody>
    </xdr:sp>
    <xdr:clientData/>
  </xdr:twoCellAnchor>
  <xdr:twoCellAnchor>
    <xdr:from>
      <xdr:col>0</xdr:col>
      <xdr:colOff>28575</xdr:colOff>
      <xdr:row>266</xdr:row>
      <xdr:rowOff>66675</xdr:rowOff>
    </xdr:from>
    <xdr:to>
      <xdr:col>28</xdr:col>
      <xdr:colOff>219075</xdr:colOff>
      <xdr:row>267</xdr:row>
      <xdr:rowOff>161925</xdr:rowOff>
    </xdr:to>
    <xdr:sp macro="" textlink="">
      <xdr:nvSpPr>
        <xdr:cNvPr id="14" name="角丸四角形 13"/>
        <xdr:cNvSpPr/>
      </xdr:nvSpPr>
      <xdr:spPr>
        <a:xfrm>
          <a:off x="28575" y="54140100"/>
          <a:ext cx="6934200" cy="266700"/>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1100" b="1">
              <a:latin typeface="+mn-ea"/>
              <a:ea typeface="+mn-ea"/>
              <a:cs typeface="メイリオ" panose="020B0604030504040204" pitchFamily="50" charset="-128"/>
            </a:rPr>
            <a:t>問４　運動やスポーツを週に１～２日以上しているのはなぜですか。（複数回答可）</a:t>
          </a:r>
        </a:p>
      </xdr:txBody>
    </xdr:sp>
    <xdr:clientData/>
  </xdr:twoCellAnchor>
  <xdr:twoCellAnchor>
    <xdr:from>
      <xdr:col>0</xdr:col>
      <xdr:colOff>47624</xdr:colOff>
      <xdr:row>312</xdr:row>
      <xdr:rowOff>0</xdr:rowOff>
    </xdr:from>
    <xdr:to>
      <xdr:col>28</xdr:col>
      <xdr:colOff>209550</xdr:colOff>
      <xdr:row>313</xdr:row>
      <xdr:rowOff>95250</xdr:rowOff>
    </xdr:to>
    <xdr:sp macro="" textlink="">
      <xdr:nvSpPr>
        <xdr:cNvPr id="15" name="角丸四角形 14"/>
        <xdr:cNvSpPr/>
      </xdr:nvSpPr>
      <xdr:spPr>
        <a:xfrm>
          <a:off x="47624" y="65389125"/>
          <a:ext cx="6905626" cy="266700"/>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1100" b="1">
              <a:latin typeface="+mn-ea"/>
              <a:ea typeface="+mn-ea"/>
              <a:cs typeface="メイリオ" panose="020B0604030504040204" pitchFamily="50" charset="-128"/>
            </a:rPr>
            <a:t>問５　運動やスポーツをしなかったのはどのような理由からですか。（複数回答可）</a:t>
          </a:r>
        </a:p>
      </xdr:txBody>
    </xdr:sp>
    <xdr:clientData/>
  </xdr:twoCellAnchor>
  <xdr:twoCellAnchor>
    <xdr:from>
      <xdr:col>0</xdr:col>
      <xdr:colOff>47625</xdr:colOff>
      <xdr:row>329</xdr:row>
      <xdr:rowOff>38100</xdr:rowOff>
    </xdr:from>
    <xdr:to>
      <xdr:col>28</xdr:col>
      <xdr:colOff>219075</xdr:colOff>
      <xdr:row>330</xdr:row>
      <xdr:rowOff>133350</xdr:rowOff>
    </xdr:to>
    <xdr:sp macro="" textlink="">
      <xdr:nvSpPr>
        <xdr:cNvPr id="17" name="角丸四角形 16"/>
        <xdr:cNvSpPr/>
      </xdr:nvSpPr>
      <xdr:spPr>
        <a:xfrm>
          <a:off x="47625" y="68522850"/>
          <a:ext cx="6915150" cy="266700"/>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1100" b="1">
              <a:latin typeface="+mn-ea"/>
              <a:ea typeface="+mn-ea"/>
              <a:cs typeface="メイリオ" panose="020B0604030504040204" pitchFamily="50" charset="-128"/>
            </a:rPr>
            <a:t>問６　スポーツ推進委員について知っていますか。</a:t>
          </a:r>
        </a:p>
      </xdr:txBody>
    </xdr:sp>
    <xdr:clientData/>
  </xdr:twoCellAnchor>
  <xdr:twoCellAnchor>
    <xdr:from>
      <xdr:col>0</xdr:col>
      <xdr:colOff>47623</xdr:colOff>
      <xdr:row>338</xdr:row>
      <xdr:rowOff>85725</xdr:rowOff>
    </xdr:from>
    <xdr:to>
      <xdr:col>28</xdr:col>
      <xdr:colOff>238124</xdr:colOff>
      <xdr:row>341</xdr:row>
      <xdr:rowOff>133350</xdr:rowOff>
    </xdr:to>
    <xdr:sp macro="" textlink="">
      <xdr:nvSpPr>
        <xdr:cNvPr id="18" name="角丸四角形 17"/>
        <xdr:cNvSpPr/>
      </xdr:nvSpPr>
      <xdr:spPr>
        <a:xfrm>
          <a:off x="47623" y="71142225"/>
          <a:ext cx="6934201" cy="561975"/>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1100" b="1">
              <a:latin typeface="+mn-ea"/>
              <a:ea typeface="+mn-ea"/>
              <a:cs typeface="メイリオ" panose="020B0604030504040204" pitchFamily="50" charset="-128"/>
            </a:rPr>
            <a:t>問７　あなたはスポーツ推進委員にどのような役割・活動を期待しますか？</a:t>
          </a:r>
          <a:endParaRPr kumimoji="1" lang="en-US" altLang="ja-JP" sz="1100" b="1">
            <a:latin typeface="+mn-ea"/>
            <a:ea typeface="+mn-ea"/>
            <a:cs typeface="メイリオ" panose="020B0604030504040204" pitchFamily="50" charset="-128"/>
          </a:endParaRPr>
        </a:p>
        <a:p>
          <a:pPr algn="l"/>
          <a:r>
            <a:rPr kumimoji="1" lang="ja-JP" altLang="en-US" sz="1100" b="1">
              <a:latin typeface="+mn-ea"/>
              <a:ea typeface="+mn-ea"/>
              <a:cs typeface="メイリオ" panose="020B0604030504040204" pitchFamily="50" charset="-128"/>
            </a:rPr>
            <a:t>　　　一番期待するものを選んでください。</a:t>
          </a:r>
        </a:p>
      </xdr:txBody>
    </xdr:sp>
    <xdr:clientData/>
  </xdr:twoCellAnchor>
  <xdr:twoCellAnchor>
    <xdr:from>
      <xdr:col>0</xdr:col>
      <xdr:colOff>38100</xdr:colOff>
      <xdr:row>353</xdr:row>
      <xdr:rowOff>19049</xdr:rowOff>
    </xdr:from>
    <xdr:to>
      <xdr:col>28</xdr:col>
      <xdr:colOff>38100</xdr:colOff>
      <xdr:row>356</xdr:row>
      <xdr:rowOff>95250</xdr:rowOff>
    </xdr:to>
    <xdr:sp macro="" textlink="">
      <xdr:nvSpPr>
        <xdr:cNvPr id="19" name="角丸四角形 18"/>
        <xdr:cNvSpPr/>
      </xdr:nvSpPr>
      <xdr:spPr>
        <a:xfrm>
          <a:off x="38100" y="74333099"/>
          <a:ext cx="6743700" cy="590551"/>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1100" b="1">
              <a:latin typeface="+mn-ea"/>
              <a:ea typeface="+mn-ea"/>
              <a:cs typeface="メイリオ" panose="020B0604030504040204" pitchFamily="50" charset="-128"/>
            </a:rPr>
            <a:t>問８　あなたのお勤め先では、ウォーキングの啓発など運動や体を動かすことへの取組を</a:t>
          </a:r>
          <a:endParaRPr kumimoji="1" lang="en-US" altLang="ja-JP" sz="1100" b="1">
            <a:latin typeface="+mn-ea"/>
            <a:ea typeface="+mn-ea"/>
            <a:cs typeface="メイリオ" panose="020B0604030504040204" pitchFamily="50" charset="-128"/>
          </a:endParaRPr>
        </a:p>
        <a:p>
          <a:pPr algn="l"/>
          <a:r>
            <a:rPr kumimoji="1" lang="ja-JP" altLang="en-US" sz="1100" b="1">
              <a:latin typeface="+mn-ea"/>
              <a:ea typeface="+mn-ea"/>
              <a:cs typeface="メイリオ" panose="020B0604030504040204" pitchFamily="50" charset="-128"/>
            </a:rPr>
            <a:t>　　　何かしていますか。</a:t>
          </a:r>
        </a:p>
      </xdr:txBody>
    </xdr:sp>
    <xdr:clientData/>
  </xdr:twoCellAnchor>
  <xdr:twoCellAnchor>
    <xdr:from>
      <xdr:col>0</xdr:col>
      <xdr:colOff>38099</xdr:colOff>
      <xdr:row>365</xdr:row>
      <xdr:rowOff>95250</xdr:rowOff>
    </xdr:from>
    <xdr:to>
      <xdr:col>28</xdr:col>
      <xdr:colOff>200024</xdr:colOff>
      <xdr:row>367</xdr:row>
      <xdr:rowOff>57150</xdr:rowOff>
    </xdr:to>
    <xdr:sp macro="" textlink="">
      <xdr:nvSpPr>
        <xdr:cNvPr id="20" name="角丸四角形 19"/>
        <xdr:cNvSpPr/>
      </xdr:nvSpPr>
      <xdr:spPr>
        <a:xfrm>
          <a:off x="38099" y="76809600"/>
          <a:ext cx="6905625" cy="304800"/>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1100" b="1">
              <a:latin typeface="+mn-ea"/>
              <a:ea typeface="+mn-ea"/>
              <a:cs typeface="メイリオ" panose="020B0604030504040204" pitchFamily="50" charset="-128"/>
            </a:rPr>
            <a:t>問９　それはどのような取組みですか。（複数回答可）</a:t>
          </a:r>
        </a:p>
      </xdr:txBody>
    </xdr:sp>
    <xdr:clientData/>
  </xdr:twoCellAnchor>
  <xdr:twoCellAnchor>
    <xdr:from>
      <xdr:col>0</xdr:col>
      <xdr:colOff>28574</xdr:colOff>
      <xdr:row>382</xdr:row>
      <xdr:rowOff>76200</xdr:rowOff>
    </xdr:from>
    <xdr:to>
      <xdr:col>28</xdr:col>
      <xdr:colOff>209549</xdr:colOff>
      <xdr:row>384</xdr:row>
      <xdr:rowOff>38100</xdr:rowOff>
    </xdr:to>
    <xdr:sp macro="" textlink="">
      <xdr:nvSpPr>
        <xdr:cNvPr id="21" name="角丸四角形 20"/>
        <xdr:cNvSpPr/>
      </xdr:nvSpPr>
      <xdr:spPr>
        <a:xfrm>
          <a:off x="28574" y="81762600"/>
          <a:ext cx="6924675" cy="304800"/>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1100" b="1">
              <a:latin typeface="+mn-ea"/>
              <a:ea typeface="+mn-ea"/>
              <a:cs typeface="メイリオ" panose="020B0604030504040204" pitchFamily="50" charset="-128"/>
            </a:rPr>
            <a:t>問</a:t>
          </a:r>
          <a:r>
            <a:rPr kumimoji="1" lang="en-US" altLang="ja-JP" sz="1100" b="1">
              <a:latin typeface="+mn-ea"/>
              <a:ea typeface="+mn-ea"/>
              <a:cs typeface="メイリオ" panose="020B0604030504040204" pitchFamily="50" charset="-128"/>
            </a:rPr>
            <a:t>10</a:t>
          </a:r>
          <a:r>
            <a:rPr kumimoji="1" lang="ja-JP" altLang="en-US" sz="1100" b="1">
              <a:latin typeface="+mn-ea"/>
              <a:ea typeface="+mn-ea"/>
              <a:cs typeface="メイリオ" panose="020B0604030504040204" pitchFamily="50" charset="-128"/>
            </a:rPr>
            <a:t>　勤務先の取組みにより、運動やスポーツを始めましたか。</a:t>
          </a:r>
        </a:p>
      </xdr:txBody>
    </xdr:sp>
    <xdr:clientData/>
  </xdr:twoCellAnchor>
  <xdr:twoCellAnchor>
    <xdr:from>
      <xdr:col>0</xdr:col>
      <xdr:colOff>47625</xdr:colOff>
      <xdr:row>395</xdr:row>
      <xdr:rowOff>28575</xdr:rowOff>
    </xdr:from>
    <xdr:to>
      <xdr:col>28</xdr:col>
      <xdr:colOff>200025</xdr:colOff>
      <xdr:row>396</xdr:row>
      <xdr:rowOff>142875</xdr:rowOff>
    </xdr:to>
    <xdr:sp macro="" textlink="">
      <xdr:nvSpPr>
        <xdr:cNvPr id="22" name="角丸四角形 21"/>
        <xdr:cNvSpPr/>
      </xdr:nvSpPr>
      <xdr:spPr>
        <a:xfrm>
          <a:off x="47625" y="84286725"/>
          <a:ext cx="6896100" cy="285750"/>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1100" b="1">
              <a:latin typeface="+mn-ea"/>
              <a:ea typeface="+mn-ea"/>
              <a:cs typeface="メイリオ" panose="020B0604030504040204" pitchFamily="50" charset="-128"/>
            </a:rPr>
            <a:t>問</a:t>
          </a:r>
          <a:r>
            <a:rPr kumimoji="1" lang="en-US" altLang="ja-JP" sz="1100" b="1">
              <a:latin typeface="+mn-ea"/>
              <a:ea typeface="+mn-ea"/>
              <a:cs typeface="メイリオ" panose="020B0604030504040204" pitchFamily="50" charset="-128"/>
            </a:rPr>
            <a:t>11</a:t>
          </a:r>
          <a:r>
            <a:rPr kumimoji="1" lang="ja-JP" altLang="en-US" sz="1100" b="1">
              <a:latin typeface="+mn-ea"/>
              <a:ea typeface="+mn-ea"/>
              <a:cs typeface="メイリオ" panose="020B0604030504040204" pitchFamily="50" charset="-128"/>
            </a:rPr>
            <a:t>　この１年間にスポーツに関するボランティア活動を行いましたか。</a:t>
          </a:r>
        </a:p>
      </xdr:txBody>
    </xdr:sp>
    <xdr:clientData/>
  </xdr:twoCellAnchor>
  <xdr:twoCellAnchor>
    <xdr:from>
      <xdr:col>0</xdr:col>
      <xdr:colOff>47624</xdr:colOff>
      <xdr:row>429</xdr:row>
      <xdr:rowOff>28575</xdr:rowOff>
    </xdr:from>
    <xdr:to>
      <xdr:col>28</xdr:col>
      <xdr:colOff>200025</xdr:colOff>
      <xdr:row>430</xdr:row>
      <xdr:rowOff>161925</xdr:rowOff>
    </xdr:to>
    <xdr:sp macro="" textlink="">
      <xdr:nvSpPr>
        <xdr:cNvPr id="23" name="角丸四角形 22"/>
        <xdr:cNvSpPr/>
      </xdr:nvSpPr>
      <xdr:spPr>
        <a:xfrm>
          <a:off x="47624" y="90116025"/>
          <a:ext cx="6896101" cy="304800"/>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1100" b="1">
              <a:latin typeface="+mn-ea"/>
              <a:ea typeface="+mn-ea"/>
              <a:cs typeface="メイリオ" panose="020B0604030504040204" pitchFamily="50" charset="-128"/>
            </a:rPr>
            <a:t>問</a:t>
          </a:r>
          <a:r>
            <a:rPr kumimoji="1" lang="en-US" altLang="ja-JP" sz="1100" b="1">
              <a:latin typeface="+mn-ea"/>
              <a:ea typeface="+mn-ea"/>
              <a:cs typeface="メイリオ" panose="020B0604030504040204" pitchFamily="50" charset="-128"/>
            </a:rPr>
            <a:t>12</a:t>
          </a:r>
          <a:r>
            <a:rPr kumimoji="1" lang="ja-JP" altLang="en-US" sz="1100" b="1">
              <a:latin typeface="+mn-ea"/>
              <a:ea typeface="+mn-ea"/>
              <a:cs typeface="メイリオ" panose="020B0604030504040204" pitchFamily="50" charset="-128"/>
            </a:rPr>
            <a:t>　それはどのようなボランティア活動ですか。（複数回答可）</a:t>
          </a:r>
        </a:p>
      </xdr:txBody>
    </xdr:sp>
    <xdr:clientData/>
  </xdr:twoCellAnchor>
  <xdr:twoCellAnchor>
    <xdr:from>
      <xdr:col>0</xdr:col>
      <xdr:colOff>47624</xdr:colOff>
      <xdr:row>440</xdr:row>
      <xdr:rowOff>66675</xdr:rowOff>
    </xdr:from>
    <xdr:to>
      <xdr:col>28</xdr:col>
      <xdr:colOff>228599</xdr:colOff>
      <xdr:row>442</xdr:row>
      <xdr:rowOff>28575</xdr:rowOff>
    </xdr:to>
    <xdr:sp macro="" textlink="">
      <xdr:nvSpPr>
        <xdr:cNvPr id="24" name="角丸四角形 23"/>
        <xdr:cNvSpPr/>
      </xdr:nvSpPr>
      <xdr:spPr>
        <a:xfrm>
          <a:off x="47624" y="92382975"/>
          <a:ext cx="6924675" cy="304800"/>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1100" b="1">
              <a:latin typeface="+mn-ea"/>
              <a:ea typeface="+mn-ea"/>
              <a:cs typeface="メイリオ" panose="020B0604030504040204" pitchFamily="50" charset="-128"/>
            </a:rPr>
            <a:t>問</a:t>
          </a:r>
          <a:r>
            <a:rPr kumimoji="1" lang="en-US" altLang="ja-JP" sz="1100" b="1">
              <a:latin typeface="+mn-ea"/>
              <a:ea typeface="+mn-ea"/>
              <a:cs typeface="メイリオ" panose="020B0604030504040204" pitchFamily="50" charset="-128"/>
            </a:rPr>
            <a:t>13</a:t>
          </a:r>
          <a:r>
            <a:rPr kumimoji="1" lang="ja-JP" altLang="en-US" sz="1100" b="1">
              <a:latin typeface="+mn-ea"/>
              <a:ea typeface="+mn-ea"/>
              <a:cs typeface="メイリオ" panose="020B0604030504040204" pitchFamily="50" charset="-128"/>
            </a:rPr>
            <a:t>　スポーツに関するボランティア活動を行ったのはどのような理由からですか。（複数回答可）</a:t>
          </a:r>
        </a:p>
      </xdr:txBody>
    </xdr:sp>
    <xdr:clientData/>
  </xdr:twoCellAnchor>
  <xdr:twoCellAnchor>
    <xdr:from>
      <xdr:col>0</xdr:col>
      <xdr:colOff>0</xdr:colOff>
      <xdr:row>455</xdr:row>
      <xdr:rowOff>66675</xdr:rowOff>
    </xdr:from>
    <xdr:to>
      <xdr:col>28</xdr:col>
      <xdr:colOff>219074</xdr:colOff>
      <xdr:row>457</xdr:row>
      <xdr:rowOff>0</xdr:rowOff>
    </xdr:to>
    <xdr:sp macro="" textlink="">
      <xdr:nvSpPr>
        <xdr:cNvPr id="25" name="角丸四角形 24"/>
        <xdr:cNvSpPr/>
      </xdr:nvSpPr>
      <xdr:spPr>
        <a:xfrm>
          <a:off x="0" y="95469075"/>
          <a:ext cx="6962774" cy="276225"/>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1100" b="1">
              <a:latin typeface="+mn-ea"/>
              <a:ea typeface="+mn-ea"/>
              <a:cs typeface="メイリオ" panose="020B0604030504040204" pitchFamily="50" charset="-128"/>
            </a:rPr>
            <a:t>問</a:t>
          </a:r>
          <a:r>
            <a:rPr kumimoji="1" lang="en-US" altLang="ja-JP" sz="1100" b="1">
              <a:latin typeface="+mn-ea"/>
              <a:ea typeface="+mn-ea"/>
              <a:cs typeface="メイリオ" panose="020B0604030504040204" pitchFamily="50" charset="-128"/>
            </a:rPr>
            <a:t>14</a:t>
          </a:r>
          <a:r>
            <a:rPr kumimoji="1" lang="ja-JP" altLang="en-US" sz="1100" b="1">
              <a:latin typeface="+mn-ea"/>
              <a:ea typeface="+mn-ea"/>
              <a:cs typeface="メイリオ" panose="020B0604030504040204" pitchFamily="50" charset="-128"/>
            </a:rPr>
            <a:t>　今後、スポーツに関するボランティア活動を行いたいと思いますか。</a:t>
          </a:r>
        </a:p>
      </xdr:txBody>
    </xdr:sp>
    <xdr:clientData/>
  </xdr:twoCellAnchor>
  <xdr:twoCellAnchor>
    <xdr:from>
      <xdr:col>0</xdr:col>
      <xdr:colOff>38099</xdr:colOff>
      <xdr:row>495</xdr:row>
      <xdr:rowOff>47624</xdr:rowOff>
    </xdr:from>
    <xdr:to>
      <xdr:col>28</xdr:col>
      <xdr:colOff>219074</xdr:colOff>
      <xdr:row>499</xdr:row>
      <xdr:rowOff>95250</xdr:rowOff>
    </xdr:to>
    <xdr:sp macro="" textlink="">
      <xdr:nvSpPr>
        <xdr:cNvPr id="26" name="角丸四角形 25"/>
        <xdr:cNvSpPr/>
      </xdr:nvSpPr>
      <xdr:spPr>
        <a:xfrm>
          <a:off x="38099" y="102327074"/>
          <a:ext cx="6924675" cy="695326"/>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1100" b="1">
              <a:latin typeface="+mn-ea"/>
              <a:ea typeface="+mn-ea"/>
              <a:cs typeface="メイリオ" panose="020B0604030504040204" pitchFamily="50" charset="-128"/>
            </a:rPr>
            <a:t>問</a:t>
          </a:r>
          <a:r>
            <a:rPr kumimoji="1" lang="en-US" altLang="ja-JP" sz="1100" b="1">
              <a:latin typeface="+mn-ea"/>
              <a:ea typeface="+mn-ea"/>
              <a:cs typeface="メイリオ" panose="020B0604030504040204" pitchFamily="50" charset="-128"/>
            </a:rPr>
            <a:t>15</a:t>
          </a:r>
          <a:r>
            <a:rPr kumimoji="1" lang="ja-JP" altLang="en-US" sz="1100" b="1">
              <a:latin typeface="+mn-ea"/>
              <a:ea typeface="+mn-ea"/>
              <a:cs typeface="メイリオ" panose="020B0604030504040204" pitchFamily="50" charset="-128"/>
            </a:rPr>
            <a:t>　スポーツに関するボランティア活動を行いたいと思わないのはどのような理由からですか。</a:t>
          </a:r>
          <a:endParaRPr kumimoji="1" lang="en-US" altLang="ja-JP" sz="1100" b="1">
            <a:latin typeface="+mn-ea"/>
            <a:ea typeface="+mn-ea"/>
            <a:cs typeface="メイリオ" panose="020B0604030504040204" pitchFamily="50" charset="-128"/>
          </a:endParaRPr>
        </a:p>
        <a:p>
          <a:pPr algn="l"/>
          <a:r>
            <a:rPr kumimoji="1" lang="ja-JP" altLang="en-US" sz="1100" b="1">
              <a:latin typeface="+mn-ea"/>
              <a:ea typeface="+mn-ea"/>
              <a:cs typeface="メイリオ" panose="020B0604030504040204" pitchFamily="50" charset="-128"/>
            </a:rPr>
            <a:t>　　　　（複数回答可）</a:t>
          </a:r>
        </a:p>
      </xdr:txBody>
    </xdr:sp>
    <xdr:clientData/>
  </xdr:twoCellAnchor>
  <xdr:twoCellAnchor>
    <xdr:from>
      <xdr:col>0</xdr:col>
      <xdr:colOff>38099</xdr:colOff>
      <xdr:row>546</xdr:row>
      <xdr:rowOff>57151</xdr:rowOff>
    </xdr:from>
    <xdr:to>
      <xdr:col>28</xdr:col>
      <xdr:colOff>180974</xdr:colOff>
      <xdr:row>548</xdr:row>
      <xdr:rowOff>1</xdr:rowOff>
    </xdr:to>
    <xdr:sp macro="" textlink="">
      <xdr:nvSpPr>
        <xdr:cNvPr id="27" name="角丸四角形 26"/>
        <xdr:cNvSpPr/>
      </xdr:nvSpPr>
      <xdr:spPr>
        <a:xfrm>
          <a:off x="38099" y="115814476"/>
          <a:ext cx="6886575" cy="285750"/>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1100" b="1">
              <a:latin typeface="+mn-ea"/>
              <a:ea typeface="+mn-ea"/>
              <a:cs typeface="メイリオ" panose="020B0604030504040204" pitchFamily="50" charset="-128"/>
            </a:rPr>
            <a:t>問</a:t>
          </a:r>
          <a:r>
            <a:rPr kumimoji="1" lang="en-US" altLang="ja-JP" sz="1100" b="1">
              <a:latin typeface="+mn-ea"/>
              <a:ea typeface="+mn-ea"/>
              <a:cs typeface="メイリオ" panose="020B0604030504040204" pitchFamily="50" charset="-128"/>
            </a:rPr>
            <a:t>16</a:t>
          </a:r>
          <a:r>
            <a:rPr kumimoji="1" lang="ja-JP" altLang="en-US" sz="1100" b="1">
              <a:latin typeface="+mn-ea"/>
              <a:ea typeface="+mn-ea"/>
              <a:cs typeface="メイリオ" panose="020B0604030504040204" pitchFamily="50" charset="-128"/>
            </a:rPr>
            <a:t>　１年間にスポーツの試合や大会（プロスポーツを含む。）を会場まで見に行ったことがありますか。</a:t>
          </a:r>
        </a:p>
      </xdr:txBody>
    </xdr:sp>
    <xdr:clientData/>
  </xdr:twoCellAnchor>
  <xdr:twoCellAnchor>
    <xdr:from>
      <xdr:col>0</xdr:col>
      <xdr:colOff>57150</xdr:colOff>
      <xdr:row>581</xdr:row>
      <xdr:rowOff>47625</xdr:rowOff>
    </xdr:from>
    <xdr:to>
      <xdr:col>28</xdr:col>
      <xdr:colOff>228600</xdr:colOff>
      <xdr:row>582</xdr:row>
      <xdr:rowOff>161925</xdr:rowOff>
    </xdr:to>
    <xdr:sp macro="" textlink="">
      <xdr:nvSpPr>
        <xdr:cNvPr id="28" name="角丸四角形 27"/>
        <xdr:cNvSpPr/>
      </xdr:nvSpPr>
      <xdr:spPr>
        <a:xfrm>
          <a:off x="57150" y="121805700"/>
          <a:ext cx="6915150" cy="285750"/>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1100" b="1">
              <a:latin typeface="+mn-ea"/>
              <a:ea typeface="+mn-ea"/>
              <a:cs typeface="メイリオ" panose="020B0604030504040204" pitchFamily="50" charset="-128"/>
            </a:rPr>
            <a:t>問</a:t>
          </a:r>
          <a:r>
            <a:rPr kumimoji="1" lang="en-US" altLang="ja-JP" sz="1100" b="1">
              <a:latin typeface="+mn-ea"/>
              <a:ea typeface="+mn-ea"/>
              <a:cs typeface="メイリオ" panose="020B0604030504040204" pitchFamily="50" charset="-128"/>
            </a:rPr>
            <a:t>17</a:t>
          </a:r>
          <a:r>
            <a:rPr kumimoji="1" lang="ja-JP" altLang="en-US" sz="1100" b="1">
              <a:latin typeface="+mn-ea"/>
              <a:ea typeface="+mn-ea"/>
              <a:cs typeface="メイリオ" panose="020B0604030504040204" pitchFamily="50" charset="-128"/>
            </a:rPr>
            <a:t>　観戦に行った理由は何ですか。（複数回答可）</a:t>
          </a:r>
        </a:p>
      </xdr:txBody>
    </xdr:sp>
    <xdr:clientData/>
  </xdr:twoCellAnchor>
  <xdr:twoCellAnchor>
    <xdr:from>
      <xdr:col>0</xdr:col>
      <xdr:colOff>47625</xdr:colOff>
      <xdr:row>598</xdr:row>
      <xdr:rowOff>66675</xdr:rowOff>
    </xdr:from>
    <xdr:to>
      <xdr:col>28</xdr:col>
      <xdr:colOff>219075</xdr:colOff>
      <xdr:row>600</xdr:row>
      <xdr:rowOff>9525</xdr:rowOff>
    </xdr:to>
    <xdr:sp macro="" textlink="">
      <xdr:nvSpPr>
        <xdr:cNvPr id="29" name="角丸四角形 28"/>
        <xdr:cNvSpPr/>
      </xdr:nvSpPr>
      <xdr:spPr>
        <a:xfrm>
          <a:off x="47625" y="125939550"/>
          <a:ext cx="6915150" cy="285750"/>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1100" b="1">
              <a:latin typeface="+mn-ea"/>
              <a:ea typeface="+mn-ea"/>
              <a:cs typeface="メイリオ" panose="020B0604030504040204" pitchFamily="50" charset="-128"/>
            </a:rPr>
            <a:t>問</a:t>
          </a:r>
          <a:r>
            <a:rPr kumimoji="1" lang="en-US" altLang="ja-JP" sz="1100" b="1">
              <a:latin typeface="+mn-ea"/>
              <a:ea typeface="+mn-ea"/>
              <a:cs typeface="メイリオ" panose="020B0604030504040204" pitchFamily="50" charset="-128"/>
            </a:rPr>
            <a:t>18</a:t>
          </a:r>
          <a:r>
            <a:rPr kumimoji="1" lang="ja-JP" altLang="en-US" sz="1100" b="1">
              <a:latin typeface="+mn-ea"/>
              <a:ea typeface="+mn-ea"/>
              <a:cs typeface="メイリオ" panose="020B0604030504040204" pitchFamily="50" charset="-128"/>
            </a:rPr>
            <a:t>　観戦に行かなかったのはなぜですか。（複数回答可）</a:t>
          </a:r>
        </a:p>
      </xdr:txBody>
    </xdr:sp>
    <xdr:clientData/>
  </xdr:twoCellAnchor>
  <xdr:twoCellAnchor>
    <xdr:from>
      <xdr:col>0</xdr:col>
      <xdr:colOff>57149</xdr:colOff>
      <xdr:row>612</xdr:row>
      <xdr:rowOff>38099</xdr:rowOff>
    </xdr:from>
    <xdr:to>
      <xdr:col>28</xdr:col>
      <xdr:colOff>180974</xdr:colOff>
      <xdr:row>616</xdr:row>
      <xdr:rowOff>9525</xdr:rowOff>
    </xdr:to>
    <xdr:sp macro="" textlink="">
      <xdr:nvSpPr>
        <xdr:cNvPr id="30" name="角丸四角形 29"/>
        <xdr:cNvSpPr/>
      </xdr:nvSpPr>
      <xdr:spPr>
        <a:xfrm>
          <a:off x="57149" y="130073399"/>
          <a:ext cx="6867525" cy="657226"/>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1100" b="1">
              <a:latin typeface="+mn-ea"/>
              <a:ea typeface="+mn-ea"/>
              <a:cs typeface="メイリオ" panose="020B0604030504040204" pitchFamily="50" charset="-128"/>
            </a:rPr>
            <a:t>問</a:t>
          </a:r>
          <a:r>
            <a:rPr kumimoji="1" lang="en-US" altLang="ja-JP" sz="1100" b="1">
              <a:latin typeface="+mn-ea"/>
              <a:ea typeface="+mn-ea"/>
              <a:cs typeface="メイリオ" panose="020B0604030504040204" pitchFamily="50" charset="-128"/>
            </a:rPr>
            <a:t>19</a:t>
          </a:r>
          <a:r>
            <a:rPr kumimoji="1" lang="ja-JP" altLang="en-US" sz="1100" b="1">
              <a:latin typeface="+mn-ea"/>
              <a:ea typeface="+mn-ea"/>
              <a:cs typeface="メイリオ" panose="020B0604030504040204" pitchFamily="50" charset="-128"/>
            </a:rPr>
            <a:t>　主にどのような方法でスポーツに関する情報（イベントや行事の開催情報、スポーツ施設の有無・</a:t>
          </a:r>
          <a:endParaRPr kumimoji="1" lang="en-US" altLang="ja-JP" sz="1100" b="1">
            <a:latin typeface="+mn-ea"/>
            <a:ea typeface="+mn-ea"/>
            <a:cs typeface="メイリオ" panose="020B0604030504040204" pitchFamily="50" charset="-128"/>
          </a:endParaRPr>
        </a:p>
        <a:p>
          <a:pPr algn="l"/>
          <a:r>
            <a:rPr kumimoji="1" lang="ja-JP" altLang="en-US" sz="1100" b="1">
              <a:latin typeface="+mn-ea"/>
              <a:ea typeface="+mn-ea"/>
              <a:cs typeface="メイリオ" panose="020B0604030504040204" pitchFamily="50" charset="-128"/>
            </a:rPr>
            <a:t>　　　　空き情報、スポーツ教室情報など）を入手していますか。（複数回答可）</a:t>
          </a:r>
        </a:p>
      </xdr:txBody>
    </xdr:sp>
    <xdr:clientData/>
  </xdr:twoCellAnchor>
  <xdr:twoCellAnchor>
    <xdr:from>
      <xdr:col>0</xdr:col>
      <xdr:colOff>38100</xdr:colOff>
      <xdr:row>680</xdr:row>
      <xdr:rowOff>47625</xdr:rowOff>
    </xdr:from>
    <xdr:to>
      <xdr:col>28</xdr:col>
      <xdr:colOff>209550</xdr:colOff>
      <xdr:row>681</xdr:row>
      <xdr:rowOff>161925</xdr:rowOff>
    </xdr:to>
    <xdr:sp macro="" textlink="">
      <xdr:nvSpPr>
        <xdr:cNvPr id="31" name="角丸四角形 30"/>
        <xdr:cNvSpPr/>
      </xdr:nvSpPr>
      <xdr:spPr>
        <a:xfrm>
          <a:off x="38100" y="144332325"/>
          <a:ext cx="6915150" cy="285750"/>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1100" b="1">
              <a:latin typeface="+mn-ea"/>
              <a:ea typeface="+mn-ea"/>
              <a:cs typeface="メイリオ" panose="020B0604030504040204" pitchFamily="50" charset="-128"/>
            </a:rPr>
            <a:t>問</a:t>
          </a:r>
          <a:r>
            <a:rPr kumimoji="1" lang="en-US" altLang="ja-JP" sz="1100" b="1">
              <a:latin typeface="+mn-ea"/>
              <a:ea typeface="+mn-ea"/>
              <a:cs typeface="メイリオ" panose="020B0604030504040204" pitchFamily="50" charset="-128"/>
            </a:rPr>
            <a:t>20</a:t>
          </a:r>
          <a:r>
            <a:rPr kumimoji="1" lang="ja-JP" altLang="en-US" sz="1100" b="1">
              <a:latin typeface="+mn-ea"/>
              <a:ea typeface="+mn-ea"/>
              <a:cs typeface="メイリオ" panose="020B0604030504040204" pitchFamily="50" charset="-128"/>
            </a:rPr>
            <a:t>　スポーツに関する情報について、より充実してほしい広報手段はどれですか。（複数回答可）</a:t>
          </a:r>
        </a:p>
      </xdr:txBody>
    </xdr:sp>
    <xdr:clientData/>
  </xdr:twoCellAnchor>
  <xdr:twoCellAnchor>
    <xdr:from>
      <xdr:col>0</xdr:col>
      <xdr:colOff>47625</xdr:colOff>
      <xdr:row>741</xdr:row>
      <xdr:rowOff>47625</xdr:rowOff>
    </xdr:from>
    <xdr:to>
      <xdr:col>28</xdr:col>
      <xdr:colOff>180975</xdr:colOff>
      <xdr:row>742</xdr:row>
      <xdr:rowOff>161925</xdr:rowOff>
    </xdr:to>
    <xdr:sp macro="" textlink="">
      <xdr:nvSpPr>
        <xdr:cNvPr id="32" name="角丸四角形 31"/>
        <xdr:cNvSpPr/>
      </xdr:nvSpPr>
      <xdr:spPr>
        <a:xfrm>
          <a:off x="47625" y="157676850"/>
          <a:ext cx="6877050" cy="285750"/>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1100" b="1">
              <a:latin typeface="+mn-ea"/>
              <a:ea typeface="+mn-ea"/>
              <a:cs typeface="メイリオ" panose="020B0604030504040204" pitchFamily="50" charset="-128"/>
            </a:rPr>
            <a:t>問</a:t>
          </a:r>
          <a:r>
            <a:rPr kumimoji="1" lang="en-US" altLang="ja-JP" sz="1100" b="1">
              <a:latin typeface="+mn-ea"/>
              <a:ea typeface="+mn-ea"/>
              <a:cs typeface="メイリオ" panose="020B0604030504040204" pitchFamily="50" charset="-128"/>
            </a:rPr>
            <a:t>21</a:t>
          </a:r>
          <a:r>
            <a:rPr kumimoji="1" lang="ja-JP" altLang="en-US" sz="1100" b="1">
              <a:latin typeface="+mn-ea"/>
              <a:ea typeface="+mn-ea"/>
              <a:cs typeface="メイリオ" panose="020B0604030504040204" pitchFamily="50" charset="-128"/>
            </a:rPr>
            <a:t>　大阪市はスポーツが盛んであると思いますか。</a:t>
          </a:r>
        </a:p>
      </xdr:txBody>
    </xdr:sp>
    <xdr:clientData/>
  </xdr:twoCellAnchor>
  <xdr:twoCellAnchor>
    <xdr:from>
      <xdr:col>0</xdr:col>
      <xdr:colOff>28575</xdr:colOff>
      <xdr:row>777</xdr:row>
      <xdr:rowOff>152400</xdr:rowOff>
    </xdr:from>
    <xdr:to>
      <xdr:col>28</xdr:col>
      <xdr:colOff>161925</xdr:colOff>
      <xdr:row>779</xdr:row>
      <xdr:rowOff>95250</xdr:rowOff>
    </xdr:to>
    <xdr:sp macro="" textlink="">
      <xdr:nvSpPr>
        <xdr:cNvPr id="33" name="角丸四角形 32"/>
        <xdr:cNvSpPr/>
      </xdr:nvSpPr>
      <xdr:spPr>
        <a:xfrm>
          <a:off x="28575" y="163934775"/>
          <a:ext cx="6877050" cy="285750"/>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1100" b="1">
              <a:latin typeface="+mn-ea"/>
              <a:ea typeface="+mn-ea"/>
              <a:cs typeface="メイリオ" panose="020B0604030504040204" pitchFamily="50" charset="-128"/>
            </a:rPr>
            <a:t>問</a:t>
          </a:r>
          <a:r>
            <a:rPr kumimoji="1" lang="en-US" altLang="ja-JP" sz="1100" b="1">
              <a:latin typeface="+mn-ea"/>
              <a:ea typeface="+mn-ea"/>
              <a:cs typeface="メイリオ" panose="020B0604030504040204" pitchFamily="50" charset="-128"/>
            </a:rPr>
            <a:t>22</a:t>
          </a:r>
          <a:r>
            <a:rPr kumimoji="1" lang="ja-JP" altLang="en-US" sz="1100" b="1">
              <a:latin typeface="+mn-ea"/>
              <a:ea typeface="+mn-ea"/>
              <a:cs typeface="メイリオ" panose="020B0604030504040204" pitchFamily="50" charset="-128"/>
            </a:rPr>
            <a:t>　大阪市はスポーツが盛んであると思ったのはなぜですか。（複数回答可）</a:t>
          </a:r>
        </a:p>
      </xdr:txBody>
    </xdr:sp>
    <xdr:clientData/>
  </xdr:twoCellAnchor>
  <xdr:twoCellAnchor>
    <xdr:from>
      <xdr:col>0</xdr:col>
      <xdr:colOff>57150</xdr:colOff>
      <xdr:row>789</xdr:row>
      <xdr:rowOff>66675</xdr:rowOff>
    </xdr:from>
    <xdr:to>
      <xdr:col>28</xdr:col>
      <xdr:colOff>209550</xdr:colOff>
      <xdr:row>791</xdr:row>
      <xdr:rowOff>0</xdr:rowOff>
    </xdr:to>
    <xdr:sp macro="" textlink="">
      <xdr:nvSpPr>
        <xdr:cNvPr id="34" name="角丸四角形 33"/>
        <xdr:cNvSpPr/>
      </xdr:nvSpPr>
      <xdr:spPr>
        <a:xfrm>
          <a:off x="57150" y="167001825"/>
          <a:ext cx="6896100" cy="276225"/>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1100" b="1">
              <a:latin typeface="+mn-ea"/>
              <a:ea typeface="+mn-ea"/>
              <a:cs typeface="メイリオ" panose="020B0604030504040204" pitchFamily="50" charset="-128"/>
            </a:rPr>
            <a:t>問</a:t>
          </a:r>
          <a:r>
            <a:rPr kumimoji="1" lang="en-US" altLang="ja-JP" sz="1100" b="1">
              <a:latin typeface="+mn-ea"/>
              <a:ea typeface="+mn-ea"/>
              <a:cs typeface="メイリオ" panose="020B0604030504040204" pitchFamily="50" charset="-128"/>
            </a:rPr>
            <a:t>23</a:t>
          </a:r>
          <a:r>
            <a:rPr kumimoji="1" lang="ja-JP" altLang="en-US" sz="1100" b="1">
              <a:latin typeface="+mn-ea"/>
              <a:ea typeface="+mn-ea"/>
              <a:cs typeface="メイリオ" panose="020B0604030504040204" pitchFamily="50" charset="-128"/>
            </a:rPr>
            <a:t>　大阪市はスポーツが盛んであると思わなかったのはなぜですか。（複数回答可）</a:t>
          </a:r>
        </a:p>
      </xdr:txBody>
    </xdr:sp>
    <xdr:clientData/>
  </xdr:twoCellAnchor>
  <xdr:twoCellAnchor>
    <xdr:from>
      <xdr:col>0</xdr:col>
      <xdr:colOff>19049</xdr:colOff>
      <xdr:row>800</xdr:row>
      <xdr:rowOff>152400</xdr:rowOff>
    </xdr:from>
    <xdr:to>
      <xdr:col>28</xdr:col>
      <xdr:colOff>200024</xdr:colOff>
      <xdr:row>802</xdr:row>
      <xdr:rowOff>85725</xdr:rowOff>
    </xdr:to>
    <xdr:sp macro="" textlink="">
      <xdr:nvSpPr>
        <xdr:cNvPr id="35" name="角丸四角形 34"/>
        <xdr:cNvSpPr/>
      </xdr:nvSpPr>
      <xdr:spPr>
        <a:xfrm>
          <a:off x="19049" y="169659300"/>
          <a:ext cx="6924675" cy="276225"/>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1100" b="1">
              <a:latin typeface="+mn-ea"/>
              <a:ea typeface="+mn-ea"/>
              <a:cs typeface="メイリオ" panose="020B0604030504040204" pitchFamily="50" charset="-128"/>
            </a:rPr>
            <a:t>問</a:t>
          </a:r>
          <a:r>
            <a:rPr kumimoji="1" lang="en-US" altLang="ja-JP" sz="1100" b="1">
              <a:latin typeface="+mn-ea"/>
              <a:ea typeface="+mn-ea"/>
              <a:cs typeface="メイリオ" panose="020B0604030504040204" pitchFamily="50" charset="-128"/>
            </a:rPr>
            <a:t>24</a:t>
          </a:r>
          <a:r>
            <a:rPr kumimoji="1" lang="ja-JP" altLang="en-US" sz="1100" b="1">
              <a:latin typeface="+mn-ea"/>
              <a:ea typeface="+mn-ea"/>
              <a:cs typeface="メイリオ" panose="020B0604030504040204" pitchFamily="50" charset="-128"/>
            </a:rPr>
            <a:t>　あなたが住んでいる地域では、スポーツで人との交流やつながりが深まっていると思いますか。</a:t>
          </a:r>
        </a:p>
      </xdr:txBody>
    </xdr:sp>
    <xdr:clientData/>
  </xdr:twoCellAnchor>
  <xdr:twoCellAnchor>
    <xdr:from>
      <xdr:col>0</xdr:col>
      <xdr:colOff>38099</xdr:colOff>
      <xdr:row>840</xdr:row>
      <xdr:rowOff>76200</xdr:rowOff>
    </xdr:from>
    <xdr:to>
      <xdr:col>28</xdr:col>
      <xdr:colOff>200024</xdr:colOff>
      <xdr:row>842</xdr:row>
      <xdr:rowOff>0</xdr:rowOff>
    </xdr:to>
    <xdr:sp macro="" textlink="">
      <xdr:nvSpPr>
        <xdr:cNvPr id="36" name="角丸四角形 35"/>
        <xdr:cNvSpPr/>
      </xdr:nvSpPr>
      <xdr:spPr>
        <a:xfrm>
          <a:off x="38099" y="176441100"/>
          <a:ext cx="6905625" cy="266700"/>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1100" b="1">
              <a:latin typeface="+mn-ea"/>
              <a:ea typeface="+mn-ea"/>
              <a:cs typeface="メイリオ" panose="020B0604030504040204" pitchFamily="50" charset="-128"/>
            </a:rPr>
            <a:t>問</a:t>
          </a:r>
          <a:r>
            <a:rPr kumimoji="1" lang="en-US" altLang="ja-JP" sz="1100" b="1">
              <a:latin typeface="+mn-ea"/>
              <a:ea typeface="+mn-ea"/>
              <a:cs typeface="メイリオ" panose="020B0604030504040204" pitchFamily="50" charset="-128"/>
            </a:rPr>
            <a:t>25</a:t>
          </a:r>
          <a:r>
            <a:rPr kumimoji="1" lang="ja-JP" altLang="en-US" sz="1100" b="1">
              <a:latin typeface="+mn-ea"/>
              <a:ea typeface="+mn-ea"/>
              <a:cs typeface="メイリオ" panose="020B0604030504040204" pitchFamily="50" charset="-128"/>
            </a:rPr>
            <a:t>　あなたは東京オリンピック・パラリンピックに興味・関心がありますか。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city.osaka.lg.jp/kaikei/cmsfiles/contents/0000495/495839/Zaimusyohyo_enq.results_H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査結果"/>
      <sheetName val="問１"/>
      <sheetName val="問２"/>
      <sheetName val="問３"/>
      <sheetName val="問４"/>
      <sheetName val="問５"/>
      <sheetName val="問６"/>
      <sheetName val="問７"/>
      <sheetName val="問８"/>
      <sheetName val="理解度の比較"/>
      <sheetName val="クロス集計 (問１と問３・５・７)"/>
      <sheetName val="クロス集計 (問２と問３・５・７)"/>
      <sheetName val="問９・１０・総評"/>
      <sheetName val="グラフ用データ"/>
    </sheetNames>
    <sheetDataSet>
      <sheetData sheetId="0">
        <row r="29">
          <cell r="J29" t="str">
            <v>29歳
以下</v>
          </cell>
          <cell r="M29" t="str">
            <v>30歳代</v>
          </cell>
          <cell r="P29" t="str">
            <v>40歳代</v>
          </cell>
          <cell r="S29" t="str">
            <v>50歳代</v>
          </cell>
          <cell r="V29" t="str">
            <v>60歳
以上</v>
          </cell>
        </row>
        <row r="30">
          <cell r="J30"/>
          <cell r="M30"/>
          <cell r="P30"/>
          <cell r="S30"/>
          <cell r="V30"/>
        </row>
        <row r="31">
          <cell r="J31"/>
          <cell r="M31"/>
          <cell r="P31"/>
          <cell r="S31"/>
          <cell r="V31"/>
        </row>
        <row r="32">
          <cell r="J32">
            <v>49</v>
          </cell>
          <cell r="M32">
            <v>50</v>
          </cell>
          <cell r="P32">
            <v>50</v>
          </cell>
          <cell r="S32">
            <v>48</v>
          </cell>
          <cell r="V32">
            <v>50</v>
          </cell>
        </row>
        <row r="33">
          <cell r="J33">
            <v>0.19838056680161945</v>
          </cell>
          <cell r="M33">
            <v>0.20242914979757085</v>
          </cell>
          <cell r="P33">
            <v>0.20242914979757085</v>
          </cell>
          <cell r="S33">
            <v>0.19433198380566802</v>
          </cell>
          <cell r="V33">
            <v>0.20242914979757085</v>
          </cell>
        </row>
        <row r="34">
          <cell r="J34">
            <v>0.49</v>
          </cell>
          <cell r="M34">
            <v>0.5</v>
          </cell>
          <cell r="P34">
            <v>0.5</v>
          </cell>
          <cell r="S34">
            <v>0.48</v>
          </cell>
          <cell r="V34">
            <v>0.5</v>
          </cell>
        </row>
        <row r="35">
          <cell r="J35">
            <v>49</v>
          </cell>
          <cell r="M35">
            <v>50</v>
          </cell>
          <cell r="P35">
            <v>50</v>
          </cell>
          <cell r="S35">
            <v>49</v>
          </cell>
          <cell r="V35">
            <v>50</v>
          </cell>
        </row>
        <row r="36">
          <cell r="J36">
            <v>0.19758064516129031</v>
          </cell>
          <cell r="M36">
            <v>0.20161290322580644</v>
          </cell>
          <cell r="P36">
            <v>0.20161290322580644</v>
          </cell>
          <cell r="S36">
            <v>0.19758064516129031</v>
          </cell>
          <cell r="V36">
            <v>0.20161290322580644</v>
          </cell>
        </row>
        <row r="37">
          <cell r="J37">
            <v>0.49</v>
          </cell>
          <cell r="M37">
            <v>0.5</v>
          </cell>
          <cell r="P37">
            <v>0.5</v>
          </cell>
          <cell r="S37">
            <v>0.49</v>
          </cell>
          <cell r="V37">
            <v>0.5</v>
          </cell>
        </row>
        <row r="41">
          <cell r="J41">
            <v>100</v>
          </cell>
          <cell r="M41">
            <v>100</v>
          </cell>
          <cell r="P41">
            <v>100</v>
          </cell>
          <cell r="S41">
            <v>100</v>
          </cell>
          <cell r="V41">
            <v>100</v>
          </cell>
        </row>
        <row r="42">
          <cell r="J42">
            <v>0.2</v>
          </cell>
          <cell r="M42">
            <v>0.2</v>
          </cell>
          <cell r="P42">
            <v>0.2</v>
          </cell>
          <cell r="S42">
            <v>0.2</v>
          </cell>
          <cell r="V42">
            <v>0.2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BB886"/>
  <sheetViews>
    <sheetView showGridLines="0" tabSelected="1" view="pageBreakPreview" zoomScaleNormal="110" zoomScaleSheetLayoutView="100" workbookViewId="0"/>
  </sheetViews>
  <sheetFormatPr defaultRowHeight="13.5" outlineLevelRow="1"/>
  <cols>
    <col min="1" max="2" width="3.625" style="26" customWidth="1"/>
    <col min="3" max="28" width="3.125" style="26" customWidth="1"/>
    <col min="29" max="31" width="3.625" style="26" customWidth="1"/>
    <col min="32" max="32" width="3.125" style="26" customWidth="1"/>
    <col min="33" max="33" width="20.25" style="26" bestFit="1" customWidth="1"/>
    <col min="34" max="34" width="7.875" style="26" bestFit="1" customWidth="1"/>
    <col min="35" max="35" width="7.125" style="26" customWidth="1"/>
    <col min="36" max="64" width="3.125" style="26" customWidth="1"/>
    <col min="65" max="16384" width="9" style="26"/>
  </cols>
  <sheetData>
    <row r="2" spans="1:29" ht="13.5" customHeight="1">
      <c r="A2" s="393" t="s">
        <v>199</v>
      </c>
      <c r="B2" s="394"/>
      <c r="C2" s="394"/>
      <c r="D2" s="394"/>
      <c r="E2" s="394"/>
      <c r="F2" s="394"/>
      <c r="G2" s="394"/>
      <c r="H2" s="394"/>
      <c r="I2" s="394"/>
      <c r="J2" s="394"/>
      <c r="K2" s="394"/>
      <c r="L2" s="394"/>
      <c r="M2" s="394"/>
      <c r="N2" s="394"/>
      <c r="O2" s="394"/>
      <c r="P2" s="394"/>
      <c r="Q2" s="394"/>
      <c r="R2" s="394"/>
      <c r="S2" s="394"/>
      <c r="T2" s="394"/>
      <c r="U2" s="394"/>
      <c r="V2" s="394"/>
      <c r="W2" s="394"/>
      <c r="X2" s="394"/>
      <c r="Y2" s="394"/>
      <c r="Z2" s="394"/>
      <c r="AA2" s="394"/>
      <c r="AB2" s="394"/>
      <c r="AC2" s="394"/>
    </row>
    <row r="3" spans="1:29" ht="13.5" customHeight="1">
      <c r="A3" s="394"/>
      <c r="B3" s="394"/>
      <c r="C3" s="394"/>
      <c r="D3" s="394"/>
      <c r="E3" s="394"/>
      <c r="F3" s="394"/>
      <c r="G3" s="394"/>
      <c r="H3" s="394"/>
      <c r="I3" s="394"/>
      <c r="J3" s="394"/>
      <c r="K3" s="394"/>
      <c r="L3" s="394"/>
      <c r="M3" s="394"/>
      <c r="N3" s="394"/>
      <c r="O3" s="394"/>
      <c r="P3" s="394"/>
      <c r="Q3" s="394"/>
      <c r="R3" s="394"/>
      <c r="S3" s="394"/>
      <c r="T3" s="394"/>
      <c r="U3" s="394"/>
      <c r="V3" s="394"/>
      <c r="W3" s="394"/>
      <c r="X3" s="394"/>
      <c r="Y3" s="394"/>
      <c r="Z3" s="394"/>
      <c r="AA3" s="394"/>
      <c r="AB3" s="394"/>
      <c r="AC3" s="394"/>
    </row>
    <row r="4" spans="1:29" ht="13.5"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row>
    <row r="5" spans="1:29" ht="13.5" customHeight="1">
      <c r="A5" s="1" t="s">
        <v>9</v>
      </c>
      <c r="B5" s="1"/>
      <c r="C5" s="1"/>
      <c r="D5" s="1"/>
      <c r="E5" s="416" t="s">
        <v>269</v>
      </c>
      <c r="F5" s="416"/>
      <c r="G5" s="416"/>
      <c r="H5" s="416"/>
      <c r="I5" s="416"/>
      <c r="J5" s="416"/>
      <c r="K5" s="416"/>
      <c r="L5" s="416"/>
      <c r="M5" s="416"/>
      <c r="N5" s="416"/>
      <c r="O5" s="416"/>
      <c r="P5" s="416"/>
      <c r="Q5" s="416"/>
      <c r="R5" s="416"/>
      <c r="S5" s="416"/>
      <c r="T5" s="416"/>
      <c r="U5" s="416"/>
      <c r="V5" s="416"/>
      <c r="W5" s="416"/>
      <c r="X5" s="416"/>
      <c r="Y5" s="416"/>
      <c r="Z5" s="416"/>
      <c r="AA5" s="416"/>
      <c r="AB5" s="416"/>
      <c r="AC5" s="416"/>
    </row>
    <row r="6" spans="1:29" ht="13.5" customHeight="1">
      <c r="A6" s="1"/>
      <c r="B6" s="1"/>
      <c r="C6" s="1"/>
      <c r="D6" s="1"/>
      <c r="E6" s="416"/>
      <c r="F6" s="416"/>
      <c r="G6" s="416"/>
      <c r="H6" s="416"/>
      <c r="I6" s="416"/>
      <c r="J6" s="416"/>
      <c r="K6" s="416"/>
      <c r="L6" s="416"/>
      <c r="M6" s="416"/>
      <c r="N6" s="416"/>
      <c r="O6" s="416"/>
      <c r="P6" s="416"/>
      <c r="Q6" s="416"/>
      <c r="R6" s="416"/>
      <c r="S6" s="416"/>
      <c r="T6" s="416"/>
      <c r="U6" s="416"/>
      <c r="V6" s="416"/>
      <c r="W6" s="416"/>
      <c r="X6" s="416"/>
      <c r="Y6" s="416"/>
      <c r="Z6" s="416"/>
      <c r="AA6" s="416"/>
      <c r="AB6" s="416"/>
      <c r="AC6" s="416"/>
    </row>
    <row r="7" spans="1:29" ht="13.5" customHeight="1">
      <c r="A7" s="1"/>
      <c r="B7" s="1"/>
      <c r="C7" s="1"/>
      <c r="D7" s="1"/>
      <c r="E7" s="416"/>
      <c r="F7" s="416"/>
      <c r="G7" s="416"/>
      <c r="H7" s="416"/>
      <c r="I7" s="416"/>
      <c r="J7" s="416"/>
      <c r="K7" s="416"/>
      <c r="L7" s="416"/>
      <c r="M7" s="416"/>
      <c r="N7" s="416"/>
      <c r="O7" s="416"/>
      <c r="P7" s="416"/>
      <c r="Q7" s="416"/>
      <c r="R7" s="416"/>
      <c r="S7" s="416"/>
      <c r="T7" s="416"/>
      <c r="U7" s="416"/>
      <c r="V7" s="416"/>
      <c r="W7" s="416"/>
      <c r="X7" s="416"/>
      <c r="Y7" s="416"/>
      <c r="Z7" s="416"/>
      <c r="AA7" s="416"/>
      <c r="AB7" s="416"/>
      <c r="AC7" s="416"/>
    </row>
    <row r="8" spans="1:29" ht="13.5" customHeight="1">
      <c r="A8" s="1"/>
      <c r="B8" s="1"/>
      <c r="C8" s="1"/>
      <c r="D8" s="1"/>
      <c r="E8" s="416"/>
      <c r="F8" s="416"/>
      <c r="G8" s="416"/>
      <c r="H8" s="416"/>
      <c r="I8" s="416"/>
      <c r="J8" s="416"/>
      <c r="K8" s="416"/>
      <c r="L8" s="416"/>
      <c r="M8" s="416"/>
      <c r="N8" s="416"/>
      <c r="O8" s="416"/>
      <c r="P8" s="416"/>
      <c r="Q8" s="416"/>
      <c r="R8" s="416"/>
      <c r="S8" s="416"/>
      <c r="T8" s="416"/>
      <c r="U8" s="416"/>
      <c r="V8" s="416"/>
      <c r="W8" s="416"/>
      <c r="X8" s="416"/>
      <c r="Y8" s="416"/>
      <c r="Z8" s="416"/>
      <c r="AA8" s="416"/>
      <c r="AB8" s="416"/>
      <c r="AC8" s="416"/>
    </row>
    <row r="9" spans="1:29" ht="13.5" customHeight="1">
      <c r="A9" s="1"/>
      <c r="B9" s="1"/>
      <c r="C9" s="1"/>
      <c r="D9" s="1"/>
      <c r="E9" s="416"/>
      <c r="F9" s="416"/>
      <c r="G9" s="416"/>
      <c r="H9" s="416"/>
      <c r="I9" s="416"/>
      <c r="J9" s="416"/>
      <c r="K9" s="416"/>
      <c r="L9" s="416"/>
      <c r="M9" s="416"/>
      <c r="N9" s="416"/>
      <c r="O9" s="416"/>
      <c r="P9" s="416"/>
      <c r="Q9" s="416"/>
      <c r="R9" s="416"/>
      <c r="S9" s="416"/>
      <c r="T9" s="416"/>
      <c r="U9" s="416"/>
      <c r="V9" s="416"/>
      <c r="W9" s="416"/>
      <c r="X9" s="416"/>
      <c r="Y9" s="416"/>
      <c r="Z9" s="416"/>
      <c r="AA9" s="416"/>
      <c r="AB9" s="416"/>
      <c r="AC9" s="416"/>
    </row>
    <row r="10" spans="1:29" ht="13.5" customHeight="1">
      <c r="A10" s="1"/>
      <c r="B10" s="1"/>
      <c r="C10" s="1"/>
      <c r="D10" s="1"/>
      <c r="E10" s="416"/>
      <c r="F10" s="416"/>
      <c r="G10" s="416"/>
      <c r="H10" s="416"/>
      <c r="I10" s="416"/>
      <c r="J10" s="416"/>
      <c r="K10" s="416"/>
      <c r="L10" s="416"/>
      <c r="M10" s="416"/>
      <c r="N10" s="416"/>
      <c r="O10" s="416"/>
      <c r="P10" s="416"/>
      <c r="Q10" s="416"/>
      <c r="R10" s="416"/>
      <c r="S10" s="416"/>
      <c r="T10" s="416"/>
      <c r="U10" s="416"/>
      <c r="V10" s="416"/>
      <c r="W10" s="416"/>
      <c r="X10" s="416"/>
      <c r="Y10" s="416"/>
      <c r="Z10" s="416"/>
      <c r="AA10" s="416"/>
      <c r="AB10" s="416"/>
      <c r="AC10" s="416"/>
    </row>
    <row r="11" spans="1:29" ht="13.5" customHeight="1">
      <c r="A11" s="1"/>
      <c r="B11" s="1"/>
      <c r="C11" s="1"/>
      <c r="D11" s="1"/>
      <c r="E11" s="416"/>
      <c r="F11" s="416"/>
      <c r="G11" s="416"/>
      <c r="H11" s="416"/>
      <c r="I11" s="416"/>
      <c r="J11" s="416"/>
      <c r="K11" s="416"/>
      <c r="L11" s="416"/>
      <c r="M11" s="416"/>
      <c r="N11" s="416"/>
      <c r="O11" s="416"/>
      <c r="P11" s="416"/>
      <c r="Q11" s="416"/>
      <c r="R11" s="416"/>
      <c r="S11" s="416"/>
      <c r="T11" s="416"/>
      <c r="U11" s="416"/>
      <c r="V11" s="416"/>
      <c r="W11" s="416"/>
      <c r="X11" s="416"/>
      <c r="Y11" s="416"/>
      <c r="Z11" s="416"/>
      <c r="AA11" s="416"/>
      <c r="AB11" s="416"/>
      <c r="AC11" s="416"/>
    </row>
    <row r="12" spans="1:29" ht="13.5" customHeight="1">
      <c r="A12" s="1"/>
      <c r="B12" s="1"/>
      <c r="C12" s="1"/>
      <c r="D12" s="1"/>
      <c r="E12" s="416"/>
      <c r="F12" s="416"/>
      <c r="G12" s="416"/>
      <c r="H12" s="416"/>
      <c r="I12" s="416"/>
      <c r="J12" s="416"/>
      <c r="K12" s="416"/>
      <c r="L12" s="416"/>
      <c r="M12" s="416"/>
      <c r="N12" s="416"/>
      <c r="O12" s="416"/>
      <c r="P12" s="416"/>
      <c r="Q12" s="416"/>
      <c r="R12" s="416"/>
      <c r="S12" s="416"/>
      <c r="T12" s="416"/>
      <c r="U12" s="416"/>
      <c r="V12" s="416"/>
      <c r="W12" s="416"/>
      <c r="X12" s="416"/>
      <c r="Y12" s="416"/>
      <c r="Z12" s="416"/>
      <c r="AA12" s="416"/>
      <c r="AB12" s="416"/>
      <c r="AC12" s="416"/>
    </row>
    <row r="13" spans="1:29" ht="13.5" customHeight="1">
      <c r="A13" s="26" t="s">
        <v>200</v>
      </c>
      <c r="E13" s="121" t="s">
        <v>201</v>
      </c>
    </row>
    <row r="14" spans="1:29" ht="13.5" customHeight="1">
      <c r="E14" s="121"/>
    </row>
    <row r="15" spans="1:29" ht="13.5" customHeight="1">
      <c r="A15" s="26" t="s">
        <v>10</v>
      </c>
      <c r="E15" s="121" t="s">
        <v>263</v>
      </c>
    </row>
    <row r="16" spans="1:29" ht="13.5" customHeight="1">
      <c r="E16" s="121"/>
    </row>
    <row r="17" spans="1:29" ht="13.5" customHeight="1">
      <c r="A17" s="26" t="s">
        <v>202</v>
      </c>
      <c r="E17" s="121" t="s">
        <v>203</v>
      </c>
    </row>
    <row r="18" spans="1:29" ht="13.5" customHeight="1">
      <c r="E18" s="121"/>
    </row>
    <row r="19" spans="1:29" ht="13.5" customHeight="1">
      <c r="A19" s="26" t="s">
        <v>16</v>
      </c>
      <c r="E19" s="26" t="s">
        <v>113</v>
      </c>
    </row>
    <row r="20" spans="1:29" ht="13.5" customHeight="1"/>
    <row r="21" spans="1:29" ht="13.5" customHeight="1">
      <c r="A21" s="45" t="s">
        <v>8</v>
      </c>
      <c r="B21" s="45"/>
      <c r="C21" s="45"/>
      <c r="D21" s="45"/>
      <c r="E21" s="46" t="s">
        <v>11</v>
      </c>
      <c r="F21" s="45"/>
      <c r="G21" s="45"/>
      <c r="H21" s="45"/>
      <c r="I21" s="45"/>
      <c r="J21" s="45"/>
      <c r="K21" s="45"/>
      <c r="L21" s="45"/>
      <c r="M21" s="45"/>
      <c r="N21" s="45"/>
      <c r="O21" s="45"/>
      <c r="P21" s="45"/>
      <c r="Q21" s="45"/>
      <c r="R21" s="45"/>
      <c r="S21" s="45"/>
      <c r="T21" s="45"/>
      <c r="U21" s="45"/>
      <c r="V21" s="45"/>
      <c r="W21" s="45"/>
      <c r="X21" s="45"/>
      <c r="Y21" s="45"/>
      <c r="Z21" s="45"/>
      <c r="AA21" s="45"/>
      <c r="AB21" s="45"/>
      <c r="AC21" s="45"/>
    </row>
    <row r="22" spans="1:29" ht="13.5" customHeight="1">
      <c r="B22" s="46"/>
      <c r="C22" s="46"/>
      <c r="D22" s="46"/>
      <c r="E22" s="46" t="s">
        <v>18</v>
      </c>
      <c r="F22" s="46"/>
      <c r="G22" s="46"/>
      <c r="H22" s="46"/>
      <c r="I22" s="46"/>
      <c r="J22" s="46"/>
      <c r="K22" s="46"/>
      <c r="L22" s="46"/>
      <c r="M22" s="46"/>
      <c r="N22" s="46"/>
      <c r="O22" s="46"/>
      <c r="P22" s="46"/>
      <c r="Q22" s="46"/>
      <c r="R22" s="46"/>
      <c r="S22" s="46"/>
      <c r="T22" s="46"/>
      <c r="U22" s="46"/>
      <c r="V22" s="46"/>
      <c r="W22" s="46"/>
      <c r="X22" s="46"/>
      <c r="Y22" s="46"/>
      <c r="Z22" s="46"/>
      <c r="AA22" s="46"/>
      <c r="AB22" s="46"/>
      <c r="AC22" s="46"/>
    </row>
    <row r="23" spans="1:29" ht="13.5" customHeight="1">
      <c r="A23" s="47"/>
      <c r="B23" s="47"/>
      <c r="C23" s="47"/>
      <c r="D23" s="47"/>
      <c r="E23" s="46" t="s">
        <v>12</v>
      </c>
      <c r="F23" s="47"/>
      <c r="G23" s="47"/>
      <c r="H23" s="47"/>
      <c r="I23" s="47"/>
      <c r="J23" s="47"/>
      <c r="K23" s="47"/>
      <c r="L23" s="47"/>
      <c r="M23" s="47"/>
      <c r="N23" s="47"/>
      <c r="O23" s="47"/>
      <c r="P23" s="47"/>
      <c r="Q23" s="47"/>
      <c r="R23" s="47"/>
      <c r="S23" s="47"/>
      <c r="T23" s="47"/>
      <c r="U23" s="47"/>
      <c r="V23" s="47"/>
      <c r="W23" s="47"/>
      <c r="X23" s="47"/>
      <c r="Y23" s="47"/>
      <c r="Z23" s="47"/>
      <c r="AA23" s="47"/>
      <c r="AB23" s="47"/>
      <c r="AC23" s="47"/>
    </row>
    <row r="24" spans="1:29" ht="13.5" customHeight="1">
      <c r="A24" s="47"/>
      <c r="B24" s="47"/>
      <c r="C24" s="47"/>
      <c r="D24" s="47"/>
      <c r="E24" s="46" t="s">
        <v>13</v>
      </c>
      <c r="F24" s="47"/>
      <c r="G24" s="47"/>
      <c r="H24" s="47"/>
      <c r="I24" s="47"/>
      <c r="J24" s="47"/>
      <c r="K24" s="47"/>
      <c r="L24" s="47"/>
      <c r="M24" s="47"/>
      <c r="N24" s="47"/>
      <c r="O24" s="47"/>
      <c r="P24" s="47"/>
      <c r="Q24" s="47"/>
      <c r="R24" s="47"/>
      <c r="S24" s="47"/>
      <c r="T24" s="47"/>
      <c r="U24" s="47"/>
      <c r="V24" s="47"/>
      <c r="W24" s="47"/>
      <c r="X24" s="47"/>
      <c r="Y24" s="47"/>
      <c r="Z24" s="47"/>
      <c r="AA24" s="47"/>
      <c r="AB24" s="47"/>
      <c r="AC24" s="47"/>
    </row>
    <row r="25" spans="1:29" ht="13.5" customHeight="1">
      <c r="A25" s="47"/>
      <c r="B25" s="47"/>
      <c r="C25" s="47"/>
      <c r="D25" s="47"/>
      <c r="E25" s="46" t="s">
        <v>264</v>
      </c>
      <c r="F25" s="48"/>
      <c r="G25" s="48"/>
      <c r="H25" s="47"/>
      <c r="I25" s="47"/>
      <c r="J25" s="47"/>
      <c r="K25" s="47"/>
      <c r="L25" s="47"/>
      <c r="M25" s="47"/>
      <c r="N25" s="47"/>
      <c r="O25" s="47"/>
      <c r="P25" s="47"/>
      <c r="Q25" s="47"/>
      <c r="R25" s="47"/>
      <c r="S25" s="47"/>
      <c r="T25" s="47"/>
      <c r="U25" s="47"/>
      <c r="V25" s="47"/>
      <c r="W25" s="47"/>
      <c r="X25" s="47"/>
      <c r="Y25" s="47"/>
      <c r="Z25" s="47"/>
      <c r="AA25" s="47"/>
      <c r="AB25" s="47"/>
      <c r="AC25" s="47"/>
    </row>
    <row r="26" spans="1:29" ht="13.5" customHeight="1">
      <c r="A26" s="47"/>
      <c r="B26" s="47"/>
      <c r="C26" s="47"/>
      <c r="D26" s="47"/>
      <c r="E26" s="49" t="s">
        <v>265</v>
      </c>
      <c r="F26" s="48"/>
      <c r="G26" s="48"/>
      <c r="H26" s="47"/>
      <c r="I26" s="47"/>
      <c r="J26" s="47"/>
      <c r="K26" s="47"/>
      <c r="L26" s="47"/>
      <c r="M26" s="47"/>
      <c r="N26" s="47"/>
      <c r="O26" s="47"/>
      <c r="P26" s="47"/>
      <c r="Q26" s="47"/>
      <c r="R26" s="47"/>
      <c r="S26" s="47"/>
      <c r="T26" s="47"/>
      <c r="U26" s="47"/>
      <c r="V26" s="47"/>
      <c r="W26" s="47"/>
      <c r="X26" s="47"/>
      <c r="Y26" s="47"/>
      <c r="Z26" s="47"/>
      <c r="AA26" s="47"/>
      <c r="AB26" s="47"/>
      <c r="AC26" s="47"/>
    </row>
    <row r="27" spans="1:29" ht="13.5" customHeight="1">
      <c r="A27" s="47"/>
      <c r="B27" s="47"/>
      <c r="C27" s="47"/>
      <c r="D27" s="47"/>
      <c r="E27" s="46" t="s">
        <v>266</v>
      </c>
      <c r="F27" s="47"/>
      <c r="G27" s="47"/>
      <c r="H27" s="47"/>
      <c r="I27" s="47"/>
      <c r="J27" s="47"/>
      <c r="K27" s="47"/>
      <c r="L27" s="47"/>
      <c r="M27" s="47"/>
      <c r="N27" s="47"/>
      <c r="O27" s="47"/>
      <c r="P27" s="47"/>
      <c r="Q27" s="47"/>
      <c r="R27" s="47"/>
      <c r="S27" s="47"/>
      <c r="T27" s="47"/>
      <c r="U27" s="47"/>
      <c r="V27" s="47"/>
      <c r="W27" s="47"/>
      <c r="X27" s="47"/>
      <c r="Y27" s="47"/>
      <c r="Z27" s="47"/>
      <c r="AA27" s="47"/>
      <c r="AB27" s="47"/>
      <c r="AC27" s="47"/>
    </row>
    <row r="28" spans="1:29" ht="13.5" customHeight="1">
      <c r="A28" s="47"/>
      <c r="B28" s="47"/>
      <c r="C28" s="47"/>
      <c r="D28" s="47"/>
      <c r="E28" s="46" t="s">
        <v>267</v>
      </c>
      <c r="F28" s="47"/>
      <c r="G28" s="47"/>
      <c r="H28" s="47"/>
      <c r="I28" s="47"/>
      <c r="J28" s="47"/>
      <c r="K28" s="47"/>
      <c r="L28" s="47"/>
      <c r="M28" s="47"/>
      <c r="N28" s="47"/>
      <c r="O28" s="47"/>
      <c r="P28" s="47"/>
      <c r="Q28" s="47"/>
      <c r="R28" s="47"/>
      <c r="S28" s="47"/>
      <c r="T28" s="47"/>
      <c r="U28" s="47"/>
      <c r="V28" s="47"/>
      <c r="W28" s="47"/>
      <c r="X28" s="47"/>
      <c r="Y28" s="47"/>
      <c r="Z28" s="47"/>
      <c r="AA28" s="47"/>
      <c r="AB28" s="47"/>
      <c r="AC28" s="47"/>
    </row>
    <row r="29" spans="1:29" ht="13.5" customHeight="1">
      <c r="A29" s="47"/>
      <c r="B29" s="47"/>
      <c r="C29" s="47"/>
      <c r="D29" s="47"/>
      <c r="E29" s="46"/>
      <c r="F29" s="47"/>
      <c r="G29" s="47"/>
      <c r="H29" s="47"/>
      <c r="I29" s="47"/>
      <c r="J29" s="47"/>
      <c r="K29" s="47"/>
      <c r="L29" s="47"/>
      <c r="M29" s="47"/>
      <c r="N29" s="47"/>
      <c r="O29" s="47"/>
      <c r="P29" s="47"/>
      <c r="Q29" s="47"/>
      <c r="R29" s="47"/>
      <c r="S29" s="47"/>
      <c r="T29" s="47"/>
      <c r="U29" s="47"/>
      <c r="V29" s="47"/>
      <c r="W29" s="47"/>
      <c r="X29" s="47"/>
      <c r="Y29" s="47"/>
      <c r="Z29" s="47"/>
      <c r="AA29" s="47"/>
      <c r="AB29" s="47"/>
      <c r="AC29" s="47"/>
    </row>
    <row r="30" spans="1:29">
      <c r="A30" s="26" t="s">
        <v>14</v>
      </c>
    </row>
    <row r="31" spans="1:29">
      <c r="C31" s="26" t="s">
        <v>204</v>
      </c>
    </row>
    <row r="32" spans="1:29" ht="27" customHeight="1" thickBot="1">
      <c r="C32" s="395" t="s">
        <v>7</v>
      </c>
      <c r="D32" s="395"/>
      <c r="E32" s="396"/>
      <c r="F32" s="397" t="s">
        <v>71</v>
      </c>
      <c r="G32" s="398"/>
      <c r="H32" s="398" t="s">
        <v>4</v>
      </c>
      <c r="I32" s="398"/>
      <c r="J32" s="398" t="s">
        <v>5</v>
      </c>
      <c r="K32" s="398"/>
      <c r="L32" s="398" t="s">
        <v>6</v>
      </c>
      <c r="M32" s="398"/>
      <c r="N32" s="398" t="s">
        <v>17</v>
      </c>
      <c r="O32" s="399"/>
      <c r="P32" s="400" t="s">
        <v>1</v>
      </c>
      <c r="Q32" s="401"/>
    </row>
    <row r="33" spans="3:33" ht="14.25" thickTop="1">
      <c r="C33" s="402" t="s">
        <v>0</v>
      </c>
      <c r="D33" s="404" t="s">
        <v>2</v>
      </c>
      <c r="E33" s="405"/>
      <c r="F33" s="406">
        <v>50</v>
      </c>
      <c r="G33" s="388"/>
      <c r="H33" s="388">
        <v>50</v>
      </c>
      <c r="I33" s="388"/>
      <c r="J33" s="388">
        <v>50</v>
      </c>
      <c r="K33" s="388"/>
      <c r="L33" s="388">
        <v>50</v>
      </c>
      <c r="M33" s="388"/>
      <c r="N33" s="388">
        <v>50</v>
      </c>
      <c r="O33" s="389"/>
      <c r="P33" s="390">
        <f>SUM(F33:O33)</f>
        <v>250</v>
      </c>
      <c r="Q33" s="391"/>
    </row>
    <row r="34" spans="3:33">
      <c r="C34" s="403"/>
      <c r="D34" s="324"/>
      <c r="E34" s="325"/>
      <c r="F34" s="392">
        <f>F33/$P$33</f>
        <v>0.2</v>
      </c>
      <c r="G34" s="331"/>
      <c r="H34" s="331">
        <f t="shared" ref="H34" si="0">H33/$P$33</f>
        <v>0.2</v>
      </c>
      <c r="I34" s="331"/>
      <c r="J34" s="331">
        <f t="shared" ref="J34" si="1">J33/$P$33</f>
        <v>0.2</v>
      </c>
      <c r="K34" s="331"/>
      <c r="L34" s="331">
        <f t="shared" ref="L34" si="2">L33/$P$33</f>
        <v>0.2</v>
      </c>
      <c r="M34" s="331"/>
      <c r="N34" s="331">
        <f t="shared" ref="N34" si="3">N33/$P$33</f>
        <v>0.2</v>
      </c>
      <c r="O34" s="332"/>
      <c r="P34" s="392">
        <f>SUM(F34:O34)</f>
        <v>1</v>
      </c>
      <c r="Q34" s="331"/>
      <c r="T34" s="409"/>
      <c r="U34" s="187"/>
      <c r="AC34" s="2"/>
      <c r="AD34" s="2"/>
      <c r="AE34" s="2"/>
      <c r="AF34" s="2"/>
      <c r="AG34" s="2"/>
    </row>
    <row r="35" spans="3:33">
      <c r="C35" s="403"/>
      <c r="D35" s="324"/>
      <c r="E35" s="325"/>
      <c r="F35" s="410">
        <f>F33/F$42</f>
        <v>0.5</v>
      </c>
      <c r="G35" s="383"/>
      <c r="H35" s="383">
        <f t="shared" ref="H35" si="4">H33/H$42</f>
        <v>0.5</v>
      </c>
      <c r="I35" s="383"/>
      <c r="J35" s="383">
        <f t="shared" ref="J35" si="5">J33/J$42</f>
        <v>0.5</v>
      </c>
      <c r="K35" s="383"/>
      <c r="L35" s="383">
        <f t="shared" ref="L35" si="6">L33/L$42</f>
        <v>0.5</v>
      </c>
      <c r="M35" s="383"/>
      <c r="N35" s="383">
        <f t="shared" ref="N35" si="7">N33/N$42</f>
        <v>0.5</v>
      </c>
      <c r="O35" s="384"/>
      <c r="P35" s="385">
        <f>P33/P42</f>
        <v>0.5</v>
      </c>
      <c r="Q35" s="386"/>
      <c r="T35" s="387"/>
      <c r="U35" s="387"/>
      <c r="AC35" s="2"/>
      <c r="AD35" s="2"/>
      <c r="AE35" s="2"/>
      <c r="AF35" s="2"/>
      <c r="AG35" s="2"/>
    </row>
    <row r="36" spans="3:33">
      <c r="C36" s="403"/>
      <c r="D36" s="324" t="s">
        <v>3</v>
      </c>
      <c r="E36" s="325"/>
      <c r="F36" s="328">
        <v>49</v>
      </c>
      <c r="G36" s="329"/>
      <c r="H36" s="329">
        <v>50</v>
      </c>
      <c r="I36" s="329"/>
      <c r="J36" s="329">
        <v>50</v>
      </c>
      <c r="K36" s="329"/>
      <c r="L36" s="329">
        <v>49</v>
      </c>
      <c r="M36" s="329"/>
      <c r="N36" s="329">
        <v>50</v>
      </c>
      <c r="O36" s="330"/>
      <c r="P36" s="328">
        <f>SUM(F36:O36)</f>
        <v>248</v>
      </c>
      <c r="Q36" s="329"/>
      <c r="T36" s="187"/>
      <c r="U36" s="187"/>
    </row>
    <row r="37" spans="3:33">
      <c r="C37" s="403"/>
      <c r="D37" s="324"/>
      <c r="E37" s="325"/>
      <c r="F37" s="392">
        <f>F36/$P$36</f>
        <v>0.19758064516129031</v>
      </c>
      <c r="G37" s="331"/>
      <c r="H37" s="331">
        <f t="shared" ref="H37" si="8">H36/$P$36</f>
        <v>0.20161290322580644</v>
      </c>
      <c r="I37" s="331"/>
      <c r="J37" s="331">
        <f t="shared" ref="J37" si="9">J36/$P$36</f>
        <v>0.20161290322580644</v>
      </c>
      <c r="K37" s="331"/>
      <c r="L37" s="331">
        <f t="shared" ref="L37" si="10">L36/$P$36</f>
        <v>0.19758064516129031</v>
      </c>
      <c r="M37" s="331"/>
      <c r="N37" s="331">
        <f t="shared" ref="N37" si="11">N36/$P$36</f>
        <v>0.20161290322580644</v>
      </c>
      <c r="O37" s="332"/>
      <c r="P37" s="392">
        <f>SUM(F37:O37)</f>
        <v>1</v>
      </c>
      <c r="Q37" s="331"/>
      <c r="T37" s="409"/>
      <c r="U37" s="187"/>
      <c r="AC37" s="2"/>
      <c r="AD37" s="2"/>
      <c r="AE37" s="2"/>
      <c r="AF37" s="2"/>
      <c r="AG37" s="2"/>
    </row>
    <row r="38" spans="3:33">
      <c r="C38" s="403"/>
      <c r="D38" s="326"/>
      <c r="E38" s="327"/>
      <c r="F38" s="411">
        <f>F36/F$42</f>
        <v>0.49</v>
      </c>
      <c r="G38" s="412"/>
      <c r="H38" s="412">
        <f t="shared" ref="H38" si="12">H36/H$42</f>
        <v>0.5</v>
      </c>
      <c r="I38" s="412"/>
      <c r="J38" s="412">
        <f t="shared" ref="J38" si="13">J36/J$42</f>
        <v>0.5</v>
      </c>
      <c r="K38" s="412"/>
      <c r="L38" s="412">
        <f t="shared" ref="L38" si="14">L36/L$42</f>
        <v>0.49</v>
      </c>
      <c r="M38" s="412"/>
      <c r="N38" s="412">
        <f t="shared" ref="N38" si="15">N36/N$42</f>
        <v>0.5</v>
      </c>
      <c r="O38" s="413"/>
      <c r="P38" s="414">
        <f>P36/P42</f>
        <v>0.496</v>
      </c>
      <c r="Q38" s="415"/>
      <c r="T38" s="387"/>
      <c r="U38" s="387"/>
      <c r="AC38" s="2"/>
      <c r="AD38" s="2"/>
      <c r="AE38" s="2"/>
      <c r="AF38" s="2"/>
      <c r="AG38" s="2"/>
    </row>
    <row r="39" spans="3:33">
      <c r="C39" s="403"/>
      <c r="D39" s="324" t="s">
        <v>90</v>
      </c>
      <c r="E39" s="407"/>
      <c r="F39" s="328">
        <v>1</v>
      </c>
      <c r="G39" s="329"/>
      <c r="H39" s="329">
        <v>0</v>
      </c>
      <c r="I39" s="329"/>
      <c r="J39" s="329">
        <v>0</v>
      </c>
      <c r="K39" s="329"/>
      <c r="L39" s="329">
        <v>1</v>
      </c>
      <c r="M39" s="329"/>
      <c r="N39" s="329">
        <v>0</v>
      </c>
      <c r="O39" s="330"/>
      <c r="P39" s="328">
        <f>SUM(F39:O39)</f>
        <v>2</v>
      </c>
      <c r="Q39" s="329"/>
      <c r="T39" s="187"/>
      <c r="U39" s="187"/>
    </row>
    <row r="40" spans="3:33">
      <c r="C40" s="403"/>
      <c r="D40" s="324"/>
      <c r="E40" s="407"/>
      <c r="F40" s="392">
        <f>F39/$P$39</f>
        <v>0.5</v>
      </c>
      <c r="G40" s="331"/>
      <c r="H40" s="331">
        <f t="shared" ref="H40" si="16">H39/$P$39</f>
        <v>0</v>
      </c>
      <c r="I40" s="331"/>
      <c r="J40" s="331">
        <f t="shared" ref="J40" si="17">J39/$P$39</f>
        <v>0</v>
      </c>
      <c r="K40" s="331"/>
      <c r="L40" s="331">
        <f t="shared" ref="L40" si="18">L39/$P$39</f>
        <v>0.5</v>
      </c>
      <c r="M40" s="331"/>
      <c r="N40" s="331">
        <f t="shared" ref="N40" si="19">N39/$P$39</f>
        <v>0</v>
      </c>
      <c r="O40" s="332"/>
      <c r="P40" s="392">
        <f>SUM(F40:O40)</f>
        <v>1</v>
      </c>
      <c r="Q40" s="331"/>
      <c r="T40" s="409"/>
      <c r="U40" s="187"/>
      <c r="AC40" s="2"/>
      <c r="AD40" s="2"/>
      <c r="AE40" s="2"/>
      <c r="AF40" s="2"/>
      <c r="AG40" s="2"/>
    </row>
    <row r="41" spans="3:33" ht="14.25" thickBot="1">
      <c r="C41" s="395"/>
      <c r="D41" s="401"/>
      <c r="E41" s="408"/>
      <c r="F41" s="411">
        <f>F39/F$42</f>
        <v>0.01</v>
      </c>
      <c r="G41" s="412"/>
      <c r="H41" s="412">
        <f t="shared" ref="H41" si="20">H39/H$42</f>
        <v>0</v>
      </c>
      <c r="I41" s="412"/>
      <c r="J41" s="412">
        <f t="shared" ref="J41" si="21">J39/J$42</f>
        <v>0</v>
      </c>
      <c r="K41" s="412"/>
      <c r="L41" s="412">
        <f t="shared" ref="L41" si="22">L39/L$42</f>
        <v>0.01</v>
      </c>
      <c r="M41" s="412"/>
      <c r="N41" s="412">
        <f t="shared" ref="N41" si="23">N39/N$42</f>
        <v>0</v>
      </c>
      <c r="O41" s="413"/>
      <c r="P41" s="414">
        <f>P39/P42</f>
        <v>4.0000000000000001E-3</v>
      </c>
      <c r="Q41" s="415"/>
      <c r="T41" s="387"/>
      <c r="U41" s="387"/>
      <c r="AC41" s="2"/>
      <c r="AD41" s="2"/>
      <c r="AE41" s="2"/>
      <c r="AF41" s="2"/>
      <c r="AG41" s="2"/>
    </row>
    <row r="42" spans="3:33" ht="14.25" thickTop="1">
      <c r="C42" s="417" t="s">
        <v>1</v>
      </c>
      <c r="D42" s="417"/>
      <c r="E42" s="418"/>
      <c r="F42" s="421">
        <f>SUM(F33,F36,F39)</f>
        <v>100</v>
      </c>
      <c r="G42" s="333"/>
      <c r="H42" s="333">
        <f t="shared" ref="H42" si="24">SUM(H33,H36,H39)</f>
        <v>100</v>
      </c>
      <c r="I42" s="333"/>
      <c r="J42" s="333">
        <f t="shared" ref="J42" si="25">SUM(J33,J36,J39)</f>
        <v>100</v>
      </c>
      <c r="K42" s="333"/>
      <c r="L42" s="333">
        <f t="shared" ref="L42" si="26">SUM(L33,L36,L39)</f>
        <v>100</v>
      </c>
      <c r="M42" s="333"/>
      <c r="N42" s="333">
        <f t="shared" ref="N42:P42" si="27">SUM(N33,N36,N39)</f>
        <v>100</v>
      </c>
      <c r="O42" s="336"/>
      <c r="P42" s="421">
        <f t="shared" si="27"/>
        <v>500</v>
      </c>
      <c r="Q42" s="333"/>
      <c r="T42" s="187"/>
      <c r="U42" s="187"/>
    </row>
    <row r="43" spans="3:33">
      <c r="C43" s="324"/>
      <c r="D43" s="324"/>
      <c r="E43" s="325"/>
      <c r="F43" s="392">
        <f>F42/$P$42</f>
        <v>0.2</v>
      </c>
      <c r="G43" s="331"/>
      <c r="H43" s="331">
        <f t="shared" ref="H43" si="28">H42/$P$42</f>
        <v>0.2</v>
      </c>
      <c r="I43" s="331"/>
      <c r="J43" s="331">
        <f t="shared" ref="J43" si="29">J42/$P$42</f>
        <v>0.2</v>
      </c>
      <c r="K43" s="331"/>
      <c r="L43" s="331">
        <f t="shared" ref="L43" si="30">L42/$P$42</f>
        <v>0.2</v>
      </c>
      <c r="M43" s="331"/>
      <c r="N43" s="331">
        <f>N42/$P$42</f>
        <v>0.2</v>
      </c>
      <c r="O43" s="332"/>
      <c r="P43" s="392">
        <f>SUM(F43:O43)</f>
        <v>1</v>
      </c>
      <c r="Q43" s="331"/>
      <c r="T43" s="409"/>
      <c r="U43" s="187"/>
      <c r="AC43" s="2"/>
      <c r="AD43" s="2"/>
      <c r="AE43" s="2"/>
      <c r="AF43" s="2"/>
      <c r="AG43" s="2"/>
    </row>
    <row r="44" spans="3:33">
      <c r="C44" s="324"/>
      <c r="D44" s="324"/>
      <c r="E44" s="407"/>
      <c r="F44" s="419">
        <f>SUM(F35,F38,F41)</f>
        <v>1</v>
      </c>
      <c r="G44" s="420"/>
      <c r="H44" s="420">
        <f t="shared" ref="H44" si="31">SUM(H35,H38,H41)</f>
        <v>1</v>
      </c>
      <c r="I44" s="420"/>
      <c r="J44" s="420">
        <f t="shared" ref="J44" si="32">SUM(J35,J38,J41)</f>
        <v>1</v>
      </c>
      <c r="K44" s="420"/>
      <c r="L44" s="420">
        <f t="shared" ref="L44" si="33">SUM(L35,L38,L41)</f>
        <v>1</v>
      </c>
      <c r="M44" s="420"/>
      <c r="N44" s="420">
        <f>SUM(N35,N38,N41)</f>
        <v>1</v>
      </c>
      <c r="O44" s="422"/>
      <c r="P44" s="423">
        <v>1</v>
      </c>
      <c r="Q44" s="424"/>
      <c r="T44" s="409"/>
      <c r="U44" s="187"/>
      <c r="AC44" s="2"/>
      <c r="AD44" s="2"/>
      <c r="AE44" s="2"/>
      <c r="AF44" s="2"/>
      <c r="AG44" s="2"/>
    </row>
    <row r="45" spans="3:33">
      <c r="C45" s="156"/>
      <c r="D45" s="156"/>
      <c r="E45" s="156"/>
      <c r="F45" s="171"/>
      <c r="G45" s="171"/>
      <c r="H45" s="171"/>
      <c r="I45" s="171"/>
      <c r="J45" s="171"/>
      <c r="K45" s="171"/>
      <c r="L45" s="171"/>
      <c r="M45" s="171"/>
      <c r="N45" s="171"/>
      <c r="O45" s="171"/>
      <c r="P45" s="171"/>
      <c r="Q45" s="171"/>
      <c r="T45" s="157"/>
      <c r="U45" s="156"/>
      <c r="AC45" s="2"/>
      <c r="AD45" s="2"/>
      <c r="AE45" s="2"/>
      <c r="AF45" s="2"/>
      <c r="AG45" s="2"/>
    </row>
    <row r="62" spans="1:28">
      <c r="A62" s="12" t="s">
        <v>15</v>
      </c>
      <c r="B62" s="12"/>
      <c r="C62" s="12"/>
      <c r="D62" s="12"/>
    </row>
    <row r="63" spans="1:28">
      <c r="A63" s="45"/>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row>
    <row r="65" spans="2:40" ht="13.5" customHeight="1">
      <c r="B65" s="219" t="s">
        <v>231</v>
      </c>
      <c r="C65" s="219"/>
      <c r="D65" s="219"/>
      <c r="E65" s="219"/>
      <c r="F65" s="219"/>
      <c r="G65" s="219"/>
      <c r="H65" s="219"/>
      <c r="I65" s="219"/>
      <c r="J65" s="219"/>
      <c r="K65" s="219"/>
      <c r="L65" s="219"/>
      <c r="M65" s="219"/>
      <c r="N65" s="219"/>
      <c r="O65" s="219"/>
      <c r="P65" s="219"/>
      <c r="Q65" s="219"/>
      <c r="R65" s="219"/>
      <c r="S65" s="219"/>
      <c r="T65" s="219"/>
      <c r="U65" s="219"/>
      <c r="V65" s="219"/>
      <c r="W65" s="219"/>
      <c r="X65" s="219"/>
      <c r="Y65" s="219"/>
      <c r="Z65" s="219"/>
      <c r="AA65" s="219"/>
      <c r="AB65" s="219"/>
    </row>
    <row r="66" spans="2:40">
      <c r="B66" s="219"/>
      <c r="C66" s="219"/>
      <c r="D66" s="219"/>
      <c r="E66" s="219"/>
      <c r="F66" s="219"/>
      <c r="G66" s="219"/>
      <c r="H66" s="219"/>
      <c r="I66" s="219"/>
      <c r="J66" s="219"/>
      <c r="K66" s="219"/>
      <c r="L66" s="219"/>
      <c r="M66" s="219"/>
      <c r="N66" s="219"/>
      <c r="O66" s="219"/>
      <c r="P66" s="219"/>
      <c r="Q66" s="219"/>
      <c r="R66" s="219"/>
      <c r="S66" s="219"/>
      <c r="T66" s="219"/>
      <c r="U66" s="219"/>
      <c r="V66" s="219"/>
      <c r="W66" s="219"/>
      <c r="X66" s="219"/>
      <c r="Y66" s="219"/>
      <c r="Z66" s="219"/>
      <c r="AA66" s="219"/>
      <c r="AB66" s="219"/>
    </row>
    <row r="67" spans="2:40">
      <c r="B67" s="219"/>
      <c r="C67" s="219"/>
      <c r="D67" s="219"/>
      <c r="E67" s="219"/>
      <c r="F67" s="219"/>
      <c r="G67" s="219"/>
      <c r="H67" s="219"/>
      <c r="I67" s="219"/>
      <c r="J67" s="219"/>
      <c r="K67" s="219"/>
      <c r="L67" s="219"/>
      <c r="M67" s="219"/>
      <c r="N67" s="219"/>
      <c r="O67" s="219"/>
      <c r="P67" s="219"/>
      <c r="Q67" s="219"/>
      <c r="R67" s="219"/>
      <c r="S67" s="219"/>
      <c r="T67" s="219"/>
      <c r="U67" s="219"/>
      <c r="V67" s="219"/>
      <c r="W67" s="219"/>
      <c r="X67" s="219"/>
      <c r="Y67" s="219"/>
      <c r="Z67" s="219"/>
      <c r="AA67" s="219"/>
      <c r="AB67" s="219"/>
    </row>
    <row r="68" spans="2:40">
      <c r="B68" s="219"/>
      <c r="C68" s="219"/>
      <c r="D68" s="219"/>
      <c r="E68" s="219"/>
      <c r="F68" s="219"/>
      <c r="G68" s="219"/>
      <c r="H68" s="219"/>
      <c r="I68" s="219"/>
      <c r="J68" s="219"/>
      <c r="K68" s="219"/>
      <c r="L68" s="219"/>
      <c r="M68" s="219"/>
      <c r="N68" s="219"/>
      <c r="O68" s="219"/>
      <c r="P68" s="219"/>
      <c r="Q68" s="219"/>
      <c r="R68" s="219"/>
      <c r="S68" s="219"/>
      <c r="T68" s="219"/>
      <c r="U68" s="219"/>
      <c r="V68" s="219"/>
      <c r="W68" s="219"/>
      <c r="X68" s="219"/>
      <c r="Y68" s="219"/>
      <c r="Z68" s="219"/>
      <c r="AA68" s="219"/>
      <c r="AB68" s="219"/>
    </row>
    <row r="69" spans="2:40">
      <c r="B69" s="219"/>
      <c r="C69" s="219"/>
      <c r="D69" s="219"/>
      <c r="E69" s="219"/>
      <c r="F69" s="219"/>
      <c r="G69" s="219"/>
      <c r="H69" s="219"/>
      <c r="I69" s="219"/>
      <c r="J69" s="219"/>
      <c r="K69" s="219"/>
      <c r="L69" s="219"/>
      <c r="M69" s="219"/>
      <c r="N69" s="219"/>
      <c r="O69" s="219"/>
      <c r="P69" s="219"/>
      <c r="Q69" s="219"/>
      <c r="R69" s="219"/>
      <c r="S69" s="219"/>
      <c r="T69" s="219"/>
      <c r="U69" s="219"/>
      <c r="V69" s="219"/>
      <c r="W69" s="219"/>
      <c r="X69" s="219"/>
      <c r="Y69" s="219"/>
      <c r="Z69" s="219"/>
      <c r="AA69" s="219"/>
      <c r="AB69" s="219"/>
    </row>
    <row r="70" spans="2:40">
      <c r="B70" s="154"/>
      <c r="C70" s="154"/>
      <c r="D70" s="154"/>
      <c r="E70" s="154"/>
      <c r="F70" s="154"/>
      <c r="G70" s="154"/>
      <c r="H70" s="154"/>
      <c r="I70" s="154"/>
      <c r="J70" s="154"/>
      <c r="K70" s="154"/>
      <c r="L70" s="154"/>
      <c r="M70" s="154"/>
      <c r="N70" s="154"/>
      <c r="O70" s="154"/>
      <c r="P70" s="154"/>
      <c r="Q70" s="154"/>
      <c r="R70" s="154"/>
      <c r="S70" s="154"/>
      <c r="T70" s="154"/>
      <c r="U70" s="154"/>
      <c r="V70" s="154"/>
      <c r="W70" s="154"/>
      <c r="X70" s="154"/>
      <c r="Y70" s="154"/>
      <c r="Z70" s="154"/>
      <c r="AA70" s="154"/>
      <c r="AB70" s="154"/>
    </row>
    <row r="71" spans="2:40">
      <c r="B71" s="29"/>
      <c r="C71" s="308" t="s">
        <v>24</v>
      </c>
      <c r="D71" s="308"/>
      <c r="E71" s="309">
        <v>500</v>
      </c>
      <c r="F71" s="309"/>
      <c r="G71" s="43" t="s">
        <v>23</v>
      </c>
      <c r="H71" s="43"/>
      <c r="I71" s="43"/>
      <c r="J71" s="43"/>
      <c r="K71" s="43"/>
      <c r="L71" s="371"/>
      <c r="M71" s="371"/>
      <c r="N71" s="371"/>
      <c r="O71" s="371"/>
      <c r="P71" s="17"/>
      <c r="Q71" s="18"/>
      <c r="R71" s="19"/>
      <c r="S71" s="20"/>
      <c r="T71" s="20"/>
      <c r="U71" s="20"/>
      <c r="V71" s="20"/>
      <c r="W71" s="20"/>
      <c r="X71" s="20"/>
      <c r="Y71" s="20"/>
      <c r="Z71" s="20"/>
      <c r="AA71" s="20"/>
      <c r="AB71" s="29"/>
      <c r="AC71" s="29"/>
      <c r="AD71" s="29"/>
      <c r="AF71" s="187"/>
      <c r="AG71" s="187"/>
      <c r="AH71" s="187"/>
      <c r="AI71" s="187"/>
      <c r="AJ71" s="187"/>
      <c r="AK71" s="187"/>
      <c r="AL71" s="187"/>
      <c r="AM71" s="187"/>
      <c r="AN71" s="187"/>
    </row>
    <row r="72" spans="2:40" ht="40.5" customHeight="1">
      <c r="B72" s="29"/>
      <c r="C72" s="34">
        <v>1</v>
      </c>
      <c r="D72" s="310" t="s">
        <v>222</v>
      </c>
      <c r="E72" s="306"/>
      <c r="F72" s="306"/>
      <c r="G72" s="306"/>
      <c r="H72" s="306"/>
      <c r="I72" s="306"/>
      <c r="J72" s="307"/>
      <c r="K72" s="293">
        <v>285</v>
      </c>
      <c r="L72" s="322"/>
      <c r="M72" s="319">
        <f>K72/$E$71</f>
        <v>0.56999999999999995</v>
      </c>
      <c r="N72" s="320"/>
      <c r="O72" s="14"/>
      <c r="P72" s="29"/>
      <c r="Q72" s="29"/>
      <c r="R72" s="50"/>
      <c r="S72" s="50"/>
      <c r="T72" s="50"/>
      <c r="U72" s="50"/>
      <c r="V72" s="50"/>
      <c r="W72" s="50"/>
      <c r="X72" s="50"/>
      <c r="Y72" s="50"/>
      <c r="Z72" s="50"/>
      <c r="AA72" s="50"/>
      <c r="AB72" s="29"/>
      <c r="AC72" s="29"/>
      <c r="AD72" s="29"/>
      <c r="AE72" s="181"/>
      <c r="AF72" s="321"/>
      <c r="AG72" s="321"/>
      <c r="AH72" s="321"/>
      <c r="AI72" s="321"/>
      <c r="AJ72" s="321"/>
      <c r="AK72" s="189"/>
      <c r="AL72" s="189"/>
      <c r="AM72" s="188"/>
      <c r="AN72" s="188"/>
    </row>
    <row r="73" spans="2:40">
      <c r="B73" s="29"/>
      <c r="C73" s="34">
        <v>2</v>
      </c>
      <c r="D73" s="136" t="s">
        <v>57</v>
      </c>
      <c r="E73" s="37"/>
      <c r="F73" s="37"/>
      <c r="G73" s="37"/>
      <c r="H73" s="37"/>
      <c r="I73" s="37"/>
      <c r="J73" s="38"/>
      <c r="K73" s="293">
        <v>88</v>
      </c>
      <c r="L73" s="322"/>
      <c r="M73" s="319">
        <f>K73/$E$71</f>
        <v>0.17599999999999999</v>
      </c>
      <c r="N73" s="320"/>
      <c r="O73" s="14"/>
      <c r="P73" s="29"/>
      <c r="Q73" s="29"/>
      <c r="R73" s="50"/>
      <c r="S73" s="50"/>
      <c r="T73" s="50"/>
      <c r="U73" s="50"/>
      <c r="V73" s="50"/>
      <c r="W73" s="50"/>
      <c r="X73" s="50"/>
      <c r="Y73" s="50"/>
      <c r="Z73" s="50"/>
      <c r="AA73" s="50"/>
      <c r="AB73" s="29"/>
      <c r="AC73" s="29"/>
      <c r="AD73" s="29"/>
      <c r="AE73" s="181"/>
      <c r="AF73" s="49"/>
      <c r="AG73" s="32"/>
      <c r="AH73" s="32"/>
      <c r="AI73" s="32"/>
      <c r="AJ73" s="32"/>
      <c r="AK73" s="189"/>
      <c r="AL73" s="189"/>
      <c r="AM73" s="188"/>
      <c r="AN73" s="188"/>
    </row>
    <row r="74" spans="2:40" ht="54" customHeight="1">
      <c r="B74" s="29"/>
      <c r="C74" s="34">
        <v>3</v>
      </c>
      <c r="D74" s="310" t="s">
        <v>120</v>
      </c>
      <c r="E74" s="306"/>
      <c r="F74" s="306"/>
      <c r="G74" s="306"/>
      <c r="H74" s="306"/>
      <c r="I74" s="306"/>
      <c r="J74" s="307"/>
      <c r="K74" s="293">
        <v>87</v>
      </c>
      <c r="L74" s="322"/>
      <c r="M74" s="319">
        <f>K74/$E$71</f>
        <v>0.17399999999999999</v>
      </c>
      <c r="N74" s="320"/>
      <c r="O74" s="14"/>
      <c r="P74" s="29"/>
      <c r="Q74" s="29"/>
      <c r="R74" s="50"/>
      <c r="S74" s="50"/>
      <c r="T74" s="50"/>
      <c r="U74" s="50"/>
      <c r="V74" s="50"/>
      <c r="W74" s="50"/>
      <c r="X74" s="50"/>
      <c r="Y74" s="50"/>
      <c r="Z74" s="50"/>
      <c r="AA74" s="50"/>
      <c r="AB74" s="29"/>
      <c r="AC74" s="29"/>
      <c r="AD74" s="29"/>
      <c r="AE74" s="181"/>
      <c r="AF74" s="191"/>
      <c r="AG74" s="191"/>
      <c r="AH74" s="191"/>
      <c r="AI74" s="191"/>
      <c r="AJ74" s="191"/>
      <c r="AK74" s="189"/>
      <c r="AL74" s="189"/>
      <c r="AM74" s="188"/>
      <c r="AN74" s="188"/>
    </row>
    <row r="75" spans="2:40" ht="27" customHeight="1">
      <c r="B75" s="29"/>
      <c r="C75" s="34">
        <v>4</v>
      </c>
      <c r="D75" s="305" t="s">
        <v>209</v>
      </c>
      <c r="E75" s="334"/>
      <c r="F75" s="334"/>
      <c r="G75" s="334"/>
      <c r="H75" s="334"/>
      <c r="I75" s="334"/>
      <c r="J75" s="335"/>
      <c r="K75" s="293">
        <v>65</v>
      </c>
      <c r="L75" s="322"/>
      <c r="M75" s="319">
        <f t="shared" ref="M75" si="34">K75/$E$71</f>
        <v>0.13</v>
      </c>
      <c r="N75" s="320"/>
      <c r="O75" s="14"/>
      <c r="P75" s="29"/>
      <c r="Q75" s="29"/>
      <c r="R75" s="50"/>
      <c r="S75" s="50"/>
      <c r="T75" s="50"/>
      <c r="U75" s="50"/>
      <c r="V75" s="50"/>
      <c r="W75" s="50"/>
      <c r="X75" s="50"/>
      <c r="Y75" s="50"/>
      <c r="Z75" s="50"/>
      <c r="AA75" s="50"/>
      <c r="AB75" s="29"/>
      <c r="AC75" s="29"/>
      <c r="AD75" s="29"/>
      <c r="AE75" s="181"/>
      <c r="AF75" s="321"/>
      <c r="AG75" s="321"/>
      <c r="AH75" s="321"/>
      <c r="AI75" s="321"/>
      <c r="AJ75" s="321"/>
      <c r="AK75" s="189"/>
      <c r="AL75" s="189"/>
      <c r="AM75" s="188"/>
      <c r="AN75" s="188"/>
    </row>
    <row r="76" spans="2:40" ht="13.5" customHeight="1">
      <c r="B76" s="29"/>
      <c r="C76" s="34">
        <v>5</v>
      </c>
      <c r="D76" s="136" t="s">
        <v>58</v>
      </c>
      <c r="E76" s="37"/>
      <c r="F76" s="37"/>
      <c r="G76" s="37"/>
      <c r="H76" s="37"/>
      <c r="I76" s="37"/>
      <c r="J76" s="38"/>
      <c r="K76" s="293">
        <v>51</v>
      </c>
      <c r="L76" s="322"/>
      <c r="M76" s="319">
        <f t="shared" ref="M76:M87" si="35">K76/$E$71</f>
        <v>0.10199999999999999</v>
      </c>
      <c r="N76" s="320"/>
      <c r="O76" s="83"/>
      <c r="P76" s="29"/>
      <c r="Q76" s="29"/>
      <c r="R76" s="50"/>
      <c r="S76" s="50"/>
      <c r="T76" s="50"/>
      <c r="U76" s="50"/>
      <c r="V76" s="50"/>
      <c r="W76" s="50"/>
      <c r="X76" s="50"/>
      <c r="Y76" s="50"/>
      <c r="Z76" s="50"/>
      <c r="AA76" s="50"/>
      <c r="AB76" s="29"/>
      <c r="AC76" s="29"/>
      <c r="AD76" s="29"/>
      <c r="AE76" s="181"/>
      <c r="AF76" s="191"/>
      <c r="AG76" s="191"/>
      <c r="AH76" s="191"/>
      <c r="AI76" s="191"/>
      <c r="AJ76" s="191"/>
      <c r="AK76" s="189"/>
      <c r="AL76" s="189"/>
      <c r="AM76" s="188"/>
      <c r="AN76" s="188"/>
    </row>
    <row r="77" spans="2:40" ht="27" customHeight="1">
      <c r="B77" s="29"/>
      <c r="C77" s="34">
        <v>6</v>
      </c>
      <c r="D77" s="305" t="s">
        <v>270</v>
      </c>
      <c r="E77" s="334"/>
      <c r="F77" s="334"/>
      <c r="G77" s="334"/>
      <c r="H77" s="334"/>
      <c r="I77" s="334"/>
      <c r="J77" s="335"/>
      <c r="K77" s="293">
        <v>45</v>
      </c>
      <c r="L77" s="322"/>
      <c r="M77" s="319">
        <f>K77/$E$71</f>
        <v>0.09</v>
      </c>
      <c r="N77" s="320"/>
      <c r="O77" s="14"/>
      <c r="P77" s="29"/>
      <c r="Q77" s="29"/>
      <c r="R77" s="50"/>
      <c r="S77" s="50"/>
      <c r="T77" s="50"/>
      <c r="U77" s="50"/>
      <c r="V77" s="50"/>
      <c r="W77" s="50"/>
      <c r="X77" s="50"/>
      <c r="Y77" s="50"/>
      <c r="Z77" s="50"/>
      <c r="AA77" s="50"/>
      <c r="AB77" s="29"/>
      <c r="AC77" s="29"/>
      <c r="AD77" s="29"/>
      <c r="AE77" s="181"/>
      <c r="AF77" s="190"/>
      <c r="AG77" s="190"/>
      <c r="AH77" s="190"/>
      <c r="AI77" s="190"/>
      <c r="AJ77" s="190"/>
      <c r="AK77" s="189"/>
      <c r="AL77" s="189"/>
      <c r="AM77" s="188"/>
      <c r="AN77" s="188"/>
    </row>
    <row r="78" spans="2:40" ht="27" customHeight="1">
      <c r="B78" s="29"/>
      <c r="C78" s="34">
        <v>7</v>
      </c>
      <c r="D78" s="299" t="s">
        <v>205</v>
      </c>
      <c r="E78" s="300"/>
      <c r="F78" s="300"/>
      <c r="G78" s="300"/>
      <c r="H78" s="300"/>
      <c r="I78" s="300"/>
      <c r="J78" s="301"/>
      <c r="K78" s="293">
        <v>45</v>
      </c>
      <c r="L78" s="322"/>
      <c r="M78" s="319">
        <f t="shared" si="35"/>
        <v>0.09</v>
      </c>
      <c r="N78" s="320"/>
      <c r="O78" s="14"/>
      <c r="P78" s="29"/>
      <c r="Q78" s="29"/>
      <c r="R78" s="50"/>
      <c r="S78" s="50"/>
      <c r="T78" s="50"/>
      <c r="U78" s="50"/>
      <c r="V78" s="50"/>
      <c r="W78" s="50"/>
      <c r="X78" s="50"/>
      <c r="Y78" s="50"/>
      <c r="Z78" s="50"/>
      <c r="AA78" s="50"/>
      <c r="AB78" s="29"/>
      <c r="AC78" s="29"/>
      <c r="AD78" s="29"/>
      <c r="AE78" s="181"/>
      <c r="AF78" s="49"/>
      <c r="AG78" s="32"/>
      <c r="AH78" s="32"/>
      <c r="AI78" s="32"/>
      <c r="AJ78" s="32"/>
      <c r="AK78" s="193"/>
      <c r="AL78" s="193"/>
      <c r="AM78" s="192"/>
      <c r="AN78" s="192"/>
    </row>
    <row r="79" spans="2:40" ht="27" customHeight="1">
      <c r="B79" s="29"/>
      <c r="C79" s="34">
        <v>8</v>
      </c>
      <c r="D79" s="305" t="s">
        <v>206</v>
      </c>
      <c r="E79" s="334"/>
      <c r="F79" s="334"/>
      <c r="G79" s="334"/>
      <c r="H79" s="334"/>
      <c r="I79" s="334"/>
      <c r="J79" s="335"/>
      <c r="K79" s="293">
        <v>40</v>
      </c>
      <c r="L79" s="322"/>
      <c r="M79" s="319">
        <f t="shared" si="35"/>
        <v>0.08</v>
      </c>
      <c r="N79" s="320"/>
      <c r="O79" s="14"/>
      <c r="P79" s="29"/>
      <c r="Q79" s="29"/>
      <c r="R79" s="50"/>
      <c r="S79" s="50"/>
      <c r="T79" s="50"/>
      <c r="U79" s="50"/>
      <c r="V79" s="50"/>
      <c r="W79" s="50"/>
      <c r="X79" s="50"/>
      <c r="Y79" s="50"/>
      <c r="Z79" s="50"/>
      <c r="AA79" s="50"/>
      <c r="AB79" s="29"/>
      <c r="AC79" s="29"/>
      <c r="AD79" s="29"/>
      <c r="AE79" s="181"/>
      <c r="AF79" s="49"/>
      <c r="AG79" s="32"/>
      <c r="AH79" s="32"/>
      <c r="AI79" s="32"/>
      <c r="AJ79" s="32"/>
      <c r="AK79" s="189"/>
      <c r="AL79" s="189"/>
      <c r="AM79" s="188"/>
      <c r="AN79" s="188"/>
    </row>
    <row r="80" spans="2:40" ht="27" customHeight="1">
      <c r="B80" s="29"/>
      <c r="C80" s="34">
        <v>9</v>
      </c>
      <c r="D80" s="305" t="s">
        <v>208</v>
      </c>
      <c r="E80" s="334"/>
      <c r="F80" s="334"/>
      <c r="G80" s="334"/>
      <c r="H80" s="334"/>
      <c r="I80" s="334"/>
      <c r="J80" s="335"/>
      <c r="K80" s="293">
        <v>34</v>
      </c>
      <c r="L80" s="322"/>
      <c r="M80" s="319">
        <f t="shared" si="35"/>
        <v>6.8000000000000005E-2</v>
      </c>
      <c r="N80" s="320"/>
      <c r="O80" s="84"/>
      <c r="P80" s="29"/>
      <c r="Q80" s="29"/>
      <c r="R80" s="50"/>
      <c r="S80" s="50"/>
      <c r="T80" s="50"/>
      <c r="U80" s="50"/>
      <c r="V80" s="50"/>
      <c r="W80" s="50"/>
      <c r="X80" s="50"/>
      <c r="Y80" s="50"/>
      <c r="Z80" s="50"/>
      <c r="AA80" s="50"/>
      <c r="AB80" s="29"/>
      <c r="AC80" s="29"/>
      <c r="AD80" s="29"/>
      <c r="AE80" s="181"/>
      <c r="AF80" s="49"/>
      <c r="AG80" s="32"/>
      <c r="AH80" s="32"/>
      <c r="AI80" s="32"/>
      <c r="AJ80" s="32"/>
      <c r="AK80" s="189"/>
      <c r="AL80" s="189"/>
      <c r="AM80" s="188"/>
      <c r="AN80" s="188"/>
    </row>
    <row r="81" spans="2:40" ht="27" customHeight="1">
      <c r="B81" s="29"/>
      <c r="C81" s="34">
        <v>10</v>
      </c>
      <c r="D81" s="305" t="s">
        <v>207</v>
      </c>
      <c r="E81" s="334"/>
      <c r="F81" s="334"/>
      <c r="G81" s="334"/>
      <c r="H81" s="334"/>
      <c r="I81" s="334"/>
      <c r="J81" s="335"/>
      <c r="K81" s="293">
        <v>27</v>
      </c>
      <c r="L81" s="322"/>
      <c r="M81" s="319">
        <f t="shared" si="35"/>
        <v>5.3999999999999999E-2</v>
      </c>
      <c r="N81" s="320"/>
      <c r="O81" s="14"/>
      <c r="P81" s="29"/>
      <c r="Q81" s="29"/>
      <c r="R81" s="50"/>
      <c r="S81" s="50"/>
      <c r="T81" s="50"/>
      <c r="U81" s="50"/>
      <c r="V81" s="50"/>
      <c r="W81" s="50"/>
      <c r="X81" s="50"/>
      <c r="Y81" s="50"/>
      <c r="Z81" s="50"/>
      <c r="AA81" s="50"/>
      <c r="AB81" s="29"/>
      <c r="AC81" s="29"/>
      <c r="AD81" s="29"/>
      <c r="AE81" s="181"/>
      <c r="AF81" s="191"/>
      <c r="AG81" s="191"/>
      <c r="AH81" s="191"/>
      <c r="AI81" s="191"/>
      <c r="AJ81" s="191"/>
      <c r="AK81" s="189"/>
      <c r="AL81" s="189"/>
      <c r="AM81" s="188"/>
      <c r="AN81" s="188"/>
    </row>
    <row r="82" spans="2:40">
      <c r="B82" s="29"/>
      <c r="C82" s="34">
        <v>11</v>
      </c>
      <c r="D82" s="136" t="s">
        <v>78</v>
      </c>
      <c r="E82" s="37"/>
      <c r="F82" s="37"/>
      <c r="G82" s="37"/>
      <c r="H82" s="37"/>
      <c r="I82" s="37"/>
      <c r="J82" s="38"/>
      <c r="K82" s="293">
        <v>26</v>
      </c>
      <c r="L82" s="322"/>
      <c r="M82" s="319">
        <f t="shared" si="35"/>
        <v>5.1999999999999998E-2</v>
      </c>
      <c r="N82" s="320"/>
      <c r="O82" s="14"/>
      <c r="P82" s="29"/>
      <c r="Q82" s="29"/>
      <c r="R82" s="50"/>
      <c r="S82" s="50"/>
      <c r="T82" s="50"/>
      <c r="U82" s="50"/>
      <c r="V82" s="50"/>
      <c r="W82" s="50"/>
      <c r="X82" s="50"/>
      <c r="Y82" s="50"/>
      <c r="Z82" s="50"/>
      <c r="AA82" s="50"/>
      <c r="AB82" s="29"/>
      <c r="AC82" s="29"/>
      <c r="AD82" s="29"/>
      <c r="AE82" s="181"/>
      <c r="AF82" s="49"/>
      <c r="AG82" s="32"/>
      <c r="AH82" s="32"/>
      <c r="AI82" s="32"/>
      <c r="AJ82" s="32"/>
      <c r="AK82" s="189"/>
      <c r="AL82" s="189"/>
      <c r="AM82" s="188"/>
      <c r="AN82" s="188"/>
    </row>
    <row r="83" spans="2:40">
      <c r="B83" s="29"/>
      <c r="C83" s="34">
        <v>12</v>
      </c>
      <c r="D83" s="136" t="s">
        <v>115</v>
      </c>
      <c r="E83" s="37"/>
      <c r="F83" s="37"/>
      <c r="G83" s="37"/>
      <c r="H83" s="37"/>
      <c r="I83" s="37"/>
      <c r="J83" s="38"/>
      <c r="K83" s="293">
        <v>25</v>
      </c>
      <c r="L83" s="322"/>
      <c r="M83" s="319">
        <f t="shared" si="35"/>
        <v>0.05</v>
      </c>
      <c r="N83" s="320"/>
      <c r="O83" s="51"/>
      <c r="P83" s="29"/>
      <c r="Q83" s="29"/>
      <c r="R83" s="50"/>
      <c r="S83" s="50"/>
      <c r="T83" s="50"/>
      <c r="U83" s="50"/>
      <c r="V83" s="50"/>
      <c r="W83" s="50"/>
      <c r="X83" s="50"/>
      <c r="Y83" s="50"/>
      <c r="Z83" s="50"/>
      <c r="AA83" s="50"/>
      <c r="AB83" s="29"/>
      <c r="AC83" s="29"/>
      <c r="AD83" s="29"/>
      <c r="AE83" s="181"/>
      <c r="AF83" s="49"/>
      <c r="AG83" s="32"/>
      <c r="AH83" s="32"/>
      <c r="AI83" s="32"/>
      <c r="AJ83" s="32"/>
      <c r="AK83" s="189"/>
      <c r="AL83" s="189"/>
      <c r="AM83" s="188"/>
      <c r="AN83" s="188"/>
    </row>
    <row r="84" spans="2:40">
      <c r="B84" s="29"/>
      <c r="C84" s="34">
        <v>13</v>
      </c>
      <c r="D84" s="136" t="s">
        <v>118</v>
      </c>
      <c r="E84" s="37"/>
      <c r="F84" s="37"/>
      <c r="G84" s="37"/>
      <c r="H84" s="37"/>
      <c r="I84" s="37"/>
      <c r="J84" s="38"/>
      <c r="K84" s="293">
        <v>21</v>
      </c>
      <c r="L84" s="322"/>
      <c r="M84" s="319">
        <f t="shared" si="35"/>
        <v>4.2000000000000003E-2</v>
      </c>
      <c r="N84" s="320"/>
      <c r="O84" s="84"/>
      <c r="P84" s="29"/>
      <c r="Q84" s="29"/>
      <c r="R84" s="50"/>
      <c r="S84" s="50"/>
      <c r="T84" s="50"/>
      <c r="U84" s="50"/>
      <c r="V84" s="50"/>
      <c r="W84" s="50"/>
      <c r="X84" s="50"/>
      <c r="Y84" s="50"/>
      <c r="Z84" s="50"/>
      <c r="AA84" s="50"/>
      <c r="AB84" s="29"/>
      <c r="AC84" s="29"/>
      <c r="AD84" s="29"/>
      <c r="AE84" s="181"/>
      <c r="AF84" s="49"/>
      <c r="AG84" s="32"/>
      <c r="AH84" s="32"/>
      <c r="AI84" s="32"/>
      <c r="AJ84" s="32"/>
      <c r="AK84" s="189"/>
      <c r="AL84" s="189"/>
      <c r="AM84" s="188"/>
      <c r="AN84" s="188"/>
    </row>
    <row r="85" spans="2:40">
      <c r="B85" s="29"/>
      <c r="C85" s="34">
        <v>14</v>
      </c>
      <c r="D85" s="136" t="s">
        <v>211</v>
      </c>
      <c r="E85" s="37"/>
      <c r="F85" s="37"/>
      <c r="G85" s="37"/>
      <c r="H85" s="37"/>
      <c r="I85" s="37"/>
      <c r="J85" s="38"/>
      <c r="K85" s="293">
        <v>21</v>
      </c>
      <c r="L85" s="322"/>
      <c r="M85" s="319">
        <f t="shared" si="35"/>
        <v>4.2000000000000003E-2</v>
      </c>
      <c r="N85" s="320"/>
      <c r="O85" s="84"/>
      <c r="P85" s="29"/>
      <c r="Q85" s="29"/>
      <c r="R85" s="50"/>
      <c r="S85" s="50"/>
      <c r="T85" s="50"/>
      <c r="U85" s="50"/>
      <c r="V85" s="50"/>
      <c r="W85" s="50"/>
      <c r="X85" s="50"/>
      <c r="Y85" s="50"/>
      <c r="Z85" s="50"/>
      <c r="AA85" s="50"/>
      <c r="AB85" s="29"/>
      <c r="AC85" s="29"/>
      <c r="AD85" s="29"/>
      <c r="AE85" s="181"/>
      <c r="AF85" s="49"/>
      <c r="AG85" s="32"/>
      <c r="AH85" s="32"/>
      <c r="AI85" s="32"/>
      <c r="AJ85" s="32"/>
      <c r="AK85" s="189"/>
      <c r="AL85" s="189"/>
      <c r="AM85" s="188"/>
      <c r="AN85" s="188"/>
    </row>
    <row r="86" spans="2:40" ht="13.5" customHeight="1">
      <c r="B86" s="29"/>
      <c r="C86" s="34">
        <v>15</v>
      </c>
      <c r="D86" s="136" t="s">
        <v>21</v>
      </c>
      <c r="E86" s="37"/>
      <c r="F86" s="37"/>
      <c r="G86" s="37"/>
      <c r="H86" s="37"/>
      <c r="I86" s="37"/>
      <c r="J86" s="38"/>
      <c r="K86" s="293">
        <v>20</v>
      </c>
      <c r="L86" s="322"/>
      <c r="M86" s="319">
        <f t="shared" si="35"/>
        <v>0.04</v>
      </c>
      <c r="N86" s="320"/>
      <c r="O86" s="51"/>
      <c r="P86" s="29"/>
      <c r="Q86" s="29"/>
      <c r="R86" s="50"/>
      <c r="S86" s="50"/>
      <c r="T86" s="50"/>
      <c r="U86" s="50"/>
      <c r="V86" s="50"/>
      <c r="W86" s="50"/>
      <c r="X86" s="50"/>
      <c r="Y86" s="50"/>
      <c r="Z86" s="50"/>
      <c r="AA86" s="50"/>
      <c r="AB86" s="29"/>
      <c r="AC86" s="29"/>
      <c r="AD86" s="29"/>
      <c r="AE86" s="181"/>
      <c r="AF86" s="191"/>
      <c r="AG86" s="191"/>
      <c r="AH86" s="191"/>
      <c r="AI86" s="191"/>
      <c r="AJ86" s="191"/>
      <c r="AK86" s="189"/>
      <c r="AL86" s="189"/>
      <c r="AM86" s="188"/>
      <c r="AN86" s="188"/>
    </row>
    <row r="87" spans="2:40" ht="13.5" customHeight="1">
      <c r="B87" s="29"/>
      <c r="C87" s="34">
        <v>16</v>
      </c>
      <c r="D87" s="136" t="s">
        <v>60</v>
      </c>
      <c r="E87" s="37"/>
      <c r="F87" s="37"/>
      <c r="G87" s="37"/>
      <c r="H87" s="37"/>
      <c r="I87" s="37"/>
      <c r="J87" s="38"/>
      <c r="K87" s="293">
        <v>18</v>
      </c>
      <c r="L87" s="294"/>
      <c r="M87" s="295">
        <f t="shared" si="35"/>
        <v>3.5999999999999997E-2</v>
      </c>
      <c r="N87" s="296"/>
      <c r="O87" s="14"/>
      <c r="P87" s="29"/>
      <c r="Q87" s="29"/>
      <c r="R87" s="50"/>
      <c r="S87" s="50"/>
      <c r="T87" s="50"/>
      <c r="U87" s="50"/>
      <c r="V87" s="50"/>
      <c r="W87" s="50"/>
      <c r="X87" s="50"/>
      <c r="Y87" s="50"/>
      <c r="Z87" s="50"/>
      <c r="AA87" s="50"/>
      <c r="AB87" s="29"/>
      <c r="AC87" s="29"/>
      <c r="AD87" s="29"/>
      <c r="AE87" s="181"/>
      <c r="AF87" s="191"/>
      <c r="AG87" s="191"/>
      <c r="AH87" s="191"/>
      <c r="AI87" s="191"/>
      <c r="AJ87" s="191"/>
      <c r="AK87" s="189"/>
      <c r="AL87" s="189"/>
      <c r="AM87" s="188"/>
      <c r="AN87" s="188"/>
    </row>
    <row r="88" spans="2:40" ht="13.5" customHeight="1">
      <c r="B88" s="29"/>
      <c r="C88" s="34">
        <v>17</v>
      </c>
      <c r="D88" s="136" t="s">
        <v>114</v>
      </c>
      <c r="E88" s="37"/>
      <c r="F88" s="37"/>
      <c r="G88" s="37"/>
      <c r="H88" s="37"/>
      <c r="I88" s="37"/>
      <c r="J88" s="38"/>
      <c r="K88" s="293">
        <v>15</v>
      </c>
      <c r="L88" s="322"/>
      <c r="M88" s="319">
        <f t="shared" ref="M88" si="36">K88/$E$71</f>
        <v>0.03</v>
      </c>
      <c r="N88" s="320"/>
      <c r="O88" s="14"/>
      <c r="P88" s="29"/>
      <c r="Q88" s="29"/>
      <c r="R88" s="50"/>
      <c r="S88" s="50"/>
      <c r="T88" s="50"/>
      <c r="U88" s="50"/>
      <c r="V88" s="50"/>
      <c r="W88" s="50"/>
      <c r="X88" s="50"/>
      <c r="Y88" s="50"/>
      <c r="Z88" s="50"/>
      <c r="AA88" s="50"/>
      <c r="AB88" s="29"/>
      <c r="AC88" s="29"/>
      <c r="AD88" s="29"/>
      <c r="AE88" s="181"/>
      <c r="AF88" s="191"/>
      <c r="AG88" s="191"/>
      <c r="AH88" s="191"/>
      <c r="AI88" s="191"/>
      <c r="AJ88" s="191"/>
      <c r="AK88" s="189"/>
      <c r="AL88" s="189"/>
      <c r="AM88" s="188"/>
      <c r="AN88" s="188"/>
    </row>
    <row r="89" spans="2:40" ht="13.5" customHeight="1">
      <c r="B89" s="29"/>
      <c r="C89" s="34">
        <v>18</v>
      </c>
      <c r="D89" s="136" t="s">
        <v>117</v>
      </c>
      <c r="E89" s="37"/>
      <c r="F89" s="37"/>
      <c r="G89" s="37"/>
      <c r="H89" s="37"/>
      <c r="I89" s="37"/>
      <c r="J89" s="38"/>
      <c r="K89" s="293">
        <v>14</v>
      </c>
      <c r="L89" s="322"/>
      <c r="M89" s="319">
        <f t="shared" ref="M89" si="37">K89/$E$71</f>
        <v>2.8000000000000001E-2</v>
      </c>
      <c r="N89" s="320"/>
      <c r="O89" s="14"/>
      <c r="P89" s="29"/>
      <c r="Q89" s="29"/>
      <c r="R89" s="50"/>
      <c r="S89" s="50"/>
      <c r="T89" s="50"/>
      <c r="U89" s="50"/>
      <c r="V89" s="50"/>
      <c r="W89" s="50"/>
      <c r="X89" s="50"/>
      <c r="Y89" s="50"/>
      <c r="Z89" s="50"/>
      <c r="AA89" s="50"/>
      <c r="AB89" s="29"/>
      <c r="AC89" s="29"/>
      <c r="AD89" s="29"/>
      <c r="AE89" s="181"/>
      <c r="AF89" s="190"/>
      <c r="AG89" s="190"/>
      <c r="AH89" s="190"/>
      <c r="AI89" s="190"/>
      <c r="AJ89" s="190"/>
      <c r="AK89" s="198"/>
      <c r="AL89" s="198"/>
      <c r="AM89" s="188"/>
      <c r="AN89" s="188"/>
    </row>
    <row r="90" spans="2:40">
      <c r="B90" s="29"/>
      <c r="C90" s="34">
        <v>19</v>
      </c>
      <c r="D90" s="136" t="s">
        <v>59</v>
      </c>
      <c r="E90" s="37"/>
      <c r="F90" s="37"/>
      <c r="G90" s="37"/>
      <c r="H90" s="37"/>
      <c r="I90" s="37"/>
      <c r="J90" s="38"/>
      <c r="K90" s="293">
        <v>11</v>
      </c>
      <c r="L90" s="322"/>
      <c r="M90" s="319">
        <f>K90/$E$71</f>
        <v>2.1999999999999999E-2</v>
      </c>
      <c r="N90" s="320"/>
      <c r="O90" s="83"/>
      <c r="P90" s="29"/>
      <c r="Q90" s="29"/>
      <c r="R90" s="50"/>
      <c r="S90" s="50"/>
      <c r="T90" s="50"/>
      <c r="U90" s="50"/>
      <c r="V90" s="50"/>
      <c r="W90" s="50"/>
      <c r="X90" s="50"/>
      <c r="Y90" s="50"/>
      <c r="Z90" s="50"/>
      <c r="AA90" s="50"/>
      <c r="AB90" s="29"/>
      <c r="AC90" s="29"/>
      <c r="AD90" s="29"/>
      <c r="AE90" s="181"/>
      <c r="AF90" s="49"/>
      <c r="AG90" s="32"/>
      <c r="AH90" s="32"/>
      <c r="AI90" s="32"/>
      <c r="AJ90" s="32"/>
      <c r="AK90" s="189"/>
      <c r="AL90" s="189"/>
      <c r="AM90" s="188"/>
      <c r="AN90" s="188"/>
    </row>
    <row r="91" spans="2:40" ht="40.5" customHeight="1">
      <c r="B91" s="29"/>
      <c r="C91" s="34">
        <v>20</v>
      </c>
      <c r="D91" s="305" t="s">
        <v>210</v>
      </c>
      <c r="E91" s="306"/>
      <c r="F91" s="306"/>
      <c r="G91" s="306"/>
      <c r="H91" s="306"/>
      <c r="I91" s="306"/>
      <c r="J91" s="307"/>
      <c r="K91" s="293">
        <v>10</v>
      </c>
      <c r="L91" s="322"/>
      <c r="M91" s="319">
        <f>K91/$E$71</f>
        <v>0.02</v>
      </c>
      <c r="N91" s="320"/>
      <c r="O91" s="51"/>
      <c r="P91" s="29"/>
      <c r="Q91" s="29"/>
      <c r="R91" s="50"/>
      <c r="S91" s="50"/>
      <c r="T91" s="50"/>
      <c r="U91" s="50"/>
      <c r="V91" s="50"/>
      <c r="W91" s="50"/>
      <c r="X91" s="50"/>
      <c r="Y91" s="50"/>
      <c r="Z91" s="50"/>
      <c r="AA91" s="50"/>
      <c r="AB91" s="29"/>
      <c r="AC91" s="29"/>
      <c r="AD91" s="29"/>
      <c r="AE91" s="181"/>
      <c r="AF91" s="49"/>
      <c r="AG91" s="32"/>
      <c r="AH91" s="32"/>
      <c r="AI91" s="32"/>
      <c r="AJ91" s="32"/>
      <c r="AK91" s="189"/>
      <c r="AL91" s="189"/>
      <c r="AM91" s="188"/>
      <c r="AN91" s="188"/>
    </row>
    <row r="92" spans="2:40" ht="13.5" customHeight="1">
      <c r="B92" s="29"/>
      <c r="C92" s="34">
        <v>21</v>
      </c>
      <c r="D92" s="299" t="s">
        <v>116</v>
      </c>
      <c r="E92" s="230"/>
      <c r="F92" s="230"/>
      <c r="G92" s="230"/>
      <c r="H92" s="230"/>
      <c r="I92" s="230"/>
      <c r="J92" s="231"/>
      <c r="K92" s="323">
        <v>6</v>
      </c>
      <c r="L92" s="251"/>
      <c r="M92" s="319">
        <f>K92/$E$71</f>
        <v>1.2E-2</v>
      </c>
      <c r="N92" s="320"/>
      <c r="O92" s="51"/>
      <c r="P92" s="29"/>
      <c r="Q92" s="29"/>
      <c r="R92" s="50"/>
      <c r="S92" s="50"/>
      <c r="T92" s="50"/>
      <c r="U92" s="50"/>
      <c r="V92" s="50"/>
      <c r="W92" s="50"/>
      <c r="X92" s="50"/>
      <c r="Y92" s="50"/>
      <c r="Z92" s="50"/>
      <c r="AA92" s="50"/>
      <c r="AB92" s="29"/>
      <c r="AC92" s="29"/>
      <c r="AD92" s="29"/>
      <c r="AE92" s="181"/>
      <c r="AF92" s="49"/>
      <c r="AG92" s="32"/>
      <c r="AH92" s="32"/>
      <c r="AI92" s="32"/>
      <c r="AJ92" s="32"/>
      <c r="AK92" s="189"/>
      <c r="AL92" s="189"/>
      <c r="AM92" s="188"/>
      <c r="AN92" s="188"/>
    </row>
    <row r="93" spans="2:40">
      <c r="B93" s="29"/>
      <c r="C93" s="34">
        <v>22</v>
      </c>
      <c r="D93" s="22" t="s">
        <v>90</v>
      </c>
      <c r="E93" s="39"/>
      <c r="F93" s="40"/>
      <c r="G93" s="40"/>
      <c r="H93" s="40"/>
      <c r="I93" s="40"/>
      <c r="J93" s="41"/>
      <c r="K93" s="323">
        <v>4</v>
      </c>
      <c r="L93" s="251"/>
      <c r="M93" s="319">
        <f t="shared" ref="M93" si="38">K93/$E$71</f>
        <v>8.0000000000000002E-3</v>
      </c>
      <c r="N93" s="320"/>
      <c r="O93" s="52"/>
      <c r="P93" s="29"/>
      <c r="Q93" s="29"/>
      <c r="R93" s="50"/>
      <c r="S93" s="50"/>
      <c r="T93" s="50"/>
      <c r="U93" s="50"/>
      <c r="V93" s="50"/>
      <c r="W93" s="50"/>
      <c r="X93" s="50"/>
      <c r="Y93" s="50"/>
      <c r="Z93" s="50"/>
      <c r="AA93" s="50"/>
      <c r="AB93" s="29"/>
      <c r="AC93" s="29"/>
      <c r="AD93" s="29"/>
      <c r="AE93" s="181"/>
      <c r="AF93" s="32"/>
      <c r="AG93" s="170"/>
      <c r="AH93" s="89"/>
      <c r="AI93" s="89"/>
      <c r="AJ93" s="89"/>
      <c r="AK93" s="198"/>
      <c r="AL93" s="198"/>
      <c r="AM93" s="188"/>
      <c r="AN93" s="188"/>
    </row>
    <row r="94" spans="2:40" ht="13.5" customHeight="1">
      <c r="B94" s="29"/>
      <c r="C94" s="34">
        <v>23</v>
      </c>
      <c r="D94" s="22" t="s">
        <v>102</v>
      </c>
      <c r="E94" s="39"/>
      <c r="F94" s="40"/>
      <c r="G94" s="40"/>
      <c r="H94" s="40"/>
      <c r="I94" s="40"/>
      <c r="J94" s="41"/>
      <c r="K94" s="323">
        <v>136</v>
      </c>
      <c r="L94" s="251"/>
      <c r="M94" s="319">
        <f t="shared" ref="M94" si="39">K94/$E$71</f>
        <v>0.27200000000000002</v>
      </c>
      <c r="N94" s="320"/>
      <c r="O94" s="52"/>
      <c r="P94" s="29"/>
      <c r="Q94" s="29"/>
      <c r="R94" s="50"/>
      <c r="S94" s="50"/>
      <c r="T94" s="50"/>
      <c r="U94" s="50"/>
      <c r="V94" s="50"/>
      <c r="W94" s="50"/>
      <c r="X94" s="50"/>
      <c r="Y94" s="50"/>
      <c r="Z94" s="50"/>
      <c r="AA94" s="50"/>
      <c r="AB94" s="29"/>
      <c r="AC94" s="29"/>
      <c r="AD94" s="29"/>
      <c r="AE94" s="181"/>
      <c r="AF94" s="32"/>
      <c r="AG94" s="170"/>
      <c r="AH94" s="89"/>
      <c r="AI94" s="89"/>
      <c r="AJ94" s="89"/>
      <c r="AK94" s="198"/>
      <c r="AL94" s="198"/>
      <c r="AM94" s="188"/>
      <c r="AN94" s="188"/>
    </row>
    <row r="95" spans="2:40" ht="13.5" customHeight="1">
      <c r="B95" s="29"/>
      <c r="C95" s="57"/>
      <c r="D95" s="32"/>
      <c r="E95" s="170"/>
      <c r="F95" s="89"/>
      <c r="G95" s="89"/>
      <c r="H95" s="89"/>
      <c r="I95" s="89"/>
      <c r="J95" s="89"/>
      <c r="K95" s="125"/>
      <c r="L95" s="158"/>
      <c r="M95" s="55"/>
      <c r="N95" s="55"/>
      <c r="O95" s="53"/>
      <c r="P95" s="29"/>
      <c r="Q95" s="29"/>
      <c r="R95" s="50"/>
      <c r="S95" s="50"/>
      <c r="T95" s="50"/>
      <c r="U95" s="50"/>
      <c r="V95" s="50"/>
      <c r="W95" s="50"/>
      <c r="X95" s="50"/>
      <c r="Y95" s="50"/>
      <c r="Z95" s="50"/>
      <c r="AA95" s="50"/>
      <c r="AB95" s="29"/>
      <c r="AC95" s="29"/>
      <c r="AD95" s="29"/>
      <c r="AE95" s="57"/>
      <c r="AF95" s="32"/>
      <c r="AG95" s="170"/>
      <c r="AH95" s="89"/>
      <c r="AI95" s="89"/>
      <c r="AJ95" s="89"/>
      <c r="AK95" s="125"/>
      <c r="AL95" s="125"/>
      <c r="AM95" s="55"/>
      <c r="AN95" s="55"/>
    </row>
    <row r="96" spans="2:40">
      <c r="B96" s="29"/>
      <c r="C96" s="308" t="s">
        <v>2</v>
      </c>
      <c r="D96" s="308"/>
      <c r="E96" s="309">
        <v>250</v>
      </c>
      <c r="F96" s="309"/>
      <c r="G96" s="43" t="s">
        <v>23</v>
      </c>
      <c r="H96" s="43"/>
      <c r="I96" s="43"/>
      <c r="J96" s="43"/>
      <c r="K96" s="124"/>
      <c r="L96" s="7"/>
      <c r="M96" s="7"/>
      <c r="N96" s="7"/>
      <c r="O96" s="7"/>
      <c r="P96" s="308" t="s">
        <v>3</v>
      </c>
      <c r="Q96" s="308"/>
      <c r="R96" s="309">
        <v>248</v>
      </c>
      <c r="S96" s="309"/>
      <c r="T96" s="43" t="s">
        <v>23</v>
      </c>
      <c r="U96" s="43"/>
      <c r="V96" s="43"/>
      <c r="W96" s="43"/>
      <c r="X96" s="43"/>
      <c r="Y96" s="371"/>
      <c r="Z96" s="371"/>
      <c r="AA96" s="29"/>
      <c r="AB96" s="29"/>
      <c r="AC96" s="29"/>
      <c r="AD96" s="29"/>
    </row>
    <row r="97" spans="2:30" ht="41.25" customHeight="1">
      <c r="B97" s="29"/>
      <c r="C97" s="34">
        <v>1</v>
      </c>
      <c r="D97" s="310" t="s">
        <v>222</v>
      </c>
      <c r="E97" s="311"/>
      <c r="F97" s="311"/>
      <c r="G97" s="311"/>
      <c r="H97" s="311"/>
      <c r="I97" s="311"/>
      <c r="J97" s="312"/>
      <c r="K97" s="293">
        <v>145</v>
      </c>
      <c r="L97" s="294"/>
      <c r="M97" s="295">
        <f>K97/$E$96</f>
        <v>0.57999999999999996</v>
      </c>
      <c r="N97" s="296"/>
      <c r="O97" s="4"/>
      <c r="P97" s="34">
        <v>1</v>
      </c>
      <c r="Q97" s="302" t="s">
        <v>222</v>
      </c>
      <c r="R97" s="303"/>
      <c r="S97" s="303"/>
      <c r="T97" s="303"/>
      <c r="U97" s="303"/>
      <c r="V97" s="303"/>
      <c r="W97" s="304"/>
      <c r="X97" s="297">
        <v>139</v>
      </c>
      <c r="Y97" s="298"/>
      <c r="Z97" s="295">
        <f t="shared" ref="Z97:Z119" si="40">X97/$R$96</f>
        <v>0.56048387096774188</v>
      </c>
      <c r="AA97" s="296"/>
      <c r="AB97" s="29"/>
      <c r="AC97" s="29"/>
      <c r="AD97" s="29"/>
    </row>
    <row r="98" spans="2:30" ht="54" customHeight="1">
      <c r="B98" s="29"/>
      <c r="C98" s="34">
        <v>2</v>
      </c>
      <c r="D98" s="316" t="s">
        <v>19</v>
      </c>
      <c r="E98" s="317"/>
      <c r="F98" s="317"/>
      <c r="G98" s="317"/>
      <c r="H98" s="317"/>
      <c r="I98" s="317"/>
      <c r="J98" s="318"/>
      <c r="K98" s="293">
        <v>53</v>
      </c>
      <c r="L98" s="294"/>
      <c r="M98" s="295">
        <f t="shared" ref="M98:M119" si="41">K98/$E$96</f>
        <v>0.21199999999999999</v>
      </c>
      <c r="N98" s="296"/>
      <c r="O98" s="4"/>
      <c r="P98" s="34">
        <v>2</v>
      </c>
      <c r="Q98" s="302" t="s">
        <v>212</v>
      </c>
      <c r="R98" s="303"/>
      <c r="S98" s="303"/>
      <c r="T98" s="303"/>
      <c r="U98" s="303"/>
      <c r="V98" s="303"/>
      <c r="W98" s="304"/>
      <c r="X98" s="297">
        <v>37</v>
      </c>
      <c r="Y98" s="298"/>
      <c r="Z98" s="295">
        <f t="shared" si="40"/>
        <v>0.14919354838709678</v>
      </c>
      <c r="AA98" s="296"/>
      <c r="AB98" s="29"/>
      <c r="AC98" s="29"/>
      <c r="AD98" s="29"/>
    </row>
    <row r="99" spans="2:30" ht="54" customHeight="1">
      <c r="B99" s="29"/>
      <c r="C99" s="34">
        <v>3</v>
      </c>
      <c r="D99" s="310" t="s">
        <v>120</v>
      </c>
      <c r="E99" s="311"/>
      <c r="F99" s="311"/>
      <c r="G99" s="311"/>
      <c r="H99" s="311"/>
      <c r="I99" s="311"/>
      <c r="J99" s="312"/>
      <c r="K99" s="293">
        <v>50</v>
      </c>
      <c r="L99" s="294"/>
      <c r="M99" s="295">
        <f>K99/$E$96</f>
        <v>0.2</v>
      </c>
      <c r="N99" s="296"/>
      <c r="O99" s="14"/>
      <c r="P99" s="34">
        <v>3</v>
      </c>
      <c r="Q99" s="302" t="s">
        <v>254</v>
      </c>
      <c r="R99" s="303"/>
      <c r="S99" s="303"/>
      <c r="T99" s="303"/>
      <c r="U99" s="303"/>
      <c r="V99" s="303"/>
      <c r="W99" s="304"/>
      <c r="X99" s="297">
        <v>37</v>
      </c>
      <c r="Y99" s="298"/>
      <c r="Z99" s="295">
        <f t="shared" si="40"/>
        <v>0.14919354838709678</v>
      </c>
      <c r="AA99" s="296"/>
      <c r="AB99" s="29"/>
      <c r="AC99" s="29"/>
      <c r="AD99" s="29"/>
    </row>
    <row r="100" spans="2:30" ht="27" customHeight="1">
      <c r="B100" s="29"/>
      <c r="C100" s="34">
        <v>4</v>
      </c>
      <c r="D100" s="305" t="s">
        <v>209</v>
      </c>
      <c r="E100" s="306"/>
      <c r="F100" s="306"/>
      <c r="G100" s="306"/>
      <c r="H100" s="306"/>
      <c r="I100" s="306"/>
      <c r="J100" s="307"/>
      <c r="K100" s="293">
        <v>40</v>
      </c>
      <c r="L100" s="294"/>
      <c r="M100" s="295">
        <f t="shared" si="41"/>
        <v>0.16</v>
      </c>
      <c r="N100" s="296"/>
      <c r="O100" s="4"/>
      <c r="P100" s="34">
        <v>4</v>
      </c>
      <c r="Q100" s="302" t="s">
        <v>19</v>
      </c>
      <c r="R100" s="303"/>
      <c r="S100" s="303"/>
      <c r="T100" s="303"/>
      <c r="U100" s="303"/>
      <c r="V100" s="303"/>
      <c r="W100" s="304"/>
      <c r="X100" s="297">
        <v>35</v>
      </c>
      <c r="Y100" s="298"/>
      <c r="Z100" s="295">
        <f t="shared" si="40"/>
        <v>0.14112903225806453</v>
      </c>
      <c r="AA100" s="296"/>
      <c r="AB100" s="29"/>
      <c r="AC100" s="29"/>
      <c r="AD100" s="29"/>
    </row>
    <row r="101" spans="2:30" ht="13.5" customHeight="1">
      <c r="B101" s="29"/>
      <c r="C101" s="34">
        <v>5</v>
      </c>
      <c r="D101" s="316" t="s">
        <v>20</v>
      </c>
      <c r="E101" s="317"/>
      <c r="F101" s="317"/>
      <c r="G101" s="317"/>
      <c r="H101" s="317"/>
      <c r="I101" s="317"/>
      <c r="J101" s="318"/>
      <c r="K101" s="293">
        <v>24</v>
      </c>
      <c r="L101" s="294"/>
      <c r="M101" s="295">
        <f t="shared" ref="M101:M110" si="42">K101/$E$96</f>
        <v>9.6000000000000002E-2</v>
      </c>
      <c r="N101" s="296"/>
      <c r="O101" s="14"/>
      <c r="P101" s="34">
        <v>5</v>
      </c>
      <c r="Q101" s="302" t="s">
        <v>214</v>
      </c>
      <c r="R101" s="303"/>
      <c r="S101" s="303"/>
      <c r="T101" s="303"/>
      <c r="U101" s="303"/>
      <c r="V101" s="303"/>
      <c r="W101" s="304"/>
      <c r="X101" s="297">
        <v>27</v>
      </c>
      <c r="Y101" s="298"/>
      <c r="Z101" s="295">
        <f t="shared" si="40"/>
        <v>0.10887096774193548</v>
      </c>
      <c r="AA101" s="296"/>
      <c r="AB101" s="29"/>
      <c r="AC101" s="29"/>
      <c r="AD101" s="29"/>
    </row>
    <row r="102" spans="2:30" ht="27" customHeight="1">
      <c r="B102" s="29"/>
      <c r="C102" s="34">
        <v>6</v>
      </c>
      <c r="D102" s="316" t="s">
        <v>78</v>
      </c>
      <c r="E102" s="317"/>
      <c r="F102" s="317"/>
      <c r="G102" s="317"/>
      <c r="H102" s="317"/>
      <c r="I102" s="317"/>
      <c r="J102" s="318"/>
      <c r="K102" s="293">
        <v>24</v>
      </c>
      <c r="L102" s="294"/>
      <c r="M102" s="295">
        <f t="shared" si="42"/>
        <v>9.6000000000000002E-2</v>
      </c>
      <c r="N102" s="296"/>
      <c r="O102" s="36"/>
      <c r="P102" s="34">
        <v>6</v>
      </c>
      <c r="Q102" s="302" t="s">
        <v>122</v>
      </c>
      <c r="R102" s="303"/>
      <c r="S102" s="303"/>
      <c r="T102" s="303"/>
      <c r="U102" s="303"/>
      <c r="V102" s="303"/>
      <c r="W102" s="304"/>
      <c r="X102" s="297">
        <v>26</v>
      </c>
      <c r="Y102" s="298"/>
      <c r="Z102" s="295">
        <f t="shared" si="40"/>
        <v>0.10483870967741936</v>
      </c>
      <c r="AA102" s="296"/>
      <c r="AB102" s="29"/>
      <c r="AC102" s="29"/>
      <c r="AD102" s="29"/>
    </row>
    <row r="103" spans="2:30" ht="27" customHeight="1">
      <c r="B103" s="29"/>
      <c r="C103" s="34">
        <v>7</v>
      </c>
      <c r="D103" s="305" t="s">
        <v>256</v>
      </c>
      <c r="E103" s="306"/>
      <c r="F103" s="306"/>
      <c r="G103" s="306"/>
      <c r="H103" s="306"/>
      <c r="I103" s="306"/>
      <c r="J103" s="307"/>
      <c r="K103" s="293">
        <v>24</v>
      </c>
      <c r="L103" s="294"/>
      <c r="M103" s="295">
        <f t="shared" si="42"/>
        <v>9.6000000000000002E-2</v>
      </c>
      <c r="N103" s="296"/>
      <c r="O103" s="14"/>
      <c r="P103" s="34">
        <v>7</v>
      </c>
      <c r="Q103" s="302" t="s">
        <v>255</v>
      </c>
      <c r="R103" s="303"/>
      <c r="S103" s="303"/>
      <c r="T103" s="303"/>
      <c r="U103" s="303"/>
      <c r="V103" s="303"/>
      <c r="W103" s="304"/>
      <c r="X103" s="297">
        <v>25</v>
      </c>
      <c r="Y103" s="298"/>
      <c r="Z103" s="295">
        <f t="shared" si="40"/>
        <v>0.10080645161290322</v>
      </c>
      <c r="AA103" s="296"/>
      <c r="AB103" s="29"/>
      <c r="AC103" s="29"/>
      <c r="AD103" s="29"/>
    </row>
    <row r="104" spans="2:30" ht="27" customHeight="1">
      <c r="B104" s="29"/>
      <c r="C104" s="34">
        <v>8</v>
      </c>
      <c r="D104" s="305" t="s">
        <v>257</v>
      </c>
      <c r="E104" s="306"/>
      <c r="F104" s="306"/>
      <c r="G104" s="306"/>
      <c r="H104" s="306"/>
      <c r="I104" s="306"/>
      <c r="J104" s="307"/>
      <c r="K104" s="293">
        <v>24</v>
      </c>
      <c r="L104" s="294"/>
      <c r="M104" s="295">
        <f t="shared" si="42"/>
        <v>9.6000000000000002E-2</v>
      </c>
      <c r="N104" s="296"/>
      <c r="O104" s="5"/>
      <c r="P104" s="34">
        <v>8</v>
      </c>
      <c r="Q104" s="302" t="s">
        <v>215</v>
      </c>
      <c r="R104" s="303"/>
      <c r="S104" s="303"/>
      <c r="T104" s="303"/>
      <c r="U104" s="303"/>
      <c r="V104" s="303"/>
      <c r="W104" s="304"/>
      <c r="X104" s="297">
        <v>16</v>
      </c>
      <c r="Y104" s="298"/>
      <c r="Z104" s="295">
        <f t="shared" si="40"/>
        <v>6.4516129032258063E-2</v>
      </c>
      <c r="AA104" s="296"/>
      <c r="AB104" s="29"/>
      <c r="AC104" s="29"/>
      <c r="AD104" s="29"/>
    </row>
    <row r="105" spans="2:30" ht="27" customHeight="1">
      <c r="B105" s="29"/>
      <c r="C105" s="34">
        <v>9</v>
      </c>
      <c r="D105" s="299" t="s">
        <v>122</v>
      </c>
      <c r="E105" s="300"/>
      <c r="F105" s="300"/>
      <c r="G105" s="300"/>
      <c r="H105" s="300"/>
      <c r="I105" s="300"/>
      <c r="J105" s="301"/>
      <c r="K105" s="293">
        <v>19</v>
      </c>
      <c r="L105" s="294"/>
      <c r="M105" s="295">
        <f t="shared" si="42"/>
        <v>7.5999999999999998E-2</v>
      </c>
      <c r="N105" s="296"/>
      <c r="O105" s="4"/>
      <c r="P105" s="34">
        <v>9</v>
      </c>
      <c r="Q105" s="302" t="s">
        <v>258</v>
      </c>
      <c r="R105" s="303"/>
      <c r="S105" s="303"/>
      <c r="T105" s="303"/>
      <c r="U105" s="303"/>
      <c r="V105" s="303"/>
      <c r="W105" s="304"/>
      <c r="X105" s="297">
        <v>16</v>
      </c>
      <c r="Y105" s="298"/>
      <c r="Z105" s="295">
        <f t="shared" si="40"/>
        <v>6.4516129032258063E-2</v>
      </c>
      <c r="AA105" s="296"/>
      <c r="AB105" s="29"/>
      <c r="AC105" s="29"/>
      <c r="AD105" s="29"/>
    </row>
    <row r="106" spans="2:30" ht="13.5" customHeight="1">
      <c r="B106" s="29"/>
      <c r="C106" s="34">
        <v>10</v>
      </c>
      <c r="D106" s="316" t="s">
        <v>115</v>
      </c>
      <c r="E106" s="317"/>
      <c r="F106" s="317"/>
      <c r="G106" s="317"/>
      <c r="H106" s="317"/>
      <c r="I106" s="317"/>
      <c r="J106" s="318"/>
      <c r="K106" s="293">
        <v>17</v>
      </c>
      <c r="L106" s="294"/>
      <c r="M106" s="295">
        <f t="shared" si="42"/>
        <v>6.8000000000000005E-2</v>
      </c>
      <c r="N106" s="296"/>
      <c r="O106" s="84"/>
      <c r="P106" s="34">
        <v>10</v>
      </c>
      <c r="Q106" s="302" t="s">
        <v>216</v>
      </c>
      <c r="R106" s="303"/>
      <c r="S106" s="303"/>
      <c r="T106" s="303"/>
      <c r="U106" s="303"/>
      <c r="V106" s="303"/>
      <c r="W106" s="304"/>
      <c r="X106" s="297">
        <v>12</v>
      </c>
      <c r="Y106" s="298"/>
      <c r="Z106" s="295">
        <f t="shared" si="40"/>
        <v>4.8387096774193547E-2</v>
      </c>
      <c r="AA106" s="296"/>
      <c r="AB106" s="29"/>
      <c r="AC106" s="29"/>
      <c r="AD106" s="29"/>
    </row>
    <row r="107" spans="2:30" ht="14.25" customHeight="1">
      <c r="B107" s="29"/>
      <c r="C107" s="34">
        <v>11</v>
      </c>
      <c r="D107" s="305" t="s">
        <v>118</v>
      </c>
      <c r="E107" s="306"/>
      <c r="F107" s="306"/>
      <c r="G107" s="306"/>
      <c r="H107" s="306"/>
      <c r="I107" s="306"/>
      <c r="J107" s="307"/>
      <c r="K107" s="293">
        <v>16</v>
      </c>
      <c r="L107" s="294"/>
      <c r="M107" s="295">
        <f t="shared" si="42"/>
        <v>6.4000000000000001E-2</v>
      </c>
      <c r="N107" s="296"/>
      <c r="O107" s="4"/>
      <c r="P107" s="34">
        <v>11</v>
      </c>
      <c r="Q107" s="302" t="s">
        <v>114</v>
      </c>
      <c r="R107" s="303"/>
      <c r="S107" s="303"/>
      <c r="T107" s="303"/>
      <c r="U107" s="303"/>
      <c r="V107" s="303"/>
      <c r="W107" s="304"/>
      <c r="X107" s="297">
        <v>12</v>
      </c>
      <c r="Y107" s="298"/>
      <c r="Z107" s="295">
        <f t="shared" si="40"/>
        <v>4.8387096774193547E-2</v>
      </c>
      <c r="AA107" s="296"/>
      <c r="AB107" s="29"/>
      <c r="AC107" s="29"/>
      <c r="AD107" s="29"/>
    </row>
    <row r="108" spans="2:30" ht="27" customHeight="1">
      <c r="B108" s="29"/>
      <c r="C108" s="34">
        <v>12</v>
      </c>
      <c r="D108" s="305" t="s">
        <v>60</v>
      </c>
      <c r="E108" s="306"/>
      <c r="F108" s="306"/>
      <c r="G108" s="306"/>
      <c r="H108" s="306"/>
      <c r="I108" s="306"/>
      <c r="J108" s="307"/>
      <c r="K108" s="293">
        <v>15</v>
      </c>
      <c r="L108" s="294"/>
      <c r="M108" s="295">
        <f t="shared" si="42"/>
        <v>0.06</v>
      </c>
      <c r="N108" s="296"/>
      <c r="O108" s="14"/>
      <c r="P108" s="34">
        <v>12</v>
      </c>
      <c r="Q108" s="302" t="s">
        <v>256</v>
      </c>
      <c r="R108" s="303"/>
      <c r="S108" s="303"/>
      <c r="T108" s="303"/>
      <c r="U108" s="303"/>
      <c r="V108" s="303"/>
      <c r="W108" s="304"/>
      <c r="X108" s="297">
        <v>10</v>
      </c>
      <c r="Y108" s="298"/>
      <c r="Z108" s="295">
        <f t="shared" si="40"/>
        <v>4.0322580645161289E-2</v>
      </c>
      <c r="AA108" s="296"/>
      <c r="AB108" s="29"/>
      <c r="AC108" s="29"/>
      <c r="AD108" s="29"/>
    </row>
    <row r="109" spans="2:30" ht="14.25" customHeight="1">
      <c r="B109" s="29"/>
      <c r="C109" s="34">
        <v>13</v>
      </c>
      <c r="D109" s="305" t="s">
        <v>211</v>
      </c>
      <c r="E109" s="306"/>
      <c r="F109" s="306"/>
      <c r="G109" s="306"/>
      <c r="H109" s="306"/>
      <c r="I109" s="306"/>
      <c r="J109" s="307"/>
      <c r="K109" s="293">
        <v>12</v>
      </c>
      <c r="L109" s="294"/>
      <c r="M109" s="295">
        <f t="shared" si="42"/>
        <v>4.8000000000000001E-2</v>
      </c>
      <c r="N109" s="296"/>
      <c r="O109" s="4"/>
      <c r="P109" s="34">
        <v>13</v>
      </c>
      <c r="Q109" s="302" t="s">
        <v>213</v>
      </c>
      <c r="R109" s="303"/>
      <c r="S109" s="303"/>
      <c r="T109" s="303"/>
      <c r="U109" s="303"/>
      <c r="V109" s="303"/>
      <c r="W109" s="304"/>
      <c r="X109" s="297">
        <v>9</v>
      </c>
      <c r="Y109" s="298"/>
      <c r="Z109" s="295">
        <f t="shared" si="40"/>
        <v>3.6290322580645164E-2</v>
      </c>
      <c r="AA109" s="296"/>
      <c r="AB109" s="29"/>
      <c r="AC109" s="29"/>
      <c r="AD109" s="29"/>
    </row>
    <row r="110" spans="2:30" ht="27" customHeight="1">
      <c r="B110" s="29"/>
      <c r="C110" s="34">
        <v>14</v>
      </c>
      <c r="D110" s="305" t="s">
        <v>223</v>
      </c>
      <c r="E110" s="306"/>
      <c r="F110" s="306"/>
      <c r="G110" s="306"/>
      <c r="H110" s="306"/>
      <c r="I110" s="306"/>
      <c r="J110" s="307"/>
      <c r="K110" s="293">
        <v>11</v>
      </c>
      <c r="L110" s="294"/>
      <c r="M110" s="295">
        <f t="shared" si="42"/>
        <v>4.3999999999999997E-2</v>
      </c>
      <c r="N110" s="296"/>
      <c r="O110" s="5"/>
      <c r="P110" s="34">
        <v>14</v>
      </c>
      <c r="Q110" s="302" t="s">
        <v>115</v>
      </c>
      <c r="R110" s="303"/>
      <c r="S110" s="303"/>
      <c r="T110" s="303"/>
      <c r="U110" s="303"/>
      <c r="V110" s="303"/>
      <c r="W110" s="304"/>
      <c r="X110" s="297">
        <v>8</v>
      </c>
      <c r="Y110" s="298"/>
      <c r="Z110" s="295">
        <f t="shared" si="40"/>
        <v>3.2258064516129031E-2</v>
      </c>
      <c r="AA110" s="296"/>
      <c r="AB110" s="29"/>
      <c r="AC110" s="56"/>
      <c r="AD110" s="29"/>
    </row>
    <row r="111" spans="2:30" ht="27.75" customHeight="1">
      <c r="B111" s="29"/>
      <c r="C111" s="34">
        <v>15</v>
      </c>
      <c r="D111" s="305" t="s">
        <v>259</v>
      </c>
      <c r="E111" s="306"/>
      <c r="F111" s="306"/>
      <c r="G111" s="306"/>
      <c r="H111" s="306"/>
      <c r="I111" s="306"/>
      <c r="J111" s="307"/>
      <c r="K111" s="293">
        <v>8</v>
      </c>
      <c r="L111" s="294"/>
      <c r="M111" s="295">
        <f t="shared" si="41"/>
        <v>3.2000000000000001E-2</v>
      </c>
      <c r="N111" s="296"/>
      <c r="O111" s="4"/>
      <c r="P111" s="34">
        <v>15</v>
      </c>
      <c r="Q111" s="428" t="s">
        <v>217</v>
      </c>
      <c r="R111" s="429"/>
      <c r="S111" s="429"/>
      <c r="T111" s="429"/>
      <c r="U111" s="429"/>
      <c r="V111" s="429"/>
      <c r="W111" s="430"/>
      <c r="X111" s="297">
        <v>7</v>
      </c>
      <c r="Y111" s="298"/>
      <c r="Z111" s="295">
        <f t="shared" si="40"/>
        <v>2.8225806451612902E-2</v>
      </c>
      <c r="AA111" s="296"/>
      <c r="AB111" s="29"/>
      <c r="AC111" s="56"/>
      <c r="AD111" s="29"/>
    </row>
    <row r="112" spans="2:30" ht="13.5" customHeight="1">
      <c r="B112" s="29"/>
      <c r="C112" s="34">
        <v>16</v>
      </c>
      <c r="D112" s="316" t="s">
        <v>21</v>
      </c>
      <c r="E112" s="317"/>
      <c r="F112" s="317"/>
      <c r="G112" s="317"/>
      <c r="H112" s="317"/>
      <c r="I112" s="317"/>
      <c r="J112" s="318"/>
      <c r="K112" s="293">
        <v>8</v>
      </c>
      <c r="L112" s="294"/>
      <c r="M112" s="295">
        <f>K112/$E$96</f>
        <v>3.2000000000000001E-2</v>
      </c>
      <c r="N112" s="296"/>
      <c r="O112" s="4"/>
      <c r="P112" s="34">
        <v>16</v>
      </c>
      <c r="Q112" s="302" t="s">
        <v>117</v>
      </c>
      <c r="R112" s="303"/>
      <c r="S112" s="303"/>
      <c r="T112" s="303"/>
      <c r="U112" s="303"/>
      <c r="V112" s="303"/>
      <c r="W112" s="304"/>
      <c r="X112" s="297">
        <v>6</v>
      </c>
      <c r="Y112" s="298"/>
      <c r="Z112" s="295">
        <f t="shared" si="40"/>
        <v>2.4193548387096774E-2</v>
      </c>
      <c r="AA112" s="296"/>
      <c r="AB112" s="29"/>
      <c r="AC112" s="56"/>
      <c r="AD112" s="29"/>
    </row>
    <row r="113" spans="1:33" ht="13.5" customHeight="1">
      <c r="B113" s="29"/>
      <c r="C113" s="34">
        <v>17</v>
      </c>
      <c r="D113" s="305" t="s">
        <v>117</v>
      </c>
      <c r="E113" s="306"/>
      <c r="F113" s="306"/>
      <c r="G113" s="306"/>
      <c r="H113" s="306"/>
      <c r="I113" s="306"/>
      <c r="J113" s="307"/>
      <c r="K113" s="293">
        <v>8</v>
      </c>
      <c r="L113" s="294"/>
      <c r="M113" s="295">
        <f>K113/$E$96</f>
        <v>3.2000000000000001E-2</v>
      </c>
      <c r="N113" s="296"/>
      <c r="O113" s="14"/>
      <c r="P113" s="34">
        <v>17</v>
      </c>
      <c r="Q113" s="302" t="s">
        <v>118</v>
      </c>
      <c r="R113" s="303"/>
      <c r="S113" s="303"/>
      <c r="T113" s="303"/>
      <c r="U113" s="303"/>
      <c r="V113" s="303"/>
      <c r="W113" s="304"/>
      <c r="X113" s="297">
        <v>5</v>
      </c>
      <c r="Y113" s="298"/>
      <c r="Z113" s="295">
        <f t="shared" si="40"/>
        <v>2.0161290322580645E-2</v>
      </c>
      <c r="AA113" s="296"/>
      <c r="AB113" s="29"/>
      <c r="AC113" s="29"/>
      <c r="AD113" s="29"/>
    </row>
    <row r="114" spans="1:33" ht="13.5" customHeight="1">
      <c r="B114" s="29"/>
      <c r="C114" s="34">
        <v>18</v>
      </c>
      <c r="D114" s="305" t="s">
        <v>22</v>
      </c>
      <c r="E114" s="306"/>
      <c r="F114" s="306"/>
      <c r="G114" s="306"/>
      <c r="H114" s="306"/>
      <c r="I114" s="306"/>
      <c r="J114" s="307"/>
      <c r="K114" s="293">
        <v>7</v>
      </c>
      <c r="L114" s="294"/>
      <c r="M114" s="295">
        <f>K114/$E$96</f>
        <v>2.8000000000000001E-2</v>
      </c>
      <c r="N114" s="296"/>
      <c r="O114" s="30"/>
      <c r="P114" s="34">
        <v>18</v>
      </c>
      <c r="Q114" s="302" t="s">
        <v>218</v>
      </c>
      <c r="R114" s="303"/>
      <c r="S114" s="303"/>
      <c r="T114" s="303"/>
      <c r="U114" s="303"/>
      <c r="V114" s="303"/>
      <c r="W114" s="304"/>
      <c r="X114" s="297">
        <v>4</v>
      </c>
      <c r="Y114" s="298"/>
      <c r="Z114" s="295">
        <f t="shared" si="40"/>
        <v>1.6129032258064516E-2</v>
      </c>
      <c r="AA114" s="296"/>
      <c r="AB114" s="29"/>
      <c r="AC114" s="56"/>
      <c r="AD114" s="29"/>
    </row>
    <row r="115" spans="1:33" ht="27" customHeight="1">
      <c r="B115" s="29"/>
      <c r="C115" s="34">
        <v>19</v>
      </c>
      <c r="D115" s="313" t="s">
        <v>210</v>
      </c>
      <c r="E115" s="314"/>
      <c r="F115" s="314"/>
      <c r="G115" s="314"/>
      <c r="H115" s="314"/>
      <c r="I115" s="314"/>
      <c r="J115" s="315"/>
      <c r="K115" s="293">
        <v>3</v>
      </c>
      <c r="L115" s="294"/>
      <c r="M115" s="295">
        <f t="shared" si="41"/>
        <v>1.2E-2</v>
      </c>
      <c r="N115" s="296"/>
      <c r="O115" s="27"/>
      <c r="P115" s="34">
        <v>19</v>
      </c>
      <c r="Q115" s="302" t="s">
        <v>60</v>
      </c>
      <c r="R115" s="303"/>
      <c r="S115" s="303"/>
      <c r="T115" s="303"/>
      <c r="U115" s="303"/>
      <c r="V115" s="303"/>
      <c r="W115" s="304"/>
      <c r="X115" s="297">
        <v>3</v>
      </c>
      <c r="Y115" s="298"/>
      <c r="Z115" s="295">
        <f t="shared" si="40"/>
        <v>1.2096774193548387E-2</v>
      </c>
      <c r="AA115" s="296"/>
      <c r="AB115" s="29"/>
      <c r="AC115" s="53"/>
      <c r="AD115" s="29"/>
    </row>
    <row r="116" spans="1:33" ht="13.5" customHeight="1">
      <c r="B116" s="29"/>
      <c r="C116" s="34">
        <v>20</v>
      </c>
      <c r="D116" s="305" t="s">
        <v>114</v>
      </c>
      <c r="E116" s="306"/>
      <c r="F116" s="306"/>
      <c r="G116" s="306"/>
      <c r="H116" s="306"/>
      <c r="I116" s="306"/>
      <c r="J116" s="307"/>
      <c r="K116" s="293">
        <v>3</v>
      </c>
      <c r="L116" s="294"/>
      <c r="M116" s="295">
        <f t="shared" si="41"/>
        <v>1.2E-2</v>
      </c>
      <c r="N116" s="296"/>
      <c r="O116" s="27"/>
      <c r="P116" s="34">
        <v>20</v>
      </c>
      <c r="Q116" s="302" t="s">
        <v>219</v>
      </c>
      <c r="R116" s="303"/>
      <c r="S116" s="303"/>
      <c r="T116" s="303"/>
      <c r="U116" s="303"/>
      <c r="V116" s="303"/>
      <c r="W116" s="304"/>
      <c r="X116" s="297">
        <v>3</v>
      </c>
      <c r="Y116" s="298"/>
      <c r="Z116" s="295">
        <f t="shared" si="40"/>
        <v>1.2096774193548387E-2</v>
      </c>
      <c r="AA116" s="296"/>
      <c r="AB116" s="29"/>
      <c r="AC116" s="53"/>
      <c r="AD116" s="29"/>
    </row>
    <row r="117" spans="1:33" ht="13.5" customHeight="1">
      <c r="B117" s="29"/>
      <c r="C117" s="34">
        <v>21</v>
      </c>
      <c r="D117" s="299" t="s">
        <v>116</v>
      </c>
      <c r="E117" s="300"/>
      <c r="F117" s="300"/>
      <c r="G117" s="300"/>
      <c r="H117" s="300"/>
      <c r="I117" s="300"/>
      <c r="J117" s="301"/>
      <c r="K117" s="323">
        <v>3</v>
      </c>
      <c r="L117" s="425"/>
      <c r="M117" s="295">
        <f t="shared" si="41"/>
        <v>1.2E-2</v>
      </c>
      <c r="N117" s="296"/>
      <c r="O117" s="27"/>
      <c r="P117" s="34">
        <v>21</v>
      </c>
      <c r="Q117" s="302" t="s">
        <v>220</v>
      </c>
      <c r="R117" s="303"/>
      <c r="S117" s="303"/>
      <c r="T117" s="303"/>
      <c r="U117" s="303"/>
      <c r="V117" s="303"/>
      <c r="W117" s="304"/>
      <c r="X117" s="297">
        <v>2</v>
      </c>
      <c r="Y117" s="298"/>
      <c r="Z117" s="295">
        <f t="shared" si="40"/>
        <v>8.0645161290322578E-3</v>
      </c>
      <c r="AA117" s="296"/>
      <c r="AB117" s="29"/>
      <c r="AC117" s="53"/>
      <c r="AD117" s="29"/>
    </row>
    <row r="118" spans="1:33" ht="13.5" customHeight="1">
      <c r="B118" s="29"/>
      <c r="C118" s="34">
        <v>22</v>
      </c>
      <c r="D118" s="299" t="s">
        <v>90</v>
      </c>
      <c r="E118" s="300"/>
      <c r="F118" s="300"/>
      <c r="G118" s="300"/>
      <c r="H118" s="300"/>
      <c r="I118" s="300"/>
      <c r="J118" s="301"/>
      <c r="K118" s="323">
        <v>3</v>
      </c>
      <c r="L118" s="425"/>
      <c r="M118" s="295">
        <f t="shared" si="41"/>
        <v>1.2E-2</v>
      </c>
      <c r="N118" s="296"/>
      <c r="O118" s="27"/>
      <c r="P118" s="34">
        <v>22</v>
      </c>
      <c r="Q118" s="302" t="s">
        <v>90</v>
      </c>
      <c r="R118" s="303"/>
      <c r="S118" s="303"/>
      <c r="T118" s="303"/>
      <c r="U118" s="303"/>
      <c r="V118" s="303"/>
      <c r="W118" s="304"/>
      <c r="X118" s="297">
        <v>1</v>
      </c>
      <c r="Y118" s="298"/>
      <c r="Z118" s="295">
        <f t="shared" si="40"/>
        <v>4.0322580645161289E-3</v>
      </c>
      <c r="AA118" s="296"/>
      <c r="AB118" s="29"/>
      <c r="AC118" s="53"/>
      <c r="AD118" s="29"/>
    </row>
    <row r="119" spans="1:33" ht="13.5" customHeight="1">
      <c r="B119" s="29"/>
      <c r="C119" s="34">
        <v>23</v>
      </c>
      <c r="D119" s="299" t="s">
        <v>102</v>
      </c>
      <c r="E119" s="300"/>
      <c r="F119" s="300"/>
      <c r="G119" s="300"/>
      <c r="H119" s="300"/>
      <c r="I119" s="300"/>
      <c r="J119" s="301"/>
      <c r="K119" s="323">
        <v>59</v>
      </c>
      <c r="L119" s="425"/>
      <c r="M119" s="295">
        <f t="shared" si="41"/>
        <v>0.23599999999999999</v>
      </c>
      <c r="N119" s="296"/>
      <c r="O119" s="29"/>
      <c r="P119" s="34">
        <v>23</v>
      </c>
      <c r="Q119" s="302" t="s">
        <v>102</v>
      </c>
      <c r="R119" s="303"/>
      <c r="S119" s="303"/>
      <c r="T119" s="303"/>
      <c r="U119" s="303"/>
      <c r="V119" s="303"/>
      <c r="W119" s="304"/>
      <c r="X119" s="297">
        <v>76</v>
      </c>
      <c r="Y119" s="298"/>
      <c r="Z119" s="295">
        <f t="shared" si="40"/>
        <v>0.30645161290322581</v>
      </c>
      <c r="AA119" s="296"/>
      <c r="AB119" s="29"/>
      <c r="AC119" s="53"/>
      <c r="AD119" s="29"/>
    </row>
    <row r="120" spans="1:33" ht="13.5" customHeight="1">
      <c r="B120" s="29"/>
      <c r="C120" s="138"/>
      <c r="D120" s="139"/>
      <c r="E120" s="139"/>
      <c r="F120" s="140"/>
      <c r="G120" s="140"/>
      <c r="H120" s="140"/>
      <c r="I120" s="140"/>
      <c r="J120" s="140"/>
      <c r="K120" s="127"/>
      <c r="L120" s="127"/>
      <c r="M120" s="126"/>
      <c r="N120" s="126"/>
      <c r="O120" s="29"/>
      <c r="P120" s="57"/>
      <c r="Q120" s="104"/>
      <c r="R120" s="104"/>
      <c r="S120" s="104"/>
      <c r="T120" s="104"/>
      <c r="U120" s="104"/>
      <c r="V120" s="104"/>
      <c r="W120" s="104"/>
      <c r="X120" s="137"/>
      <c r="Y120" s="137"/>
      <c r="Z120" s="55"/>
      <c r="AA120" s="55"/>
      <c r="AB120" s="29"/>
      <c r="AC120" s="53"/>
      <c r="AD120" s="29"/>
    </row>
    <row r="121" spans="1:33" ht="13.5" customHeight="1">
      <c r="B121" s="29"/>
      <c r="C121" s="308" t="s">
        <v>90</v>
      </c>
      <c r="D121" s="308"/>
      <c r="E121" s="309">
        <v>2</v>
      </c>
      <c r="F121" s="309"/>
      <c r="G121" s="124" t="s">
        <v>23</v>
      </c>
      <c r="H121" s="124"/>
      <c r="I121" s="124"/>
      <c r="J121" s="124"/>
      <c r="K121" s="124"/>
      <c r="L121" s="7"/>
      <c r="M121" s="7"/>
      <c r="N121" s="7"/>
      <c r="O121" s="29"/>
      <c r="P121" s="57"/>
      <c r="Q121" s="104"/>
      <c r="R121" s="104"/>
      <c r="S121" s="104"/>
      <c r="T121" s="104"/>
      <c r="U121" s="104"/>
      <c r="V121" s="104"/>
      <c r="W121" s="104"/>
      <c r="X121" s="137"/>
      <c r="Y121" s="137"/>
      <c r="Z121" s="55"/>
      <c r="AA121" s="55"/>
      <c r="AB121" s="29"/>
      <c r="AC121" s="53"/>
      <c r="AD121" s="29"/>
    </row>
    <row r="122" spans="1:33" ht="40.5" customHeight="1">
      <c r="B122" s="29"/>
      <c r="C122" s="34">
        <v>1</v>
      </c>
      <c r="D122" s="310" t="s">
        <v>222</v>
      </c>
      <c r="E122" s="311"/>
      <c r="F122" s="311"/>
      <c r="G122" s="311"/>
      <c r="H122" s="311"/>
      <c r="I122" s="311"/>
      <c r="J122" s="312"/>
      <c r="K122" s="293">
        <v>1</v>
      </c>
      <c r="L122" s="294"/>
      <c r="M122" s="295">
        <f>K122/$E$121</f>
        <v>0.5</v>
      </c>
      <c r="N122" s="296"/>
      <c r="O122" s="29"/>
      <c r="P122" s="57"/>
      <c r="Q122" s="104"/>
      <c r="R122" s="104"/>
      <c r="S122" s="104"/>
      <c r="T122" s="104"/>
      <c r="U122" s="104"/>
      <c r="V122" s="104"/>
      <c r="W122" s="104"/>
      <c r="X122" s="137"/>
      <c r="Y122" s="137"/>
      <c r="Z122" s="55"/>
      <c r="AA122" s="55"/>
      <c r="AB122" s="29"/>
      <c r="AC122" s="53"/>
      <c r="AD122" s="29"/>
    </row>
    <row r="123" spans="1:33" ht="13.5" customHeight="1">
      <c r="B123" s="29"/>
      <c r="C123" s="34">
        <v>2</v>
      </c>
      <c r="D123" s="22" t="s">
        <v>102</v>
      </c>
      <c r="E123" s="37"/>
      <c r="F123" s="40"/>
      <c r="G123" s="40"/>
      <c r="H123" s="40"/>
      <c r="I123" s="40"/>
      <c r="J123" s="41"/>
      <c r="K123" s="293">
        <v>1</v>
      </c>
      <c r="L123" s="294"/>
      <c r="M123" s="295">
        <f>K123/$E$121</f>
        <v>0.5</v>
      </c>
      <c r="N123" s="296"/>
      <c r="O123" s="29"/>
      <c r="P123" s="57"/>
      <c r="Q123" s="104"/>
      <c r="R123" s="104"/>
      <c r="S123" s="104"/>
      <c r="T123" s="104"/>
      <c r="U123" s="104"/>
      <c r="V123" s="104"/>
      <c r="W123" s="104"/>
      <c r="X123" s="137"/>
      <c r="Y123" s="137"/>
      <c r="Z123" s="55"/>
      <c r="AA123" s="55"/>
      <c r="AB123" s="29"/>
      <c r="AC123" s="53"/>
      <c r="AD123" s="29"/>
    </row>
    <row r="124" spans="1:33" ht="13.5" customHeight="1">
      <c r="B124" s="29"/>
      <c r="C124" s="57"/>
      <c r="D124" s="32"/>
      <c r="E124" s="32"/>
      <c r="F124" s="89"/>
      <c r="G124" s="89"/>
      <c r="H124" s="89"/>
      <c r="I124" s="89"/>
      <c r="J124" s="89"/>
      <c r="K124" s="125"/>
      <c r="L124" s="125"/>
      <c r="M124" s="55"/>
      <c r="N124" s="55"/>
      <c r="O124" s="29"/>
      <c r="P124" s="57"/>
      <c r="Q124" s="104"/>
      <c r="R124" s="104"/>
      <c r="S124" s="104"/>
      <c r="T124" s="104"/>
      <c r="U124" s="104"/>
      <c r="V124" s="104"/>
      <c r="W124" s="104"/>
      <c r="X124" s="137"/>
      <c r="Y124" s="137"/>
      <c r="Z124" s="55"/>
      <c r="AA124" s="55"/>
      <c r="AB124" s="29"/>
      <c r="AC124" s="53"/>
      <c r="AD124" s="29"/>
    </row>
    <row r="125" spans="1:33">
      <c r="B125" s="29"/>
      <c r="C125" s="57"/>
      <c r="D125" s="32"/>
      <c r="E125" s="32"/>
      <c r="F125" s="89"/>
      <c r="G125" s="89"/>
      <c r="H125" s="89"/>
      <c r="I125" s="89"/>
      <c r="J125" s="89"/>
      <c r="K125" s="125"/>
      <c r="L125" s="125"/>
      <c r="M125" s="55"/>
      <c r="N125" s="55"/>
      <c r="O125" s="29"/>
      <c r="P125" s="29"/>
      <c r="Q125" s="29"/>
      <c r="R125" s="29"/>
      <c r="S125" s="29"/>
      <c r="T125" s="29"/>
      <c r="U125" s="29"/>
      <c r="V125" s="29"/>
      <c r="W125" s="29"/>
      <c r="X125" s="29"/>
      <c r="Y125" s="29"/>
      <c r="Z125" s="29"/>
      <c r="AA125" s="29"/>
      <c r="AB125" s="29"/>
      <c r="AC125" s="53"/>
      <c r="AD125" s="29"/>
    </row>
    <row r="126" spans="1:33">
      <c r="A126" s="45"/>
      <c r="B126" s="53"/>
      <c r="C126" s="254"/>
      <c r="D126" s="238"/>
      <c r="E126" s="238"/>
      <c r="F126" s="238"/>
      <c r="G126" s="238"/>
      <c r="H126" s="368"/>
      <c r="I126" s="289" t="s">
        <v>72</v>
      </c>
      <c r="J126" s="279"/>
      <c r="K126" s="239">
        <f>F42</f>
        <v>100</v>
      </c>
      <c r="L126" s="240"/>
      <c r="M126" s="278" t="s">
        <v>73</v>
      </c>
      <c r="N126" s="279"/>
      <c r="O126" s="239">
        <f>H42</f>
        <v>100</v>
      </c>
      <c r="P126" s="240"/>
      <c r="Q126" s="278" t="s">
        <v>74</v>
      </c>
      <c r="R126" s="279"/>
      <c r="S126" s="239">
        <f>J42</f>
        <v>100</v>
      </c>
      <c r="T126" s="240"/>
      <c r="U126" s="278" t="s">
        <v>75</v>
      </c>
      <c r="V126" s="279"/>
      <c r="W126" s="239">
        <f>L42</f>
        <v>100</v>
      </c>
      <c r="X126" s="240"/>
      <c r="Y126" s="268" t="s">
        <v>76</v>
      </c>
      <c r="Z126" s="269"/>
      <c r="AA126" s="239">
        <f>N42</f>
        <v>100</v>
      </c>
      <c r="AB126" s="240"/>
      <c r="AC126" s="196"/>
      <c r="AD126" s="197"/>
      <c r="AE126" s="199"/>
      <c r="AF126" s="199"/>
      <c r="AG126" s="163"/>
    </row>
    <row r="127" spans="1:33" ht="40.5" customHeight="1">
      <c r="A127" s="45"/>
      <c r="B127" s="53"/>
      <c r="C127" s="310" t="s">
        <v>221</v>
      </c>
      <c r="D127" s="306"/>
      <c r="E127" s="306"/>
      <c r="F127" s="306"/>
      <c r="G127" s="306"/>
      <c r="H127" s="307"/>
      <c r="I127" s="257">
        <v>58</v>
      </c>
      <c r="J127" s="258"/>
      <c r="K127" s="270">
        <f t="shared" ref="K127:K149" si="43">I127/K$126</f>
        <v>0.57999999999999996</v>
      </c>
      <c r="L127" s="271"/>
      <c r="M127" s="257">
        <v>57</v>
      </c>
      <c r="N127" s="258"/>
      <c r="O127" s="270">
        <f>M127/O$126</f>
        <v>0.56999999999999995</v>
      </c>
      <c r="P127" s="271"/>
      <c r="Q127" s="257">
        <v>53</v>
      </c>
      <c r="R127" s="258"/>
      <c r="S127" s="270">
        <f>Q127/S$126</f>
        <v>0.53</v>
      </c>
      <c r="T127" s="271"/>
      <c r="U127" s="257">
        <v>60</v>
      </c>
      <c r="V127" s="258"/>
      <c r="W127" s="270">
        <f t="shared" ref="W127:W130" si="44">U127/W$126</f>
        <v>0.6</v>
      </c>
      <c r="X127" s="271"/>
      <c r="Y127" s="257">
        <v>57</v>
      </c>
      <c r="Z127" s="258"/>
      <c r="AA127" s="270">
        <f t="shared" ref="AA127" si="45">Y127/AA$126</f>
        <v>0.56999999999999995</v>
      </c>
      <c r="AB127" s="271"/>
      <c r="AC127" s="194"/>
      <c r="AD127" s="195"/>
      <c r="AE127" s="152"/>
      <c r="AF127" s="152"/>
      <c r="AG127" s="161"/>
    </row>
    <row r="128" spans="1:33">
      <c r="A128" s="45"/>
      <c r="B128" s="53"/>
      <c r="C128" s="433" t="s">
        <v>19</v>
      </c>
      <c r="D128" s="434"/>
      <c r="E128" s="434"/>
      <c r="F128" s="434"/>
      <c r="G128" s="434"/>
      <c r="H128" s="435"/>
      <c r="I128" s="257">
        <v>28</v>
      </c>
      <c r="J128" s="258"/>
      <c r="K128" s="270">
        <f>I128/K$126</f>
        <v>0.28000000000000003</v>
      </c>
      <c r="L128" s="271"/>
      <c r="M128" s="257">
        <v>20</v>
      </c>
      <c r="N128" s="258"/>
      <c r="O128" s="270">
        <f t="shared" ref="O128:O149" si="46">M128/O$126</f>
        <v>0.2</v>
      </c>
      <c r="P128" s="271"/>
      <c r="Q128" s="257">
        <v>18</v>
      </c>
      <c r="R128" s="258"/>
      <c r="S128" s="270">
        <f>Q128/S$126</f>
        <v>0.18</v>
      </c>
      <c r="T128" s="271"/>
      <c r="U128" s="257">
        <v>13</v>
      </c>
      <c r="V128" s="258"/>
      <c r="W128" s="270">
        <f>U128/W$126</f>
        <v>0.13</v>
      </c>
      <c r="X128" s="271"/>
      <c r="Y128" s="257">
        <v>9</v>
      </c>
      <c r="Z128" s="258"/>
      <c r="AA128" s="270">
        <f t="shared" ref="AA128:AA130" si="47">Y128/AA$126</f>
        <v>0.09</v>
      </c>
      <c r="AB128" s="271"/>
      <c r="AC128" s="61"/>
      <c r="AD128" s="61"/>
      <c r="AE128" s="152"/>
      <c r="AF128" s="152"/>
      <c r="AG128" s="152"/>
    </row>
    <row r="129" spans="1:33" ht="67.5" customHeight="1">
      <c r="A129" s="45"/>
      <c r="B129" s="53"/>
      <c r="C129" s="305" t="s">
        <v>120</v>
      </c>
      <c r="D129" s="306"/>
      <c r="E129" s="306"/>
      <c r="F129" s="306"/>
      <c r="G129" s="306"/>
      <c r="H129" s="307"/>
      <c r="I129" s="257">
        <v>25</v>
      </c>
      <c r="J129" s="258"/>
      <c r="K129" s="270">
        <f>I129/K$126</f>
        <v>0.25</v>
      </c>
      <c r="L129" s="271"/>
      <c r="M129" s="257">
        <v>18</v>
      </c>
      <c r="N129" s="258"/>
      <c r="O129" s="270">
        <f>M129/O$126</f>
        <v>0.18</v>
      </c>
      <c r="P129" s="271"/>
      <c r="Q129" s="257">
        <v>14</v>
      </c>
      <c r="R129" s="258"/>
      <c r="S129" s="270">
        <f>Q129/S$126</f>
        <v>0.14000000000000001</v>
      </c>
      <c r="T129" s="271"/>
      <c r="U129" s="257">
        <v>18</v>
      </c>
      <c r="V129" s="258"/>
      <c r="W129" s="270">
        <f>U129/W$126</f>
        <v>0.18</v>
      </c>
      <c r="X129" s="271"/>
      <c r="Y129" s="257">
        <v>12</v>
      </c>
      <c r="Z129" s="258"/>
      <c r="AA129" s="270">
        <f>Y129/AA$126</f>
        <v>0.12</v>
      </c>
      <c r="AB129" s="271"/>
      <c r="AC129" s="194"/>
      <c r="AD129" s="195"/>
      <c r="AE129" s="152"/>
      <c r="AF129" s="152"/>
      <c r="AG129" s="161"/>
    </row>
    <row r="130" spans="1:33" ht="27" customHeight="1">
      <c r="A130" s="45"/>
      <c r="B130" s="53"/>
      <c r="C130" s="316" t="s">
        <v>255</v>
      </c>
      <c r="D130" s="317"/>
      <c r="E130" s="317"/>
      <c r="F130" s="317"/>
      <c r="G130" s="317"/>
      <c r="H130" s="318"/>
      <c r="I130" s="257">
        <v>19</v>
      </c>
      <c r="J130" s="258"/>
      <c r="K130" s="270">
        <f t="shared" si="43"/>
        <v>0.19</v>
      </c>
      <c r="L130" s="271"/>
      <c r="M130" s="431">
        <v>8</v>
      </c>
      <c r="N130" s="432"/>
      <c r="O130" s="270">
        <f t="shared" si="46"/>
        <v>0.08</v>
      </c>
      <c r="P130" s="271"/>
      <c r="Q130" s="431">
        <v>10</v>
      </c>
      <c r="R130" s="432"/>
      <c r="S130" s="270">
        <f t="shared" ref="S130" si="48">Q130/S$126</f>
        <v>0.1</v>
      </c>
      <c r="T130" s="271"/>
      <c r="U130" s="431">
        <v>14</v>
      </c>
      <c r="V130" s="432"/>
      <c r="W130" s="270">
        <f t="shared" si="44"/>
        <v>0.14000000000000001</v>
      </c>
      <c r="X130" s="271"/>
      <c r="Y130" s="431">
        <v>14</v>
      </c>
      <c r="Z130" s="432"/>
      <c r="AA130" s="270">
        <f t="shared" si="47"/>
        <v>0.14000000000000001</v>
      </c>
      <c r="AB130" s="271"/>
      <c r="AC130" s="87"/>
      <c r="AD130" s="87"/>
      <c r="AE130" s="152"/>
      <c r="AF130" s="152"/>
      <c r="AG130" s="152"/>
    </row>
    <row r="131" spans="1:33">
      <c r="A131" s="45"/>
      <c r="B131" s="53"/>
      <c r="C131" s="433" t="s">
        <v>58</v>
      </c>
      <c r="D131" s="434"/>
      <c r="E131" s="434"/>
      <c r="F131" s="434"/>
      <c r="G131" s="434"/>
      <c r="H131" s="435"/>
      <c r="I131" s="257">
        <v>19</v>
      </c>
      <c r="J131" s="258"/>
      <c r="K131" s="270">
        <f>I131/K$126</f>
        <v>0.19</v>
      </c>
      <c r="L131" s="271"/>
      <c r="M131" s="257">
        <v>16</v>
      </c>
      <c r="N131" s="258"/>
      <c r="O131" s="270">
        <f>M131/O$126</f>
        <v>0.16</v>
      </c>
      <c r="P131" s="271"/>
      <c r="Q131" s="257">
        <v>5</v>
      </c>
      <c r="R131" s="258"/>
      <c r="S131" s="270">
        <f>Q131/S$126</f>
        <v>0.05</v>
      </c>
      <c r="T131" s="271"/>
      <c r="U131" s="257">
        <v>4</v>
      </c>
      <c r="V131" s="258"/>
      <c r="W131" s="270">
        <f>U131/W$126</f>
        <v>0.04</v>
      </c>
      <c r="X131" s="271"/>
      <c r="Y131" s="257">
        <v>7</v>
      </c>
      <c r="Z131" s="258"/>
      <c r="AA131" s="270">
        <f>Y131/AA$126</f>
        <v>7.0000000000000007E-2</v>
      </c>
      <c r="AB131" s="271"/>
      <c r="AC131" s="61"/>
      <c r="AD131" s="61"/>
      <c r="AE131" s="152"/>
      <c r="AF131" s="152"/>
      <c r="AG131" s="152"/>
    </row>
    <row r="132" spans="1:33" ht="27" customHeight="1">
      <c r="A132" s="45"/>
      <c r="B132" s="53"/>
      <c r="C132" s="316" t="s">
        <v>121</v>
      </c>
      <c r="D132" s="317"/>
      <c r="E132" s="317"/>
      <c r="F132" s="317"/>
      <c r="G132" s="317"/>
      <c r="H132" s="318"/>
      <c r="I132" s="257">
        <v>13</v>
      </c>
      <c r="J132" s="258"/>
      <c r="K132" s="270">
        <f t="shared" ref="K132:K146" si="49">I132/K$126</f>
        <v>0.13</v>
      </c>
      <c r="L132" s="271"/>
      <c r="M132" s="257">
        <v>13</v>
      </c>
      <c r="N132" s="258"/>
      <c r="O132" s="270">
        <f t="shared" si="46"/>
        <v>0.13</v>
      </c>
      <c r="P132" s="271"/>
      <c r="Q132" s="257">
        <v>7</v>
      </c>
      <c r="R132" s="258"/>
      <c r="S132" s="270">
        <f t="shared" ref="S132:S147" si="50">Q132/S$126</f>
        <v>7.0000000000000007E-2</v>
      </c>
      <c r="T132" s="271"/>
      <c r="U132" s="257">
        <v>9</v>
      </c>
      <c r="V132" s="258"/>
      <c r="W132" s="270">
        <f t="shared" ref="W132:W146" si="51">U132/W$126</f>
        <v>0.09</v>
      </c>
      <c r="X132" s="271"/>
      <c r="Y132" s="257">
        <v>3</v>
      </c>
      <c r="Z132" s="258"/>
      <c r="AA132" s="270">
        <f t="shared" ref="AA132:AA148" si="52">Y132/AA$126</f>
        <v>0.03</v>
      </c>
      <c r="AB132" s="271"/>
      <c r="AC132" s="194"/>
      <c r="AD132" s="195"/>
      <c r="AE132" s="152"/>
      <c r="AF132" s="152"/>
      <c r="AG132" s="161"/>
    </row>
    <row r="133" spans="1:33" ht="27" customHeight="1">
      <c r="A133" s="45"/>
      <c r="B133" s="53"/>
      <c r="C133" s="316" t="s">
        <v>122</v>
      </c>
      <c r="D133" s="317"/>
      <c r="E133" s="317"/>
      <c r="F133" s="317"/>
      <c r="G133" s="317"/>
      <c r="H133" s="318"/>
      <c r="I133" s="257">
        <v>13</v>
      </c>
      <c r="J133" s="258"/>
      <c r="K133" s="270">
        <f t="shared" si="49"/>
        <v>0.13</v>
      </c>
      <c r="L133" s="271"/>
      <c r="M133" s="257">
        <v>10</v>
      </c>
      <c r="N133" s="258"/>
      <c r="O133" s="270">
        <f t="shared" si="46"/>
        <v>0.1</v>
      </c>
      <c r="P133" s="271"/>
      <c r="Q133" s="257">
        <v>8</v>
      </c>
      <c r="R133" s="258"/>
      <c r="S133" s="270">
        <f t="shared" si="50"/>
        <v>0.08</v>
      </c>
      <c r="T133" s="271"/>
      <c r="U133" s="257">
        <v>7</v>
      </c>
      <c r="V133" s="258"/>
      <c r="W133" s="270">
        <f t="shared" si="51"/>
        <v>7.0000000000000007E-2</v>
      </c>
      <c r="X133" s="271"/>
      <c r="Y133" s="257">
        <v>7</v>
      </c>
      <c r="Z133" s="258"/>
      <c r="AA133" s="270">
        <f t="shared" si="52"/>
        <v>7.0000000000000007E-2</v>
      </c>
      <c r="AB133" s="271"/>
      <c r="AC133" s="194"/>
      <c r="AD133" s="195"/>
      <c r="AE133" s="152"/>
      <c r="AF133" s="152"/>
      <c r="AG133" s="161"/>
    </row>
    <row r="134" spans="1:33" ht="27" customHeight="1">
      <c r="A134" s="45"/>
      <c r="B134" s="53"/>
      <c r="C134" s="316" t="s">
        <v>124</v>
      </c>
      <c r="D134" s="317"/>
      <c r="E134" s="317"/>
      <c r="F134" s="317"/>
      <c r="G134" s="317"/>
      <c r="H134" s="318"/>
      <c r="I134" s="337">
        <v>12</v>
      </c>
      <c r="J134" s="338"/>
      <c r="K134" s="255">
        <f t="shared" ref="K134:K141" si="53">I134/K$126</f>
        <v>0.12</v>
      </c>
      <c r="L134" s="256"/>
      <c r="M134" s="337">
        <v>6</v>
      </c>
      <c r="N134" s="338"/>
      <c r="O134" s="270">
        <f t="shared" ref="O134:O141" si="54">M134/O$126</f>
        <v>0.06</v>
      </c>
      <c r="P134" s="271"/>
      <c r="Q134" s="337">
        <v>5</v>
      </c>
      <c r="R134" s="338"/>
      <c r="S134" s="255">
        <f t="shared" ref="S134:S141" si="55">Q134/S$126</f>
        <v>0.05</v>
      </c>
      <c r="T134" s="256"/>
      <c r="U134" s="337">
        <v>9</v>
      </c>
      <c r="V134" s="338"/>
      <c r="W134" s="255">
        <f t="shared" ref="W134:W141" si="56">U134/W$126</f>
        <v>0.09</v>
      </c>
      <c r="X134" s="256"/>
      <c r="Y134" s="337">
        <v>8</v>
      </c>
      <c r="Z134" s="338"/>
      <c r="AA134" s="270">
        <f t="shared" ref="AA134:AA141" si="57">Y134/AA$126</f>
        <v>0.08</v>
      </c>
      <c r="AB134" s="271"/>
      <c r="AC134" s="194"/>
      <c r="AD134" s="195"/>
      <c r="AE134" s="152"/>
      <c r="AF134" s="152"/>
      <c r="AG134" s="161"/>
    </row>
    <row r="135" spans="1:33" ht="27" customHeight="1">
      <c r="A135" s="45"/>
      <c r="B135" s="53"/>
      <c r="C135" s="316" t="s">
        <v>260</v>
      </c>
      <c r="D135" s="434"/>
      <c r="E135" s="434"/>
      <c r="F135" s="434"/>
      <c r="G135" s="434"/>
      <c r="H135" s="435"/>
      <c r="I135" s="257">
        <v>5</v>
      </c>
      <c r="J135" s="258"/>
      <c r="K135" s="270">
        <f t="shared" si="53"/>
        <v>0.05</v>
      </c>
      <c r="L135" s="271"/>
      <c r="M135" s="257">
        <v>11</v>
      </c>
      <c r="N135" s="258"/>
      <c r="O135" s="270">
        <f t="shared" si="54"/>
        <v>0.11</v>
      </c>
      <c r="P135" s="271"/>
      <c r="Q135" s="257">
        <v>5</v>
      </c>
      <c r="R135" s="258"/>
      <c r="S135" s="270">
        <f t="shared" si="55"/>
        <v>0.05</v>
      </c>
      <c r="T135" s="271"/>
      <c r="U135" s="257">
        <v>6</v>
      </c>
      <c r="V135" s="258"/>
      <c r="W135" s="270">
        <f t="shared" si="56"/>
        <v>0.06</v>
      </c>
      <c r="X135" s="271"/>
      <c r="Y135" s="257">
        <v>7</v>
      </c>
      <c r="Z135" s="258"/>
      <c r="AA135" s="270">
        <f t="shared" si="57"/>
        <v>7.0000000000000007E-2</v>
      </c>
      <c r="AB135" s="271"/>
      <c r="AC135" s="61"/>
      <c r="AD135" s="61"/>
      <c r="AE135" s="152"/>
      <c r="AF135" s="152"/>
      <c r="AG135" s="152"/>
    </row>
    <row r="136" spans="1:33" ht="27" customHeight="1">
      <c r="A136" s="45"/>
      <c r="B136" s="53"/>
      <c r="C136" s="316" t="s">
        <v>123</v>
      </c>
      <c r="D136" s="317"/>
      <c r="E136" s="317"/>
      <c r="F136" s="317"/>
      <c r="G136" s="317"/>
      <c r="H136" s="318"/>
      <c r="I136" s="257">
        <v>5</v>
      </c>
      <c r="J136" s="258"/>
      <c r="K136" s="270">
        <f t="shared" si="53"/>
        <v>0.05</v>
      </c>
      <c r="L136" s="271"/>
      <c r="M136" s="257">
        <v>4</v>
      </c>
      <c r="N136" s="258"/>
      <c r="O136" s="270">
        <f t="shared" si="54"/>
        <v>0.04</v>
      </c>
      <c r="P136" s="271"/>
      <c r="Q136" s="257">
        <v>5</v>
      </c>
      <c r="R136" s="258"/>
      <c r="S136" s="270">
        <f t="shared" si="55"/>
        <v>0.05</v>
      </c>
      <c r="T136" s="271"/>
      <c r="U136" s="257">
        <v>6</v>
      </c>
      <c r="V136" s="258"/>
      <c r="W136" s="270">
        <f t="shared" si="56"/>
        <v>0.06</v>
      </c>
      <c r="X136" s="271"/>
      <c r="Y136" s="257">
        <v>7</v>
      </c>
      <c r="Z136" s="258"/>
      <c r="AA136" s="270">
        <f t="shared" si="57"/>
        <v>7.0000000000000007E-2</v>
      </c>
      <c r="AB136" s="271"/>
      <c r="AC136" s="194"/>
      <c r="AD136" s="195"/>
      <c r="AE136" s="152"/>
      <c r="AF136" s="152"/>
      <c r="AG136" s="161"/>
    </row>
    <row r="137" spans="1:33">
      <c r="A137" s="45"/>
      <c r="B137" s="53"/>
      <c r="C137" s="433" t="s">
        <v>78</v>
      </c>
      <c r="D137" s="434"/>
      <c r="E137" s="434"/>
      <c r="F137" s="434"/>
      <c r="G137" s="434"/>
      <c r="H137" s="435"/>
      <c r="I137" s="257">
        <v>13</v>
      </c>
      <c r="J137" s="258"/>
      <c r="K137" s="270">
        <f t="shared" si="53"/>
        <v>0.13</v>
      </c>
      <c r="L137" s="271"/>
      <c r="M137" s="257">
        <v>5</v>
      </c>
      <c r="N137" s="258"/>
      <c r="O137" s="270">
        <f t="shared" si="54"/>
        <v>0.05</v>
      </c>
      <c r="P137" s="271"/>
      <c r="Q137" s="257">
        <v>2</v>
      </c>
      <c r="R137" s="258"/>
      <c r="S137" s="270">
        <f t="shared" si="55"/>
        <v>0.02</v>
      </c>
      <c r="T137" s="271"/>
      <c r="U137" s="257">
        <v>5</v>
      </c>
      <c r="V137" s="258"/>
      <c r="W137" s="270">
        <f t="shared" si="56"/>
        <v>0.05</v>
      </c>
      <c r="X137" s="271"/>
      <c r="Y137" s="257">
        <v>1</v>
      </c>
      <c r="Z137" s="258"/>
      <c r="AA137" s="270">
        <f t="shared" si="57"/>
        <v>0.01</v>
      </c>
      <c r="AB137" s="271"/>
      <c r="AC137" s="129"/>
      <c r="AD137" s="129"/>
      <c r="AE137" s="152"/>
      <c r="AF137" s="152"/>
      <c r="AG137" s="152"/>
    </row>
    <row r="138" spans="1:33">
      <c r="A138" s="45"/>
      <c r="B138" s="53"/>
      <c r="C138" s="433" t="s">
        <v>119</v>
      </c>
      <c r="D138" s="434"/>
      <c r="E138" s="434"/>
      <c r="F138" s="434"/>
      <c r="G138" s="434"/>
      <c r="H138" s="435"/>
      <c r="I138" s="257">
        <v>7</v>
      </c>
      <c r="J138" s="258"/>
      <c r="K138" s="270">
        <f t="shared" si="53"/>
        <v>7.0000000000000007E-2</v>
      </c>
      <c r="L138" s="271"/>
      <c r="M138" s="257">
        <v>6</v>
      </c>
      <c r="N138" s="258"/>
      <c r="O138" s="270">
        <f t="shared" si="54"/>
        <v>0.06</v>
      </c>
      <c r="P138" s="271"/>
      <c r="Q138" s="257">
        <v>4</v>
      </c>
      <c r="R138" s="258"/>
      <c r="S138" s="270">
        <f t="shared" si="55"/>
        <v>0.04</v>
      </c>
      <c r="T138" s="271"/>
      <c r="U138" s="257">
        <v>4</v>
      </c>
      <c r="V138" s="258"/>
      <c r="W138" s="270">
        <f t="shared" si="56"/>
        <v>0.04</v>
      </c>
      <c r="X138" s="271"/>
      <c r="Y138" s="257">
        <v>4</v>
      </c>
      <c r="Z138" s="258"/>
      <c r="AA138" s="270">
        <f t="shared" si="57"/>
        <v>0.04</v>
      </c>
      <c r="AB138" s="271"/>
      <c r="AC138" s="61"/>
      <c r="AD138" s="61"/>
      <c r="AE138" s="152"/>
      <c r="AF138" s="152"/>
      <c r="AG138" s="152"/>
    </row>
    <row r="139" spans="1:33">
      <c r="A139" s="45"/>
      <c r="B139" s="53"/>
      <c r="C139" s="433" t="s">
        <v>118</v>
      </c>
      <c r="D139" s="434"/>
      <c r="E139" s="434"/>
      <c r="F139" s="434"/>
      <c r="G139" s="434"/>
      <c r="H139" s="435"/>
      <c r="I139" s="257">
        <v>6</v>
      </c>
      <c r="J139" s="258"/>
      <c r="K139" s="270">
        <f t="shared" si="53"/>
        <v>0.06</v>
      </c>
      <c r="L139" s="271"/>
      <c r="M139" s="257">
        <v>1</v>
      </c>
      <c r="N139" s="258"/>
      <c r="O139" s="270">
        <f t="shared" si="54"/>
        <v>0.01</v>
      </c>
      <c r="P139" s="271"/>
      <c r="Q139" s="257">
        <v>4</v>
      </c>
      <c r="R139" s="258"/>
      <c r="S139" s="270">
        <f t="shared" si="55"/>
        <v>0.04</v>
      </c>
      <c r="T139" s="271"/>
      <c r="U139" s="257">
        <v>6</v>
      </c>
      <c r="V139" s="258"/>
      <c r="W139" s="270">
        <f t="shared" si="56"/>
        <v>0.06</v>
      </c>
      <c r="X139" s="271"/>
      <c r="Y139" s="257">
        <v>4</v>
      </c>
      <c r="Z139" s="258"/>
      <c r="AA139" s="270">
        <f t="shared" si="57"/>
        <v>0.04</v>
      </c>
      <c r="AB139" s="271"/>
      <c r="AC139" s="87"/>
      <c r="AD139" s="87"/>
      <c r="AE139" s="152"/>
      <c r="AF139" s="152"/>
      <c r="AG139" s="152"/>
    </row>
    <row r="140" spans="1:33" ht="27" customHeight="1">
      <c r="A140" s="45"/>
      <c r="B140" s="53"/>
      <c r="C140" s="316" t="s">
        <v>211</v>
      </c>
      <c r="D140" s="317"/>
      <c r="E140" s="317"/>
      <c r="F140" s="317"/>
      <c r="G140" s="317"/>
      <c r="H140" s="318"/>
      <c r="I140" s="257">
        <v>10</v>
      </c>
      <c r="J140" s="258"/>
      <c r="K140" s="270">
        <f t="shared" si="53"/>
        <v>0.1</v>
      </c>
      <c r="L140" s="271"/>
      <c r="M140" s="257">
        <v>5</v>
      </c>
      <c r="N140" s="258"/>
      <c r="O140" s="270">
        <f t="shared" si="54"/>
        <v>0.05</v>
      </c>
      <c r="P140" s="271"/>
      <c r="Q140" s="257">
        <v>2</v>
      </c>
      <c r="R140" s="258"/>
      <c r="S140" s="270">
        <f t="shared" si="55"/>
        <v>0.02</v>
      </c>
      <c r="T140" s="271"/>
      <c r="U140" s="257">
        <v>2</v>
      </c>
      <c r="V140" s="258"/>
      <c r="W140" s="270">
        <f t="shared" si="56"/>
        <v>0.02</v>
      </c>
      <c r="X140" s="271"/>
      <c r="Y140" s="257">
        <v>2</v>
      </c>
      <c r="Z140" s="258"/>
      <c r="AA140" s="270">
        <f t="shared" si="57"/>
        <v>0.02</v>
      </c>
      <c r="AB140" s="271"/>
      <c r="AC140" s="194"/>
      <c r="AD140" s="195"/>
      <c r="AE140" s="152"/>
      <c r="AF140" s="152"/>
      <c r="AG140" s="152"/>
    </row>
    <row r="141" spans="1:33">
      <c r="A141" s="45"/>
      <c r="B141" s="53"/>
      <c r="C141" s="433" t="s">
        <v>77</v>
      </c>
      <c r="D141" s="434"/>
      <c r="E141" s="434"/>
      <c r="F141" s="434"/>
      <c r="G141" s="434"/>
      <c r="H141" s="435"/>
      <c r="I141" s="257">
        <v>6</v>
      </c>
      <c r="J141" s="258"/>
      <c r="K141" s="270">
        <f t="shared" si="53"/>
        <v>0.06</v>
      </c>
      <c r="L141" s="271"/>
      <c r="M141" s="257">
        <v>6</v>
      </c>
      <c r="N141" s="258"/>
      <c r="O141" s="270">
        <f t="shared" si="54"/>
        <v>0.06</v>
      </c>
      <c r="P141" s="271"/>
      <c r="Q141" s="257">
        <v>5</v>
      </c>
      <c r="R141" s="258"/>
      <c r="S141" s="270">
        <f t="shared" si="55"/>
        <v>0.05</v>
      </c>
      <c r="T141" s="271"/>
      <c r="U141" s="257">
        <v>1</v>
      </c>
      <c r="V141" s="258"/>
      <c r="W141" s="270">
        <f t="shared" si="56"/>
        <v>0.01</v>
      </c>
      <c r="X141" s="271"/>
      <c r="Y141" s="257">
        <v>2</v>
      </c>
      <c r="Z141" s="258"/>
      <c r="AA141" s="270">
        <f t="shared" si="57"/>
        <v>0.02</v>
      </c>
      <c r="AB141" s="271"/>
      <c r="AC141" s="61"/>
      <c r="AD141" s="61"/>
      <c r="AE141" s="152"/>
      <c r="AF141" s="152"/>
      <c r="AG141" s="152"/>
    </row>
    <row r="142" spans="1:33">
      <c r="A142" s="45"/>
      <c r="B142" s="53"/>
      <c r="C142" s="433" t="s">
        <v>60</v>
      </c>
      <c r="D142" s="434"/>
      <c r="E142" s="434"/>
      <c r="F142" s="434"/>
      <c r="G142" s="434"/>
      <c r="H142" s="435"/>
      <c r="I142" s="257">
        <v>11</v>
      </c>
      <c r="J142" s="258"/>
      <c r="K142" s="270">
        <f t="shared" si="49"/>
        <v>0.11</v>
      </c>
      <c r="L142" s="271"/>
      <c r="M142" s="257">
        <v>6</v>
      </c>
      <c r="N142" s="258"/>
      <c r="O142" s="270">
        <f t="shared" si="46"/>
        <v>0.06</v>
      </c>
      <c r="P142" s="271"/>
      <c r="Q142" s="257">
        <v>1</v>
      </c>
      <c r="R142" s="258"/>
      <c r="S142" s="270">
        <f t="shared" si="50"/>
        <v>0.01</v>
      </c>
      <c r="T142" s="271"/>
      <c r="U142" s="257">
        <v>0</v>
      </c>
      <c r="V142" s="258"/>
      <c r="W142" s="270">
        <f t="shared" si="51"/>
        <v>0</v>
      </c>
      <c r="X142" s="271"/>
      <c r="Y142" s="257">
        <v>0</v>
      </c>
      <c r="Z142" s="258"/>
      <c r="AA142" s="270">
        <f t="shared" si="52"/>
        <v>0</v>
      </c>
      <c r="AB142" s="271"/>
      <c r="AC142" s="61"/>
      <c r="AD142" s="61"/>
      <c r="AE142" s="152"/>
      <c r="AF142" s="152"/>
      <c r="AG142" s="152"/>
    </row>
    <row r="143" spans="1:33">
      <c r="A143" s="45"/>
      <c r="B143" s="53"/>
      <c r="C143" s="433" t="s">
        <v>140</v>
      </c>
      <c r="D143" s="434"/>
      <c r="E143" s="434"/>
      <c r="F143" s="434"/>
      <c r="G143" s="434"/>
      <c r="H143" s="435"/>
      <c r="I143" s="257">
        <v>11</v>
      </c>
      <c r="J143" s="258"/>
      <c r="K143" s="270">
        <f>I143/K$126</f>
        <v>0.11</v>
      </c>
      <c r="L143" s="271"/>
      <c r="M143" s="257">
        <v>1</v>
      </c>
      <c r="N143" s="258"/>
      <c r="O143" s="270">
        <f>M143/O$126</f>
        <v>0.01</v>
      </c>
      <c r="P143" s="271"/>
      <c r="Q143" s="257">
        <v>1</v>
      </c>
      <c r="R143" s="258"/>
      <c r="S143" s="270">
        <f>Q143/S$126</f>
        <v>0.01</v>
      </c>
      <c r="T143" s="271"/>
      <c r="U143" s="257">
        <v>0</v>
      </c>
      <c r="V143" s="258"/>
      <c r="W143" s="270">
        <f>U143/W$126</f>
        <v>0</v>
      </c>
      <c r="X143" s="271"/>
      <c r="Y143" s="257">
        <v>2</v>
      </c>
      <c r="Z143" s="258"/>
      <c r="AA143" s="270">
        <f>Y143/AA$126</f>
        <v>0.02</v>
      </c>
      <c r="AB143" s="271"/>
      <c r="AC143" s="96"/>
      <c r="AD143" s="96"/>
      <c r="AE143" s="152"/>
      <c r="AF143" s="152"/>
      <c r="AG143" s="152"/>
    </row>
    <row r="144" spans="1:33">
      <c r="A144" s="45"/>
      <c r="B144" s="53"/>
      <c r="C144" s="433" t="s">
        <v>117</v>
      </c>
      <c r="D144" s="434"/>
      <c r="E144" s="434"/>
      <c r="F144" s="434"/>
      <c r="G144" s="434"/>
      <c r="H144" s="435"/>
      <c r="I144" s="257">
        <v>8</v>
      </c>
      <c r="J144" s="258"/>
      <c r="K144" s="270">
        <f>I144/K$126</f>
        <v>0.08</v>
      </c>
      <c r="L144" s="271"/>
      <c r="M144" s="257">
        <v>2</v>
      </c>
      <c r="N144" s="258"/>
      <c r="O144" s="270">
        <f>M144/O$126</f>
        <v>0.02</v>
      </c>
      <c r="P144" s="271"/>
      <c r="Q144" s="257">
        <v>3</v>
      </c>
      <c r="R144" s="258"/>
      <c r="S144" s="270">
        <f>Q144/S$126</f>
        <v>0.03</v>
      </c>
      <c r="T144" s="271"/>
      <c r="U144" s="257">
        <v>1</v>
      </c>
      <c r="V144" s="258"/>
      <c r="W144" s="270">
        <f>U144/W$126</f>
        <v>0.01</v>
      </c>
      <c r="X144" s="271"/>
      <c r="Y144" s="257">
        <v>0</v>
      </c>
      <c r="Z144" s="258"/>
      <c r="AA144" s="270">
        <f>Y144/AA$126</f>
        <v>0</v>
      </c>
      <c r="AB144" s="271"/>
      <c r="AC144" s="96"/>
      <c r="AD144" s="96"/>
      <c r="AE144" s="152"/>
      <c r="AF144" s="152"/>
      <c r="AG144" s="152"/>
    </row>
    <row r="145" spans="1:33">
      <c r="A145" s="45"/>
      <c r="B145" s="53"/>
      <c r="C145" s="433" t="s">
        <v>59</v>
      </c>
      <c r="D145" s="434"/>
      <c r="E145" s="434"/>
      <c r="F145" s="434"/>
      <c r="G145" s="434"/>
      <c r="H145" s="435"/>
      <c r="I145" s="257">
        <v>7</v>
      </c>
      <c r="J145" s="258"/>
      <c r="K145" s="270">
        <f>I145/K$126</f>
        <v>7.0000000000000007E-2</v>
      </c>
      <c r="L145" s="271"/>
      <c r="M145" s="257">
        <v>1</v>
      </c>
      <c r="N145" s="258"/>
      <c r="O145" s="270">
        <f>M145/O$126</f>
        <v>0.01</v>
      </c>
      <c r="P145" s="271"/>
      <c r="Q145" s="257">
        <v>2</v>
      </c>
      <c r="R145" s="258"/>
      <c r="S145" s="270">
        <f>Q145/S$126</f>
        <v>0.02</v>
      </c>
      <c r="T145" s="271"/>
      <c r="U145" s="257">
        <v>0</v>
      </c>
      <c r="V145" s="258"/>
      <c r="W145" s="270">
        <f>U145/W$126</f>
        <v>0</v>
      </c>
      <c r="X145" s="271"/>
      <c r="Y145" s="257">
        <v>1</v>
      </c>
      <c r="Z145" s="258"/>
      <c r="AA145" s="270">
        <f>Y145/AA$126</f>
        <v>0.01</v>
      </c>
      <c r="AB145" s="271"/>
      <c r="AC145" s="61"/>
      <c r="AD145" s="61"/>
      <c r="AE145" s="152"/>
      <c r="AF145" s="152"/>
      <c r="AG145" s="152"/>
    </row>
    <row r="146" spans="1:33" ht="41.25" customHeight="1">
      <c r="A146" s="45"/>
      <c r="B146" s="53"/>
      <c r="C146" s="316" t="s">
        <v>210</v>
      </c>
      <c r="D146" s="317"/>
      <c r="E146" s="317"/>
      <c r="F146" s="317"/>
      <c r="G146" s="317"/>
      <c r="H146" s="318"/>
      <c r="I146" s="257">
        <v>9</v>
      </c>
      <c r="J146" s="258"/>
      <c r="K146" s="270">
        <f t="shared" si="49"/>
        <v>0.09</v>
      </c>
      <c r="L146" s="271"/>
      <c r="M146" s="257">
        <v>1</v>
      </c>
      <c r="N146" s="258"/>
      <c r="O146" s="270">
        <f t="shared" si="46"/>
        <v>0.01</v>
      </c>
      <c r="P146" s="271"/>
      <c r="Q146" s="257">
        <v>0</v>
      </c>
      <c r="R146" s="258"/>
      <c r="S146" s="270">
        <f t="shared" si="50"/>
        <v>0</v>
      </c>
      <c r="T146" s="271"/>
      <c r="U146" s="257">
        <v>0</v>
      </c>
      <c r="V146" s="258"/>
      <c r="W146" s="270">
        <f t="shared" si="51"/>
        <v>0</v>
      </c>
      <c r="X146" s="271"/>
      <c r="Y146" s="257">
        <v>0</v>
      </c>
      <c r="Z146" s="258"/>
      <c r="AA146" s="270">
        <f t="shared" si="52"/>
        <v>0</v>
      </c>
      <c r="AB146" s="271"/>
      <c r="AC146" s="61"/>
      <c r="AD146" s="61"/>
      <c r="AE146" s="152"/>
      <c r="AF146" s="152"/>
      <c r="AG146" s="152"/>
    </row>
    <row r="147" spans="1:33">
      <c r="A147" s="45"/>
      <c r="B147" s="53"/>
      <c r="C147" s="433" t="s">
        <v>224</v>
      </c>
      <c r="D147" s="434"/>
      <c r="E147" s="434"/>
      <c r="F147" s="434"/>
      <c r="G147" s="434"/>
      <c r="H147" s="435"/>
      <c r="I147" s="337">
        <v>4</v>
      </c>
      <c r="J147" s="338"/>
      <c r="K147" s="255">
        <f t="shared" ref="K147" si="58">I147/K$126</f>
        <v>0.04</v>
      </c>
      <c r="L147" s="256"/>
      <c r="M147" s="337">
        <v>1</v>
      </c>
      <c r="N147" s="338"/>
      <c r="O147" s="270">
        <f t="shared" si="46"/>
        <v>0.01</v>
      </c>
      <c r="P147" s="271"/>
      <c r="Q147" s="337">
        <v>0</v>
      </c>
      <c r="R147" s="338"/>
      <c r="S147" s="255">
        <f t="shared" si="50"/>
        <v>0</v>
      </c>
      <c r="T147" s="256"/>
      <c r="U147" s="337">
        <v>1</v>
      </c>
      <c r="V147" s="338"/>
      <c r="W147" s="255">
        <f t="shared" ref="W147" si="59">U147/W$126</f>
        <v>0.01</v>
      </c>
      <c r="X147" s="256"/>
      <c r="Y147" s="337">
        <v>0</v>
      </c>
      <c r="Z147" s="338"/>
      <c r="AA147" s="270">
        <f t="shared" si="52"/>
        <v>0</v>
      </c>
      <c r="AB147" s="271"/>
      <c r="AC147" s="194"/>
      <c r="AD147" s="195"/>
      <c r="AE147" s="152"/>
      <c r="AF147" s="152"/>
      <c r="AG147" s="161"/>
    </row>
    <row r="148" spans="1:33">
      <c r="A148" s="45"/>
      <c r="B148" s="53"/>
      <c r="C148" s="433" t="s">
        <v>90</v>
      </c>
      <c r="D148" s="434"/>
      <c r="E148" s="434"/>
      <c r="F148" s="434"/>
      <c r="G148" s="434"/>
      <c r="H148" s="435"/>
      <c r="I148" s="257">
        <v>0</v>
      </c>
      <c r="J148" s="258"/>
      <c r="K148" s="270">
        <f t="shared" ref="K148" si="60">I148/K$126</f>
        <v>0</v>
      </c>
      <c r="L148" s="271"/>
      <c r="M148" s="257">
        <v>2</v>
      </c>
      <c r="N148" s="258"/>
      <c r="O148" s="270">
        <f t="shared" si="46"/>
        <v>0.02</v>
      </c>
      <c r="P148" s="271"/>
      <c r="Q148" s="257">
        <v>0</v>
      </c>
      <c r="R148" s="258"/>
      <c r="S148" s="270">
        <f t="shared" ref="S148" si="61">Q148/S$126</f>
        <v>0</v>
      </c>
      <c r="T148" s="271"/>
      <c r="U148" s="257">
        <v>1</v>
      </c>
      <c r="V148" s="258"/>
      <c r="W148" s="270">
        <f t="shared" ref="W148" si="62">U148/W$126</f>
        <v>0.01</v>
      </c>
      <c r="X148" s="271"/>
      <c r="Y148" s="257">
        <v>1</v>
      </c>
      <c r="Z148" s="258"/>
      <c r="AA148" s="270">
        <f t="shared" si="52"/>
        <v>0.01</v>
      </c>
      <c r="AB148" s="271"/>
      <c r="AC148" s="194"/>
      <c r="AD148" s="195"/>
      <c r="AE148" s="152"/>
      <c r="AF148" s="152"/>
      <c r="AG148" s="152"/>
    </row>
    <row r="149" spans="1:33">
      <c r="A149" s="45"/>
      <c r="B149" s="53"/>
      <c r="C149" s="433" t="s">
        <v>102</v>
      </c>
      <c r="D149" s="434"/>
      <c r="E149" s="434"/>
      <c r="F149" s="434"/>
      <c r="G149" s="434"/>
      <c r="H149" s="435"/>
      <c r="I149" s="257">
        <v>24</v>
      </c>
      <c r="J149" s="258"/>
      <c r="K149" s="270">
        <f t="shared" si="43"/>
        <v>0.24</v>
      </c>
      <c r="L149" s="271"/>
      <c r="M149" s="257">
        <v>24</v>
      </c>
      <c r="N149" s="258"/>
      <c r="O149" s="270">
        <f t="shared" si="46"/>
        <v>0.24</v>
      </c>
      <c r="P149" s="271"/>
      <c r="Q149" s="257">
        <v>32</v>
      </c>
      <c r="R149" s="258"/>
      <c r="S149" s="270">
        <f t="shared" ref="S149" si="63">Q149/S$126</f>
        <v>0.32</v>
      </c>
      <c r="T149" s="271"/>
      <c r="U149" s="257">
        <v>24</v>
      </c>
      <c r="V149" s="258"/>
      <c r="W149" s="270">
        <f t="shared" ref="W149" si="64">U149/W$126</f>
        <v>0.24</v>
      </c>
      <c r="X149" s="271"/>
      <c r="Y149" s="257">
        <v>32</v>
      </c>
      <c r="Z149" s="258"/>
      <c r="AA149" s="270">
        <f t="shared" ref="AA149" si="65">Y149/AA$126</f>
        <v>0.32</v>
      </c>
      <c r="AB149" s="271"/>
      <c r="AC149" s="194"/>
      <c r="AD149" s="195"/>
    </row>
    <row r="150" spans="1:33">
      <c r="A150" s="45"/>
      <c r="B150" s="53"/>
      <c r="C150" s="21"/>
      <c r="D150" s="62"/>
      <c r="E150" s="62"/>
      <c r="F150" s="62"/>
      <c r="G150" s="62"/>
      <c r="H150" s="62"/>
      <c r="I150" s="63"/>
      <c r="J150" s="63"/>
      <c r="K150" s="64"/>
      <c r="L150" s="64"/>
      <c r="M150" s="63"/>
      <c r="N150" s="63"/>
      <c r="O150" s="64"/>
      <c r="P150" s="64"/>
      <c r="Q150" s="63"/>
      <c r="R150" s="63"/>
      <c r="S150" s="64"/>
      <c r="T150" s="65"/>
      <c r="U150" s="61"/>
      <c r="V150" s="61"/>
      <c r="W150" s="65"/>
      <c r="X150" s="65"/>
      <c r="Y150" s="61"/>
      <c r="Z150" s="61"/>
      <c r="AA150" s="65"/>
      <c r="AB150" s="65"/>
      <c r="AC150" s="61"/>
      <c r="AD150" s="61"/>
    </row>
    <row r="151" spans="1:33">
      <c r="B151" s="29"/>
      <c r="C151" s="29"/>
      <c r="D151" s="56"/>
      <c r="E151" s="29"/>
      <c r="F151" s="54"/>
      <c r="G151" s="54"/>
      <c r="H151" s="54"/>
      <c r="I151" s="54"/>
      <c r="J151" s="54"/>
      <c r="K151" s="57"/>
      <c r="L151" s="29"/>
      <c r="M151" s="54"/>
      <c r="N151" s="57"/>
      <c r="O151" s="29"/>
      <c r="P151" s="29"/>
      <c r="Q151" s="29"/>
      <c r="R151" s="29"/>
      <c r="S151" s="29"/>
      <c r="T151" s="29"/>
      <c r="U151" s="29"/>
      <c r="V151" s="29"/>
      <c r="W151" s="29"/>
      <c r="X151" s="29"/>
      <c r="Y151" s="29"/>
      <c r="Z151" s="29"/>
      <c r="AA151" s="29"/>
      <c r="AB151" s="29"/>
      <c r="AC151" s="53"/>
      <c r="AD151" s="29"/>
      <c r="AE151" s="152"/>
      <c r="AF151" s="152"/>
      <c r="AG151" s="161"/>
    </row>
    <row r="152" spans="1:33">
      <c r="B152" s="29"/>
      <c r="C152" s="29"/>
      <c r="D152" s="29"/>
      <c r="E152" s="29"/>
      <c r="F152" s="54"/>
      <c r="G152" s="54"/>
      <c r="H152" s="54"/>
      <c r="I152" s="54"/>
      <c r="J152" s="54"/>
      <c r="K152" s="57"/>
      <c r="L152" s="29"/>
      <c r="M152" s="29"/>
      <c r="N152" s="29"/>
      <c r="O152" s="29"/>
      <c r="P152" s="29"/>
      <c r="Q152" s="29"/>
      <c r="R152" s="29"/>
      <c r="S152" s="29"/>
      <c r="T152" s="29"/>
      <c r="U152" s="29"/>
      <c r="V152" s="29"/>
      <c r="W152" s="29"/>
      <c r="X152" s="29"/>
      <c r="Y152" s="29"/>
      <c r="Z152" s="29"/>
      <c r="AA152" s="29"/>
      <c r="AB152" s="29"/>
      <c r="AC152" s="29"/>
      <c r="AD152" s="29"/>
      <c r="AE152" s="200"/>
      <c r="AF152" s="200"/>
      <c r="AG152" s="161"/>
    </row>
    <row r="153" spans="1:33">
      <c r="B153" s="29"/>
      <c r="C153" s="29"/>
      <c r="D153" s="29"/>
      <c r="E153" s="29"/>
      <c r="F153" s="160"/>
      <c r="G153" s="160"/>
      <c r="H153" s="160"/>
      <c r="I153" s="160"/>
      <c r="J153" s="160"/>
      <c r="K153" s="57"/>
      <c r="L153" s="29"/>
      <c r="M153" s="29"/>
      <c r="N153" s="29"/>
      <c r="O153" s="29"/>
      <c r="P153" s="29"/>
      <c r="Q153" s="29"/>
      <c r="R153" s="29"/>
      <c r="S153" s="29"/>
      <c r="T153" s="29"/>
      <c r="U153" s="29"/>
      <c r="V153" s="29"/>
      <c r="W153" s="29"/>
      <c r="X153" s="29"/>
      <c r="Y153" s="29"/>
      <c r="Z153" s="29"/>
      <c r="AA153" s="29"/>
      <c r="AB153" s="29"/>
      <c r="AC153" s="29"/>
      <c r="AD153" s="29"/>
      <c r="AE153" s="161"/>
      <c r="AF153" s="161"/>
      <c r="AG153" s="161"/>
    </row>
    <row r="154" spans="1:33" ht="13.5" customHeight="1">
      <c r="B154" s="227" t="s">
        <v>197</v>
      </c>
      <c r="C154" s="227"/>
      <c r="D154" s="227"/>
      <c r="E154" s="227"/>
      <c r="F154" s="227"/>
      <c r="G154" s="227"/>
      <c r="H154" s="227"/>
      <c r="I154" s="227"/>
      <c r="J154" s="227"/>
      <c r="K154" s="227"/>
      <c r="L154" s="227"/>
      <c r="M154" s="227"/>
      <c r="N154" s="227"/>
      <c r="O154" s="227"/>
      <c r="P154" s="227"/>
      <c r="Q154" s="227"/>
      <c r="R154" s="227"/>
      <c r="S154" s="227"/>
      <c r="T154" s="227"/>
      <c r="U154" s="227"/>
      <c r="V154" s="227"/>
      <c r="W154" s="227"/>
      <c r="X154" s="227"/>
      <c r="Y154" s="227"/>
      <c r="Z154" s="227"/>
      <c r="AA154" s="227"/>
      <c r="AB154" s="227"/>
      <c r="AC154" s="153"/>
      <c r="AD154" s="29"/>
      <c r="AE154" s="95"/>
      <c r="AF154" s="95"/>
      <c r="AG154" s="95"/>
    </row>
    <row r="155" spans="1:33">
      <c r="B155" s="227"/>
      <c r="C155" s="227"/>
      <c r="D155" s="227"/>
      <c r="E155" s="227"/>
      <c r="F155" s="227"/>
      <c r="G155" s="227"/>
      <c r="H155" s="227"/>
      <c r="I155" s="227"/>
      <c r="J155" s="227"/>
      <c r="K155" s="227"/>
      <c r="L155" s="227"/>
      <c r="M155" s="227"/>
      <c r="N155" s="227"/>
      <c r="O155" s="227"/>
      <c r="P155" s="227"/>
      <c r="Q155" s="227"/>
      <c r="R155" s="227"/>
      <c r="S155" s="227"/>
      <c r="T155" s="227"/>
      <c r="U155" s="227"/>
      <c r="V155" s="227"/>
      <c r="W155" s="227"/>
      <c r="X155" s="227"/>
      <c r="Y155" s="227"/>
      <c r="Z155" s="227"/>
      <c r="AA155" s="227"/>
      <c r="AB155" s="227"/>
      <c r="AC155" s="153"/>
      <c r="AD155" s="29"/>
    </row>
    <row r="156" spans="1:33">
      <c r="B156" s="227"/>
      <c r="C156" s="227"/>
      <c r="D156" s="227"/>
      <c r="E156" s="227"/>
      <c r="F156" s="227"/>
      <c r="G156" s="227"/>
      <c r="H156" s="227"/>
      <c r="I156" s="227"/>
      <c r="J156" s="227"/>
      <c r="K156" s="227"/>
      <c r="L156" s="227"/>
      <c r="M156" s="227"/>
      <c r="N156" s="227"/>
      <c r="O156" s="227"/>
      <c r="P156" s="227"/>
      <c r="Q156" s="227"/>
      <c r="R156" s="227"/>
      <c r="S156" s="227"/>
      <c r="T156" s="227"/>
      <c r="U156" s="227"/>
      <c r="V156" s="227"/>
      <c r="W156" s="227"/>
      <c r="X156" s="227"/>
      <c r="Y156" s="227"/>
      <c r="Z156" s="227"/>
      <c r="AA156" s="227"/>
      <c r="AB156" s="227"/>
      <c r="AC156" s="153"/>
      <c r="AD156" s="29"/>
    </row>
    <row r="157" spans="1:33">
      <c r="B157" s="155"/>
      <c r="C157" s="155"/>
      <c r="D157" s="155"/>
      <c r="E157" s="155"/>
      <c r="F157" s="155"/>
      <c r="G157" s="155"/>
      <c r="H157" s="155"/>
      <c r="I157" s="155"/>
      <c r="J157" s="155"/>
      <c r="K157" s="155"/>
      <c r="L157" s="155"/>
      <c r="M157" s="155"/>
      <c r="N157" s="155"/>
      <c r="O157" s="155"/>
      <c r="P157" s="155"/>
      <c r="Q157" s="155"/>
      <c r="R157" s="155"/>
      <c r="S157" s="155"/>
      <c r="T157" s="155"/>
      <c r="U157" s="155"/>
      <c r="V157" s="155"/>
      <c r="W157" s="155"/>
      <c r="X157" s="155"/>
      <c r="Y157" s="155"/>
      <c r="Z157" s="155"/>
      <c r="AA157" s="155"/>
      <c r="AB157" s="155"/>
      <c r="AC157" s="155"/>
      <c r="AD157" s="29"/>
    </row>
    <row r="158" spans="1:33">
      <c r="B158" s="29"/>
      <c r="C158" s="308" t="s">
        <v>24</v>
      </c>
      <c r="D158" s="308"/>
      <c r="E158" s="309">
        <v>500</v>
      </c>
      <c r="F158" s="309"/>
      <c r="G158" s="43" t="s">
        <v>23</v>
      </c>
      <c r="H158" s="43"/>
      <c r="I158" s="43"/>
      <c r="J158" s="43"/>
      <c r="K158" s="43"/>
      <c r="L158" s="371"/>
      <c r="M158" s="371"/>
      <c r="N158" s="86"/>
      <c r="O158" s="86"/>
      <c r="P158" s="133" t="s">
        <v>2</v>
      </c>
      <c r="Q158" s="133"/>
      <c r="R158" s="309">
        <v>250</v>
      </c>
      <c r="S158" s="309"/>
      <c r="T158" s="130" t="s">
        <v>23</v>
      </c>
      <c r="U158" s="130"/>
      <c r="V158" s="130"/>
      <c r="W158" s="130"/>
      <c r="X158" s="130"/>
      <c r="Y158" s="371"/>
      <c r="Z158" s="371"/>
      <c r="AA158" s="130"/>
      <c r="AB158" s="29"/>
      <c r="AC158" s="29"/>
      <c r="AD158" s="29"/>
    </row>
    <row r="159" spans="1:33">
      <c r="B159" s="29"/>
      <c r="C159" s="34">
        <v>1</v>
      </c>
      <c r="D159" s="10" t="s">
        <v>126</v>
      </c>
      <c r="E159" s="33"/>
      <c r="F159" s="33"/>
      <c r="G159" s="33"/>
      <c r="H159" s="33"/>
      <c r="I159" s="33"/>
      <c r="J159" s="35"/>
      <c r="K159" s="323">
        <v>238</v>
      </c>
      <c r="L159" s="251"/>
      <c r="M159" s="319">
        <f>K159/$E$158</f>
        <v>0.47599999999999998</v>
      </c>
      <c r="N159" s="320"/>
      <c r="O159" s="14"/>
      <c r="P159" s="34">
        <v>1</v>
      </c>
      <c r="Q159" s="131" t="s">
        <v>126</v>
      </c>
      <c r="R159" s="33"/>
      <c r="S159" s="33"/>
      <c r="T159" s="33"/>
      <c r="U159" s="33"/>
      <c r="V159" s="33"/>
      <c r="W159" s="35"/>
      <c r="X159" s="369">
        <v>132</v>
      </c>
      <c r="Y159" s="370"/>
      <c r="Z159" s="295">
        <f t="shared" ref="Z159:Z166" si="66">X159/$E$169</f>
        <v>0.532258064516129</v>
      </c>
      <c r="AA159" s="296"/>
      <c r="AB159" s="29"/>
      <c r="AC159" s="29"/>
      <c r="AD159" s="29"/>
    </row>
    <row r="160" spans="1:33">
      <c r="B160" s="29"/>
      <c r="C160" s="34">
        <v>2</v>
      </c>
      <c r="D160" s="10" t="s">
        <v>193</v>
      </c>
      <c r="E160" s="33"/>
      <c r="F160" s="33"/>
      <c r="G160" s="33"/>
      <c r="H160" s="33"/>
      <c r="I160" s="33"/>
      <c r="J160" s="35"/>
      <c r="K160" s="323">
        <v>201</v>
      </c>
      <c r="L160" s="251"/>
      <c r="M160" s="319">
        <f t="shared" ref="M160:M166" si="67">K160/$E$158</f>
        <v>0.40200000000000002</v>
      </c>
      <c r="N160" s="320"/>
      <c r="O160" s="15"/>
      <c r="P160" s="34">
        <v>2</v>
      </c>
      <c r="Q160" s="131" t="s">
        <v>129</v>
      </c>
      <c r="R160" s="33"/>
      <c r="S160" s="33"/>
      <c r="T160" s="33"/>
      <c r="U160" s="33"/>
      <c r="V160" s="33"/>
      <c r="W160" s="35"/>
      <c r="X160" s="369">
        <v>107</v>
      </c>
      <c r="Y160" s="370"/>
      <c r="Z160" s="295">
        <f t="shared" si="66"/>
        <v>0.43145161290322581</v>
      </c>
      <c r="AA160" s="296"/>
      <c r="AB160" s="29"/>
      <c r="AC160" s="29"/>
      <c r="AD160" s="29"/>
    </row>
    <row r="161" spans="2:30">
      <c r="B161" s="29"/>
      <c r="C161" s="34">
        <v>3</v>
      </c>
      <c r="D161" s="10" t="s">
        <v>128</v>
      </c>
      <c r="E161" s="33"/>
      <c r="F161" s="33"/>
      <c r="G161" s="33"/>
      <c r="H161" s="33"/>
      <c r="I161" s="33"/>
      <c r="J161" s="35"/>
      <c r="K161" s="323">
        <v>135</v>
      </c>
      <c r="L161" s="251"/>
      <c r="M161" s="319">
        <f t="shared" si="67"/>
        <v>0.27</v>
      </c>
      <c r="N161" s="320"/>
      <c r="O161" s="14"/>
      <c r="P161" s="34">
        <v>3</v>
      </c>
      <c r="Q161" s="131" t="s">
        <v>127</v>
      </c>
      <c r="R161" s="33"/>
      <c r="S161" s="33"/>
      <c r="T161" s="33"/>
      <c r="U161" s="33"/>
      <c r="V161" s="33"/>
      <c r="W161" s="35"/>
      <c r="X161" s="369">
        <v>67</v>
      </c>
      <c r="Y161" s="370"/>
      <c r="Z161" s="295">
        <f t="shared" si="66"/>
        <v>0.27016129032258063</v>
      </c>
      <c r="AA161" s="296"/>
      <c r="AB161" s="29"/>
      <c r="AC161" s="29"/>
      <c r="AD161" s="29"/>
    </row>
    <row r="162" spans="2:30">
      <c r="B162" s="29"/>
      <c r="C162" s="34">
        <v>4</v>
      </c>
      <c r="D162" s="10" t="s">
        <v>132</v>
      </c>
      <c r="E162" s="33"/>
      <c r="F162" s="33"/>
      <c r="G162" s="33"/>
      <c r="H162" s="33"/>
      <c r="I162" s="33"/>
      <c r="J162" s="35"/>
      <c r="K162" s="323">
        <v>79</v>
      </c>
      <c r="L162" s="251"/>
      <c r="M162" s="319">
        <f t="shared" si="67"/>
        <v>0.158</v>
      </c>
      <c r="N162" s="320"/>
      <c r="O162" s="14"/>
      <c r="P162" s="34">
        <v>4</v>
      </c>
      <c r="Q162" s="131" t="s">
        <v>139</v>
      </c>
      <c r="R162" s="33"/>
      <c r="S162" s="33"/>
      <c r="T162" s="33"/>
      <c r="U162" s="33"/>
      <c r="V162" s="33"/>
      <c r="W162" s="35"/>
      <c r="X162" s="369">
        <v>36</v>
      </c>
      <c r="Y162" s="370"/>
      <c r="Z162" s="295">
        <f t="shared" si="66"/>
        <v>0.14516129032258066</v>
      </c>
      <c r="AA162" s="296"/>
      <c r="AB162" s="29"/>
      <c r="AC162" s="29"/>
      <c r="AD162" s="29"/>
    </row>
    <row r="163" spans="2:30">
      <c r="B163" s="29"/>
      <c r="C163" s="34">
        <v>5</v>
      </c>
      <c r="D163" s="10" t="s">
        <v>134</v>
      </c>
      <c r="E163" s="33"/>
      <c r="F163" s="33"/>
      <c r="G163" s="33"/>
      <c r="H163" s="33"/>
      <c r="I163" s="33"/>
      <c r="J163" s="35"/>
      <c r="K163" s="323">
        <v>57</v>
      </c>
      <c r="L163" s="251"/>
      <c r="M163" s="319">
        <f t="shared" si="67"/>
        <v>0.114</v>
      </c>
      <c r="N163" s="320"/>
      <c r="O163" s="14"/>
      <c r="P163" s="34">
        <v>5</v>
      </c>
      <c r="Q163" s="131" t="s">
        <v>134</v>
      </c>
      <c r="R163" s="33"/>
      <c r="S163" s="33"/>
      <c r="T163" s="33"/>
      <c r="U163" s="33"/>
      <c r="V163" s="33"/>
      <c r="W163" s="35"/>
      <c r="X163" s="369">
        <v>17</v>
      </c>
      <c r="Y163" s="370"/>
      <c r="Z163" s="295">
        <f t="shared" si="66"/>
        <v>6.8548387096774188E-2</v>
      </c>
      <c r="AA163" s="296"/>
      <c r="AB163" s="29"/>
      <c r="AC163" s="29"/>
      <c r="AD163" s="29"/>
    </row>
    <row r="164" spans="2:30">
      <c r="B164" s="29"/>
      <c r="C164" s="34">
        <v>6</v>
      </c>
      <c r="D164" s="10" t="s">
        <v>131</v>
      </c>
      <c r="E164" s="33"/>
      <c r="F164" s="33"/>
      <c r="G164" s="33"/>
      <c r="H164" s="33"/>
      <c r="I164" s="33"/>
      <c r="J164" s="35"/>
      <c r="K164" s="323">
        <v>41</v>
      </c>
      <c r="L164" s="251"/>
      <c r="M164" s="319">
        <f t="shared" si="67"/>
        <v>8.2000000000000003E-2</v>
      </c>
      <c r="N164" s="320"/>
      <c r="O164" s="51"/>
      <c r="P164" s="34">
        <v>6</v>
      </c>
      <c r="Q164" s="131" t="s">
        <v>192</v>
      </c>
      <c r="R164" s="33"/>
      <c r="S164" s="33"/>
      <c r="T164" s="33"/>
      <c r="U164" s="33"/>
      <c r="V164" s="33"/>
      <c r="W164" s="35"/>
      <c r="X164" s="369">
        <v>6</v>
      </c>
      <c r="Y164" s="370"/>
      <c r="Z164" s="295">
        <f t="shared" si="66"/>
        <v>2.4193548387096774E-2</v>
      </c>
      <c r="AA164" s="296"/>
      <c r="AB164" s="29"/>
      <c r="AC164" s="29"/>
      <c r="AD164" s="29"/>
    </row>
    <row r="165" spans="2:30">
      <c r="B165" s="29"/>
      <c r="C165" s="34">
        <v>7</v>
      </c>
      <c r="D165" s="90" t="s">
        <v>136</v>
      </c>
      <c r="E165" s="33"/>
      <c r="F165" s="33"/>
      <c r="G165" s="33"/>
      <c r="H165" s="33"/>
      <c r="I165" s="33"/>
      <c r="J165" s="35"/>
      <c r="K165" s="323">
        <v>9</v>
      </c>
      <c r="L165" s="251"/>
      <c r="M165" s="319">
        <f t="shared" si="67"/>
        <v>1.7999999999999999E-2</v>
      </c>
      <c r="N165" s="320"/>
      <c r="O165" s="14"/>
      <c r="P165" s="34">
        <v>7</v>
      </c>
      <c r="Q165" s="90" t="s">
        <v>136</v>
      </c>
      <c r="R165" s="145"/>
      <c r="S165" s="145"/>
      <c r="T165" s="145"/>
      <c r="U165" s="145"/>
      <c r="V165" s="145"/>
      <c r="W165" s="146"/>
      <c r="X165" s="369">
        <v>5</v>
      </c>
      <c r="Y165" s="370"/>
      <c r="Z165" s="295">
        <f t="shared" si="66"/>
        <v>2.0161290322580645E-2</v>
      </c>
      <c r="AA165" s="296"/>
      <c r="AB165" s="29"/>
      <c r="AC165" s="29"/>
      <c r="AD165" s="29"/>
    </row>
    <row r="166" spans="2:30">
      <c r="B166" s="29"/>
      <c r="C166" s="34">
        <v>8</v>
      </c>
      <c r="D166" s="10" t="s">
        <v>138</v>
      </c>
      <c r="E166" s="33"/>
      <c r="F166" s="33"/>
      <c r="G166" s="33"/>
      <c r="H166" s="33"/>
      <c r="I166" s="33"/>
      <c r="J166" s="35"/>
      <c r="K166" s="323">
        <v>7</v>
      </c>
      <c r="L166" s="251"/>
      <c r="M166" s="319">
        <f t="shared" si="67"/>
        <v>1.4E-2</v>
      </c>
      <c r="N166" s="320"/>
      <c r="O166" s="14"/>
      <c r="P166" s="34">
        <v>8</v>
      </c>
      <c r="Q166" s="131" t="s">
        <v>138</v>
      </c>
      <c r="R166" s="33"/>
      <c r="S166" s="33"/>
      <c r="T166" s="33"/>
      <c r="U166" s="33"/>
      <c r="V166" s="33"/>
      <c r="W166" s="35"/>
      <c r="X166" s="369">
        <v>3</v>
      </c>
      <c r="Y166" s="370"/>
      <c r="Z166" s="295">
        <f t="shared" si="66"/>
        <v>1.2096774193548387E-2</v>
      </c>
      <c r="AA166" s="296"/>
      <c r="AB166" s="29"/>
      <c r="AC166" s="29"/>
      <c r="AD166" s="29"/>
    </row>
    <row r="167" spans="2:30">
      <c r="B167" s="29"/>
      <c r="C167" s="57"/>
      <c r="D167" s="56"/>
      <c r="E167" s="56"/>
      <c r="F167" s="56"/>
      <c r="G167" s="56"/>
      <c r="H167" s="56"/>
      <c r="I167" s="56"/>
      <c r="J167" s="56"/>
      <c r="K167" s="125"/>
      <c r="L167" s="158"/>
      <c r="M167" s="55"/>
      <c r="N167" s="55"/>
      <c r="O167" s="7"/>
      <c r="P167" s="57"/>
      <c r="Q167" s="56"/>
      <c r="R167" s="56"/>
      <c r="S167" s="56"/>
      <c r="T167" s="56"/>
      <c r="U167" s="56"/>
      <c r="V167" s="56"/>
      <c r="W167" s="56"/>
      <c r="X167" s="7"/>
      <c r="Y167" s="7"/>
      <c r="Z167" s="55"/>
      <c r="AA167" s="55"/>
      <c r="AB167" s="29"/>
      <c r="AC167" s="29"/>
      <c r="AD167" s="29"/>
    </row>
    <row r="168" spans="2:30" s="45" customFormat="1">
      <c r="B168" s="53"/>
      <c r="C168" s="53"/>
      <c r="D168" s="32"/>
      <c r="E168" s="53"/>
      <c r="F168" s="54"/>
      <c r="G168" s="54"/>
      <c r="H168" s="54"/>
      <c r="I168" s="54"/>
      <c r="J168" s="54"/>
      <c r="K168" s="16"/>
      <c r="L168" s="36"/>
      <c r="M168" s="55"/>
      <c r="N168" s="55"/>
      <c r="O168" s="53"/>
      <c r="P168" s="53"/>
      <c r="Q168" s="53"/>
      <c r="R168" s="53"/>
      <c r="S168" s="53"/>
      <c r="T168" s="53"/>
      <c r="U168" s="53"/>
      <c r="V168" s="53"/>
      <c r="W168" s="53"/>
      <c r="X168" s="53"/>
      <c r="Y168" s="53"/>
      <c r="Z168" s="53"/>
      <c r="AA168" s="53"/>
      <c r="AB168" s="53"/>
      <c r="AC168" s="53"/>
      <c r="AD168" s="53"/>
    </row>
    <row r="169" spans="2:30">
      <c r="B169" s="29"/>
      <c r="C169" s="133" t="s">
        <v>3</v>
      </c>
      <c r="D169" s="133"/>
      <c r="E169" s="309">
        <v>248</v>
      </c>
      <c r="F169" s="309"/>
      <c r="G169" s="130" t="s">
        <v>23</v>
      </c>
      <c r="H169" s="130"/>
      <c r="I169" s="130"/>
      <c r="J169" s="130"/>
      <c r="K169" s="130"/>
      <c r="L169" s="371"/>
      <c r="M169" s="371"/>
      <c r="N169" s="29"/>
      <c r="O169" s="43"/>
      <c r="P169" s="67" t="s">
        <v>90</v>
      </c>
      <c r="Q169" s="67"/>
      <c r="R169" s="309">
        <v>2</v>
      </c>
      <c r="S169" s="309"/>
      <c r="T169" s="43" t="s">
        <v>23</v>
      </c>
      <c r="U169" s="43"/>
      <c r="V169" s="43"/>
      <c r="W169" s="43"/>
      <c r="X169" s="43"/>
      <c r="Y169" s="371"/>
      <c r="Z169" s="371"/>
      <c r="AA169" s="29"/>
      <c r="AB169" s="29"/>
      <c r="AC169" s="29"/>
      <c r="AD169" s="29"/>
    </row>
    <row r="170" spans="2:30">
      <c r="B170" s="29"/>
      <c r="C170" s="34">
        <v>1</v>
      </c>
      <c r="D170" s="98" t="s">
        <v>125</v>
      </c>
      <c r="E170" s="33"/>
      <c r="F170" s="33"/>
      <c r="G170" s="33"/>
      <c r="H170" s="33"/>
      <c r="I170" s="33"/>
      <c r="J170" s="35"/>
      <c r="K170" s="369">
        <v>106</v>
      </c>
      <c r="L170" s="370"/>
      <c r="M170" s="295">
        <f>K170/$E$169</f>
        <v>0.42741935483870969</v>
      </c>
      <c r="N170" s="296"/>
      <c r="O170" s="4"/>
      <c r="P170" s="34">
        <v>1</v>
      </c>
      <c r="Q170" s="98" t="s">
        <v>127</v>
      </c>
      <c r="R170" s="33"/>
      <c r="S170" s="33"/>
      <c r="T170" s="33"/>
      <c r="U170" s="33"/>
      <c r="V170" s="33"/>
      <c r="W170" s="35"/>
      <c r="X170" s="147">
        <v>1</v>
      </c>
      <c r="Y170" s="132"/>
      <c r="Z170" s="426">
        <f>X170/$R$169</f>
        <v>0.5</v>
      </c>
      <c r="AA170" s="427"/>
      <c r="AB170" s="29"/>
      <c r="AC170" s="29"/>
      <c r="AD170" s="29"/>
    </row>
    <row r="171" spans="2:30">
      <c r="B171" s="29"/>
      <c r="C171" s="34">
        <v>2</v>
      </c>
      <c r="D171" s="98" t="s">
        <v>129</v>
      </c>
      <c r="E171" s="33"/>
      <c r="F171" s="33"/>
      <c r="G171" s="33"/>
      <c r="H171" s="33"/>
      <c r="I171" s="33"/>
      <c r="J171" s="35"/>
      <c r="K171" s="369">
        <v>93</v>
      </c>
      <c r="L171" s="370"/>
      <c r="M171" s="295">
        <f t="shared" ref="M171:M177" si="68">K171/$E$169</f>
        <v>0.375</v>
      </c>
      <c r="N171" s="296"/>
      <c r="O171" s="4"/>
      <c r="P171" s="34">
        <v>2</v>
      </c>
      <c r="Q171" s="98" t="s">
        <v>129</v>
      </c>
      <c r="R171" s="33"/>
      <c r="S171" s="33"/>
      <c r="T171" s="33"/>
      <c r="U171" s="33"/>
      <c r="V171" s="33"/>
      <c r="W171" s="35"/>
      <c r="X171" s="147">
        <v>1</v>
      </c>
      <c r="Y171" s="132"/>
      <c r="Z171" s="426">
        <f>X171/$R$169</f>
        <v>0.5</v>
      </c>
      <c r="AA171" s="427"/>
      <c r="AB171" s="29"/>
      <c r="AC171" s="29"/>
      <c r="AD171" s="29"/>
    </row>
    <row r="172" spans="2:30">
      <c r="B172" s="29"/>
      <c r="C172" s="34">
        <v>3</v>
      </c>
      <c r="D172" s="98" t="s">
        <v>127</v>
      </c>
      <c r="E172" s="33"/>
      <c r="F172" s="33"/>
      <c r="G172" s="33"/>
      <c r="H172" s="33"/>
      <c r="I172" s="33"/>
      <c r="J172" s="35"/>
      <c r="K172" s="369">
        <v>67</v>
      </c>
      <c r="L172" s="370"/>
      <c r="M172" s="295">
        <f t="shared" si="68"/>
        <v>0.27016129032258063</v>
      </c>
      <c r="N172" s="296"/>
      <c r="O172" s="7"/>
      <c r="P172" s="57"/>
      <c r="Q172" s="148"/>
      <c r="R172" s="56"/>
      <c r="S172" s="56"/>
      <c r="T172" s="56"/>
      <c r="U172" s="56"/>
      <c r="V172" s="56"/>
      <c r="W172" s="56"/>
      <c r="X172" s="7"/>
      <c r="Y172" s="56"/>
      <c r="Z172" s="192"/>
      <c r="AA172" s="192"/>
      <c r="AB172" s="29"/>
      <c r="AC172" s="29"/>
      <c r="AD172" s="29"/>
    </row>
    <row r="173" spans="2:30">
      <c r="B173" s="29"/>
      <c r="C173" s="34">
        <v>4</v>
      </c>
      <c r="D173" s="98" t="s">
        <v>139</v>
      </c>
      <c r="E173" s="33"/>
      <c r="F173" s="33"/>
      <c r="G173" s="33"/>
      <c r="H173" s="33"/>
      <c r="I173" s="33"/>
      <c r="J173" s="35"/>
      <c r="K173" s="369">
        <v>43</v>
      </c>
      <c r="L173" s="370"/>
      <c r="M173" s="295">
        <f t="shared" si="68"/>
        <v>0.17338709677419356</v>
      </c>
      <c r="N173" s="296"/>
      <c r="O173" s="36"/>
      <c r="P173" s="57"/>
      <c r="Q173" s="148"/>
      <c r="R173" s="56"/>
      <c r="S173" s="56"/>
      <c r="T173" s="56"/>
      <c r="U173" s="56"/>
      <c r="V173" s="56"/>
      <c r="W173" s="56"/>
      <c r="X173" s="7"/>
      <c r="Y173" s="56"/>
      <c r="Z173" s="192"/>
      <c r="AA173" s="192"/>
      <c r="AB173" s="29"/>
      <c r="AC173" s="29"/>
      <c r="AD173" s="29"/>
    </row>
    <row r="174" spans="2:30">
      <c r="B174" s="29"/>
      <c r="C174" s="34">
        <v>5</v>
      </c>
      <c r="D174" s="98" t="s">
        <v>133</v>
      </c>
      <c r="E174" s="33"/>
      <c r="F174" s="33"/>
      <c r="G174" s="33"/>
      <c r="H174" s="33"/>
      <c r="I174" s="33"/>
      <c r="J174" s="35"/>
      <c r="K174" s="369">
        <v>40</v>
      </c>
      <c r="L174" s="370"/>
      <c r="M174" s="295">
        <f t="shared" si="68"/>
        <v>0.16129032258064516</v>
      </c>
      <c r="N174" s="296"/>
      <c r="O174" s="5"/>
      <c r="P174" s="57"/>
      <c r="Q174" s="148"/>
      <c r="R174" s="56"/>
      <c r="S174" s="56"/>
      <c r="T174" s="56"/>
      <c r="U174" s="56"/>
      <c r="V174" s="56"/>
      <c r="W174" s="56"/>
      <c r="X174" s="7"/>
      <c r="Y174" s="56"/>
      <c r="Z174" s="192"/>
      <c r="AA174" s="192"/>
      <c r="AB174" s="29"/>
      <c r="AC174" s="29"/>
      <c r="AD174" s="29"/>
    </row>
    <row r="175" spans="2:30" ht="14.25" customHeight="1">
      <c r="B175" s="29"/>
      <c r="C175" s="34">
        <v>6</v>
      </c>
      <c r="D175" s="98" t="s">
        <v>130</v>
      </c>
      <c r="E175" s="33"/>
      <c r="F175" s="33"/>
      <c r="G175" s="33"/>
      <c r="H175" s="33"/>
      <c r="I175" s="33"/>
      <c r="J175" s="35"/>
      <c r="K175" s="369">
        <v>35</v>
      </c>
      <c r="L175" s="370"/>
      <c r="M175" s="295">
        <f t="shared" si="68"/>
        <v>0.14112903225806453</v>
      </c>
      <c r="N175" s="296"/>
      <c r="O175" s="7"/>
      <c r="P175" s="57"/>
      <c r="Q175" s="148"/>
      <c r="R175" s="56"/>
      <c r="S175" s="56"/>
      <c r="T175" s="56"/>
      <c r="U175" s="56"/>
      <c r="V175" s="56"/>
      <c r="W175" s="56"/>
      <c r="X175" s="7"/>
      <c r="Y175" s="56"/>
      <c r="Z175" s="192"/>
      <c r="AA175" s="192"/>
      <c r="AB175" s="29"/>
      <c r="AC175" s="29"/>
      <c r="AD175" s="29"/>
    </row>
    <row r="176" spans="2:30" ht="14.25" customHeight="1">
      <c r="B176" s="29"/>
      <c r="C176" s="34">
        <v>7</v>
      </c>
      <c r="D176" s="90" t="s">
        <v>136</v>
      </c>
      <c r="E176" s="33"/>
      <c r="F176" s="33"/>
      <c r="G176" s="33"/>
      <c r="H176" s="33"/>
      <c r="I176" s="33"/>
      <c r="J176" s="35"/>
      <c r="K176" s="369">
        <v>4</v>
      </c>
      <c r="L176" s="370"/>
      <c r="M176" s="295">
        <f t="shared" si="68"/>
        <v>1.6129032258064516E-2</v>
      </c>
      <c r="N176" s="296"/>
      <c r="O176" s="7"/>
      <c r="P176" s="57"/>
      <c r="Q176" s="149"/>
      <c r="R176" s="56"/>
      <c r="S176" s="56"/>
      <c r="T176" s="56"/>
      <c r="U176" s="56"/>
      <c r="V176" s="56"/>
      <c r="W176" s="56"/>
      <c r="X176" s="7"/>
      <c r="Y176" s="56"/>
      <c r="Z176" s="192"/>
      <c r="AA176" s="192"/>
      <c r="AB176" s="29"/>
      <c r="AC176" s="29"/>
      <c r="AD176" s="29"/>
    </row>
    <row r="177" spans="1:33" ht="14.25" customHeight="1">
      <c r="B177" s="29"/>
      <c r="C177" s="34">
        <v>8</v>
      </c>
      <c r="D177" s="98" t="s">
        <v>137</v>
      </c>
      <c r="E177" s="33"/>
      <c r="F177" s="33"/>
      <c r="G177" s="33"/>
      <c r="H177" s="33"/>
      <c r="I177" s="33"/>
      <c r="J177" s="35"/>
      <c r="K177" s="369">
        <v>4</v>
      </c>
      <c r="L177" s="370"/>
      <c r="M177" s="295">
        <f t="shared" si="68"/>
        <v>1.6129032258064516E-2</v>
      </c>
      <c r="N177" s="296"/>
      <c r="O177" s="7"/>
      <c r="P177" s="57"/>
      <c r="Q177" s="148"/>
      <c r="R177" s="56"/>
      <c r="S177" s="56"/>
      <c r="T177" s="56"/>
      <c r="U177" s="56"/>
      <c r="V177" s="56"/>
      <c r="W177" s="56"/>
      <c r="X177" s="7"/>
      <c r="Y177" s="56"/>
      <c r="Z177" s="192"/>
      <c r="AA177" s="192"/>
      <c r="AB177" s="29"/>
      <c r="AC177" s="29"/>
      <c r="AD177" s="29"/>
    </row>
    <row r="178" spans="1:33" ht="14.25" customHeight="1">
      <c r="B178" s="29"/>
      <c r="C178" s="57"/>
      <c r="D178" s="148"/>
      <c r="E178" s="56"/>
      <c r="F178" s="56"/>
      <c r="G178" s="56"/>
      <c r="H178" s="56"/>
      <c r="I178" s="56"/>
      <c r="J178" s="56"/>
      <c r="K178" s="7"/>
      <c r="L178" s="7"/>
      <c r="M178" s="55"/>
      <c r="N178" s="55"/>
      <c r="O178" s="7"/>
      <c r="P178" s="57"/>
      <c r="Q178" s="148"/>
      <c r="R178" s="56"/>
      <c r="S178" s="56"/>
      <c r="T178" s="56"/>
      <c r="U178" s="56"/>
      <c r="V178" s="56"/>
      <c r="W178" s="56"/>
      <c r="X178" s="7"/>
      <c r="Y178" s="56"/>
      <c r="Z178" s="160"/>
      <c r="AA178" s="160"/>
      <c r="AB178" s="29"/>
      <c r="AC178" s="29"/>
      <c r="AD178" s="29"/>
    </row>
    <row r="179" spans="1:33">
      <c r="B179" s="29"/>
      <c r="C179" s="57"/>
      <c r="D179" s="6"/>
      <c r="E179" s="56"/>
      <c r="F179" s="56"/>
      <c r="G179" s="56"/>
      <c r="H179" s="56"/>
      <c r="I179" s="56"/>
      <c r="J179" s="56"/>
      <c r="K179" s="7"/>
      <c r="L179" s="7"/>
      <c r="M179" s="55"/>
      <c r="N179" s="55"/>
      <c r="O179" s="36"/>
      <c r="P179" s="57"/>
      <c r="Q179" s="6"/>
      <c r="R179" s="56"/>
      <c r="S179" s="56"/>
      <c r="T179" s="56"/>
      <c r="U179" s="56"/>
      <c r="V179" s="56"/>
      <c r="W179" s="56"/>
      <c r="X179" s="7"/>
      <c r="Y179" s="7"/>
      <c r="Z179" s="55"/>
      <c r="AA179" s="55"/>
      <c r="AB179" s="29"/>
      <c r="AC179" s="29"/>
      <c r="AD179" s="29"/>
    </row>
    <row r="180" spans="1:33">
      <c r="A180" s="45"/>
      <c r="B180" s="53"/>
      <c r="C180" s="254"/>
      <c r="D180" s="238"/>
      <c r="E180" s="238"/>
      <c r="F180" s="238"/>
      <c r="G180" s="238"/>
      <c r="H180" s="368"/>
      <c r="I180" s="289" t="s">
        <v>72</v>
      </c>
      <c r="J180" s="279"/>
      <c r="K180" s="239">
        <f>F42</f>
        <v>100</v>
      </c>
      <c r="L180" s="240"/>
      <c r="M180" s="278" t="s">
        <v>73</v>
      </c>
      <c r="N180" s="279"/>
      <c r="O180" s="239">
        <f>H42</f>
        <v>100</v>
      </c>
      <c r="P180" s="240"/>
      <c r="Q180" s="278" t="s">
        <v>74</v>
      </c>
      <c r="R180" s="279"/>
      <c r="S180" s="239">
        <f>J42</f>
        <v>100</v>
      </c>
      <c r="T180" s="240"/>
      <c r="U180" s="278" t="s">
        <v>75</v>
      </c>
      <c r="V180" s="279"/>
      <c r="W180" s="239">
        <f>L42</f>
        <v>100</v>
      </c>
      <c r="X180" s="240"/>
      <c r="Y180" s="268" t="s">
        <v>76</v>
      </c>
      <c r="Z180" s="269"/>
      <c r="AA180" s="239">
        <f>N42</f>
        <v>100</v>
      </c>
      <c r="AB180" s="240"/>
      <c r="AC180" s="196"/>
      <c r="AD180" s="197"/>
      <c r="AE180" s="199"/>
      <c r="AF180" s="199"/>
      <c r="AG180" s="163"/>
    </row>
    <row r="181" spans="1:33">
      <c r="A181" s="45"/>
      <c r="B181" s="53"/>
      <c r="C181" s="10" t="s">
        <v>125</v>
      </c>
      <c r="D181" s="58"/>
      <c r="E181" s="58"/>
      <c r="F181" s="58"/>
      <c r="G181" s="58"/>
      <c r="H181" s="59"/>
      <c r="I181" s="363">
        <v>41</v>
      </c>
      <c r="J181" s="364"/>
      <c r="K181" s="282">
        <f t="shared" ref="K181:K188" si="69">I181/K$126</f>
        <v>0.41</v>
      </c>
      <c r="L181" s="283"/>
      <c r="M181" s="363">
        <v>52</v>
      </c>
      <c r="N181" s="364"/>
      <c r="O181" s="282">
        <f t="shared" ref="O181:O188" si="70">M181/O$126</f>
        <v>0.52</v>
      </c>
      <c r="P181" s="283"/>
      <c r="Q181" s="363">
        <v>42</v>
      </c>
      <c r="R181" s="364"/>
      <c r="S181" s="282">
        <f t="shared" ref="S181:S186" si="71">Q181/S$126</f>
        <v>0.42</v>
      </c>
      <c r="T181" s="283"/>
      <c r="U181" s="363">
        <v>52</v>
      </c>
      <c r="V181" s="364"/>
      <c r="W181" s="282">
        <f t="shared" ref="W181:W186" si="72">U181/W$126</f>
        <v>0.52</v>
      </c>
      <c r="X181" s="283"/>
      <c r="Y181" s="363">
        <v>51</v>
      </c>
      <c r="Z181" s="364"/>
      <c r="AA181" s="282">
        <f t="shared" ref="AA181:AA186" si="73">Y181/AA$126</f>
        <v>0.51</v>
      </c>
      <c r="AB181" s="283"/>
      <c r="AC181" s="194"/>
      <c r="AD181" s="195"/>
      <c r="AE181" s="95"/>
      <c r="AF181" s="95"/>
      <c r="AG181" s="161"/>
    </row>
    <row r="182" spans="1:33">
      <c r="A182" s="45"/>
      <c r="B182" s="53"/>
      <c r="C182" s="10" t="s">
        <v>129</v>
      </c>
      <c r="D182" s="58"/>
      <c r="E182" s="58"/>
      <c r="F182" s="58"/>
      <c r="G182" s="58"/>
      <c r="H182" s="59"/>
      <c r="I182" s="363">
        <v>38</v>
      </c>
      <c r="J182" s="364"/>
      <c r="K182" s="282">
        <f t="shared" si="69"/>
        <v>0.38</v>
      </c>
      <c r="L182" s="283"/>
      <c r="M182" s="363">
        <v>37</v>
      </c>
      <c r="N182" s="364"/>
      <c r="O182" s="282">
        <f>M182/O$126</f>
        <v>0.37</v>
      </c>
      <c r="P182" s="283"/>
      <c r="Q182" s="363">
        <v>35</v>
      </c>
      <c r="R182" s="364"/>
      <c r="S182" s="282">
        <f t="shared" si="71"/>
        <v>0.35</v>
      </c>
      <c r="T182" s="283"/>
      <c r="U182" s="363">
        <v>48</v>
      </c>
      <c r="V182" s="364"/>
      <c r="W182" s="282">
        <f t="shared" si="72"/>
        <v>0.48</v>
      </c>
      <c r="X182" s="283"/>
      <c r="Y182" s="363">
        <v>43</v>
      </c>
      <c r="Z182" s="364"/>
      <c r="AA182" s="282">
        <f t="shared" si="73"/>
        <v>0.43</v>
      </c>
      <c r="AB182" s="283"/>
      <c r="AC182" s="194"/>
      <c r="AD182" s="195"/>
      <c r="AE182" s="128"/>
      <c r="AF182" s="95"/>
      <c r="AG182" s="161"/>
    </row>
    <row r="183" spans="1:33">
      <c r="A183" s="45"/>
      <c r="B183" s="53"/>
      <c r="C183" s="10" t="s">
        <v>127</v>
      </c>
      <c r="D183" s="58"/>
      <c r="E183" s="58"/>
      <c r="F183" s="58"/>
      <c r="G183" s="58"/>
      <c r="H183" s="59"/>
      <c r="I183" s="363">
        <v>37</v>
      </c>
      <c r="J183" s="364"/>
      <c r="K183" s="282">
        <f t="shared" si="69"/>
        <v>0.37</v>
      </c>
      <c r="L183" s="283"/>
      <c r="M183" s="363">
        <v>29</v>
      </c>
      <c r="N183" s="364"/>
      <c r="O183" s="282">
        <f t="shared" si="70"/>
        <v>0.28999999999999998</v>
      </c>
      <c r="P183" s="283"/>
      <c r="Q183" s="363">
        <v>23</v>
      </c>
      <c r="R183" s="364"/>
      <c r="S183" s="282">
        <f t="shared" si="71"/>
        <v>0.23</v>
      </c>
      <c r="T183" s="283"/>
      <c r="U183" s="363">
        <v>22</v>
      </c>
      <c r="V183" s="364"/>
      <c r="W183" s="282">
        <f t="shared" si="72"/>
        <v>0.22</v>
      </c>
      <c r="X183" s="283"/>
      <c r="Y183" s="363">
        <v>24</v>
      </c>
      <c r="Z183" s="364"/>
      <c r="AA183" s="282">
        <f t="shared" si="73"/>
        <v>0.24</v>
      </c>
      <c r="AB183" s="283"/>
      <c r="AC183" s="61"/>
      <c r="AD183" s="61"/>
      <c r="AE183" s="128"/>
      <c r="AF183" s="95"/>
      <c r="AG183" s="60"/>
    </row>
    <row r="184" spans="1:33">
      <c r="A184" s="45"/>
      <c r="B184" s="53"/>
      <c r="C184" s="88" t="s">
        <v>139</v>
      </c>
      <c r="D184" s="58"/>
      <c r="E184" s="58"/>
      <c r="F184" s="58"/>
      <c r="G184" s="58"/>
      <c r="H184" s="59"/>
      <c r="I184" s="363">
        <v>20</v>
      </c>
      <c r="J184" s="364"/>
      <c r="K184" s="282">
        <f t="shared" si="69"/>
        <v>0.2</v>
      </c>
      <c r="L184" s="283"/>
      <c r="M184" s="363">
        <v>16</v>
      </c>
      <c r="N184" s="364"/>
      <c r="O184" s="282">
        <f>M184/O$126</f>
        <v>0.16</v>
      </c>
      <c r="P184" s="283"/>
      <c r="Q184" s="363">
        <v>16</v>
      </c>
      <c r="R184" s="364"/>
      <c r="S184" s="282">
        <f t="shared" si="71"/>
        <v>0.16</v>
      </c>
      <c r="T184" s="283"/>
      <c r="U184" s="363">
        <v>13</v>
      </c>
      <c r="V184" s="364"/>
      <c r="W184" s="282">
        <f t="shared" si="72"/>
        <v>0.13</v>
      </c>
      <c r="X184" s="283"/>
      <c r="Y184" s="363">
        <v>14</v>
      </c>
      <c r="Z184" s="364"/>
      <c r="AA184" s="282">
        <f t="shared" si="73"/>
        <v>0.14000000000000001</v>
      </c>
      <c r="AB184" s="283"/>
      <c r="AC184" s="61"/>
      <c r="AD184" s="61"/>
      <c r="AE184" s="128"/>
      <c r="AF184" s="95"/>
      <c r="AG184" s="60"/>
    </row>
    <row r="185" spans="1:33">
      <c r="A185" s="45"/>
      <c r="B185" s="53"/>
      <c r="C185" s="88" t="s">
        <v>133</v>
      </c>
      <c r="D185" s="58"/>
      <c r="E185" s="58"/>
      <c r="F185" s="58"/>
      <c r="G185" s="58"/>
      <c r="H185" s="59"/>
      <c r="I185" s="363">
        <v>12</v>
      </c>
      <c r="J185" s="364"/>
      <c r="K185" s="282">
        <f t="shared" si="69"/>
        <v>0.12</v>
      </c>
      <c r="L185" s="283"/>
      <c r="M185" s="363">
        <v>18</v>
      </c>
      <c r="N185" s="364"/>
      <c r="O185" s="282">
        <f>M185/O$126</f>
        <v>0.18</v>
      </c>
      <c r="P185" s="283"/>
      <c r="Q185" s="363">
        <v>10</v>
      </c>
      <c r="R185" s="364"/>
      <c r="S185" s="282">
        <f t="shared" si="71"/>
        <v>0.1</v>
      </c>
      <c r="T185" s="283"/>
      <c r="U185" s="363">
        <v>8</v>
      </c>
      <c r="V185" s="364"/>
      <c r="W185" s="282">
        <f t="shared" si="72"/>
        <v>0.08</v>
      </c>
      <c r="X185" s="283"/>
      <c r="Y185" s="363">
        <v>9</v>
      </c>
      <c r="Z185" s="364"/>
      <c r="AA185" s="282">
        <f t="shared" si="73"/>
        <v>0.09</v>
      </c>
      <c r="AB185" s="283"/>
      <c r="AC185" s="61"/>
      <c r="AD185" s="61"/>
      <c r="AE185" s="128"/>
      <c r="AF185" s="95"/>
      <c r="AG185" s="60"/>
    </row>
    <row r="186" spans="1:33">
      <c r="A186" s="45"/>
      <c r="B186" s="53"/>
      <c r="C186" s="10" t="s">
        <v>130</v>
      </c>
      <c r="D186" s="58"/>
      <c r="E186" s="58"/>
      <c r="F186" s="58"/>
      <c r="G186" s="58"/>
      <c r="H186" s="59"/>
      <c r="I186" s="363">
        <v>14</v>
      </c>
      <c r="J186" s="364"/>
      <c r="K186" s="282">
        <f t="shared" si="69"/>
        <v>0.14000000000000001</v>
      </c>
      <c r="L186" s="283"/>
      <c r="M186" s="363">
        <v>13</v>
      </c>
      <c r="N186" s="364"/>
      <c r="O186" s="282">
        <f t="shared" si="70"/>
        <v>0.13</v>
      </c>
      <c r="P186" s="283"/>
      <c r="Q186" s="363">
        <v>10</v>
      </c>
      <c r="R186" s="364"/>
      <c r="S186" s="282">
        <f t="shared" si="71"/>
        <v>0.1</v>
      </c>
      <c r="T186" s="283"/>
      <c r="U186" s="363">
        <v>4</v>
      </c>
      <c r="V186" s="364"/>
      <c r="W186" s="282">
        <f t="shared" si="72"/>
        <v>0.04</v>
      </c>
      <c r="X186" s="283"/>
      <c r="Y186" s="363">
        <v>0</v>
      </c>
      <c r="Z186" s="364"/>
      <c r="AA186" s="282">
        <f t="shared" si="73"/>
        <v>0</v>
      </c>
      <c r="AB186" s="283"/>
      <c r="AC186" s="61"/>
      <c r="AD186" s="61"/>
      <c r="AE186" s="128"/>
      <c r="AF186" s="95"/>
      <c r="AG186" s="60"/>
    </row>
    <row r="187" spans="1:33" ht="27" customHeight="1">
      <c r="A187" s="45"/>
      <c r="B187" s="53"/>
      <c r="C187" s="220" t="s">
        <v>135</v>
      </c>
      <c r="D187" s="221"/>
      <c r="E187" s="221"/>
      <c r="F187" s="221"/>
      <c r="G187" s="221"/>
      <c r="H187" s="222"/>
      <c r="I187" s="363">
        <v>4</v>
      </c>
      <c r="J187" s="364"/>
      <c r="K187" s="282">
        <f t="shared" si="69"/>
        <v>0.04</v>
      </c>
      <c r="L187" s="283"/>
      <c r="M187" s="363">
        <v>3</v>
      </c>
      <c r="N187" s="364"/>
      <c r="O187" s="282">
        <f t="shared" si="70"/>
        <v>0.03</v>
      </c>
      <c r="P187" s="283"/>
      <c r="Q187" s="363">
        <v>0</v>
      </c>
      <c r="R187" s="364"/>
      <c r="S187" s="282">
        <f t="shared" ref="S187:S188" si="74">Q187/S$126</f>
        <v>0</v>
      </c>
      <c r="T187" s="283"/>
      <c r="U187" s="363">
        <v>2</v>
      </c>
      <c r="V187" s="364"/>
      <c r="W187" s="282">
        <f t="shared" ref="W187:W188" si="75">U187/W$126</f>
        <v>0.02</v>
      </c>
      <c r="X187" s="283"/>
      <c r="Y187" s="363">
        <v>0</v>
      </c>
      <c r="Z187" s="364"/>
      <c r="AA187" s="282">
        <f t="shared" ref="AA187:AA188" si="76">Y187/AA$126</f>
        <v>0</v>
      </c>
      <c r="AB187" s="283"/>
      <c r="AC187" s="61"/>
      <c r="AD187" s="61"/>
      <c r="AE187" s="128"/>
      <c r="AF187" s="95"/>
      <c r="AG187" s="60"/>
    </row>
    <row r="188" spans="1:33">
      <c r="A188" s="45"/>
      <c r="B188" s="53"/>
      <c r="C188" s="10" t="s">
        <v>137</v>
      </c>
      <c r="D188" s="58"/>
      <c r="E188" s="58"/>
      <c r="F188" s="58"/>
      <c r="G188" s="58"/>
      <c r="H188" s="59"/>
      <c r="I188" s="363">
        <v>3</v>
      </c>
      <c r="J188" s="364"/>
      <c r="K188" s="282">
        <f t="shared" si="69"/>
        <v>0.03</v>
      </c>
      <c r="L188" s="283"/>
      <c r="M188" s="363">
        <v>0</v>
      </c>
      <c r="N188" s="364"/>
      <c r="O188" s="282">
        <f t="shared" si="70"/>
        <v>0</v>
      </c>
      <c r="P188" s="283"/>
      <c r="Q188" s="363">
        <v>2</v>
      </c>
      <c r="R188" s="364"/>
      <c r="S188" s="282">
        <f t="shared" si="74"/>
        <v>0.02</v>
      </c>
      <c r="T188" s="283"/>
      <c r="U188" s="363">
        <v>1</v>
      </c>
      <c r="V188" s="364"/>
      <c r="W188" s="282">
        <f t="shared" si="75"/>
        <v>0.01</v>
      </c>
      <c r="X188" s="283"/>
      <c r="Y188" s="363">
        <v>1</v>
      </c>
      <c r="Z188" s="364"/>
      <c r="AA188" s="282">
        <f t="shared" si="76"/>
        <v>0.01</v>
      </c>
      <c r="AB188" s="283"/>
      <c r="AC188" s="61"/>
      <c r="AD188" s="61"/>
      <c r="AE188" s="128"/>
      <c r="AF188" s="95"/>
      <c r="AG188" s="60"/>
    </row>
    <row r="189" spans="1:33">
      <c r="A189" s="45"/>
      <c r="B189" s="53"/>
      <c r="C189" s="68"/>
      <c r="D189" s="62"/>
      <c r="E189" s="62"/>
      <c r="F189" s="62"/>
      <c r="G189" s="69"/>
      <c r="H189" s="69"/>
      <c r="I189" s="61"/>
      <c r="J189" s="61"/>
      <c r="K189" s="65"/>
      <c r="L189" s="65"/>
      <c r="M189" s="61"/>
      <c r="N189" s="61"/>
      <c r="O189" s="65"/>
      <c r="P189" s="65"/>
      <c r="Q189" s="61"/>
      <c r="R189" s="61"/>
      <c r="S189" s="65"/>
      <c r="T189" s="65"/>
      <c r="U189" s="61"/>
      <c r="V189" s="61"/>
      <c r="W189" s="65"/>
      <c r="X189" s="65"/>
      <c r="Y189" s="61"/>
      <c r="Z189" s="61"/>
      <c r="AA189" s="65"/>
      <c r="AB189" s="65"/>
      <c r="AC189" s="61"/>
      <c r="AD189" s="61"/>
      <c r="AE189" s="60"/>
      <c r="AF189" s="60"/>
      <c r="AG189" s="60"/>
    </row>
    <row r="190" spans="1:33">
      <c r="B190" s="29"/>
      <c r="C190" s="53"/>
      <c r="D190" s="32"/>
      <c r="E190" s="53"/>
      <c r="F190" s="54"/>
      <c r="G190" s="54"/>
      <c r="H190" s="54"/>
      <c r="I190" s="54"/>
      <c r="J190" s="54"/>
      <c r="K190" s="16"/>
      <c r="L190" s="36"/>
      <c r="M190" s="55"/>
      <c r="N190" s="55"/>
      <c r="O190" s="53"/>
      <c r="P190" s="29"/>
      <c r="Q190" s="29"/>
      <c r="R190" s="50"/>
      <c r="S190" s="50"/>
      <c r="T190" s="50"/>
      <c r="U190" s="50"/>
      <c r="V190" s="50"/>
      <c r="W190" s="50"/>
      <c r="X190" s="50"/>
      <c r="Y190" s="50"/>
      <c r="Z190" s="50"/>
      <c r="AA190" s="50"/>
      <c r="AB190" s="29"/>
      <c r="AC190" s="29"/>
      <c r="AD190" s="29"/>
    </row>
    <row r="191" spans="1:33">
      <c r="B191" s="29"/>
      <c r="C191" s="57"/>
      <c r="D191" s="8"/>
      <c r="E191" s="56"/>
      <c r="F191" s="56"/>
      <c r="G191" s="56"/>
      <c r="H191" s="56"/>
      <c r="I191" s="56"/>
      <c r="J191" s="56"/>
      <c r="K191" s="7"/>
      <c r="L191" s="7"/>
      <c r="M191" s="55"/>
      <c r="N191" s="55"/>
      <c r="O191" s="36"/>
      <c r="P191" s="57"/>
      <c r="Q191" s="56"/>
      <c r="R191" s="56"/>
      <c r="S191" s="56"/>
      <c r="T191" s="56"/>
      <c r="U191" s="56"/>
      <c r="V191" s="56"/>
      <c r="W191" s="56"/>
      <c r="X191" s="7"/>
      <c r="Y191" s="7"/>
      <c r="Z191" s="55"/>
      <c r="AA191" s="55"/>
      <c r="AB191" s="29"/>
      <c r="AC191" s="29"/>
      <c r="AD191" s="29"/>
    </row>
    <row r="192" spans="1:33" ht="9.75" customHeight="1">
      <c r="B192" s="29"/>
      <c r="C192" s="57"/>
      <c r="D192" s="8"/>
      <c r="E192" s="56"/>
      <c r="F192" s="56"/>
      <c r="G192" s="56"/>
      <c r="H192" s="56"/>
      <c r="I192" s="56"/>
      <c r="J192" s="56"/>
      <c r="K192" s="7"/>
      <c r="L192" s="7"/>
      <c r="M192" s="55"/>
      <c r="N192" s="55"/>
      <c r="O192" s="158"/>
      <c r="P192" s="57"/>
      <c r="Q192" s="56"/>
      <c r="R192" s="56"/>
      <c r="S192" s="56"/>
      <c r="T192" s="56"/>
      <c r="U192" s="56"/>
      <c r="V192" s="56"/>
      <c r="W192" s="56"/>
      <c r="X192" s="7"/>
      <c r="Y192" s="7"/>
      <c r="Z192" s="55"/>
      <c r="AA192" s="55"/>
      <c r="AB192" s="29"/>
      <c r="AC192" s="29"/>
      <c r="AD192" s="29"/>
    </row>
    <row r="193" spans="1:30" ht="13.5" customHeight="1">
      <c r="B193" s="365" t="s">
        <v>273</v>
      </c>
      <c r="C193" s="365"/>
      <c r="D193" s="365"/>
      <c r="E193" s="365"/>
      <c r="F193" s="365"/>
      <c r="G193" s="365"/>
      <c r="H193" s="365"/>
      <c r="I193" s="365"/>
      <c r="J193" s="365"/>
      <c r="K193" s="365"/>
      <c r="L193" s="365"/>
      <c r="M193" s="365"/>
      <c r="N193" s="365"/>
      <c r="O193" s="365"/>
      <c r="P193" s="365"/>
      <c r="Q193" s="365"/>
      <c r="R193" s="365"/>
      <c r="S193" s="365"/>
      <c r="T193" s="365"/>
      <c r="U193" s="365"/>
      <c r="V193" s="365"/>
      <c r="W193" s="365"/>
      <c r="X193" s="365"/>
      <c r="Y193" s="365"/>
      <c r="Z193" s="365"/>
      <c r="AA193" s="365"/>
      <c r="AB193" s="365"/>
      <c r="AC193" s="153"/>
      <c r="AD193" s="29"/>
    </row>
    <row r="194" spans="1:30" ht="13.5" customHeight="1">
      <c r="B194" s="365"/>
      <c r="C194" s="365"/>
      <c r="D194" s="365"/>
      <c r="E194" s="365"/>
      <c r="F194" s="365"/>
      <c r="G194" s="365"/>
      <c r="H194" s="365"/>
      <c r="I194" s="365"/>
      <c r="J194" s="365"/>
      <c r="K194" s="365"/>
      <c r="L194" s="365"/>
      <c r="M194" s="365"/>
      <c r="N194" s="365"/>
      <c r="O194" s="365"/>
      <c r="P194" s="365"/>
      <c r="Q194" s="365"/>
      <c r="R194" s="365"/>
      <c r="S194" s="365"/>
      <c r="T194" s="365"/>
      <c r="U194" s="365"/>
      <c r="V194" s="365"/>
      <c r="W194" s="365"/>
      <c r="X194" s="365"/>
      <c r="Y194" s="365"/>
      <c r="Z194" s="365"/>
      <c r="AA194" s="365"/>
      <c r="AB194" s="365"/>
      <c r="AC194" s="155"/>
      <c r="AD194" s="29"/>
    </row>
    <row r="195" spans="1:30">
      <c r="B195" s="365"/>
      <c r="C195" s="365"/>
      <c r="D195" s="365"/>
      <c r="E195" s="365"/>
      <c r="F195" s="365"/>
      <c r="G195" s="365"/>
      <c r="H195" s="365"/>
      <c r="I195" s="365"/>
      <c r="J195" s="365"/>
      <c r="K195" s="365"/>
      <c r="L195" s="365"/>
      <c r="M195" s="365"/>
      <c r="N195" s="365"/>
      <c r="O195" s="365"/>
      <c r="P195" s="365"/>
      <c r="Q195" s="365"/>
      <c r="R195" s="365"/>
      <c r="S195" s="365"/>
      <c r="T195" s="365"/>
      <c r="U195" s="365"/>
      <c r="V195" s="365"/>
      <c r="W195" s="365"/>
      <c r="X195" s="365"/>
      <c r="Y195" s="365"/>
      <c r="Z195" s="365"/>
      <c r="AA195" s="365"/>
      <c r="AB195" s="365"/>
      <c r="AC195" s="153"/>
      <c r="AD195" s="29"/>
    </row>
    <row r="196" spans="1:30">
      <c r="B196" s="365"/>
      <c r="C196" s="365"/>
      <c r="D196" s="365"/>
      <c r="E196" s="365"/>
      <c r="F196" s="365"/>
      <c r="G196" s="365"/>
      <c r="H196" s="365"/>
      <c r="I196" s="365"/>
      <c r="J196" s="365"/>
      <c r="K196" s="365"/>
      <c r="L196" s="365"/>
      <c r="M196" s="365"/>
      <c r="N196" s="365"/>
      <c r="O196" s="365"/>
      <c r="P196" s="365"/>
      <c r="Q196" s="365"/>
      <c r="R196" s="365"/>
      <c r="S196" s="365"/>
      <c r="T196" s="365"/>
      <c r="U196" s="365"/>
      <c r="V196" s="365"/>
      <c r="W196" s="365"/>
      <c r="X196" s="365"/>
      <c r="Y196" s="365"/>
      <c r="Z196" s="365"/>
      <c r="AA196" s="365"/>
      <c r="AB196" s="365"/>
      <c r="AC196" s="153"/>
      <c r="AD196" s="29"/>
    </row>
    <row r="197" spans="1:30">
      <c r="B197" s="365"/>
      <c r="C197" s="365"/>
      <c r="D197" s="365"/>
      <c r="E197" s="365"/>
      <c r="F197" s="365"/>
      <c r="G197" s="365"/>
      <c r="H197" s="365"/>
      <c r="I197" s="365"/>
      <c r="J197" s="365"/>
      <c r="K197" s="365"/>
      <c r="L197" s="365"/>
      <c r="M197" s="365"/>
      <c r="N197" s="365"/>
      <c r="O197" s="365"/>
      <c r="P197" s="365"/>
      <c r="Q197" s="365"/>
      <c r="R197" s="365"/>
      <c r="S197" s="365"/>
      <c r="T197" s="365"/>
      <c r="U197" s="365"/>
      <c r="V197" s="365"/>
      <c r="W197" s="365"/>
      <c r="X197" s="365"/>
      <c r="Y197" s="365"/>
      <c r="Z197" s="365"/>
      <c r="AA197" s="365"/>
      <c r="AB197" s="365"/>
      <c r="AC197" s="153"/>
      <c r="AD197" s="29"/>
    </row>
    <row r="198" spans="1:30">
      <c r="B198" s="365"/>
      <c r="C198" s="365"/>
      <c r="D198" s="365"/>
      <c r="E198" s="365"/>
      <c r="F198" s="365"/>
      <c r="G198" s="365"/>
      <c r="H198" s="365"/>
      <c r="I198" s="365"/>
      <c r="J198" s="365"/>
      <c r="K198" s="365"/>
      <c r="L198" s="365"/>
      <c r="M198" s="365"/>
      <c r="N198" s="365"/>
      <c r="O198" s="365"/>
      <c r="P198" s="365"/>
      <c r="Q198" s="365"/>
      <c r="R198" s="365"/>
      <c r="S198" s="365"/>
      <c r="T198" s="365"/>
      <c r="U198" s="365"/>
      <c r="V198" s="365"/>
      <c r="W198" s="365"/>
      <c r="X198" s="365"/>
      <c r="Y198" s="365"/>
      <c r="Z198" s="365"/>
      <c r="AA198" s="365"/>
      <c r="AB198" s="365"/>
      <c r="AC198" s="153"/>
      <c r="AD198" s="29"/>
    </row>
    <row r="199" spans="1:30">
      <c r="B199" s="365"/>
      <c r="C199" s="365"/>
      <c r="D199" s="365"/>
      <c r="E199" s="365"/>
      <c r="F199" s="365"/>
      <c r="G199" s="365"/>
      <c r="H199" s="365"/>
      <c r="I199" s="365"/>
      <c r="J199" s="365"/>
      <c r="K199" s="365"/>
      <c r="L199" s="365"/>
      <c r="M199" s="365"/>
      <c r="N199" s="365"/>
      <c r="O199" s="365"/>
      <c r="P199" s="365"/>
      <c r="Q199" s="365"/>
      <c r="R199" s="365"/>
      <c r="S199" s="365"/>
      <c r="T199" s="365"/>
      <c r="U199" s="365"/>
      <c r="V199" s="365"/>
      <c r="W199" s="365"/>
      <c r="X199" s="365"/>
      <c r="Y199" s="365"/>
      <c r="Z199" s="365"/>
      <c r="AA199" s="365"/>
      <c r="AB199" s="365"/>
      <c r="AC199" s="153"/>
      <c r="AD199" s="29"/>
    </row>
    <row r="200" spans="1:30">
      <c r="B200" s="365"/>
      <c r="C200" s="365"/>
      <c r="D200" s="365"/>
      <c r="E200" s="365"/>
      <c r="F200" s="365"/>
      <c r="G200" s="365"/>
      <c r="H200" s="365"/>
      <c r="I200" s="365"/>
      <c r="J200" s="365"/>
      <c r="K200" s="365"/>
      <c r="L200" s="365"/>
      <c r="M200" s="365"/>
      <c r="N200" s="365"/>
      <c r="O200" s="365"/>
      <c r="P200" s="365"/>
      <c r="Q200" s="365"/>
      <c r="R200" s="365"/>
      <c r="S200" s="365"/>
      <c r="T200" s="365"/>
      <c r="U200" s="365"/>
      <c r="V200" s="365"/>
      <c r="W200" s="365"/>
      <c r="X200" s="365"/>
      <c r="Y200" s="365"/>
      <c r="Z200" s="365"/>
      <c r="AA200" s="365"/>
      <c r="AB200" s="365"/>
      <c r="AC200" s="155"/>
      <c r="AD200" s="29"/>
    </row>
    <row r="201" spans="1:30">
      <c r="B201" s="365"/>
      <c r="C201" s="365"/>
      <c r="D201" s="365"/>
      <c r="E201" s="365"/>
      <c r="F201" s="365"/>
      <c r="G201" s="365"/>
      <c r="H201" s="365"/>
      <c r="I201" s="365"/>
      <c r="J201" s="365"/>
      <c r="K201" s="365"/>
      <c r="L201" s="365"/>
      <c r="M201" s="365"/>
      <c r="N201" s="365"/>
      <c r="O201" s="365"/>
      <c r="P201" s="365"/>
      <c r="Q201" s="365"/>
      <c r="R201" s="365"/>
      <c r="S201" s="365"/>
      <c r="T201" s="365"/>
      <c r="U201" s="365"/>
      <c r="V201" s="365"/>
      <c r="W201" s="365"/>
      <c r="X201" s="365"/>
      <c r="Y201" s="365"/>
      <c r="Z201" s="365"/>
      <c r="AA201" s="365"/>
      <c r="AB201" s="365"/>
      <c r="AC201" s="155"/>
      <c r="AD201" s="29"/>
    </row>
    <row r="202" spans="1:30">
      <c r="B202" s="365"/>
      <c r="C202" s="365"/>
      <c r="D202" s="365"/>
      <c r="E202" s="365"/>
      <c r="F202" s="365"/>
      <c r="G202" s="365"/>
      <c r="H202" s="365"/>
      <c r="I202" s="365"/>
      <c r="J202" s="365"/>
      <c r="K202" s="365"/>
      <c r="L202" s="365"/>
      <c r="M202" s="365"/>
      <c r="N202" s="365"/>
      <c r="O202" s="365"/>
      <c r="P202" s="365"/>
      <c r="Q202" s="365"/>
      <c r="R202" s="365"/>
      <c r="S202" s="365"/>
      <c r="T202" s="365"/>
      <c r="U202" s="365"/>
      <c r="V202" s="365"/>
      <c r="W202" s="365"/>
      <c r="X202" s="365"/>
      <c r="Y202" s="365"/>
      <c r="Z202" s="365"/>
      <c r="AA202" s="365"/>
      <c r="AB202" s="365"/>
      <c r="AC202" s="153"/>
      <c r="AD202" s="29"/>
    </row>
    <row r="203" spans="1:30" ht="13.5" customHeight="1">
      <c r="A203" s="45"/>
      <c r="B203" s="53"/>
      <c r="C203" s="70"/>
      <c r="D203" s="66"/>
      <c r="E203" s="66"/>
      <c r="F203" s="66"/>
      <c r="G203" s="66"/>
      <c r="H203" s="71"/>
      <c r="I203" s="238" t="s">
        <v>24</v>
      </c>
      <c r="J203" s="238"/>
      <c r="K203" s="272">
        <f>SUM(O203,S203,W203)</f>
        <v>500</v>
      </c>
      <c r="L203" s="273"/>
      <c r="M203" s="238" t="s">
        <v>2</v>
      </c>
      <c r="N203" s="238"/>
      <c r="O203" s="272">
        <f>SUM(M204:N209)</f>
        <v>250</v>
      </c>
      <c r="P203" s="273"/>
      <c r="Q203" s="238" t="s">
        <v>3</v>
      </c>
      <c r="R203" s="238"/>
      <c r="S203" s="272">
        <f>SUM(Q204:R209)</f>
        <v>248</v>
      </c>
      <c r="T203" s="273"/>
      <c r="U203" s="238" t="s">
        <v>90</v>
      </c>
      <c r="V203" s="238"/>
      <c r="W203" s="272">
        <f>SUM(U204:V209)</f>
        <v>2</v>
      </c>
      <c r="X203" s="273"/>
      <c r="Y203" s="53"/>
      <c r="Z203" s="53"/>
      <c r="AA203" s="53"/>
      <c r="AB203" s="53"/>
      <c r="AC203" s="53"/>
      <c r="AD203" s="29"/>
    </row>
    <row r="204" spans="1:30" ht="13.5" customHeight="1">
      <c r="A204" s="45"/>
      <c r="B204" s="53"/>
      <c r="C204" s="10" t="s">
        <v>25</v>
      </c>
      <c r="D204" s="58"/>
      <c r="E204" s="58"/>
      <c r="F204" s="58"/>
      <c r="G204" s="58"/>
      <c r="H204" s="59"/>
      <c r="I204" s="215">
        <f>M204+Q204+U204</f>
        <v>46</v>
      </c>
      <c r="J204" s="216"/>
      <c r="K204" s="217">
        <f t="shared" ref="K204:K209" si="77">I204/K$203</f>
        <v>9.1999999999999998E-2</v>
      </c>
      <c r="L204" s="218"/>
      <c r="M204" s="215">
        <v>27</v>
      </c>
      <c r="N204" s="216"/>
      <c r="O204" s="287">
        <f t="shared" ref="O204:O209" si="78">M204/O$203</f>
        <v>0.108</v>
      </c>
      <c r="P204" s="288"/>
      <c r="Q204" s="215">
        <v>19</v>
      </c>
      <c r="R204" s="216"/>
      <c r="S204" s="217">
        <f t="shared" ref="S204:S209" si="79">Q204/S$203</f>
        <v>7.6612903225806453E-2</v>
      </c>
      <c r="T204" s="218"/>
      <c r="U204" s="215">
        <v>0</v>
      </c>
      <c r="V204" s="216"/>
      <c r="W204" s="217">
        <f t="shared" ref="W204:W209" si="80">U204/W$203</f>
        <v>0</v>
      </c>
      <c r="X204" s="218"/>
      <c r="Y204" s="53"/>
      <c r="Z204" s="53"/>
      <c r="AA204" s="53"/>
      <c r="AB204" s="53"/>
      <c r="AC204" s="53"/>
      <c r="AD204" s="29"/>
    </row>
    <row r="205" spans="1:30" ht="13.5" customHeight="1">
      <c r="A205" s="45"/>
      <c r="B205" s="53"/>
      <c r="C205" s="3" t="s">
        <v>26</v>
      </c>
      <c r="D205" s="58"/>
      <c r="E205" s="58"/>
      <c r="F205" s="58"/>
      <c r="G205" s="58"/>
      <c r="H205" s="59"/>
      <c r="I205" s="215">
        <f t="shared" ref="I205:I209" si="81">M205+Q205+U205</f>
        <v>54</v>
      </c>
      <c r="J205" s="216"/>
      <c r="K205" s="217">
        <f t="shared" si="77"/>
        <v>0.108</v>
      </c>
      <c r="L205" s="218"/>
      <c r="M205" s="215">
        <v>33</v>
      </c>
      <c r="N205" s="216"/>
      <c r="O205" s="287">
        <f t="shared" si="78"/>
        <v>0.13200000000000001</v>
      </c>
      <c r="P205" s="288"/>
      <c r="Q205" s="215">
        <v>21</v>
      </c>
      <c r="R205" s="216"/>
      <c r="S205" s="217">
        <f t="shared" si="79"/>
        <v>8.4677419354838704E-2</v>
      </c>
      <c r="T205" s="218"/>
      <c r="U205" s="215">
        <v>0</v>
      </c>
      <c r="V205" s="216"/>
      <c r="W205" s="217">
        <f t="shared" si="80"/>
        <v>0</v>
      </c>
      <c r="X205" s="218"/>
      <c r="Y205" s="53"/>
      <c r="Z205" s="53"/>
      <c r="AA205" s="53"/>
      <c r="AB205" s="53"/>
      <c r="AC205" s="53"/>
      <c r="AD205" s="29"/>
    </row>
    <row r="206" spans="1:30">
      <c r="A206" s="45"/>
      <c r="B206" s="53"/>
      <c r="C206" s="3" t="s">
        <v>27</v>
      </c>
      <c r="D206" s="33"/>
      <c r="E206" s="33"/>
      <c r="F206" s="33"/>
      <c r="G206" s="33"/>
      <c r="H206" s="35"/>
      <c r="I206" s="215">
        <f t="shared" si="81"/>
        <v>122</v>
      </c>
      <c r="J206" s="216"/>
      <c r="K206" s="217">
        <f t="shared" si="77"/>
        <v>0.24399999999999999</v>
      </c>
      <c r="L206" s="218"/>
      <c r="M206" s="215">
        <v>58</v>
      </c>
      <c r="N206" s="216"/>
      <c r="O206" s="287">
        <f t="shared" si="78"/>
        <v>0.23200000000000001</v>
      </c>
      <c r="P206" s="288"/>
      <c r="Q206" s="215">
        <v>63</v>
      </c>
      <c r="R206" s="216"/>
      <c r="S206" s="217">
        <f t="shared" si="79"/>
        <v>0.25403225806451613</v>
      </c>
      <c r="T206" s="218"/>
      <c r="U206" s="215">
        <v>1</v>
      </c>
      <c r="V206" s="216"/>
      <c r="W206" s="217">
        <f t="shared" si="80"/>
        <v>0.5</v>
      </c>
      <c r="X206" s="218"/>
      <c r="Y206" s="53"/>
      <c r="Z206" s="53"/>
      <c r="AA206" s="53"/>
      <c r="AB206" s="53"/>
      <c r="AC206" s="53"/>
      <c r="AD206" s="29"/>
    </row>
    <row r="207" spans="1:30" ht="13.5" customHeight="1">
      <c r="A207" s="45"/>
      <c r="B207" s="53"/>
      <c r="C207" s="3" t="s">
        <v>28</v>
      </c>
      <c r="D207" s="33"/>
      <c r="E207" s="33"/>
      <c r="F207" s="33"/>
      <c r="G207" s="33"/>
      <c r="H207" s="35"/>
      <c r="I207" s="215">
        <f t="shared" si="81"/>
        <v>64</v>
      </c>
      <c r="J207" s="216"/>
      <c r="K207" s="217">
        <f t="shared" si="77"/>
        <v>0.128</v>
      </c>
      <c r="L207" s="218"/>
      <c r="M207" s="215">
        <v>40</v>
      </c>
      <c r="N207" s="216"/>
      <c r="O207" s="287">
        <f t="shared" si="78"/>
        <v>0.16</v>
      </c>
      <c r="P207" s="288"/>
      <c r="Q207" s="215">
        <v>24</v>
      </c>
      <c r="R207" s="216"/>
      <c r="S207" s="217">
        <f t="shared" si="79"/>
        <v>9.6774193548387094E-2</v>
      </c>
      <c r="T207" s="218"/>
      <c r="U207" s="215">
        <v>0</v>
      </c>
      <c r="V207" s="216"/>
      <c r="W207" s="217">
        <f t="shared" si="80"/>
        <v>0</v>
      </c>
      <c r="X207" s="218"/>
      <c r="Y207" s="53"/>
      <c r="Z207" s="53"/>
      <c r="AA207" s="53"/>
      <c r="AB207" s="53"/>
      <c r="AC207" s="53"/>
      <c r="AD207" s="29"/>
    </row>
    <row r="208" spans="1:30">
      <c r="A208" s="45"/>
      <c r="B208" s="53"/>
      <c r="C208" s="3" t="s">
        <v>29</v>
      </c>
      <c r="D208" s="33"/>
      <c r="E208" s="33"/>
      <c r="F208" s="33"/>
      <c r="G208" s="33"/>
      <c r="H208" s="35"/>
      <c r="I208" s="215">
        <f t="shared" si="81"/>
        <v>78</v>
      </c>
      <c r="J208" s="216"/>
      <c r="K208" s="217">
        <f t="shared" si="77"/>
        <v>0.156</v>
      </c>
      <c r="L208" s="218"/>
      <c r="M208" s="215">
        <v>33</v>
      </c>
      <c r="N208" s="216"/>
      <c r="O208" s="287">
        <f t="shared" si="78"/>
        <v>0.13200000000000001</v>
      </c>
      <c r="P208" s="288"/>
      <c r="Q208" s="215">
        <v>45</v>
      </c>
      <c r="R208" s="216"/>
      <c r="S208" s="217">
        <f t="shared" si="79"/>
        <v>0.18145161290322581</v>
      </c>
      <c r="T208" s="218"/>
      <c r="U208" s="215">
        <v>0</v>
      </c>
      <c r="V208" s="216"/>
      <c r="W208" s="217">
        <f t="shared" si="80"/>
        <v>0</v>
      </c>
      <c r="X208" s="218"/>
      <c r="Y208" s="53"/>
      <c r="Z208" s="53"/>
      <c r="AA208" s="53"/>
      <c r="AB208" s="53"/>
      <c r="AC208" s="53"/>
      <c r="AD208" s="29"/>
    </row>
    <row r="209" spans="1:48">
      <c r="A209" s="45"/>
      <c r="B209" s="53"/>
      <c r="C209" s="3" t="s">
        <v>30</v>
      </c>
      <c r="D209" s="58"/>
      <c r="E209" s="58"/>
      <c r="F209" s="58"/>
      <c r="G209" s="58"/>
      <c r="H209" s="59"/>
      <c r="I209" s="215">
        <f t="shared" si="81"/>
        <v>136</v>
      </c>
      <c r="J209" s="216"/>
      <c r="K209" s="217">
        <f t="shared" si="77"/>
        <v>0.27200000000000002</v>
      </c>
      <c r="L209" s="218"/>
      <c r="M209" s="215">
        <v>59</v>
      </c>
      <c r="N209" s="216"/>
      <c r="O209" s="287">
        <f t="shared" si="78"/>
        <v>0.23599999999999999</v>
      </c>
      <c r="P209" s="288"/>
      <c r="Q209" s="215">
        <v>76</v>
      </c>
      <c r="R209" s="216"/>
      <c r="S209" s="217">
        <f t="shared" si="79"/>
        <v>0.30645161290322581</v>
      </c>
      <c r="T209" s="218"/>
      <c r="U209" s="215">
        <v>1</v>
      </c>
      <c r="V209" s="216"/>
      <c r="W209" s="217">
        <f t="shared" si="80"/>
        <v>0.5</v>
      </c>
      <c r="X209" s="218"/>
      <c r="Y209" s="53"/>
      <c r="Z209" s="53"/>
      <c r="AA209" s="53"/>
      <c r="AB209" s="53"/>
      <c r="AC209" s="53"/>
      <c r="AD209" s="29"/>
    </row>
    <row r="210" spans="1:48">
      <c r="A210" s="45"/>
      <c r="B210" s="53"/>
      <c r="C210" s="6"/>
      <c r="D210" s="69"/>
      <c r="E210" s="69"/>
      <c r="F210" s="69"/>
      <c r="G210" s="69"/>
      <c r="H210" s="69"/>
      <c r="I210" s="158"/>
      <c r="J210" s="158"/>
      <c r="K210" s="159"/>
      <c r="L210" s="159"/>
      <c r="M210" s="158"/>
      <c r="N210" s="158"/>
      <c r="O210" s="9"/>
      <c r="P210" s="9"/>
      <c r="Q210" s="158"/>
      <c r="R210" s="158"/>
      <c r="S210" s="159"/>
      <c r="T210" s="159"/>
      <c r="U210" s="158"/>
      <c r="V210" s="158"/>
      <c r="W210" s="159"/>
      <c r="X210" s="159"/>
      <c r="Y210" s="53"/>
      <c r="Z210" s="53"/>
      <c r="AA210" s="53"/>
      <c r="AB210" s="53"/>
      <c r="AC210" s="53"/>
      <c r="AD210" s="29"/>
    </row>
    <row r="211" spans="1:48">
      <c r="A211" s="45"/>
      <c r="B211" s="53"/>
      <c r="C211" s="6"/>
      <c r="D211" s="69"/>
      <c r="E211" s="69"/>
      <c r="F211" s="69"/>
      <c r="G211" s="69"/>
      <c r="H211" s="69"/>
      <c r="I211" s="57"/>
      <c r="J211" s="57"/>
      <c r="K211" s="9"/>
      <c r="L211" s="9"/>
      <c r="M211" s="57"/>
      <c r="N211" s="57"/>
      <c r="O211" s="9"/>
      <c r="P211" s="9"/>
      <c r="Q211" s="57"/>
      <c r="R211" s="57"/>
      <c r="S211" s="9"/>
      <c r="T211" s="9"/>
      <c r="U211" s="56"/>
      <c r="V211" s="56"/>
      <c r="W211" s="55"/>
      <c r="X211" s="55"/>
      <c r="Y211" s="53"/>
      <c r="Z211" s="53"/>
      <c r="AA211" s="53"/>
      <c r="AB211" s="53"/>
      <c r="AC211" s="53"/>
      <c r="AD211" s="29"/>
    </row>
    <row r="212" spans="1:48">
      <c r="A212" s="45"/>
      <c r="B212" s="53"/>
      <c r="C212" s="254" t="s">
        <v>2</v>
      </c>
      <c r="D212" s="238"/>
      <c r="E212" s="239">
        <f>O203</f>
        <v>250</v>
      </c>
      <c r="F212" s="239"/>
      <c r="G212" s="66"/>
      <c r="H212" s="71"/>
      <c r="I212" s="289" t="s">
        <v>72</v>
      </c>
      <c r="J212" s="279"/>
      <c r="K212" s="239">
        <f>SUM(I213:J218)</f>
        <v>50</v>
      </c>
      <c r="L212" s="240"/>
      <c r="M212" s="278" t="s">
        <v>73</v>
      </c>
      <c r="N212" s="279"/>
      <c r="O212" s="239">
        <f>SUM(M213:N218)</f>
        <v>50</v>
      </c>
      <c r="P212" s="240"/>
      <c r="Q212" s="278" t="s">
        <v>74</v>
      </c>
      <c r="R212" s="279"/>
      <c r="S212" s="239">
        <f>SUM(Q213:R218)</f>
        <v>50</v>
      </c>
      <c r="T212" s="240"/>
      <c r="U212" s="278" t="s">
        <v>75</v>
      </c>
      <c r="V212" s="279"/>
      <c r="W212" s="239">
        <f>SUM(U213:V218)</f>
        <v>50</v>
      </c>
      <c r="X212" s="240"/>
      <c r="Y212" s="268" t="s">
        <v>76</v>
      </c>
      <c r="Z212" s="269"/>
      <c r="AA212" s="239">
        <f>SUM(Y213:Z218)</f>
        <v>50</v>
      </c>
      <c r="AB212" s="240"/>
      <c r="AC212" s="196"/>
      <c r="AD212" s="197"/>
      <c r="AE212" s="204"/>
      <c r="AF212" s="204"/>
      <c r="AG212" s="182"/>
      <c r="AH212" s="184"/>
      <c r="AI212" s="202"/>
      <c r="AJ212" s="202"/>
      <c r="AK212" s="203"/>
      <c r="AL212" s="203"/>
      <c r="AM212" s="202"/>
      <c r="AN212" s="202"/>
      <c r="AO212" s="203"/>
      <c r="AP212" s="203"/>
      <c r="AQ212" s="202"/>
      <c r="AR212" s="202"/>
      <c r="AS212" s="197"/>
      <c r="AT212" s="197"/>
      <c r="AU212" s="202"/>
      <c r="AV212" s="202"/>
    </row>
    <row r="213" spans="1:48">
      <c r="A213" s="45"/>
      <c r="B213" s="53"/>
      <c r="C213" s="10" t="s">
        <v>25</v>
      </c>
      <c r="D213" s="58"/>
      <c r="E213" s="58"/>
      <c r="F213" s="58"/>
      <c r="G213" s="58"/>
      <c r="H213" s="59"/>
      <c r="I213" s="257">
        <v>6</v>
      </c>
      <c r="J213" s="258"/>
      <c r="K213" s="270">
        <f t="shared" ref="K213:K218" si="82">I213/K$212</f>
        <v>0.12</v>
      </c>
      <c r="L213" s="271"/>
      <c r="M213" s="337">
        <v>3</v>
      </c>
      <c r="N213" s="338"/>
      <c r="O213" s="282">
        <f t="shared" ref="O213" si="83">M213/O$212</f>
        <v>0.06</v>
      </c>
      <c r="P213" s="283"/>
      <c r="Q213" s="257">
        <v>3</v>
      </c>
      <c r="R213" s="258"/>
      <c r="S213" s="270">
        <f t="shared" ref="S213:S218" si="84">Q213/S$212</f>
        <v>0.06</v>
      </c>
      <c r="T213" s="271"/>
      <c r="U213" s="257">
        <v>7</v>
      </c>
      <c r="V213" s="258"/>
      <c r="W213" s="270">
        <f t="shared" ref="W213:W218" si="85">U213/W$212</f>
        <v>0.14000000000000001</v>
      </c>
      <c r="X213" s="271"/>
      <c r="Y213" s="257">
        <v>8</v>
      </c>
      <c r="Z213" s="258"/>
      <c r="AA213" s="282">
        <f>Y213/AA$212</f>
        <v>0.16</v>
      </c>
      <c r="AB213" s="283"/>
      <c r="AC213" s="194"/>
      <c r="AD213" s="195"/>
      <c r="AE213" s="201"/>
      <c r="AF213" s="201"/>
      <c r="AG213" s="183"/>
      <c r="AH213" s="183"/>
      <c r="AI213" s="45"/>
      <c r="AJ213" s="45"/>
      <c r="AK213" s="201"/>
      <c r="AL213" s="201"/>
      <c r="AM213" s="45"/>
      <c r="AN213" s="45"/>
      <c r="AO213" s="201"/>
      <c r="AP213" s="201"/>
      <c r="AQ213" s="45"/>
      <c r="AR213" s="45"/>
      <c r="AS213" s="201"/>
      <c r="AT213" s="201"/>
      <c r="AU213" s="45"/>
      <c r="AV213" s="45"/>
    </row>
    <row r="214" spans="1:48">
      <c r="A214" s="45"/>
      <c r="B214" s="53"/>
      <c r="C214" s="3" t="s">
        <v>26</v>
      </c>
      <c r="D214" s="58"/>
      <c r="E214" s="58"/>
      <c r="F214" s="58"/>
      <c r="G214" s="58"/>
      <c r="H214" s="59"/>
      <c r="I214" s="257">
        <v>12</v>
      </c>
      <c r="J214" s="258"/>
      <c r="K214" s="270">
        <f t="shared" si="82"/>
        <v>0.24</v>
      </c>
      <c r="L214" s="271"/>
      <c r="M214" s="337">
        <v>6</v>
      </c>
      <c r="N214" s="338"/>
      <c r="O214" s="282">
        <f>M214/O$212</f>
        <v>0.12</v>
      </c>
      <c r="P214" s="283"/>
      <c r="Q214" s="257">
        <v>5</v>
      </c>
      <c r="R214" s="258"/>
      <c r="S214" s="270">
        <f t="shared" si="84"/>
        <v>0.1</v>
      </c>
      <c r="T214" s="271"/>
      <c r="U214" s="257">
        <v>5</v>
      </c>
      <c r="V214" s="258"/>
      <c r="W214" s="270">
        <f t="shared" si="85"/>
        <v>0.1</v>
      </c>
      <c r="X214" s="271"/>
      <c r="Y214" s="257">
        <v>5</v>
      </c>
      <c r="Z214" s="258"/>
      <c r="AA214" s="282">
        <f t="shared" ref="AA214:AA218" si="86">Y214/AA$212</f>
        <v>0.1</v>
      </c>
      <c r="AB214" s="283"/>
      <c r="AC214" s="194"/>
      <c r="AD214" s="195"/>
      <c r="AE214" s="200"/>
      <c r="AF214" s="200"/>
      <c r="AG214" s="183"/>
      <c r="AH214" s="45"/>
      <c r="AI214" s="45"/>
      <c r="AJ214" s="45"/>
      <c r="AK214" s="45"/>
      <c r="AL214" s="45"/>
      <c r="AM214" s="45"/>
      <c r="AN214" s="45"/>
      <c r="AO214" s="45"/>
      <c r="AP214" s="45"/>
      <c r="AQ214" s="45"/>
      <c r="AR214" s="45"/>
      <c r="AS214" s="45"/>
      <c r="AT214" s="45"/>
      <c r="AU214" s="45"/>
      <c r="AV214" s="45"/>
    </row>
    <row r="215" spans="1:48">
      <c r="A215" s="45"/>
      <c r="B215" s="53"/>
      <c r="C215" s="3" t="s">
        <v>27</v>
      </c>
      <c r="D215" s="33"/>
      <c r="E215" s="33"/>
      <c r="F215" s="33"/>
      <c r="G215" s="33"/>
      <c r="H215" s="35"/>
      <c r="I215" s="257">
        <v>12</v>
      </c>
      <c r="J215" s="258"/>
      <c r="K215" s="270">
        <f t="shared" si="82"/>
        <v>0.24</v>
      </c>
      <c r="L215" s="271"/>
      <c r="M215" s="337">
        <v>13</v>
      </c>
      <c r="N215" s="338"/>
      <c r="O215" s="282">
        <f t="shared" ref="O215:O218" si="87">M215/O$212</f>
        <v>0.26</v>
      </c>
      <c r="P215" s="283"/>
      <c r="Q215" s="257">
        <v>14</v>
      </c>
      <c r="R215" s="258"/>
      <c r="S215" s="270">
        <f t="shared" si="84"/>
        <v>0.28000000000000003</v>
      </c>
      <c r="T215" s="271"/>
      <c r="U215" s="257">
        <v>7</v>
      </c>
      <c r="V215" s="258"/>
      <c r="W215" s="270">
        <f t="shared" si="85"/>
        <v>0.14000000000000001</v>
      </c>
      <c r="X215" s="271"/>
      <c r="Y215" s="257">
        <v>12</v>
      </c>
      <c r="Z215" s="258"/>
      <c r="AA215" s="282">
        <f t="shared" si="86"/>
        <v>0.24</v>
      </c>
      <c r="AB215" s="283"/>
      <c r="AC215" s="194"/>
      <c r="AD215" s="195"/>
      <c r="AE215" s="200"/>
      <c r="AF215" s="200"/>
      <c r="AG215" s="183"/>
      <c r="AH215" s="45"/>
      <c r="AI215" s="45"/>
      <c r="AJ215" s="45"/>
      <c r="AK215" s="45"/>
      <c r="AL215" s="45"/>
      <c r="AM215" s="45"/>
      <c r="AN215" s="45"/>
      <c r="AO215" s="45"/>
      <c r="AP215" s="45"/>
      <c r="AQ215" s="45"/>
      <c r="AR215" s="45"/>
      <c r="AS215" s="45"/>
      <c r="AT215" s="45"/>
      <c r="AU215" s="45"/>
      <c r="AV215" s="45"/>
    </row>
    <row r="216" spans="1:48">
      <c r="A216" s="45"/>
      <c r="B216" s="53"/>
      <c r="C216" s="3" t="s">
        <v>28</v>
      </c>
      <c r="D216" s="33"/>
      <c r="E216" s="33"/>
      <c r="F216" s="33"/>
      <c r="G216" s="33"/>
      <c r="H216" s="35"/>
      <c r="I216" s="257">
        <v>4</v>
      </c>
      <c r="J216" s="258"/>
      <c r="K216" s="270">
        <f t="shared" si="82"/>
        <v>0.08</v>
      </c>
      <c r="L216" s="271"/>
      <c r="M216" s="337">
        <v>12</v>
      </c>
      <c r="N216" s="338"/>
      <c r="O216" s="282">
        <f t="shared" si="87"/>
        <v>0.24</v>
      </c>
      <c r="P216" s="283"/>
      <c r="Q216" s="257">
        <v>6</v>
      </c>
      <c r="R216" s="258"/>
      <c r="S216" s="270">
        <f t="shared" si="84"/>
        <v>0.12</v>
      </c>
      <c r="T216" s="271"/>
      <c r="U216" s="257">
        <v>13</v>
      </c>
      <c r="V216" s="258"/>
      <c r="W216" s="270">
        <f t="shared" si="85"/>
        <v>0.26</v>
      </c>
      <c r="X216" s="271"/>
      <c r="Y216" s="257">
        <v>5</v>
      </c>
      <c r="Z216" s="258"/>
      <c r="AA216" s="282">
        <f t="shared" si="86"/>
        <v>0.1</v>
      </c>
      <c r="AB216" s="283"/>
      <c r="AC216" s="194"/>
      <c r="AD216" s="195"/>
      <c r="AE216" s="200"/>
      <c r="AF216" s="200"/>
      <c r="AG216" s="183"/>
      <c r="AH216" s="45"/>
      <c r="AI216" s="45"/>
      <c r="AJ216" s="45"/>
      <c r="AK216" s="45"/>
      <c r="AL216" s="45"/>
      <c r="AM216" s="45"/>
      <c r="AN216" s="45"/>
      <c r="AO216" s="45"/>
      <c r="AP216" s="45"/>
      <c r="AQ216" s="45"/>
      <c r="AR216" s="45"/>
      <c r="AS216" s="45"/>
      <c r="AT216" s="45"/>
      <c r="AU216" s="45"/>
      <c r="AV216" s="45"/>
    </row>
    <row r="217" spans="1:48">
      <c r="A217" s="45"/>
      <c r="B217" s="53"/>
      <c r="C217" s="3" t="s">
        <v>29</v>
      </c>
      <c r="D217" s="33"/>
      <c r="E217" s="33"/>
      <c r="F217" s="33"/>
      <c r="G217" s="33"/>
      <c r="H217" s="35"/>
      <c r="I217" s="257">
        <v>7</v>
      </c>
      <c r="J217" s="258"/>
      <c r="K217" s="270">
        <f t="shared" si="82"/>
        <v>0.14000000000000001</v>
      </c>
      <c r="L217" s="271"/>
      <c r="M217" s="337">
        <v>4</v>
      </c>
      <c r="N217" s="338"/>
      <c r="O217" s="282">
        <f t="shared" si="87"/>
        <v>0.08</v>
      </c>
      <c r="P217" s="283"/>
      <c r="Q217" s="257">
        <v>6</v>
      </c>
      <c r="R217" s="258"/>
      <c r="S217" s="270">
        <f t="shared" si="84"/>
        <v>0.12</v>
      </c>
      <c r="T217" s="271"/>
      <c r="U217" s="257">
        <v>9</v>
      </c>
      <c r="V217" s="258"/>
      <c r="W217" s="270">
        <f t="shared" si="85"/>
        <v>0.18</v>
      </c>
      <c r="X217" s="271"/>
      <c r="Y217" s="257">
        <v>7</v>
      </c>
      <c r="Z217" s="258"/>
      <c r="AA217" s="282">
        <f t="shared" si="86"/>
        <v>0.14000000000000001</v>
      </c>
      <c r="AB217" s="283"/>
      <c r="AC217" s="194"/>
      <c r="AD217" s="195"/>
      <c r="AE217" s="200"/>
      <c r="AF217" s="200"/>
      <c r="AG217" s="183"/>
      <c r="AH217" s="45"/>
      <c r="AI217" s="45"/>
      <c r="AJ217" s="45"/>
      <c r="AK217" s="45"/>
      <c r="AL217" s="45"/>
      <c r="AM217" s="45"/>
      <c r="AN217" s="45"/>
      <c r="AO217" s="45"/>
      <c r="AP217" s="45"/>
      <c r="AQ217" s="45"/>
      <c r="AR217" s="45"/>
      <c r="AS217" s="45"/>
      <c r="AT217" s="45"/>
      <c r="AU217" s="45"/>
      <c r="AV217" s="45"/>
    </row>
    <row r="218" spans="1:48">
      <c r="A218" s="45"/>
      <c r="B218" s="53"/>
      <c r="C218" s="3" t="s">
        <v>30</v>
      </c>
      <c r="D218" s="58"/>
      <c r="E218" s="58"/>
      <c r="F218" s="58"/>
      <c r="G218" s="58"/>
      <c r="H218" s="59"/>
      <c r="I218" s="257">
        <v>9</v>
      </c>
      <c r="J218" s="258"/>
      <c r="K218" s="270">
        <f t="shared" si="82"/>
        <v>0.18</v>
      </c>
      <c r="L218" s="271"/>
      <c r="M218" s="257">
        <v>12</v>
      </c>
      <c r="N218" s="258"/>
      <c r="O218" s="282">
        <f t="shared" si="87"/>
        <v>0.24</v>
      </c>
      <c r="P218" s="283"/>
      <c r="Q218" s="257">
        <v>16</v>
      </c>
      <c r="R218" s="258"/>
      <c r="S218" s="270">
        <f t="shared" si="84"/>
        <v>0.32</v>
      </c>
      <c r="T218" s="271"/>
      <c r="U218" s="257">
        <v>9</v>
      </c>
      <c r="V218" s="258"/>
      <c r="W218" s="270">
        <f t="shared" si="85"/>
        <v>0.18</v>
      </c>
      <c r="X218" s="271"/>
      <c r="Y218" s="257">
        <v>13</v>
      </c>
      <c r="Z218" s="258"/>
      <c r="AA218" s="282">
        <f t="shared" si="86"/>
        <v>0.26</v>
      </c>
      <c r="AB218" s="283"/>
      <c r="AC218" s="194"/>
      <c r="AD218" s="195"/>
      <c r="AE218" s="200"/>
      <c r="AF218" s="200"/>
      <c r="AG218" s="183"/>
      <c r="AH218" s="45"/>
      <c r="AI218" s="45"/>
      <c r="AJ218" s="45"/>
      <c r="AK218" s="45"/>
      <c r="AL218" s="45"/>
      <c r="AM218" s="45"/>
      <c r="AN218" s="45"/>
      <c r="AO218" s="45"/>
      <c r="AP218" s="45"/>
      <c r="AQ218" s="45"/>
      <c r="AR218" s="45"/>
      <c r="AS218" s="45"/>
      <c r="AT218" s="45"/>
      <c r="AU218" s="45"/>
      <c r="AV218" s="45"/>
    </row>
    <row r="219" spans="1:48">
      <c r="A219" s="45"/>
      <c r="B219" s="53"/>
      <c r="C219" s="6"/>
      <c r="D219" s="69"/>
      <c r="E219" s="69"/>
      <c r="F219" s="69"/>
      <c r="G219" s="69"/>
      <c r="H219" s="69"/>
      <c r="I219" s="162"/>
      <c r="J219" s="162"/>
      <c r="K219" s="65"/>
      <c r="L219" s="65"/>
      <c r="M219" s="162"/>
      <c r="N219" s="162"/>
      <c r="O219" s="120"/>
      <c r="P219" s="120"/>
      <c r="Q219" s="162"/>
      <c r="R219" s="162"/>
      <c r="S219" s="65"/>
      <c r="T219" s="65"/>
      <c r="U219" s="162"/>
      <c r="V219" s="162"/>
      <c r="W219" s="65"/>
      <c r="X219" s="65"/>
      <c r="Y219" s="162"/>
      <c r="Z219" s="162"/>
      <c r="AA219" s="120"/>
      <c r="AB219" s="120"/>
      <c r="AC219" s="162"/>
      <c r="AD219" s="162"/>
      <c r="AE219" s="183"/>
      <c r="AF219" s="183"/>
      <c r="AG219" s="183"/>
      <c r="AH219" s="45"/>
      <c r="AI219" s="45"/>
      <c r="AJ219" s="45"/>
      <c r="AK219" s="45"/>
      <c r="AL219" s="45"/>
      <c r="AM219" s="45"/>
      <c r="AN219" s="45"/>
      <c r="AO219" s="45"/>
      <c r="AP219" s="45"/>
      <c r="AQ219" s="45"/>
      <c r="AR219" s="45"/>
      <c r="AS219" s="45"/>
      <c r="AT219" s="45"/>
      <c r="AU219" s="45"/>
      <c r="AV219" s="45"/>
    </row>
    <row r="220" spans="1:48">
      <c r="A220" s="45"/>
      <c r="B220" s="53"/>
      <c r="C220" s="6"/>
      <c r="D220" s="69"/>
      <c r="E220" s="69"/>
      <c r="F220" s="69"/>
      <c r="G220" s="69"/>
      <c r="H220" s="69"/>
      <c r="I220" s="57"/>
      <c r="J220" s="57"/>
      <c r="K220" s="57"/>
      <c r="L220" s="57"/>
      <c r="M220" s="9"/>
      <c r="N220" s="9"/>
      <c r="O220" s="9"/>
      <c r="P220" s="9"/>
      <c r="Q220" s="56"/>
      <c r="R220" s="56"/>
      <c r="S220" s="56"/>
      <c r="T220" s="56"/>
      <c r="U220" s="55"/>
      <c r="V220" s="55"/>
      <c r="W220" s="55"/>
      <c r="X220" s="55"/>
      <c r="Y220" s="53"/>
      <c r="Z220" s="53"/>
      <c r="AA220" s="53"/>
      <c r="AB220" s="53"/>
      <c r="AC220" s="53"/>
      <c r="AD220" s="29"/>
      <c r="AE220" s="45"/>
      <c r="AF220" s="45"/>
      <c r="AG220" s="45"/>
      <c r="AH220" s="45"/>
      <c r="AI220" s="45"/>
      <c r="AJ220" s="45"/>
      <c r="AK220" s="45"/>
      <c r="AL220" s="45"/>
      <c r="AM220" s="45"/>
      <c r="AN220" s="45"/>
      <c r="AO220" s="45"/>
      <c r="AP220" s="45"/>
      <c r="AQ220" s="45"/>
      <c r="AR220" s="45"/>
      <c r="AS220" s="45"/>
      <c r="AT220" s="45"/>
      <c r="AU220" s="45"/>
      <c r="AV220" s="45"/>
    </row>
    <row r="221" spans="1:48">
      <c r="A221" s="45"/>
      <c r="B221" s="53"/>
      <c r="C221" s="254" t="s">
        <v>3</v>
      </c>
      <c r="D221" s="238"/>
      <c r="E221" s="272">
        <f>S203</f>
        <v>248</v>
      </c>
      <c r="F221" s="272"/>
      <c r="G221" s="66"/>
      <c r="H221" s="71"/>
      <c r="I221" s="377" t="s">
        <v>72</v>
      </c>
      <c r="J221" s="378"/>
      <c r="K221" s="239">
        <f>SUM(I222:J227)</f>
        <v>49</v>
      </c>
      <c r="L221" s="240"/>
      <c r="M221" s="379" t="s">
        <v>73</v>
      </c>
      <c r="N221" s="378"/>
      <c r="O221" s="239">
        <f>SUM(M222:N227)</f>
        <v>50</v>
      </c>
      <c r="P221" s="240"/>
      <c r="Q221" s="278" t="s">
        <v>74</v>
      </c>
      <c r="R221" s="279"/>
      <c r="S221" s="239">
        <f>SUM(Q222:R227)</f>
        <v>50</v>
      </c>
      <c r="T221" s="240"/>
      <c r="U221" s="278" t="s">
        <v>75</v>
      </c>
      <c r="V221" s="279"/>
      <c r="W221" s="239">
        <f>SUM(U222:V227)</f>
        <v>49</v>
      </c>
      <c r="X221" s="240"/>
      <c r="Y221" s="268" t="s">
        <v>76</v>
      </c>
      <c r="Z221" s="269"/>
      <c r="AA221" s="239">
        <f>SUM(Y222:Z227)</f>
        <v>50</v>
      </c>
      <c r="AB221" s="240"/>
      <c r="AC221" s="53"/>
      <c r="AD221" s="29"/>
      <c r="AE221" s="204"/>
      <c r="AF221" s="204"/>
      <c r="AG221" s="182"/>
      <c r="AH221" s="184"/>
      <c r="AI221" s="202"/>
      <c r="AJ221" s="202"/>
      <c r="AK221" s="203"/>
      <c r="AL221" s="203"/>
      <c r="AM221" s="202"/>
      <c r="AN221" s="202"/>
      <c r="AO221" s="203"/>
      <c r="AP221" s="203"/>
      <c r="AQ221" s="202"/>
      <c r="AR221" s="202"/>
      <c r="AS221" s="197"/>
      <c r="AT221" s="197"/>
      <c r="AU221" s="202"/>
      <c r="AV221" s="202"/>
    </row>
    <row r="222" spans="1:48">
      <c r="A222" s="45"/>
      <c r="B222" s="53"/>
      <c r="C222" s="10" t="s">
        <v>25</v>
      </c>
      <c r="D222" s="58"/>
      <c r="E222" s="58"/>
      <c r="F222" s="58"/>
      <c r="G222" s="58"/>
      <c r="H222" s="59"/>
      <c r="I222" s="257">
        <v>5</v>
      </c>
      <c r="J222" s="258"/>
      <c r="K222" s="270">
        <f t="shared" ref="K222:K227" si="88">I222/K$221</f>
        <v>0.10204081632653061</v>
      </c>
      <c r="L222" s="271"/>
      <c r="M222" s="257">
        <v>2</v>
      </c>
      <c r="N222" s="258"/>
      <c r="O222" s="282">
        <f t="shared" ref="O222" si="89">M222/O$221</f>
        <v>0.04</v>
      </c>
      <c r="P222" s="283"/>
      <c r="Q222" s="257">
        <v>4</v>
      </c>
      <c r="R222" s="258"/>
      <c r="S222" s="270">
        <f t="shared" ref="S222:S227" si="90">Q222/S$221</f>
        <v>0.08</v>
      </c>
      <c r="T222" s="271"/>
      <c r="U222" s="257">
        <v>5</v>
      </c>
      <c r="V222" s="258"/>
      <c r="W222" s="270">
        <f t="shared" ref="W222:W227" si="91">U222/W$221</f>
        <v>0.10204081632653061</v>
      </c>
      <c r="X222" s="271"/>
      <c r="Y222" s="257">
        <v>3</v>
      </c>
      <c r="Z222" s="258"/>
      <c r="AA222" s="282">
        <f>Y222/AA$221</f>
        <v>0.06</v>
      </c>
      <c r="AB222" s="283"/>
      <c r="AC222" s="53"/>
      <c r="AD222" s="29"/>
      <c r="AE222" s="201"/>
      <c r="AF222" s="201"/>
      <c r="AG222" s="183"/>
      <c r="AH222" s="183"/>
      <c r="AI222" s="45"/>
      <c r="AJ222" s="45"/>
      <c r="AK222" s="201"/>
      <c r="AL222" s="201"/>
      <c r="AM222" s="45"/>
      <c r="AN222" s="45"/>
      <c r="AO222" s="201"/>
      <c r="AP222" s="201"/>
      <c r="AQ222" s="45"/>
      <c r="AR222" s="45"/>
      <c r="AS222" s="201"/>
      <c r="AT222" s="201"/>
      <c r="AU222" s="45"/>
      <c r="AV222" s="45"/>
    </row>
    <row r="223" spans="1:48">
      <c r="A223" s="45"/>
      <c r="B223" s="53"/>
      <c r="C223" s="3" t="s">
        <v>26</v>
      </c>
      <c r="D223" s="58"/>
      <c r="E223" s="58"/>
      <c r="F223" s="58"/>
      <c r="G223" s="58"/>
      <c r="H223" s="59"/>
      <c r="I223" s="257">
        <v>2</v>
      </c>
      <c r="J223" s="258"/>
      <c r="K223" s="270">
        <f t="shared" si="88"/>
        <v>4.0816326530612242E-2</v>
      </c>
      <c r="L223" s="271"/>
      <c r="M223" s="257">
        <v>2</v>
      </c>
      <c r="N223" s="258"/>
      <c r="O223" s="282">
        <f t="shared" ref="O223:O227" si="92">M223/O$221</f>
        <v>0.04</v>
      </c>
      <c r="P223" s="283"/>
      <c r="Q223" s="257">
        <v>4</v>
      </c>
      <c r="R223" s="258"/>
      <c r="S223" s="270">
        <f t="shared" si="90"/>
        <v>0.08</v>
      </c>
      <c r="T223" s="271"/>
      <c r="U223" s="257">
        <v>8</v>
      </c>
      <c r="V223" s="258"/>
      <c r="W223" s="270">
        <f t="shared" si="91"/>
        <v>0.16326530612244897</v>
      </c>
      <c r="X223" s="271"/>
      <c r="Y223" s="257">
        <v>5</v>
      </c>
      <c r="Z223" s="258"/>
      <c r="AA223" s="282">
        <f t="shared" ref="AA223:AA227" si="93">Y223/AA$221</f>
        <v>0.1</v>
      </c>
      <c r="AB223" s="283"/>
      <c r="AC223" s="53"/>
      <c r="AD223" s="29"/>
    </row>
    <row r="224" spans="1:48">
      <c r="A224" s="45"/>
      <c r="B224" s="53"/>
      <c r="C224" s="3" t="s">
        <v>27</v>
      </c>
      <c r="D224" s="33"/>
      <c r="E224" s="33"/>
      <c r="F224" s="33"/>
      <c r="G224" s="33"/>
      <c r="H224" s="35"/>
      <c r="I224" s="257">
        <v>11</v>
      </c>
      <c r="J224" s="258"/>
      <c r="K224" s="270">
        <f t="shared" si="88"/>
        <v>0.22448979591836735</v>
      </c>
      <c r="L224" s="271"/>
      <c r="M224" s="257">
        <v>15</v>
      </c>
      <c r="N224" s="258"/>
      <c r="O224" s="282">
        <f t="shared" si="92"/>
        <v>0.3</v>
      </c>
      <c r="P224" s="283"/>
      <c r="Q224" s="257">
        <v>11</v>
      </c>
      <c r="R224" s="258"/>
      <c r="S224" s="270">
        <f t="shared" si="90"/>
        <v>0.22</v>
      </c>
      <c r="T224" s="271"/>
      <c r="U224" s="257">
        <v>13</v>
      </c>
      <c r="V224" s="258"/>
      <c r="W224" s="270">
        <f t="shared" si="91"/>
        <v>0.26530612244897961</v>
      </c>
      <c r="X224" s="271"/>
      <c r="Y224" s="257">
        <v>13</v>
      </c>
      <c r="Z224" s="258"/>
      <c r="AA224" s="282">
        <f t="shared" si="93"/>
        <v>0.26</v>
      </c>
      <c r="AB224" s="283"/>
      <c r="AC224" s="53"/>
      <c r="AD224" s="29"/>
    </row>
    <row r="225" spans="1:30">
      <c r="A225" s="45"/>
      <c r="B225" s="53"/>
      <c r="C225" s="3" t="s">
        <v>28</v>
      </c>
      <c r="D225" s="33"/>
      <c r="E225" s="33"/>
      <c r="F225" s="33"/>
      <c r="G225" s="33"/>
      <c r="H225" s="35"/>
      <c r="I225" s="257">
        <v>10</v>
      </c>
      <c r="J225" s="258"/>
      <c r="K225" s="270">
        <f t="shared" si="88"/>
        <v>0.20408163265306123</v>
      </c>
      <c r="L225" s="271"/>
      <c r="M225" s="257">
        <v>5</v>
      </c>
      <c r="N225" s="258"/>
      <c r="O225" s="282">
        <f t="shared" si="92"/>
        <v>0.1</v>
      </c>
      <c r="P225" s="283"/>
      <c r="Q225" s="257">
        <v>2</v>
      </c>
      <c r="R225" s="258"/>
      <c r="S225" s="270">
        <f t="shared" si="90"/>
        <v>0.04</v>
      </c>
      <c r="T225" s="271"/>
      <c r="U225" s="257">
        <v>2</v>
      </c>
      <c r="V225" s="258"/>
      <c r="W225" s="270">
        <f t="shared" si="91"/>
        <v>4.0816326530612242E-2</v>
      </c>
      <c r="X225" s="271"/>
      <c r="Y225" s="257">
        <v>5</v>
      </c>
      <c r="Z225" s="258"/>
      <c r="AA225" s="282">
        <f t="shared" si="93"/>
        <v>0.1</v>
      </c>
      <c r="AB225" s="283"/>
      <c r="AC225" s="53"/>
      <c r="AD225" s="29"/>
    </row>
    <row r="226" spans="1:30">
      <c r="A226" s="45"/>
      <c r="B226" s="53"/>
      <c r="C226" s="3" t="s">
        <v>29</v>
      </c>
      <c r="D226" s="33"/>
      <c r="E226" s="33"/>
      <c r="F226" s="33"/>
      <c r="G226" s="33"/>
      <c r="H226" s="35"/>
      <c r="I226" s="257">
        <v>7</v>
      </c>
      <c r="J226" s="258"/>
      <c r="K226" s="270">
        <f t="shared" si="88"/>
        <v>0.14285714285714285</v>
      </c>
      <c r="L226" s="271"/>
      <c r="M226" s="257">
        <v>14</v>
      </c>
      <c r="N226" s="258"/>
      <c r="O226" s="282">
        <f t="shared" si="92"/>
        <v>0.28000000000000003</v>
      </c>
      <c r="P226" s="283"/>
      <c r="Q226" s="257">
        <v>13</v>
      </c>
      <c r="R226" s="258"/>
      <c r="S226" s="270">
        <f t="shared" si="90"/>
        <v>0.26</v>
      </c>
      <c r="T226" s="271"/>
      <c r="U226" s="257">
        <v>6</v>
      </c>
      <c r="V226" s="258"/>
      <c r="W226" s="270">
        <f>U226/W$221+0.001</f>
        <v>0.12344897959183673</v>
      </c>
      <c r="X226" s="271"/>
      <c r="Y226" s="257">
        <v>5</v>
      </c>
      <c r="Z226" s="258"/>
      <c r="AA226" s="282">
        <f t="shared" si="93"/>
        <v>0.1</v>
      </c>
      <c r="AB226" s="283"/>
      <c r="AC226" s="53"/>
      <c r="AD226" s="29"/>
    </row>
    <row r="227" spans="1:30">
      <c r="A227" s="45"/>
      <c r="B227" s="53"/>
      <c r="C227" s="3" t="s">
        <v>30</v>
      </c>
      <c r="D227" s="58"/>
      <c r="E227" s="58"/>
      <c r="F227" s="58"/>
      <c r="G227" s="58"/>
      <c r="H227" s="59"/>
      <c r="I227" s="257">
        <v>14</v>
      </c>
      <c r="J227" s="258"/>
      <c r="K227" s="270">
        <f t="shared" si="88"/>
        <v>0.2857142857142857</v>
      </c>
      <c r="L227" s="271"/>
      <c r="M227" s="257">
        <v>12</v>
      </c>
      <c r="N227" s="258"/>
      <c r="O227" s="282">
        <f t="shared" si="92"/>
        <v>0.24</v>
      </c>
      <c r="P227" s="283"/>
      <c r="Q227" s="257">
        <v>16</v>
      </c>
      <c r="R227" s="258"/>
      <c r="S227" s="270">
        <f t="shared" si="90"/>
        <v>0.32</v>
      </c>
      <c r="T227" s="271"/>
      <c r="U227" s="257">
        <v>15</v>
      </c>
      <c r="V227" s="258"/>
      <c r="W227" s="270">
        <f t="shared" si="91"/>
        <v>0.30612244897959184</v>
      </c>
      <c r="X227" s="271"/>
      <c r="Y227" s="257">
        <v>19</v>
      </c>
      <c r="Z227" s="258"/>
      <c r="AA227" s="282">
        <f t="shared" si="93"/>
        <v>0.38</v>
      </c>
      <c r="AB227" s="283"/>
      <c r="AC227" s="53"/>
      <c r="AD227" s="29"/>
    </row>
    <row r="228" spans="1:30">
      <c r="A228" s="45"/>
      <c r="B228" s="53"/>
      <c r="C228" s="6"/>
      <c r="D228" s="69"/>
      <c r="E228" s="69"/>
      <c r="F228" s="69"/>
      <c r="G228" s="69"/>
      <c r="H228" s="69"/>
      <c r="I228" s="162"/>
      <c r="J228" s="162"/>
      <c r="K228" s="65"/>
      <c r="L228" s="65"/>
      <c r="M228" s="162"/>
      <c r="N228" s="162"/>
      <c r="O228" s="120"/>
      <c r="P228" s="120"/>
      <c r="Q228" s="162"/>
      <c r="R228" s="162"/>
      <c r="S228" s="65"/>
      <c r="T228" s="65"/>
      <c r="U228" s="162"/>
      <c r="V228" s="162"/>
      <c r="W228" s="65"/>
      <c r="X228" s="65"/>
      <c r="Y228" s="162"/>
      <c r="Z228" s="162"/>
      <c r="AA228" s="120"/>
      <c r="AB228" s="120"/>
      <c r="AC228" s="53"/>
      <c r="AD228" s="29"/>
    </row>
    <row r="229" spans="1:30">
      <c r="A229" s="45"/>
      <c r="B229" s="53"/>
      <c r="C229" s="6"/>
      <c r="D229" s="69"/>
      <c r="E229" s="69"/>
      <c r="F229" s="69"/>
      <c r="G229" s="69"/>
      <c r="H229" s="69"/>
      <c r="I229" s="61"/>
      <c r="J229" s="61"/>
      <c r="K229" s="65"/>
      <c r="L229" s="65"/>
      <c r="M229" s="61"/>
      <c r="N229" s="61"/>
      <c r="O229" s="65"/>
      <c r="P229" s="65"/>
      <c r="Q229" s="61"/>
      <c r="R229" s="61"/>
      <c r="S229" s="65"/>
      <c r="T229" s="65"/>
      <c r="U229" s="61"/>
      <c r="V229" s="61"/>
      <c r="W229" s="65"/>
      <c r="X229" s="65"/>
      <c r="Y229" s="61"/>
      <c r="Z229" s="61"/>
      <c r="AA229" s="65"/>
      <c r="AB229" s="65"/>
      <c r="AC229" s="53"/>
      <c r="AD229" s="29"/>
    </row>
    <row r="230" spans="1:30">
      <c r="A230" s="45"/>
      <c r="B230" s="53"/>
      <c r="C230" s="254" t="s">
        <v>90</v>
      </c>
      <c r="D230" s="238"/>
      <c r="E230" s="272">
        <f>W203</f>
        <v>2</v>
      </c>
      <c r="F230" s="272"/>
      <c r="G230" s="66"/>
      <c r="H230" s="71"/>
      <c r="I230" s="377" t="s">
        <v>72</v>
      </c>
      <c r="J230" s="378"/>
      <c r="K230" s="239">
        <f>SUM(I231:J236)</f>
        <v>1</v>
      </c>
      <c r="L230" s="240"/>
      <c r="M230" s="379" t="s">
        <v>73</v>
      </c>
      <c r="N230" s="378"/>
      <c r="O230" s="239" t="s">
        <v>268</v>
      </c>
      <c r="P230" s="240"/>
      <c r="Q230" s="278" t="s">
        <v>74</v>
      </c>
      <c r="R230" s="279"/>
      <c r="S230" s="239" t="s">
        <v>268</v>
      </c>
      <c r="T230" s="240"/>
      <c r="U230" s="278" t="s">
        <v>75</v>
      </c>
      <c r="V230" s="279"/>
      <c r="W230" s="239">
        <f>SUM(U231:V236)</f>
        <v>1</v>
      </c>
      <c r="X230" s="240"/>
      <c r="Y230" s="268" t="s">
        <v>76</v>
      </c>
      <c r="Z230" s="269"/>
      <c r="AA230" s="239" t="s">
        <v>268</v>
      </c>
      <c r="AB230" s="240"/>
      <c r="AC230" s="53"/>
      <c r="AD230" s="29"/>
    </row>
    <row r="231" spans="1:30">
      <c r="A231" s="45"/>
      <c r="B231" s="53"/>
      <c r="C231" s="131" t="s">
        <v>25</v>
      </c>
      <c r="D231" s="58"/>
      <c r="E231" s="58"/>
      <c r="F231" s="58"/>
      <c r="G231" s="58"/>
      <c r="H231" s="59"/>
      <c r="I231" s="257">
        <v>0</v>
      </c>
      <c r="J231" s="258"/>
      <c r="K231" s="270">
        <f t="shared" ref="K231:K236" si="94">I231/$K$230</f>
        <v>0</v>
      </c>
      <c r="L231" s="271"/>
      <c r="M231" s="257">
        <v>0</v>
      </c>
      <c r="N231" s="258"/>
      <c r="O231" s="255">
        <v>0</v>
      </c>
      <c r="P231" s="256"/>
      <c r="Q231" s="257">
        <v>0</v>
      </c>
      <c r="R231" s="258"/>
      <c r="S231" s="255">
        <v>0</v>
      </c>
      <c r="T231" s="256"/>
      <c r="U231" s="257">
        <v>0</v>
      </c>
      <c r="V231" s="258"/>
      <c r="W231" s="270">
        <f>U231/W$230</f>
        <v>0</v>
      </c>
      <c r="X231" s="271"/>
      <c r="Y231" s="257">
        <v>0</v>
      </c>
      <c r="Z231" s="258"/>
      <c r="AA231" s="255">
        <v>0</v>
      </c>
      <c r="AB231" s="256"/>
      <c r="AC231" s="53"/>
      <c r="AD231" s="29"/>
    </row>
    <row r="232" spans="1:30">
      <c r="A232" s="45"/>
      <c r="B232" s="53"/>
      <c r="C232" s="3" t="s">
        <v>26</v>
      </c>
      <c r="D232" s="58"/>
      <c r="E232" s="58"/>
      <c r="F232" s="58"/>
      <c r="G232" s="58"/>
      <c r="H232" s="59"/>
      <c r="I232" s="337">
        <v>0</v>
      </c>
      <c r="J232" s="338"/>
      <c r="K232" s="270">
        <f t="shared" si="94"/>
        <v>0</v>
      </c>
      <c r="L232" s="271"/>
      <c r="M232" s="257">
        <v>0</v>
      </c>
      <c r="N232" s="258"/>
      <c r="O232" s="255">
        <v>0</v>
      </c>
      <c r="P232" s="256"/>
      <c r="Q232" s="257">
        <v>0</v>
      </c>
      <c r="R232" s="258"/>
      <c r="S232" s="255">
        <v>0</v>
      </c>
      <c r="T232" s="256"/>
      <c r="U232" s="257">
        <v>0</v>
      </c>
      <c r="V232" s="258"/>
      <c r="W232" s="270">
        <f t="shared" ref="W232:W236" si="95">U232/W$230</f>
        <v>0</v>
      </c>
      <c r="X232" s="271"/>
      <c r="Y232" s="257">
        <v>0</v>
      </c>
      <c r="Z232" s="258"/>
      <c r="AA232" s="255">
        <v>0</v>
      </c>
      <c r="AB232" s="256"/>
      <c r="AC232" s="53"/>
      <c r="AD232" s="29"/>
    </row>
    <row r="233" spans="1:30">
      <c r="A233" s="45"/>
      <c r="B233" s="53"/>
      <c r="C233" s="3" t="s">
        <v>27</v>
      </c>
      <c r="D233" s="33"/>
      <c r="E233" s="33"/>
      <c r="F233" s="33"/>
      <c r="G233" s="33"/>
      <c r="H233" s="35"/>
      <c r="I233" s="337">
        <v>0</v>
      </c>
      <c r="J233" s="338"/>
      <c r="K233" s="270">
        <f t="shared" si="94"/>
        <v>0</v>
      </c>
      <c r="L233" s="271"/>
      <c r="M233" s="257">
        <v>0</v>
      </c>
      <c r="N233" s="258"/>
      <c r="O233" s="255">
        <v>0</v>
      </c>
      <c r="P233" s="256"/>
      <c r="Q233" s="257">
        <v>0</v>
      </c>
      <c r="R233" s="258"/>
      <c r="S233" s="255">
        <v>0</v>
      </c>
      <c r="T233" s="256"/>
      <c r="U233" s="257">
        <v>1</v>
      </c>
      <c r="V233" s="258"/>
      <c r="W233" s="270">
        <f t="shared" si="95"/>
        <v>1</v>
      </c>
      <c r="X233" s="271"/>
      <c r="Y233" s="257">
        <v>0</v>
      </c>
      <c r="Z233" s="258"/>
      <c r="AA233" s="255">
        <v>0</v>
      </c>
      <c r="AB233" s="256"/>
      <c r="AC233" s="53"/>
      <c r="AD233" s="29"/>
    </row>
    <row r="234" spans="1:30">
      <c r="A234" s="45"/>
      <c r="B234" s="53"/>
      <c r="C234" s="3" t="s">
        <v>28</v>
      </c>
      <c r="D234" s="33"/>
      <c r="E234" s="33"/>
      <c r="F234" s="33"/>
      <c r="G234" s="33"/>
      <c r="H234" s="35"/>
      <c r="I234" s="337">
        <v>0</v>
      </c>
      <c r="J234" s="338"/>
      <c r="K234" s="270">
        <f t="shared" si="94"/>
        <v>0</v>
      </c>
      <c r="L234" s="271"/>
      <c r="M234" s="257">
        <v>0</v>
      </c>
      <c r="N234" s="258"/>
      <c r="O234" s="255">
        <v>0</v>
      </c>
      <c r="P234" s="256"/>
      <c r="Q234" s="257">
        <v>0</v>
      </c>
      <c r="R234" s="258"/>
      <c r="S234" s="255">
        <v>0</v>
      </c>
      <c r="T234" s="256"/>
      <c r="U234" s="257">
        <v>0</v>
      </c>
      <c r="V234" s="258"/>
      <c r="W234" s="270">
        <f t="shared" si="95"/>
        <v>0</v>
      </c>
      <c r="X234" s="271"/>
      <c r="Y234" s="257">
        <v>0</v>
      </c>
      <c r="Z234" s="258"/>
      <c r="AA234" s="255">
        <v>0</v>
      </c>
      <c r="AB234" s="256"/>
      <c r="AC234" s="53"/>
      <c r="AD234" s="29"/>
    </row>
    <row r="235" spans="1:30">
      <c r="A235" s="45"/>
      <c r="B235" s="53"/>
      <c r="C235" s="3" t="s">
        <v>29</v>
      </c>
      <c r="D235" s="33"/>
      <c r="E235" s="33"/>
      <c r="F235" s="33"/>
      <c r="G235" s="33"/>
      <c r="H235" s="35"/>
      <c r="I235" s="337">
        <v>0</v>
      </c>
      <c r="J235" s="338"/>
      <c r="K235" s="270">
        <f t="shared" si="94"/>
        <v>0</v>
      </c>
      <c r="L235" s="271"/>
      <c r="M235" s="257">
        <v>0</v>
      </c>
      <c r="N235" s="258"/>
      <c r="O235" s="255">
        <v>0</v>
      </c>
      <c r="P235" s="256"/>
      <c r="Q235" s="257">
        <v>0</v>
      </c>
      <c r="R235" s="258"/>
      <c r="S235" s="255">
        <v>0</v>
      </c>
      <c r="T235" s="256"/>
      <c r="U235" s="257">
        <v>0</v>
      </c>
      <c r="V235" s="258"/>
      <c r="W235" s="270">
        <f t="shared" si="95"/>
        <v>0</v>
      </c>
      <c r="X235" s="271"/>
      <c r="Y235" s="257">
        <v>0</v>
      </c>
      <c r="Z235" s="258"/>
      <c r="AA235" s="255">
        <v>0</v>
      </c>
      <c r="AB235" s="256"/>
      <c r="AC235" s="53"/>
      <c r="AD235" s="29"/>
    </row>
    <row r="236" spans="1:30">
      <c r="A236" s="45"/>
      <c r="B236" s="53"/>
      <c r="C236" s="3" t="s">
        <v>30</v>
      </c>
      <c r="D236" s="58"/>
      <c r="E236" s="58"/>
      <c r="F236" s="58"/>
      <c r="G236" s="58"/>
      <c r="H236" s="59"/>
      <c r="I236" s="337">
        <v>1</v>
      </c>
      <c r="J236" s="338"/>
      <c r="K236" s="270">
        <f t="shared" si="94"/>
        <v>1</v>
      </c>
      <c r="L236" s="271"/>
      <c r="M236" s="257">
        <v>0</v>
      </c>
      <c r="N236" s="258"/>
      <c r="O236" s="255">
        <v>0</v>
      </c>
      <c r="P236" s="256"/>
      <c r="Q236" s="257">
        <v>0</v>
      </c>
      <c r="R236" s="258"/>
      <c r="S236" s="255">
        <v>0</v>
      </c>
      <c r="T236" s="256"/>
      <c r="U236" s="257">
        <v>0</v>
      </c>
      <c r="V236" s="258"/>
      <c r="W236" s="270">
        <f t="shared" si="95"/>
        <v>0</v>
      </c>
      <c r="X236" s="271"/>
      <c r="Y236" s="257">
        <v>0</v>
      </c>
      <c r="Z236" s="258"/>
      <c r="AA236" s="255">
        <v>0</v>
      </c>
      <c r="AB236" s="256"/>
      <c r="AC236" s="53"/>
      <c r="AD236" s="29"/>
    </row>
    <row r="237" spans="1:30">
      <c r="A237" s="45"/>
      <c r="B237" s="53"/>
      <c r="C237" s="6"/>
      <c r="D237" s="69"/>
      <c r="E237" s="69"/>
      <c r="F237" s="69"/>
      <c r="G237" s="69"/>
      <c r="H237" s="69"/>
      <c r="I237" s="129"/>
      <c r="J237" s="129"/>
      <c r="K237" s="65"/>
      <c r="L237" s="65"/>
      <c r="M237" s="129"/>
      <c r="N237" s="129"/>
      <c r="O237" s="65"/>
      <c r="P237" s="65"/>
      <c r="Q237" s="129"/>
      <c r="R237" s="129"/>
      <c r="S237" s="65"/>
      <c r="T237" s="65"/>
      <c r="U237" s="129"/>
      <c r="V237" s="129"/>
      <c r="W237" s="65"/>
      <c r="X237" s="65"/>
      <c r="Y237" s="129"/>
      <c r="Z237" s="129"/>
      <c r="AA237" s="65"/>
      <c r="AB237" s="65"/>
      <c r="AC237" s="53"/>
      <c r="AD237" s="29"/>
    </row>
    <row r="238" spans="1:30">
      <c r="A238" s="45"/>
      <c r="B238" s="45"/>
      <c r="C238" s="46" t="s">
        <v>103</v>
      </c>
      <c r="D238" s="46"/>
      <c r="E238" s="46"/>
      <c r="F238" s="46"/>
      <c r="G238" s="46"/>
      <c r="H238" s="46"/>
      <c r="I238" s="46"/>
      <c r="J238" s="46"/>
      <c r="K238" s="103"/>
      <c r="L238" s="103"/>
      <c r="M238" s="104"/>
      <c r="N238" s="104"/>
      <c r="O238" s="103"/>
      <c r="P238" s="103"/>
      <c r="Q238" s="46"/>
      <c r="R238" s="46"/>
      <c r="S238" s="103"/>
      <c r="T238" s="103"/>
      <c r="U238" s="46"/>
      <c r="V238" s="46"/>
      <c r="W238" s="103"/>
      <c r="X238" s="103"/>
      <c r="Y238" s="45"/>
      <c r="Z238" s="45"/>
      <c r="AA238" s="45"/>
      <c r="AB238" s="53"/>
      <c r="AC238" s="53"/>
      <c r="AD238" s="29"/>
    </row>
    <row r="239" spans="1:30" ht="13.5" customHeight="1">
      <c r="A239" s="45"/>
      <c r="B239" s="45"/>
      <c r="C239" s="105"/>
      <c r="D239" s="106"/>
      <c r="E239" s="106"/>
      <c r="F239" s="106"/>
      <c r="G239" s="106"/>
      <c r="H239" s="107"/>
      <c r="I239" s="223" t="s">
        <v>164</v>
      </c>
      <c r="J239" s="224"/>
      <c r="K239" s="225">
        <v>500</v>
      </c>
      <c r="L239" s="226"/>
      <c r="M239" s="223" t="s">
        <v>225</v>
      </c>
      <c r="N239" s="224"/>
      <c r="O239" s="225">
        <v>500</v>
      </c>
      <c r="P239" s="226"/>
      <c r="Q239" s="45"/>
      <c r="R239" s="45"/>
      <c r="S239" s="45"/>
      <c r="T239" s="45"/>
      <c r="U239" s="45"/>
    </row>
    <row r="240" spans="1:30" ht="13.5" customHeight="1">
      <c r="A240" s="45"/>
      <c r="B240" s="45"/>
      <c r="C240" s="85" t="s">
        <v>25</v>
      </c>
      <c r="D240" s="108"/>
      <c r="E240" s="108"/>
      <c r="F240" s="108"/>
      <c r="G240" s="108"/>
      <c r="H240" s="109"/>
      <c r="I240" s="211">
        <v>43</v>
      </c>
      <c r="J240" s="212"/>
      <c r="K240" s="213">
        <f>I240/K$239</f>
        <v>8.5999999999999993E-2</v>
      </c>
      <c r="L240" s="214"/>
      <c r="M240" s="350">
        <v>46</v>
      </c>
      <c r="N240" s="322"/>
      <c r="O240" s="375">
        <f>M240/O$239</f>
        <v>9.1999999999999998E-2</v>
      </c>
      <c r="P240" s="376"/>
      <c r="Q240" s="45"/>
      <c r="R240" s="45"/>
      <c r="S240" s="45"/>
      <c r="T240" s="45"/>
      <c r="U240" s="45"/>
    </row>
    <row r="241" spans="1:38" ht="13.5" customHeight="1">
      <c r="A241" s="45"/>
      <c r="B241" s="45"/>
      <c r="C241" s="110" t="s">
        <v>26</v>
      </c>
      <c r="D241" s="108"/>
      <c r="E241" s="108"/>
      <c r="F241" s="108"/>
      <c r="G241" s="108"/>
      <c r="H241" s="109"/>
      <c r="I241" s="211">
        <v>59</v>
      </c>
      <c r="J241" s="212"/>
      <c r="K241" s="213">
        <f t="shared" ref="K241:K245" si="96">I241/K$239</f>
        <v>0.11799999999999999</v>
      </c>
      <c r="L241" s="214"/>
      <c r="M241" s="350">
        <v>54</v>
      </c>
      <c r="N241" s="322"/>
      <c r="O241" s="375">
        <f t="shared" ref="O241:O245" si="97">M241/O$239</f>
        <v>0.108</v>
      </c>
      <c r="P241" s="376"/>
      <c r="Q241" s="45"/>
      <c r="R241" s="45"/>
      <c r="S241" s="45"/>
      <c r="T241" s="45"/>
      <c r="U241" s="45"/>
    </row>
    <row r="242" spans="1:38">
      <c r="A242" s="45"/>
      <c r="B242" s="45"/>
      <c r="C242" s="110" t="s">
        <v>27</v>
      </c>
      <c r="D242" s="111"/>
      <c r="E242" s="111"/>
      <c r="F242" s="111"/>
      <c r="G242" s="111"/>
      <c r="H242" s="112"/>
      <c r="I242" s="211">
        <v>94</v>
      </c>
      <c r="J242" s="212"/>
      <c r="K242" s="213">
        <f t="shared" si="96"/>
        <v>0.188</v>
      </c>
      <c r="L242" s="214"/>
      <c r="M242" s="211">
        <v>122</v>
      </c>
      <c r="N242" s="212"/>
      <c r="O242" s="213">
        <f t="shared" si="97"/>
        <v>0.24399999999999999</v>
      </c>
      <c r="P242" s="214"/>
      <c r="Q242" s="45"/>
      <c r="R242" s="45"/>
      <c r="S242" s="45"/>
      <c r="T242" s="45"/>
      <c r="U242" s="45"/>
    </row>
    <row r="243" spans="1:38" ht="13.5" customHeight="1">
      <c r="A243" s="45"/>
      <c r="B243" s="45"/>
      <c r="C243" s="110" t="s">
        <v>28</v>
      </c>
      <c r="D243" s="111"/>
      <c r="E243" s="111"/>
      <c r="F243" s="111"/>
      <c r="G243" s="111"/>
      <c r="H243" s="112"/>
      <c r="I243" s="211">
        <v>79</v>
      </c>
      <c r="J243" s="212"/>
      <c r="K243" s="213">
        <f t="shared" si="96"/>
        <v>0.158</v>
      </c>
      <c r="L243" s="214"/>
      <c r="M243" s="211">
        <v>64</v>
      </c>
      <c r="N243" s="212"/>
      <c r="O243" s="213">
        <f t="shared" si="97"/>
        <v>0.128</v>
      </c>
      <c r="P243" s="214"/>
      <c r="Q243" s="45"/>
      <c r="R243" s="45"/>
      <c r="S243" s="45"/>
      <c r="T243" s="45"/>
      <c r="U243" s="45"/>
    </row>
    <row r="244" spans="1:38">
      <c r="A244" s="45"/>
      <c r="B244" s="45"/>
      <c r="C244" s="110" t="s">
        <v>29</v>
      </c>
      <c r="D244" s="111"/>
      <c r="E244" s="111"/>
      <c r="F244" s="111"/>
      <c r="G244" s="111"/>
      <c r="H244" s="112"/>
      <c r="I244" s="211">
        <v>53</v>
      </c>
      <c r="J244" s="212"/>
      <c r="K244" s="213">
        <f t="shared" si="96"/>
        <v>0.106</v>
      </c>
      <c r="L244" s="214"/>
      <c r="M244" s="211">
        <v>78</v>
      </c>
      <c r="N244" s="212"/>
      <c r="O244" s="213">
        <f t="shared" si="97"/>
        <v>0.156</v>
      </c>
      <c r="P244" s="214"/>
      <c r="Q244" s="45"/>
      <c r="R244" s="45"/>
      <c r="S244" s="45"/>
      <c r="T244" s="45"/>
      <c r="U244" s="45"/>
    </row>
    <row r="245" spans="1:38">
      <c r="A245" s="45"/>
      <c r="B245" s="45"/>
      <c r="C245" s="110" t="s">
        <v>30</v>
      </c>
      <c r="D245" s="108"/>
      <c r="E245" s="108"/>
      <c r="F245" s="108"/>
      <c r="G245" s="108"/>
      <c r="H245" s="109"/>
      <c r="I245" s="211">
        <v>172</v>
      </c>
      <c r="J245" s="212"/>
      <c r="K245" s="213">
        <f t="shared" si="96"/>
        <v>0.34399999999999997</v>
      </c>
      <c r="L245" s="214"/>
      <c r="M245" s="211">
        <v>136</v>
      </c>
      <c r="N245" s="212"/>
      <c r="O245" s="213">
        <f t="shared" si="97"/>
        <v>0.27200000000000002</v>
      </c>
      <c r="P245" s="214"/>
      <c r="Q245" s="45"/>
      <c r="R245" s="45"/>
      <c r="S245" s="45"/>
      <c r="T245" s="45"/>
      <c r="U245" s="45"/>
    </row>
    <row r="246" spans="1:38">
      <c r="A246" s="45"/>
      <c r="B246" s="45"/>
      <c r="C246" s="113"/>
      <c r="D246" s="104"/>
      <c r="E246" s="104"/>
      <c r="F246" s="104"/>
      <c r="G246" s="104"/>
      <c r="H246" s="104"/>
      <c r="I246" s="114"/>
      <c r="J246" s="114"/>
      <c r="K246" s="115"/>
      <c r="L246" s="115"/>
      <c r="M246" s="114"/>
      <c r="N246" s="114"/>
      <c r="O246" s="115"/>
      <c r="P246" s="115"/>
      <c r="Q246" s="114"/>
      <c r="R246" s="114"/>
      <c r="S246" s="115"/>
      <c r="T246" s="115"/>
      <c r="U246" s="46"/>
      <c r="V246" s="46"/>
      <c r="W246" s="116"/>
      <c r="X246" s="116"/>
      <c r="Y246" s="45"/>
      <c r="Z246" s="45"/>
      <c r="AA246" s="45"/>
      <c r="AB246" s="53"/>
      <c r="AC246" s="53"/>
      <c r="AD246" s="29"/>
      <c r="AE246" s="29"/>
      <c r="AF246" s="29"/>
      <c r="AK246" s="29"/>
      <c r="AL246" s="29"/>
    </row>
    <row r="247" spans="1:38">
      <c r="AE247" s="29"/>
      <c r="AF247" s="29"/>
      <c r="AG247" s="73"/>
      <c r="AH247" s="73" t="s">
        <v>164</v>
      </c>
      <c r="AI247" s="73" t="s">
        <v>225</v>
      </c>
      <c r="AK247" s="29"/>
      <c r="AL247" s="29"/>
    </row>
    <row r="248" spans="1:38">
      <c r="AE248" s="29"/>
      <c r="AF248" s="29"/>
      <c r="AG248" s="81" t="s">
        <v>25</v>
      </c>
      <c r="AH248" s="23">
        <v>8.5999999999999993E-2</v>
      </c>
      <c r="AI248" s="23">
        <v>9.1999999999999998E-2</v>
      </c>
      <c r="AK248" s="29"/>
      <c r="AL248" s="29"/>
    </row>
    <row r="249" spans="1:38">
      <c r="AE249" s="29"/>
      <c r="AF249" s="29"/>
      <c r="AG249" s="185" t="s">
        <v>26</v>
      </c>
      <c r="AH249" s="23">
        <v>0.11799999999999999</v>
      </c>
      <c r="AI249" s="23">
        <v>0.108</v>
      </c>
      <c r="AK249" s="29"/>
      <c r="AL249" s="29"/>
    </row>
    <row r="250" spans="1:38">
      <c r="AE250" s="29"/>
      <c r="AF250" s="29"/>
      <c r="AG250" s="185" t="s">
        <v>27</v>
      </c>
      <c r="AH250" s="23">
        <v>0.188</v>
      </c>
      <c r="AI250" s="23">
        <v>0.24399999999999999</v>
      </c>
      <c r="AK250" s="29"/>
      <c r="AL250" s="29"/>
    </row>
    <row r="251" spans="1:38">
      <c r="AE251" s="29"/>
      <c r="AF251" s="29"/>
      <c r="AG251" s="185" t="s">
        <v>28</v>
      </c>
      <c r="AH251" s="23">
        <v>0.158</v>
      </c>
      <c r="AI251" s="23">
        <v>0.128</v>
      </c>
      <c r="AK251" s="29"/>
      <c r="AL251" s="29"/>
    </row>
    <row r="252" spans="1:38">
      <c r="AE252" s="29"/>
      <c r="AF252" s="29"/>
      <c r="AG252" s="185" t="s">
        <v>29</v>
      </c>
      <c r="AH252" s="23">
        <v>0.106</v>
      </c>
      <c r="AI252" s="23">
        <v>0.156</v>
      </c>
      <c r="AK252" s="29"/>
      <c r="AL252" s="29"/>
    </row>
    <row r="253" spans="1:38">
      <c r="AE253" s="29"/>
      <c r="AF253" s="29"/>
      <c r="AG253" s="185" t="s">
        <v>30</v>
      </c>
      <c r="AH253" s="23">
        <v>0.34399999999999997</v>
      </c>
      <c r="AI253" s="23">
        <v>0.27200000000000002</v>
      </c>
      <c r="AK253" s="29"/>
      <c r="AL253" s="29"/>
    </row>
    <row r="254" spans="1:38">
      <c r="AE254" s="29"/>
      <c r="AF254" s="29"/>
      <c r="AK254" s="29"/>
      <c r="AL254" s="29"/>
    </row>
    <row r="264" spans="1:30">
      <c r="A264" s="45"/>
      <c r="B264" s="53"/>
      <c r="C264" s="6"/>
      <c r="D264" s="69"/>
      <c r="E264" s="69"/>
      <c r="F264" s="69"/>
      <c r="G264" s="69"/>
      <c r="H264" s="69"/>
      <c r="I264" s="36"/>
      <c r="J264" s="36"/>
      <c r="K264" s="42"/>
      <c r="L264" s="42"/>
      <c r="M264" s="36"/>
      <c r="N264" s="36"/>
      <c r="O264" s="42"/>
      <c r="P264" s="42"/>
      <c r="Q264" s="36"/>
      <c r="R264" s="36"/>
      <c r="S264" s="42"/>
      <c r="T264" s="42"/>
      <c r="U264" s="56"/>
      <c r="V264" s="56"/>
      <c r="W264" s="55"/>
      <c r="X264" s="55"/>
      <c r="Y264" s="53"/>
      <c r="Z264" s="53"/>
      <c r="AA264" s="53"/>
      <c r="AB264" s="53"/>
      <c r="AC264" s="53"/>
      <c r="AD264" s="29"/>
    </row>
    <row r="265" spans="1:30">
      <c r="A265" s="45"/>
      <c r="B265" s="53"/>
      <c r="C265" s="6"/>
      <c r="D265" s="69"/>
      <c r="E265" s="69"/>
      <c r="F265" s="69"/>
      <c r="G265" s="69"/>
      <c r="H265" s="69"/>
      <c r="I265" s="36"/>
      <c r="J265" s="36"/>
      <c r="K265" s="42"/>
      <c r="L265" s="42"/>
      <c r="M265" s="36"/>
      <c r="N265" s="36"/>
      <c r="O265" s="42"/>
      <c r="P265" s="42"/>
      <c r="Q265" s="36"/>
      <c r="R265" s="36"/>
      <c r="S265" s="42"/>
      <c r="T265" s="42"/>
      <c r="U265" s="56"/>
      <c r="V265" s="56"/>
      <c r="W265" s="55"/>
      <c r="X265" s="55"/>
      <c r="Y265" s="53"/>
      <c r="Z265" s="53"/>
      <c r="AA265" s="53"/>
      <c r="AB265" s="53"/>
      <c r="AC265" s="53"/>
      <c r="AD265" s="29"/>
    </row>
    <row r="266" spans="1:30">
      <c r="A266" s="45"/>
      <c r="B266" s="53"/>
      <c r="C266" s="56"/>
      <c r="D266" s="56"/>
      <c r="E266" s="56"/>
      <c r="F266" s="56"/>
      <c r="G266" s="56"/>
      <c r="H266" s="56"/>
      <c r="I266" s="56"/>
      <c r="J266" s="56"/>
      <c r="K266" s="72"/>
      <c r="L266" s="72"/>
      <c r="M266" s="69"/>
      <c r="N266" s="69"/>
      <c r="O266" s="72"/>
      <c r="P266" s="72"/>
      <c r="Q266" s="56"/>
      <c r="R266" s="56"/>
      <c r="S266" s="72"/>
      <c r="T266" s="72"/>
      <c r="U266" s="56"/>
      <c r="V266" s="56"/>
      <c r="W266" s="72"/>
      <c r="X266" s="72"/>
      <c r="Y266" s="53"/>
      <c r="Z266" s="53"/>
      <c r="AA266" s="53"/>
      <c r="AB266" s="53"/>
      <c r="AC266" s="53"/>
      <c r="AD266" s="29"/>
    </row>
    <row r="267" spans="1:30">
      <c r="A267" s="45"/>
      <c r="B267" s="53"/>
      <c r="C267" s="56"/>
      <c r="D267" s="56"/>
      <c r="E267" s="56"/>
      <c r="F267" s="56"/>
      <c r="G267" s="56"/>
      <c r="H267" s="56"/>
      <c r="I267" s="56"/>
      <c r="J267" s="56"/>
      <c r="K267" s="72"/>
      <c r="L267" s="72"/>
      <c r="M267" s="69"/>
      <c r="N267" s="69"/>
      <c r="O267" s="72"/>
      <c r="P267" s="72"/>
      <c r="Q267" s="56"/>
      <c r="R267" s="56"/>
      <c r="S267" s="72"/>
      <c r="T267" s="72"/>
      <c r="U267" s="56"/>
      <c r="V267" s="56"/>
      <c r="W267" s="72"/>
      <c r="X267" s="72"/>
      <c r="Y267" s="53"/>
      <c r="Z267" s="53"/>
      <c r="AA267" s="53"/>
      <c r="AB267" s="53"/>
      <c r="AC267" s="53"/>
      <c r="AD267" s="29"/>
    </row>
    <row r="268" spans="1:30">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row>
    <row r="269" spans="1:30">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row>
    <row r="270" spans="1:30" ht="13.5" customHeight="1">
      <c r="B270" s="227" t="s">
        <v>279</v>
      </c>
      <c r="C270" s="227"/>
      <c r="D270" s="227"/>
      <c r="E270" s="227"/>
      <c r="F270" s="227"/>
      <c r="G270" s="227"/>
      <c r="H270" s="227"/>
      <c r="I270" s="227"/>
      <c r="J270" s="227"/>
      <c r="K270" s="227"/>
      <c r="L270" s="227"/>
      <c r="M270" s="227"/>
      <c r="N270" s="227"/>
      <c r="O270" s="227"/>
      <c r="P270" s="227"/>
      <c r="Q270" s="227"/>
      <c r="R270" s="227"/>
      <c r="S270" s="227"/>
      <c r="T270" s="227"/>
      <c r="U270" s="227"/>
      <c r="V270" s="227"/>
      <c r="W270" s="227"/>
      <c r="X270" s="227"/>
      <c r="Y270" s="227"/>
      <c r="Z270" s="227"/>
      <c r="AA270" s="227"/>
      <c r="AB270" s="227"/>
      <c r="AC270" s="153"/>
      <c r="AD270" s="29"/>
    </row>
    <row r="271" spans="1:30">
      <c r="B271" s="227"/>
      <c r="C271" s="227"/>
      <c r="D271" s="227"/>
      <c r="E271" s="227"/>
      <c r="F271" s="227"/>
      <c r="G271" s="227"/>
      <c r="H271" s="227"/>
      <c r="I271" s="227"/>
      <c r="J271" s="227"/>
      <c r="K271" s="227"/>
      <c r="L271" s="227"/>
      <c r="M271" s="227"/>
      <c r="N271" s="227"/>
      <c r="O271" s="227"/>
      <c r="P271" s="227"/>
      <c r="Q271" s="227"/>
      <c r="R271" s="227"/>
      <c r="S271" s="227"/>
      <c r="T271" s="227"/>
      <c r="U271" s="227"/>
      <c r="V271" s="227"/>
      <c r="W271" s="227"/>
      <c r="X271" s="227"/>
      <c r="Y271" s="227"/>
      <c r="Z271" s="227"/>
      <c r="AA271" s="227"/>
      <c r="AB271" s="227"/>
      <c r="AC271" s="153"/>
      <c r="AD271" s="29"/>
    </row>
    <row r="272" spans="1:30">
      <c r="B272" s="227"/>
      <c r="C272" s="227"/>
      <c r="D272" s="227"/>
      <c r="E272" s="227"/>
      <c r="F272" s="227"/>
      <c r="G272" s="227"/>
      <c r="H272" s="227"/>
      <c r="I272" s="227"/>
      <c r="J272" s="227"/>
      <c r="K272" s="227"/>
      <c r="L272" s="227"/>
      <c r="M272" s="227"/>
      <c r="N272" s="227"/>
      <c r="O272" s="227"/>
      <c r="P272" s="227"/>
      <c r="Q272" s="227"/>
      <c r="R272" s="227"/>
      <c r="S272" s="227"/>
      <c r="T272" s="227"/>
      <c r="U272" s="227"/>
      <c r="V272" s="227"/>
      <c r="W272" s="227"/>
      <c r="X272" s="227"/>
      <c r="Y272" s="227"/>
      <c r="Z272" s="227"/>
      <c r="AA272" s="227"/>
      <c r="AB272" s="227"/>
      <c r="AC272" s="153"/>
      <c r="AD272" s="29"/>
    </row>
    <row r="273" spans="2:30">
      <c r="B273" s="227"/>
      <c r="C273" s="227"/>
      <c r="D273" s="227"/>
      <c r="E273" s="227"/>
      <c r="F273" s="227"/>
      <c r="G273" s="227"/>
      <c r="H273" s="227"/>
      <c r="I273" s="227"/>
      <c r="J273" s="227"/>
      <c r="K273" s="227"/>
      <c r="L273" s="227"/>
      <c r="M273" s="227"/>
      <c r="N273" s="227"/>
      <c r="O273" s="227"/>
      <c r="P273" s="227"/>
      <c r="Q273" s="227"/>
      <c r="R273" s="227"/>
      <c r="S273" s="227"/>
      <c r="T273" s="227"/>
      <c r="U273" s="227"/>
      <c r="V273" s="227"/>
      <c r="W273" s="227"/>
      <c r="X273" s="227"/>
      <c r="Y273" s="227"/>
      <c r="Z273" s="227"/>
      <c r="AA273" s="227"/>
      <c r="AB273" s="227"/>
      <c r="AC273" s="153"/>
      <c r="AD273" s="29"/>
    </row>
    <row r="274" spans="2:30" ht="13.5" customHeight="1">
      <c r="B274" s="29"/>
      <c r="C274" s="208"/>
      <c r="D274" s="209"/>
      <c r="E274" s="209"/>
      <c r="F274" s="209"/>
      <c r="G274" s="209"/>
      <c r="H274" s="210"/>
      <c r="I274" s="238" t="s">
        <v>24</v>
      </c>
      <c r="J274" s="238"/>
      <c r="K274" s="272">
        <f>O274+S274+W274</f>
        <v>222</v>
      </c>
      <c r="L274" s="273"/>
      <c r="M274" s="238" t="s">
        <v>2</v>
      </c>
      <c r="N274" s="238"/>
      <c r="O274" s="239">
        <f>SUM(M204:N206)</f>
        <v>118</v>
      </c>
      <c r="P274" s="240"/>
      <c r="Q274" s="238" t="s">
        <v>3</v>
      </c>
      <c r="R274" s="238"/>
      <c r="S274" s="272">
        <f>SUM(Q204:R206)</f>
        <v>103</v>
      </c>
      <c r="T274" s="273"/>
      <c r="U274" s="238" t="s">
        <v>90</v>
      </c>
      <c r="V274" s="238"/>
      <c r="W274" s="272">
        <f>SUM(U204:V206)</f>
        <v>1</v>
      </c>
      <c r="X274" s="273"/>
      <c r="Y274" s="29"/>
      <c r="Z274" s="29"/>
      <c r="AA274" s="29"/>
      <c r="AB274" s="29"/>
      <c r="AC274" s="29"/>
      <c r="AD274" s="29"/>
    </row>
    <row r="275" spans="2:30" ht="27" customHeight="1">
      <c r="B275" s="29"/>
      <c r="C275" s="290" t="s">
        <v>182</v>
      </c>
      <c r="D275" s="291"/>
      <c r="E275" s="291"/>
      <c r="F275" s="291"/>
      <c r="G275" s="291"/>
      <c r="H275" s="292"/>
      <c r="I275" s="366">
        <f>M275+Q275+U275</f>
        <v>178</v>
      </c>
      <c r="J275" s="367"/>
      <c r="K275" s="280">
        <f t="shared" ref="K275:K281" si="98">I275/K$274</f>
        <v>0.80180180180180183</v>
      </c>
      <c r="L275" s="281"/>
      <c r="M275" s="366">
        <v>97</v>
      </c>
      <c r="N275" s="367"/>
      <c r="O275" s="280">
        <f>M275/O$274</f>
        <v>0.82203389830508478</v>
      </c>
      <c r="P275" s="281"/>
      <c r="Q275" s="366">
        <v>81</v>
      </c>
      <c r="R275" s="367"/>
      <c r="S275" s="280">
        <f>Q275/S$274</f>
        <v>0.78640776699029125</v>
      </c>
      <c r="T275" s="281"/>
      <c r="U275" s="366">
        <v>0</v>
      </c>
      <c r="V275" s="367"/>
      <c r="W275" s="280">
        <f>U275/W$274</f>
        <v>0</v>
      </c>
      <c r="X275" s="281"/>
      <c r="Y275" s="29"/>
      <c r="Z275" s="29"/>
      <c r="AA275" s="29"/>
      <c r="AB275" s="29"/>
      <c r="AC275" s="29"/>
      <c r="AD275" s="29"/>
    </row>
    <row r="276" spans="2:30" ht="27" customHeight="1">
      <c r="B276" s="29"/>
      <c r="C276" s="290" t="s">
        <v>183</v>
      </c>
      <c r="D276" s="291"/>
      <c r="E276" s="291"/>
      <c r="F276" s="291"/>
      <c r="G276" s="291"/>
      <c r="H276" s="292"/>
      <c r="I276" s="366">
        <f t="shared" ref="I276:I281" si="99">M276+Q276+U276</f>
        <v>77</v>
      </c>
      <c r="J276" s="367"/>
      <c r="K276" s="280">
        <f t="shared" si="98"/>
        <v>0.34684684684684686</v>
      </c>
      <c r="L276" s="281"/>
      <c r="M276" s="366">
        <v>46</v>
      </c>
      <c r="N276" s="367"/>
      <c r="O276" s="280">
        <f t="shared" ref="O276:O281" si="100">M276/O$274</f>
        <v>0.38983050847457629</v>
      </c>
      <c r="P276" s="281"/>
      <c r="Q276" s="366">
        <v>31</v>
      </c>
      <c r="R276" s="367"/>
      <c r="S276" s="280">
        <f t="shared" ref="S276" si="101">Q276/S$274</f>
        <v>0.30097087378640774</v>
      </c>
      <c r="T276" s="281"/>
      <c r="U276" s="366">
        <v>0</v>
      </c>
      <c r="V276" s="367"/>
      <c r="W276" s="280">
        <f t="shared" ref="W276" si="102">U276/W$274</f>
        <v>0</v>
      </c>
      <c r="X276" s="281"/>
      <c r="Y276" s="29"/>
      <c r="Z276" s="29"/>
      <c r="AA276" s="29"/>
      <c r="AB276" s="29"/>
      <c r="AC276" s="29"/>
      <c r="AD276" s="29"/>
    </row>
    <row r="277" spans="2:30" ht="27" customHeight="1">
      <c r="B277" s="29"/>
      <c r="C277" s="290" t="s">
        <v>184</v>
      </c>
      <c r="D277" s="291"/>
      <c r="E277" s="291"/>
      <c r="F277" s="291"/>
      <c r="G277" s="291"/>
      <c r="H277" s="292"/>
      <c r="I277" s="366">
        <f t="shared" si="99"/>
        <v>36</v>
      </c>
      <c r="J277" s="367"/>
      <c r="K277" s="280">
        <f t="shared" si="98"/>
        <v>0.16216216216216217</v>
      </c>
      <c r="L277" s="281"/>
      <c r="M277" s="366">
        <v>14</v>
      </c>
      <c r="N277" s="367"/>
      <c r="O277" s="280">
        <f>M277/O$274</f>
        <v>0.11864406779661017</v>
      </c>
      <c r="P277" s="281"/>
      <c r="Q277" s="366">
        <v>22</v>
      </c>
      <c r="R277" s="367"/>
      <c r="S277" s="280">
        <f>Q277/S$274</f>
        <v>0.21359223300970873</v>
      </c>
      <c r="T277" s="281"/>
      <c r="U277" s="366">
        <v>0</v>
      </c>
      <c r="V277" s="367"/>
      <c r="W277" s="280">
        <f>U277/W$274</f>
        <v>0</v>
      </c>
      <c r="X277" s="281"/>
      <c r="Y277" s="29"/>
      <c r="Z277" s="29"/>
      <c r="AA277" s="29"/>
      <c r="AB277" s="29"/>
      <c r="AC277" s="29"/>
      <c r="AD277" s="29"/>
    </row>
    <row r="278" spans="2:30" ht="27" customHeight="1">
      <c r="B278" s="29"/>
      <c r="C278" s="290" t="s">
        <v>187</v>
      </c>
      <c r="D278" s="291"/>
      <c r="E278" s="291"/>
      <c r="F278" s="291"/>
      <c r="G278" s="291"/>
      <c r="H278" s="292"/>
      <c r="I278" s="366">
        <f>M278+Q278+U278</f>
        <v>22</v>
      </c>
      <c r="J278" s="367"/>
      <c r="K278" s="280">
        <f t="shared" si="98"/>
        <v>9.90990990990991E-2</v>
      </c>
      <c r="L278" s="281"/>
      <c r="M278" s="366">
        <v>6</v>
      </c>
      <c r="N278" s="367"/>
      <c r="O278" s="280">
        <f t="shared" si="100"/>
        <v>5.0847457627118647E-2</v>
      </c>
      <c r="P278" s="281"/>
      <c r="Q278" s="366">
        <v>16</v>
      </c>
      <c r="R278" s="367"/>
      <c r="S278" s="280">
        <f t="shared" ref="S278:S281" si="103">Q278/S$274</f>
        <v>0.1553398058252427</v>
      </c>
      <c r="T278" s="281"/>
      <c r="U278" s="366">
        <v>0</v>
      </c>
      <c r="V278" s="367"/>
      <c r="W278" s="280">
        <f t="shared" ref="W278:W281" si="104">U278/W$274</f>
        <v>0</v>
      </c>
      <c r="X278" s="281"/>
      <c r="Y278" s="29"/>
      <c r="Z278" s="29"/>
      <c r="AA278" s="29"/>
      <c r="AB278" s="29"/>
      <c r="AC278" s="29"/>
      <c r="AD278" s="29"/>
    </row>
    <row r="279" spans="2:30">
      <c r="B279" s="29"/>
      <c r="C279" s="290" t="s">
        <v>185</v>
      </c>
      <c r="D279" s="291"/>
      <c r="E279" s="291"/>
      <c r="F279" s="291"/>
      <c r="G279" s="291"/>
      <c r="H279" s="292"/>
      <c r="I279" s="366">
        <f>M279+Q279+U279</f>
        <v>13</v>
      </c>
      <c r="J279" s="367"/>
      <c r="K279" s="280">
        <f t="shared" si="98"/>
        <v>5.8558558558558557E-2</v>
      </c>
      <c r="L279" s="281"/>
      <c r="M279" s="366">
        <v>9</v>
      </c>
      <c r="N279" s="367"/>
      <c r="O279" s="280">
        <f t="shared" si="100"/>
        <v>7.6271186440677971E-2</v>
      </c>
      <c r="P279" s="281"/>
      <c r="Q279" s="366">
        <v>4</v>
      </c>
      <c r="R279" s="367"/>
      <c r="S279" s="280">
        <f t="shared" si="103"/>
        <v>3.8834951456310676E-2</v>
      </c>
      <c r="T279" s="281"/>
      <c r="U279" s="366">
        <v>0</v>
      </c>
      <c r="V279" s="367"/>
      <c r="W279" s="280">
        <f t="shared" si="104"/>
        <v>0</v>
      </c>
      <c r="X279" s="281"/>
      <c r="Y279" s="29"/>
      <c r="Z279" s="29"/>
      <c r="AA279" s="29"/>
      <c r="AB279" s="29"/>
      <c r="AC279" s="29"/>
      <c r="AD279" s="29"/>
    </row>
    <row r="280" spans="2:30" ht="27" customHeight="1">
      <c r="B280" s="29"/>
      <c r="C280" s="290" t="s">
        <v>186</v>
      </c>
      <c r="D280" s="291"/>
      <c r="E280" s="291"/>
      <c r="F280" s="291"/>
      <c r="G280" s="291"/>
      <c r="H280" s="292"/>
      <c r="I280" s="366">
        <f>M280+Q280+U280</f>
        <v>9</v>
      </c>
      <c r="J280" s="367"/>
      <c r="K280" s="280">
        <f t="shared" si="98"/>
        <v>4.0540540540540543E-2</v>
      </c>
      <c r="L280" s="281"/>
      <c r="M280" s="366">
        <v>6</v>
      </c>
      <c r="N280" s="367"/>
      <c r="O280" s="280">
        <f t="shared" si="100"/>
        <v>5.0847457627118647E-2</v>
      </c>
      <c r="P280" s="281"/>
      <c r="Q280" s="366">
        <v>3</v>
      </c>
      <c r="R280" s="367"/>
      <c r="S280" s="280">
        <f t="shared" si="103"/>
        <v>2.9126213592233011E-2</v>
      </c>
      <c r="T280" s="281"/>
      <c r="U280" s="366">
        <v>0</v>
      </c>
      <c r="V280" s="367"/>
      <c r="W280" s="280">
        <f t="shared" si="104"/>
        <v>0</v>
      </c>
      <c r="X280" s="281"/>
      <c r="Y280" s="29"/>
      <c r="Z280" s="29"/>
      <c r="AA280" s="29"/>
      <c r="AB280" s="29"/>
      <c r="AC280" s="29"/>
      <c r="AD280" s="29"/>
    </row>
    <row r="281" spans="2:30">
      <c r="B281" s="29"/>
      <c r="C281" s="290" t="s">
        <v>138</v>
      </c>
      <c r="D281" s="291"/>
      <c r="E281" s="291"/>
      <c r="F281" s="291"/>
      <c r="G281" s="291"/>
      <c r="H281" s="292"/>
      <c r="I281" s="366">
        <f t="shared" si="99"/>
        <v>10</v>
      </c>
      <c r="J281" s="367"/>
      <c r="K281" s="280">
        <f t="shared" si="98"/>
        <v>4.5045045045045043E-2</v>
      </c>
      <c r="L281" s="281"/>
      <c r="M281" s="366">
        <v>5</v>
      </c>
      <c r="N281" s="367"/>
      <c r="O281" s="280">
        <f t="shared" si="100"/>
        <v>4.2372881355932202E-2</v>
      </c>
      <c r="P281" s="281"/>
      <c r="Q281" s="366">
        <v>4</v>
      </c>
      <c r="R281" s="367"/>
      <c r="S281" s="280">
        <f t="shared" si="103"/>
        <v>3.8834951456310676E-2</v>
      </c>
      <c r="T281" s="281"/>
      <c r="U281" s="366">
        <v>1</v>
      </c>
      <c r="V281" s="367"/>
      <c r="W281" s="280">
        <f t="shared" si="104"/>
        <v>1</v>
      </c>
      <c r="X281" s="281"/>
      <c r="Y281" s="29"/>
      <c r="Z281" s="29"/>
      <c r="AA281" s="29"/>
      <c r="AB281" s="29"/>
      <c r="AC281" s="29"/>
      <c r="AD281" s="29"/>
    </row>
    <row r="282" spans="2:30">
      <c r="B282" s="29"/>
      <c r="C282" s="169"/>
      <c r="D282" s="169"/>
      <c r="E282" s="169"/>
      <c r="F282" s="169"/>
      <c r="G282" s="169"/>
      <c r="H282" s="169"/>
      <c r="I282" s="56"/>
      <c r="J282" s="56"/>
      <c r="K282" s="11"/>
      <c r="L282" s="11"/>
      <c r="M282" s="56"/>
      <c r="N282" s="56"/>
      <c r="O282" s="11"/>
      <c r="P282" s="11"/>
      <c r="Q282" s="56"/>
      <c r="R282" s="56"/>
      <c r="S282" s="11"/>
      <c r="T282" s="11"/>
      <c r="U282" s="56"/>
      <c r="V282" s="56"/>
      <c r="W282" s="11"/>
      <c r="X282" s="11"/>
      <c r="Y282" s="29"/>
      <c r="Z282" s="29"/>
      <c r="AA282" s="29"/>
      <c r="AB282" s="29"/>
      <c r="AC282" s="29"/>
      <c r="AD282" s="29"/>
    </row>
    <row r="283" spans="2:30">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row>
    <row r="284" spans="2:30" ht="13.5" customHeight="1">
      <c r="B284" s="29"/>
      <c r="C284" s="254" t="s">
        <v>2</v>
      </c>
      <c r="D284" s="238"/>
      <c r="E284" s="239">
        <f>O274</f>
        <v>118</v>
      </c>
      <c r="F284" s="239"/>
      <c r="G284" s="66"/>
      <c r="H284" s="71"/>
      <c r="I284" s="289" t="s">
        <v>72</v>
      </c>
      <c r="J284" s="279"/>
      <c r="K284" s="239">
        <f>SUM(I213:J215)</f>
        <v>30</v>
      </c>
      <c r="L284" s="240"/>
      <c r="M284" s="278" t="s">
        <v>73</v>
      </c>
      <c r="N284" s="279"/>
      <c r="O284" s="239">
        <f>SUM(M213:N215)</f>
        <v>22</v>
      </c>
      <c r="P284" s="240"/>
      <c r="Q284" s="278" t="s">
        <v>74</v>
      </c>
      <c r="R284" s="279"/>
      <c r="S284" s="239">
        <f>SUM(Q213:R215)</f>
        <v>22</v>
      </c>
      <c r="T284" s="240"/>
      <c r="U284" s="278" t="s">
        <v>75</v>
      </c>
      <c r="V284" s="279"/>
      <c r="W284" s="239">
        <f>SUM(U213:V215)</f>
        <v>19</v>
      </c>
      <c r="X284" s="240"/>
      <c r="Y284" s="268" t="s">
        <v>76</v>
      </c>
      <c r="Z284" s="269"/>
      <c r="AA284" s="239">
        <f>SUM(Y213:Z215)</f>
        <v>25</v>
      </c>
      <c r="AB284" s="240"/>
      <c r="AC284" s="29"/>
      <c r="AD284" s="29"/>
    </row>
    <row r="285" spans="2:30" ht="27" customHeight="1">
      <c r="B285" s="29"/>
      <c r="C285" s="290" t="s">
        <v>182</v>
      </c>
      <c r="D285" s="291"/>
      <c r="E285" s="291"/>
      <c r="F285" s="291"/>
      <c r="G285" s="291"/>
      <c r="H285" s="292"/>
      <c r="I285" s="337">
        <v>19</v>
      </c>
      <c r="J285" s="338"/>
      <c r="K285" s="280">
        <f t="shared" ref="K285:K291" si="105">I285/K$284</f>
        <v>0.6333333333333333</v>
      </c>
      <c r="L285" s="281"/>
      <c r="M285" s="337">
        <v>17</v>
      </c>
      <c r="N285" s="338"/>
      <c r="O285" s="280">
        <f>M285/O$284</f>
        <v>0.77272727272727271</v>
      </c>
      <c r="P285" s="281"/>
      <c r="Q285" s="337">
        <v>20</v>
      </c>
      <c r="R285" s="338"/>
      <c r="S285" s="280">
        <f>Q285/S$284</f>
        <v>0.90909090909090906</v>
      </c>
      <c r="T285" s="281"/>
      <c r="U285" s="337">
        <v>18</v>
      </c>
      <c r="V285" s="338"/>
      <c r="W285" s="280">
        <f>U285/W$284</f>
        <v>0.94736842105263153</v>
      </c>
      <c r="X285" s="281"/>
      <c r="Y285" s="337">
        <v>23</v>
      </c>
      <c r="Z285" s="338"/>
      <c r="AA285" s="280">
        <f>Y285/AA$284</f>
        <v>0.92</v>
      </c>
      <c r="AB285" s="281"/>
      <c r="AC285" s="29"/>
      <c r="AD285" s="29"/>
    </row>
    <row r="286" spans="2:30" ht="27" customHeight="1">
      <c r="B286" s="29"/>
      <c r="C286" s="290" t="s">
        <v>183</v>
      </c>
      <c r="D286" s="291"/>
      <c r="E286" s="291"/>
      <c r="F286" s="291"/>
      <c r="G286" s="291"/>
      <c r="H286" s="292"/>
      <c r="I286" s="337">
        <v>14</v>
      </c>
      <c r="J286" s="338"/>
      <c r="K286" s="280">
        <f t="shared" si="105"/>
        <v>0.46666666666666667</v>
      </c>
      <c r="L286" s="281"/>
      <c r="M286" s="337">
        <v>14</v>
      </c>
      <c r="N286" s="338"/>
      <c r="O286" s="280">
        <f>M286/O$284</f>
        <v>0.63636363636363635</v>
      </c>
      <c r="P286" s="281"/>
      <c r="Q286" s="337">
        <v>8</v>
      </c>
      <c r="R286" s="338"/>
      <c r="S286" s="280">
        <f>Q286/S$284</f>
        <v>0.36363636363636365</v>
      </c>
      <c r="T286" s="281"/>
      <c r="U286" s="337">
        <v>5</v>
      </c>
      <c r="V286" s="338"/>
      <c r="W286" s="280">
        <f>U286/W$284</f>
        <v>0.26315789473684209</v>
      </c>
      <c r="X286" s="281"/>
      <c r="Y286" s="337">
        <v>5</v>
      </c>
      <c r="Z286" s="338"/>
      <c r="AA286" s="280">
        <f>Y286/AA$284</f>
        <v>0.2</v>
      </c>
      <c r="AB286" s="281"/>
      <c r="AC286" s="29"/>
      <c r="AD286" s="29"/>
    </row>
    <row r="287" spans="2:30" ht="27" customHeight="1">
      <c r="B287" s="29"/>
      <c r="C287" s="290" t="s">
        <v>184</v>
      </c>
      <c r="D287" s="291"/>
      <c r="E287" s="291"/>
      <c r="F287" s="291"/>
      <c r="G287" s="291"/>
      <c r="H287" s="292"/>
      <c r="I287" s="337">
        <v>6</v>
      </c>
      <c r="J287" s="338"/>
      <c r="K287" s="280">
        <f t="shared" si="105"/>
        <v>0.2</v>
      </c>
      <c r="L287" s="281"/>
      <c r="M287" s="337">
        <v>3</v>
      </c>
      <c r="N287" s="338"/>
      <c r="O287" s="280">
        <f t="shared" ref="O287:O291" si="106">M287/O$284</f>
        <v>0.13636363636363635</v>
      </c>
      <c r="P287" s="281"/>
      <c r="Q287" s="337">
        <v>1</v>
      </c>
      <c r="R287" s="338"/>
      <c r="S287" s="280">
        <f t="shared" ref="S287:S291" si="107">Q287/S$284</f>
        <v>4.5454545454545456E-2</v>
      </c>
      <c r="T287" s="281"/>
      <c r="U287" s="337">
        <v>3</v>
      </c>
      <c r="V287" s="338"/>
      <c r="W287" s="280">
        <f t="shared" ref="W287:W291" si="108">U287/W$284</f>
        <v>0.15789473684210525</v>
      </c>
      <c r="X287" s="281"/>
      <c r="Y287" s="337">
        <v>1</v>
      </c>
      <c r="Z287" s="338"/>
      <c r="AA287" s="280">
        <f t="shared" ref="AA287:AA291" si="109">Y287/AA$284</f>
        <v>0.04</v>
      </c>
      <c r="AB287" s="281"/>
      <c r="AC287" s="29"/>
      <c r="AD287" s="29"/>
    </row>
    <row r="288" spans="2:30" ht="27" customHeight="1">
      <c r="B288" s="29"/>
      <c r="C288" s="290" t="s">
        <v>187</v>
      </c>
      <c r="D288" s="291"/>
      <c r="E288" s="291"/>
      <c r="F288" s="291"/>
      <c r="G288" s="291"/>
      <c r="H288" s="292"/>
      <c r="I288" s="337">
        <v>2</v>
      </c>
      <c r="J288" s="338"/>
      <c r="K288" s="280">
        <f t="shared" si="105"/>
        <v>6.6666666666666666E-2</v>
      </c>
      <c r="L288" s="281"/>
      <c r="M288" s="337">
        <v>2</v>
      </c>
      <c r="N288" s="338"/>
      <c r="O288" s="280">
        <f t="shared" si="106"/>
        <v>9.0909090909090912E-2</v>
      </c>
      <c r="P288" s="281"/>
      <c r="Q288" s="337">
        <v>0</v>
      </c>
      <c r="R288" s="338"/>
      <c r="S288" s="280">
        <f t="shared" si="107"/>
        <v>0</v>
      </c>
      <c r="T288" s="281"/>
      <c r="U288" s="337">
        <v>0</v>
      </c>
      <c r="V288" s="338"/>
      <c r="W288" s="280">
        <f t="shared" si="108"/>
        <v>0</v>
      </c>
      <c r="X288" s="281"/>
      <c r="Y288" s="337">
        <v>2</v>
      </c>
      <c r="Z288" s="338"/>
      <c r="AA288" s="280">
        <f t="shared" si="109"/>
        <v>0.08</v>
      </c>
      <c r="AB288" s="281"/>
      <c r="AC288" s="29"/>
      <c r="AD288" s="29"/>
    </row>
    <row r="289" spans="2:30">
      <c r="B289" s="29"/>
      <c r="C289" s="290" t="s">
        <v>185</v>
      </c>
      <c r="D289" s="291"/>
      <c r="E289" s="291"/>
      <c r="F289" s="291"/>
      <c r="G289" s="291"/>
      <c r="H289" s="292"/>
      <c r="I289" s="337">
        <v>5</v>
      </c>
      <c r="J289" s="338"/>
      <c r="K289" s="280">
        <f t="shared" si="105"/>
        <v>0.16666666666666666</v>
      </c>
      <c r="L289" s="281"/>
      <c r="M289" s="337">
        <v>0</v>
      </c>
      <c r="N289" s="338"/>
      <c r="O289" s="280">
        <f t="shared" si="106"/>
        <v>0</v>
      </c>
      <c r="P289" s="281"/>
      <c r="Q289" s="337">
        <v>0</v>
      </c>
      <c r="R289" s="338"/>
      <c r="S289" s="280">
        <f t="shared" si="107"/>
        <v>0</v>
      </c>
      <c r="T289" s="281"/>
      <c r="U289" s="337">
        <v>0</v>
      </c>
      <c r="V289" s="338"/>
      <c r="W289" s="280">
        <f t="shared" si="108"/>
        <v>0</v>
      </c>
      <c r="X289" s="281"/>
      <c r="Y289" s="337">
        <v>4</v>
      </c>
      <c r="Z289" s="338"/>
      <c r="AA289" s="280">
        <f t="shared" si="109"/>
        <v>0.16</v>
      </c>
      <c r="AB289" s="281"/>
      <c r="AC289" s="29"/>
      <c r="AD289" s="29"/>
    </row>
    <row r="290" spans="2:30" ht="27" customHeight="1">
      <c r="B290" s="29"/>
      <c r="C290" s="290" t="s">
        <v>186</v>
      </c>
      <c r="D290" s="291"/>
      <c r="E290" s="291"/>
      <c r="F290" s="291"/>
      <c r="G290" s="291"/>
      <c r="H290" s="292"/>
      <c r="I290" s="337">
        <v>3</v>
      </c>
      <c r="J290" s="338"/>
      <c r="K290" s="280">
        <f t="shared" si="105"/>
        <v>0.1</v>
      </c>
      <c r="L290" s="281"/>
      <c r="M290" s="337">
        <v>1</v>
      </c>
      <c r="N290" s="338"/>
      <c r="O290" s="280">
        <f t="shared" si="106"/>
        <v>4.5454545454545456E-2</v>
      </c>
      <c r="P290" s="281"/>
      <c r="Q290" s="337">
        <v>0</v>
      </c>
      <c r="R290" s="338"/>
      <c r="S290" s="280">
        <f t="shared" si="107"/>
        <v>0</v>
      </c>
      <c r="T290" s="281"/>
      <c r="U290" s="337">
        <v>0</v>
      </c>
      <c r="V290" s="338"/>
      <c r="W290" s="280">
        <f t="shared" si="108"/>
        <v>0</v>
      </c>
      <c r="X290" s="281"/>
      <c r="Y290" s="337">
        <v>2</v>
      </c>
      <c r="Z290" s="338"/>
      <c r="AA290" s="280">
        <f t="shared" si="109"/>
        <v>0.08</v>
      </c>
      <c r="AB290" s="281"/>
      <c r="AC290" s="29"/>
      <c r="AD290" s="29"/>
    </row>
    <row r="291" spans="2:30">
      <c r="B291" s="29"/>
      <c r="C291" s="290" t="s">
        <v>138</v>
      </c>
      <c r="D291" s="291"/>
      <c r="E291" s="291"/>
      <c r="F291" s="291"/>
      <c r="G291" s="291"/>
      <c r="H291" s="292"/>
      <c r="I291" s="337">
        <v>2</v>
      </c>
      <c r="J291" s="338"/>
      <c r="K291" s="280">
        <f t="shared" si="105"/>
        <v>6.6666666666666666E-2</v>
      </c>
      <c r="L291" s="281"/>
      <c r="M291" s="337">
        <v>1</v>
      </c>
      <c r="N291" s="338"/>
      <c r="O291" s="280">
        <f t="shared" si="106"/>
        <v>4.5454545454545456E-2</v>
      </c>
      <c r="P291" s="281"/>
      <c r="Q291" s="337">
        <v>2</v>
      </c>
      <c r="R291" s="338"/>
      <c r="S291" s="280">
        <f t="shared" si="107"/>
        <v>9.0909090909090912E-2</v>
      </c>
      <c r="T291" s="281"/>
      <c r="U291" s="337">
        <v>0</v>
      </c>
      <c r="V291" s="338"/>
      <c r="W291" s="280">
        <f t="shared" si="108"/>
        <v>0</v>
      </c>
      <c r="X291" s="281"/>
      <c r="Y291" s="337">
        <v>0</v>
      </c>
      <c r="Z291" s="338"/>
      <c r="AA291" s="280">
        <f t="shared" si="109"/>
        <v>0</v>
      </c>
      <c r="AB291" s="281"/>
      <c r="AC291" s="29"/>
      <c r="AD291" s="29"/>
    </row>
    <row r="292" spans="2:30">
      <c r="B292" s="29"/>
      <c r="C292" s="78"/>
      <c r="D292" s="78"/>
      <c r="E292" s="78"/>
      <c r="F292" s="78"/>
      <c r="G292" s="78"/>
      <c r="H292" s="78"/>
      <c r="I292" s="162"/>
      <c r="J292" s="162"/>
      <c r="K292" s="11"/>
      <c r="L292" s="11"/>
      <c r="M292" s="162"/>
      <c r="N292" s="162"/>
      <c r="O292" s="11"/>
      <c r="P292" s="11"/>
      <c r="Q292" s="162"/>
      <c r="R292" s="162"/>
      <c r="S292" s="11"/>
      <c r="T292" s="11"/>
      <c r="U292" s="162"/>
      <c r="V292" s="162"/>
      <c r="W292" s="11"/>
      <c r="X292" s="11"/>
      <c r="Y292" s="162"/>
      <c r="Z292" s="162"/>
      <c r="AA292" s="11"/>
      <c r="AB292" s="11"/>
      <c r="AC292" s="29"/>
      <c r="AD292" s="29"/>
    </row>
    <row r="293" spans="2:30">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row>
    <row r="294" spans="2:30" ht="13.5" customHeight="1">
      <c r="B294" s="29"/>
      <c r="C294" s="131" t="s">
        <v>3</v>
      </c>
      <c r="D294" s="33"/>
      <c r="E294" s="239">
        <f>S274</f>
        <v>103</v>
      </c>
      <c r="F294" s="239"/>
      <c r="G294" s="66"/>
      <c r="H294" s="71"/>
      <c r="I294" s="289" t="s">
        <v>72</v>
      </c>
      <c r="J294" s="380"/>
      <c r="K294" s="239">
        <f>SUM(I222:J224)</f>
        <v>18</v>
      </c>
      <c r="L294" s="240"/>
      <c r="M294" s="289" t="s">
        <v>73</v>
      </c>
      <c r="N294" s="380"/>
      <c r="O294" s="239">
        <f>SUM(M222:N224)</f>
        <v>19</v>
      </c>
      <c r="P294" s="240"/>
      <c r="Q294" s="289" t="s">
        <v>74</v>
      </c>
      <c r="R294" s="380"/>
      <c r="S294" s="239">
        <f>SUM(Q222:R224)</f>
        <v>19</v>
      </c>
      <c r="T294" s="240"/>
      <c r="U294" s="289" t="s">
        <v>75</v>
      </c>
      <c r="V294" s="380"/>
      <c r="W294" s="239">
        <f>SUM(U222:V224)</f>
        <v>26</v>
      </c>
      <c r="X294" s="240"/>
      <c r="Y294" s="289" t="s">
        <v>76</v>
      </c>
      <c r="Z294" s="380"/>
      <c r="AA294" s="239">
        <f>SUM(Y222:Z224)</f>
        <v>21</v>
      </c>
      <c r="AB294" s="240"/>
      <c r="AC294" s="29"/>
      <c r="AD294" s="29"/>
    </row>
    <row r="295" spans="2:30" ht="27" customHeight="1">
      <c r="B295" s="29"/>
      <c r="C295" s="290" t="s">
        <v>182</v>
      </c>
      <c r="D295" s="291"/>
      <c r="E295" s="291"/>
      <c r="F295" s="291"/>
      <c r="G295" s="291"/>
      <c r="H295" s="292"/>
      <c r="I295" s="337">
        <v>10</v>
      </c>
      <c r="J295" s="338"/>
      <c r="K295" s="280">
        <f>I295/K$294</f>
        <v>0.55555555555555558</v>
      </c>
      <c r="L295" s="281"/>
      <c r="M295" s="337">
        <v>15</v>
      </c>
      <c r="N295" s="338"/>
      <c r="O295" s="280">
        <f>M295/O$294</f>
        <v>0.78947368421052633</v>
      </c>
      <c r="P295" s="281"/>
      <c r="Q295" s="337">
        <v>16</v>
      </c>
      <c r="R295" s="338"/>
      <c r="S295" s="280">
        <f>Q295/S$294</f>
        <v>0.84210526315789469</v>
      </c>
      <c r="T295" s="281"/>
      <c r="U295" s="337">
        <v>24</v>
      </c>
      <c r="V295" s="338"/>
      <c r="W295" s="280">
        <f>U295/W$294</f>
        <v>0.92307692307692313</v>
      </c>
      <c r="X295" s="281"/>
      <c r="Y295" s="337">
        <v>16</v>
      </c>
      <c r="Z295" s="338"/>
      <c r="AA295" s="280">
        <f>Y295/AA$294</f>
        <v>0.76190476190476186</v>
      </c>
      <c r="AB295" s="281"/>
      <c r="AC295" s="29"/>
      <c r="AD295" s="29"/>
    </row>
    <row r="296" spans="2:30" ht="27" customHeight="1">
      <c r="B296" s="29"/>
      <c r="C296" s="290" t="s">
        <v>183</v>
      </c>
      <c r="D296" s="291"/>
      <c r="E296" s="291"/>
      <c r="F296" s="291"/>
      <c r="G296" s="291"/>
      <c r="H296" s="292"/>
      <c r="I296" s="337">
        <v>8</v>
      </c>
      <c r="J296" s="338"/>
      <c r="K296" s="280">
        <f t="shared" ref="K296:K301" si="110">I296/K$284</f>
        <v>0.26666666666666666</v>
      </c>
      <c r="L296" s="281"/>
      <c r="M296" s="337">
        <v>6</v>
      </c>
      <c r="N296" s="338"/>
      <c r="O296" s="280">
        <f>M296/O$284</f>
        <v>0.27272727272727271</v>
      </c>
      <c r="P296" s="281"/>
      <c r="Q296" s="337">
        <v>6</v>
      </c>
      <c r="R296" s="338"/>
      <c r="S296" s="280">
        <f>Q296/S$284</f>
        <v>0.27272727272727271</v>
      </c>
      <c r="T296" s="281"/>
      <c r="U296" s="337">
        <v>5</v>
      </c>
      <c r="V296" s="338"/>
      <c r="W296" s="280">
        <f>U296/W$284</f>
        <v>0.26315789473684209</v>
      </c>
      <c r="X296" s="281"/>
      <c r="Y296" s="337">
        <v>6</v>
      </c>
      <c r="Z296" s="338"/>
      <c r="AA296" s="280">
        <f>Y296/AA$284</f>
        <v>0.24</v>
      </c>
      <c r="AB296" s="281"/>
      <c r="AC296" s="29"/>
      <c r="AD296" s="29"/>
    </row>
    <row r="297" spans="2:30" ht="27" customHeight="1">
      <c r="B297" s="29"/>
      <c r="C297" s="290" t="s">
        <v>184</v>
      </c>
      <c r="D297" s="291"/>
      <c r="E297" s="291"/>
      <c r="F297" s="291"/>
      <c r="G297" s="291"/>
      <c r="H297" s="292"/>
      <c r="I297" s="337">
        <v>6</v>
      </c>
      <c r="J297" s="338"/>
      <c r="K297" s="280">
        <f t="shared" si="110"/>
        <v>0.2</v>
      </c>
      <c r="L297" s="281"/>
      <c r="M297" s="337">
        <v>3</v>
      </c>
      <c r="N297" s="338"/>
      <c r="O297" s="280">
        <f t="shared" ref="O297:O301" si="111">M297/O$284</f>
        <v>0.13636363636363635</v>
      </c>
      <c r="P297" s="281"/>
      <c r="Q297" s="337">
        <v>5</v>
      </c>
      <c r="R297" s="338"/>
      <c r="S297" s="280">
        <f t="shared" ref="S297:S301" si="112">Q297/S$284</f>
        <v>0.22727272727272727</v>
      </c>
      <c r="T297" s="281"/>
      <c r="U297" s="337">
        <v>2</v>
      </c>
      <c r="V297" s="338"/>
      <c r="W297" s="280">
        <f t="shared" ref="W297:W301" si="113">U297/W$284</f>
        <v>0.10526315789473684</v>
      </c>
      <c r="X297" s="281"/>
      <c r="Y297" s="337">
        <v>6</v>
      </c>
      <c r="Z297" s="338"/>
      <c r="AA297" s="280">
        <f t="shared" ref="AA297:AA301" si="114">Y297/AA$284</f>
        <v>0.24</v>
      </c>
      <c r="AB297" s="281"/>
      <c r="AC297" s="29"/>
      <c r="AD297" s="29"/>
    </row>
    <row r="298" spans="2:30" ht="27" customHeight="1">
      <c r="B298" s="29"/>
      <c r="C298" s="290" t="s">
        <v>187</v>
      </c>
      <c r="D298" s="291"/>
      <c r="E298" s="291"/>
      <c r="F298" s="291"/>
      <c r="G298" s="291"/>
      <c r="H298" s="292"/>
      <c r="I298" s="337">
        <v>1</v>
      </c>
      <c r="J298" s="338"/>
      <c r="K298" s="280">
        <f t="shared" si="110"/>
        <v>3.3333333333333333E-2</v>
      </c>
      <c r="L298" s="281"/>
      <c r="M298" s="337">
        <v>4</v>
      </c>
      <c r="N298" s="338"/>
      <c r="O298" s="280">
        <f t="shared" si="111"/>
        <v>0.18181818181818182</v>
      </c>
      <c r="P298" s="281"/>
      <c r="Q298" s="337">
        <v>1</v>
      </c>
      <c r="R298" s="338"/>
      <c r="S298" s="280">
        <f t="shared" si="112"/>
        <v>4.5454545454545456E-2</v>
      </c>
      <c r="T298" s="281"/>
      <c r="U298" s="337">
        <v>5</v>
      </c>
      <c r="V298" s="338"/>
      <c r="W298" s="280">
        <f t="shared" si="113"/>
        <v>0.26315789473684209</v>
      </c>
      <c r="X298" s="281"/>
      <c r="Y298" s="337">
        <v>5</v>
      </c>
      <c r="Z298" s="338"/>
      <c r="AA298" s="280">
        <f t="shared" si="114"/>
        <v>0.2</v>
      </c>
      <c r="AB298" s="281"/>
      <c r="AC298" s="29"/>
      <c r="AD298" s="29"/>
    </row>
    <row r="299" spans="2:30">
      <c r="B299" s="29"/>
      <c r="C299" s="290" t="s">
        <v>185</v>
      </c>
      <c r="D299" s="291"/>
      <c r="E299" s="291"/>
      <c r="F299" s="291"/>
      <c r="G299" s="291"/>
      <c r="H299" s="292"/>
      <c r="I299" s="337">
        <v>1</v>
      </c>
      <c r="J299" s="338"/>
      <c r="K299" s="280">
        <f t="shared" si="110"/>
        <v>3.3333333333333333E-2</v>
      </c>
      <c r="L299" s="281"/>
      <c r="M299" s="337">
        <v>1</v>
      </c>
      <c r="N299" s="338"/>
      <c r="O299" s="280">
        <f t="shared" si="111"/>
        <v>4.5454545454545456E-2</v>
      </c>
      <c r="P299" s="281"/>
      <c r="Q299" s="337">
        <v>0</v>
      </c>
      <c r="R299" s="338"/>
      <c r="S299" s="280">
        <f t="shared" si="112"/>
        <v>0</v>
      </c>
      <c r="T299" s="281"/>
      <c r="U299" s="337">
        <v>1</v>
      </c>
      <c r="V299" s="338"/>
      <c r="W299" s="280">
        <f t="shared" si="113"/>
        <v>5.2631578947368418E-2</v>
      </c>
      <c r="X299" s="281"/>
      <c r="Y299" s="337">
        <v>1</v>
      </c>
      <c r="Z299" s="338"/>
      <c r="AA299" s="280">
        <f t="shared" si="114"/>
        <v>0.04</v>
      </c>
      <c r="AB299" s="281"/>
      <c r="AC299" s="29"/>
      <c r="AD299" s="29"/>
    </row>
    <row r="300" spans="2:30" ht="27" customHeight="1">
      <c r="B300" s="29"/>
      <c r="C300" s="290" t="s">
        <v>186</v>
      </c>
      <c r="D300" s="291"/>
      <c r="E300" s="291"/>
      <c r="F300" s="291"/>
      <c r="G300" s="291"/>
      <c r="H300" s="292"/>
      <c r="I300" s="337">
        <v>0</v>
      </c>
      <c r="J300" s="338"/>
      <c r="K300" s="280">
        <f t="shared" si="110"/>
        <v>0</v>
      </c>
      <c r="L300" s="281"/>
      <c r="M300" s="337">
        <v>1</v>
      </c>
      <c r="N300" s="338"/>
      <c r="O300" s="280">
        <f t="shared" si="111"/>
        <v>4.5454545454545456E-2</v>
      </c>
      <c r="P300" s="281"/>
      <c r="Q300" s="337">
        <v>0</v>
      </c>
      <c r="R300" s="338"/>
      <c r="S300" s="280">
        <f t="shared" si="112"/>
        <v>0</v>
      </c>
      <c r="T300" s="281"/>
      <c r="U300" s="337">
        <v>1</v>
      </c>
      <c r="V300" s="338"/>
      <c r="W300" s="280">
        <f t="shared" si="113"/>
        <v>5.2631578947368418E-2</v>
      </c>
      <c r="X300" s="281"/>
      <c r="Y300" s="337">
        <v>1</v>
      </c>
      <c r="Z300" s="338"/>
      <c r="AA300" s="280">
        <f t="shared" si="114"/>
        <v>0.04</v>
      </c>
      <c r="AB300" s="281"/>
      <c r="AC300" s="29"/>
      <c r="AD300" s="29"/>
    </row>
    <row r="301" spans="2:30">
      <c r="B301" s="29"/>
      <c r="C301" s="290" t="s">
        <v>138</v>
      </c>
      <c r="D301" s="291"/>
      <c r="E301" s="291"/>
      <c r="F301" s="291"/>
      <c r="G301" s="291"/>
      <c r="H301" s="292"/>
      <c r="I301" s="337">
        <v>2</v>
      </c>
      <c r="J301" s="338"/>
      <c r="K301" s="280">
        <f t="shared" si="110"/>
        <v>6.6666666666666666E-2</v>
      </c>
      <c r="L301" s="281"/>
      <c r="M301" s="337">
        <v>0</v>
      </c>
      <c r="N301" s="338"/>
      <c r="O301" s="280">
        <f t="shared" si="111"/>
        <v>0</v>
      </c>
      <c r="P301" s="281"/>
      <c r="Q301" s="337">
        <v>1</v>
      </c>
      <c r="R301" s="338"/>
      <c r="S301" s="280">
        <f t="shared" si="112"/>
        <v>4.5454545454545456E-2</v>
      </c>
      <c r="T301" s="281"/>
      <c r="U301" s="337">
        <v>0</v>
      </c>
      <c r="V301" s="338"/>
      <c r="W301" s="280">
        <f t="shared" si="113"/>
        <v>0</v>
      </c>
      <c r="X301" s="281"/>
      <c r="Y301" s="337">
        <v>1</v>
      </c>
      <c r="Z301" s="338"/>
      <c r="AA301" s="280">
        <f t="shared" si="114"/>
        <v>0.04</v>
      </c>
      <c r="AB301" s="281"/>
      <c r="AC301" s="29"/>
      <c r="AD301" s="29"/>
    </row>
    <row r="302" spans="2:30">
      <c r="B302" s="29"/>
      <c r="C302" s="169"/>
      <c r="D302" s="169"/>
      <c r="E302" s="169"/>
      <c r="F302" s="169"/>
      <c r="G302" s="169"/>
      <c r="H302" s="169"/>
      <c r="I302" s="162"/>
      <c r="J302" s="162"/>
      <c r="K302" s="11"/>
      <c r="L302" s="11"/>
      <c r="M302" s="162"/>
      <c r="N302" s="162"/>
      <c r="O302" s="11"/>
      <c r="P302" s="11"/>
      <c r="Q302" s="162"/>
      <c r="R302" s="162"/>
      <c r="S302" s="11"/>
      <c r="T302" s="11"/>
      <c r="U302" s="162"/>
      <c r="V302" s="162"/>
      <c r="W302" s="11"/>
      <c r="X302" s="11"/>
      <c r="Y302" s="162"/>
      <c r="Z302" s="162"/>
      <c r="AA302" s="11"/>
      <c r="AB302" s="11"/>
      <c r="AC302" s="29"/>
      <c r="AD302" s="29"/>
    </row>
    <row r="303" spans="2:30">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c r="AB303" s="29"/>
      <c r="AC303" s="29"/>
      <c r="AD303" s="29"/>
    </row>
    <row r="304" spans="2:30" ht="13.5" customHeight="1">
      <c r="B304" s="29"/>
      <c r="C304" s="131" t="s">
        <v>138</v>
      </c>
      <c r="D304" s="33"/>
      <c r="E304" s="239">
        <f>W274</f>
        <v>1</v>
      </c>
      <c r="F304" s="239"/>
      <c r="G304" s="66"/>
      <c r="H304" s="71"/>
      <c r="I304" s="289" t="s">
        <v>72</v>
      </c>
      <c r="J304" s="380"/>
      <c r="K304" s="239" t="s">
        <v>226</v>
      </c>
      <c r="L304" s="240"/>
      <c r="M304" s="289" t="s">
        <v>73</v>
      </c>
      <c r="N304" s="380"/>
      <c r="O304" s="239" t="s">
        <v>226</v>
      </c>
      <c r="P304" s="240"/>
      <c r="Q304" s="289" t="s">
        <v>74</v>
      </c>
      <c r="R304" s="380"/>
      <c r="S304" s="239" t="s">
        <v>226</v>
      </c>
      <c r="T304" s="240"/>
      <c r="U304" s="289" t="s">
        <v>75</v>
      </c>
      <c r="V304" s="380"/>
      <c r="W304" s="239">
        <f>SUM(U231:V233)</f>
        <v>1</v>
      </c>
      <c r="X304" s="240"/>
      <c r="Y304" s="289" t="s">
        <v>76</v>
      </c>
      <c r="Z304" s="380"/>
      <c r="AA304" s="239" t="s">
        <v>226</v>
      </c>
      <c r="AB304" s="240"/>
      <c r="AC304" s="29"/>
      <c r="AD304" s="29"/>
    </row>
    <row r="305" spans="2:30" ht="27" customHeight="1">
      <c r="B305" s="29"/>
      <c r="C305" s="290" t="s">
        <v>182</v>
      </c>
      <c r="D305" s="291"/>
      <c r="E305" s="291"/>
      <c r="F305" s="291"/>
      <c r="G305" s="291"/>
      <c r="H305" s="292"/>
      <c r="I305" s="337">
        <v>0</v>
      </c>
      <c r="J305" s="338"/>
      <c r="K305" s="280">
        <v>0</v>
      </c>
      <c r="L305" s="281"/>
      <c r="M305" s="337">
        <v>0</v>
      </c>
      <c r="N305" s="338"/>
      <c r="O305" s="280">
        <v>0</v>
      </c>
      <c r="P305" s="281"/>
      <c r="Q305" s="337">
        <v>0</v>
      </c>
      <c r="R305" s="338"/>
      <c r="S305" s="280">
        <v>0</v>
      </c>
      <c r="T305" s="281"/>
      <c r="U305" s="337">
        <v>0</v>
      </c>
      <c r="V305" s="338"/>
      <c r="W305" s="280">
        <f t="shared" ref="W305:W311" si="115">U305/W$304</f>
        <v>0</v>
      </c>
      <c r="X305" s="281"/>
      <c r="Y305" s="337">
        <v>0</v>
      </c>
      <c r="Z305" s="338"/>
      <c r="AA305" s="280">
        <v>0</v>
      </c>
      <c r="AB305" s="281"/>
      <c r="AC305" s="29"/>
      <c r="AD305" s="29"/>
    </row>
    <row r="306" spans="2:30" ht="27" customHeight="1">
      <c r="B306" s="29"/>
      <c r="C306" s="290" t="s">
        <v>183</v>
      </c>
      <c r="D306" s="291"/>
      <c r="E306" s="291"/>
      <c r="F306" s="291"/>
      <c r="G306" s="291"/>
      <c r="H306" s="292"/>
      <c r="I306" s="337">
        <v>0</v>
      </c>
      <c r="J306" s="338"/>
      <c r="K306" s="280">
        <v>0</v>
      </c>
      <c r="L306" s="281"/>
      <c r="M306" s="337">
        <v>0</v>
      </c>
      <c r="N306" s="338"/>
      <c r="O306" s="280">
        <v>0</v>
      </c>
      <c r="P306" s="281"/>
      <c r="Q306" s="337">
        <v>0</v>
      </c>
      <c r="R306" s="338"/>
      <c r="S306" s="280">
        <v>0</v>
      </c>
      <c r="T306" s="281"/>
      <c r="U306" s="337">
        <v>0</v>
      </c>
      <c r="V306" s="338"/>
      <c r="W306" s="280">
        <f t="shared" si="115"/>
        <v>0</v>
      </c>
      <c r="X306" s="281"/>
      <c r="Y306" s="337">
        <v>0</v>
      </c>
      <c r="Z306" s="338"/>
      <c r="AA306" s="280">
        <v>0</v>
      </c>
      <c r="AB306" s="281"/>
      <c r="AC306" s="29"/>
      <c r="AD306" s="29"/>
    </row>
    <row r="307" spans="2:30" ht="27" customHeight="1">
      <c r="B307" s="29"/>
      <c r="C307" s="290" t="s">
        <v>184</v>
      </c>
      <c r="D307" s="291"/>
      <c r="E307" s="291"/>
      <c r="F307" s="291"/>
      <c r="G307" s="291"/>
      <c r="H307" s="292"/>
      <c r="I307" s="337">
        <v>0</v>
      </c>
      <c r="J307" s="338"/>
      <c r="K307" s="280">
        <v>0</v>
      </c>
      <c r="L307" s="281"/>
      <c r="M307" s="337">
        <v>0</v>
      </c>
      <c r="N307" s="338"/>
      <c r="O307" s="280">
        <v>0</v>
      </c>
      <c r="P307" s="281"/>
      <c r="Q307" s="337">
        <v>0</v>
      </c>
      <c r="R307" s="338"/>
      <c r="S307" s="280">
        <v>0</v>
      </c>
      <c r="T307" s="281"/>
      <c r="U307" s="337">
        <v>0</v>
      </c>
      <c r="V307" s="338"/>
      <c r="W307" s="280">
        <f t="shared" si="115"/>
        <v>0</v>
      </c>
      <c r="X307" s="281"/>
      <c r="Y307" s="337">
        <v>0</v>
      </c>
      <c r="Z307" s="338"/>
      <c r="AA307" s="280">
        <v>0</v>
      </c>
      <c r="AB307" s="281"/>
      <c r="AC307" s="29"/>
      <c r="AD307" s="29"/>
    </row>
    <row r="308" spans="2:30" ht="27" customHeight="1">
      <c r="B308" s="29"/>
      <c r="C308" s="290" t="s">
        <v>187</v>
      </c>
      <c r="D308" s="291"/>
      <c r="E308" s="291"/>
      <c r="F308" s="291"/>
      <c r="G308" s="291"/>
      <c r="H308" s="292"/>
      <c r="I308" s="337">
        <v>0</v>
      </c>
      <c r="J308" s="338"/>
      <c r="K308" s="280">
        <v>0</v>
      </c>
      <c r="L308" s="281"/>
      <c r="M308" s="337">
        <v>0</v>
      </c>
      <c r="N308" s="338"/>
      <c r="O308" s="280">
        <v>0</v>
      </c>
      <c r="P308" s="281"/>
      <c r="Q308" s="337">
        <v>0</v>
      </c>
      <c r="R308" s="338"/>
      <c r="S308" s="280">
        <v>0</v>
      </c>
      <c r="T308" s="281"/>
      <c r="U308" s="337">
        <v>0</v>
      </c>
      <c r="V308" s="338"/>
      <c r="W308" s="280">
        <f t="shared" si="115"/>
        <v>0</v>
      </c>
      <c r="X308" s="281"/>
      <c r="Y308" s="337">
        <v>0</v>
      </c>
      <c r="Z308" s="338"/>
      <c r="AA308" s="280">
        <v>0</v>
      </c>
      <c r="AB308" s="281"/>
      <c r="AC308" s="29"/>
      <c r="AD308" s="29"/>
    </row>
    <row r="309" spans="2:30" ht="13.5" customHeight="1">
      <c r="B309" s="29"/>
      <c r="C309" s="290" t="s">
        <v>185</v>
      </c>
      <c r="D309" s="291"/>
      <c r="E309" s="291"/>
      <c r="F309" s="291"/>
      <c r="G309" s="291"/>
      <c r="H309" s="292"/>
      <c r="I309" s="337">
        <v>0</v>
      </c>
      <c r="J309" s="338"/>
      <c r="K309" s="280">
        <v>0</v>
      </c>
      <c r="L309" s="281"/>
      <c r="M309" s="337">
        <v>0</v>
      </c>
      <c r="N309" s="338"/>
      <c r="O309" s="280">
        <v>0</v>
      </c>
      <c r="P309" s="281"/>
      <c r="Q309" s="337">
        <v>0</v>
      </c>
      <c r="R309" s="338"/>
      <c r="S309" s="280">
        <v>0</v>
      </c>
      <c r="T309" s="281"/>
      <c r="U309" s="337">
        <v>0</v>
      </c>
      <c r="V309" s="338"/>
      <c r="W309" s="280">
        <f t="shared" si="115"/>
        <v>0</v>
      </c>
      <c r="X309" s="281"/>
      <c r="Y309" s="337">
        <v>0</v>
      </c>
      <c r="Z309" s="338"/>
      <c r="AA309" s="280">
        <v>0</v>
      </c>
      <c r="AB309" s="281"/>
      <c r="AC309" s="29"/>
      <c r="AD309" s="29"/>
    </row>
    <row r="310" spans="2:30" ht="27" customHeight="1">
      <c r="B310" s="29"/>
      <c r="C310" s="290" t="s">
        <v>186</v>
      </c>
      <c r="D310" s="291"/>
      <c r="E310" s="291"/>
      <c r="F310" s="291"/>
      <c r="G310" s="291"/>
      <c r="H310" s="292"/>
      <c r="I310" s="337">
        <v>0</v>
      </c>
      <c r="J310" s="338"/>
      <c r="K310" s="280">
        <v>0</v>
      </c>
      <c r="L310" s="281"/>
      <c r="M310" s="337">
        <v>0</v>
      </c>
      <c r="N310" s="338"/>
      <c r="O310" s="280">
        <v>0</v>
      </c>
      <c r="P310" s="281"/>
      <c r="Q310" s="337">
        <v>0</v>
      </c>
      <c r="R310" s="338"/>
      <c r="S310" s="280">
        <v>0</v>
      </c>
      <c r="T310" s="281"/>
      <c r="U310" s="337">
        <v>0</v>
      </c>
      <c r="V310" s="338"/>
      <c r="W310" s="280">
        <f t="shared" si="115"/>
        <v>0</v>
      </c>
      <c r="X310" s="281"/>
      <c r="Y310" s="337">
        <v>0</v>
      </c>
      <c r="Z310" s="338"/>
      <c r="AA310" s="280">
        <v>0</v>
      </c>
      <c r="AB310" s="281"/>
      <c r="AC310" s="29"/>
      <c r="AD310" s="29"/>
    </row>
    <row r="311" spans="2:30" ht="13.5" customHeight="1">
      <c r="B311" s="29"/>
      <c r="C311" s="290" t="s">
        <v>138</v>
      </c>
      <c r="D311" s="291"/>
      <c r="E311" s="291"/>
      <c r="F311" s="291"/>
      <c r="G311" s="291"/>
      <c r="H311" s="292"/>
      <c r="I311" s="337">
        <v>0</v>
      </c>
      <c r="J311" s="338"/>
      <c r="K311" s="280">
        <v>0</v>
      </c>
      <c r="L311" s="281"/>
      <c r="M311" s="337">
        <v>0</v>
      </c>
      <c r="N311" s="338"/>
      <c r="O311" s="280">
        <v>0</v>
      </c>
      <c r="P311" s="281"/>
      <c r="Q311" s="337">
        <v>0</v>
      </c>
      <c r="R311" s="338"/>
      <c r="S311" s="280">
        <v>0</v>
      </c>
      <c r="T311" s="281"/>
      <c r="U311" s="337">
        <v>1</v>
      </c>
      <c r="V311" s="338"/>
      <c r="W311" s="280">
        <f t="shared" si="115"/>
        <v>1</v>
      </c>
      <c r="X311" s="281"/>
      <c r="Y311" s="337">
        <v>0</v>
      </c>
      <c r="Z311" s="338"/>
      <c r="AA311" s="280">
        <v>0</v>
      </c>
      <c r="AB311" s="281"/>
      <c r="AC311" s="29"/>
      <c r="AD311" s="29"/>
    </row>
    <row r="312" spans="2:30">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c r="AB312" s="29"/>
      <c r="AC312" s="29"/>
      <c r="AD312" s="29"/>
    </row>
    <row r="313" spans="2:30">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c r="AB313" s="29"/>
      <c r="AC313" s="29"/>
      <c r="AD313" s="29"/>
    </row>
    <row r="314" spans="2:30">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29"/>
      <c r="AC314" s="29"/>
      <c r="AD314" s="29"/>
    </row>
    <row r="315" spans="2:30" ht="13.5" customHeight="1">
      <c r="B315" s="227" t="s">
        <v>274</v>
      </c>
      <c r="C315" s="227"/>
      <c r="D315" s="227"/>
      <c r="E315" s="227"/>
      <c r="F315" s="227"/>
      <c r="G315" s="227"/>
      <c r="H315" s="227"/>
      <c r="I315" s="227"/>
      <c r="J315" s="227"/>
      <c r="K315" s="227"/>
      <c r="L315" s="227"/>
      <c r="M315" s="227"/>
      <c r="N315" s="227"/>
      <c r="O315" s="227"/>
      <c r="P315" s="227"/>
      <c r="Q315" s="227"/>
      <c r="R315" s="227"/>
      <c r="S315" s="227"/>
      <c r="T315" s="227"/>
      <c r="U315" s="227"/>
      <c r="V315" s="227"/>
      <c r="W315" s="227"/>
      <c r="X315" s="227"/>
      <c r="Y315" s="227"/>
      <c r="Z315" s="227"/>
      <c r="AA315" s="227"/>
      <c r="AB315" s="227"/>
      <c r="AC315" s="153"/>
      <c r="AD315" s="29"/>
    </row>
    <row r="316" spans="2:30">
      <c r="B316" s="227"/>
      <c r="C316" s="227"/>
      <c r="D316" s="227"/>
      <c r="E316" s="227"/>
      <c r="F316" s="227"/>
      <c r="G316" s="227"/>
      <c r="H316" s="227"/>
      <c r="I316" s="227"/>
      <c r="J316" s="227"/>
      <c r="K316" s="227"/>
      <c r="L316" s="227"/>
      <c r="M316" s="227"/>
      <c r="N316" s="227"/>
      <c r="O316" s="227"/>
      <c r="P316" s="227"/>
      <c r="Q316" s="227"/>
      <c r="R316" s="227"/>
      <c r="S316" s="227"/>
      <c r="T316" s="227"/>
      <c r="U316" s="227"/>
      <c r="V316" s="227"/>
      <c r="W316" s="227"/>
      <c r="X316" s="227"/>
      <c r="Y316" s="227"/>
      <c r="Z316" s="227"/>
      <c r="AA316" s="227"/>
      <c r="AB316" s="227"/>
      <c r="AC316" s="153"/>
      <c r="AD316" s="29"/>
    </row>
    <row r="317" spans="2:30">
      <c r="B317" s="122"/>
      <c r="C317" s="122"/>
      <c r="D317" s="122"/>
      <c r="E317" s="122"/>
      <c r="F317" s="122"/>
      <c r="G317" s="122"/>
      <c r="H317" s="122"/>
      <c r="I317" s="122"/>
      <c r="J317" s="122"/>
      <c r="K317" s="122"/>
      <c r="L317" s="122"/>
      <c r="M317" s="122"/>
      <c r="N317" s="122"/>
      <c r="O317" s="122"/>
      <c r="P317" s="122"/>
      <c r="Q317" s="122"/>
      <c r="R317" s="122"/>
      <c r="S317" s="122"/>
      <c r="T317" s="122"/>
      <c r="U317" s="122"/>
      <c r="V317" s="122"/>
      <c r="W317" s="122"/>
      <c r="X317" s="122"/>
      <c r="Y317" s="122"/>
      <c r="Z317" s="122"/>
      <c r="AA317" s="122"/>
      <c r="AB317" s="122"/>
      <c r="AC317" s="29"/>
      <c r="AD317" s="29"/>
    </row>
    <row r="318" spans="2:30">
      <c r="B318" s="29"/>
      <c r="C318" s="208"/>
      <c r="D318" s="209"/>
      <c r="E318" s="209"/>
      <c r="F318" s="209"/>
      <c r="G318" s="209"/>
      <c r="H318" s="210"/>
      <c r="I318" s="238" t="s">
        <v>24</v>
      </c>
      <c r="J318" s="238"/>
      <c r="K318" s="239">
        <f>I209</f>
        <v>136</v>
      </c>
      <c r="L318" s="240"/>
      <c r="M318" s="238" t="s">
        <v>2</v>
      </c>
      <c r="N318" s="238"/>
      <c r="O318" s="239">
        <f>M209</f>
        <v>59</v>
      </c>
      <c r="P318" s="240"/>
      <c r="Q318" s="238" t="s">
        <v>3</v>
      </c>
      <c r="R318" s="238"/>
      <c r="S318" s="239">
        <f>Q209</f>
        <v>76</v>
      </c>
      <c r="T318" s="240"/>
      <c r="U318" s="238" t="s">
        <v>90</v>
      </c>
      <c r="V318" s="238"/>
      <c r="W318" s="239">
        <f>U209</f>
        <v>1</v>
      </c>
      <c r="X318" s="240"/>
      <c r="Y318" s="29"/>
      <c r="Z318" s="29"/>
      <c r="AA318" s="29"/>
      <c r="AB318" s="29"/>
      <c r="AC318" s="29"/>
      <c r="AD318" s="29"/>
    </row>
    <row r="319" spans="2:30" ht="27" customHeight="1">
      <c r="B319" s="29"/>
      <c r="C319" s="245" t="s">
        <v>188</v>
      </c>
      <c r="D319" s="246"/>
      <c r="E319" s="246"/>
      <c r="F319" s="246"/>
      <c r="G319" s="246"/>
      <c r="H319" s="247"/>
      <c r="I319" s="215">
        <f>M319+Q319+U319</f>
        <v>32</v>
      </c>
      <c r="J319" s="216"/>
      <c r="K319" s="217">
        <f t="shared" ref="K319:K328" si="116">I319/K$318</f>
        <v>0.23529411764705882</v>
      </c>
      <c r="L319" s="218"/>
      <c r="M319" s="215">
        <v>14</v>
      </c>
      <c r="N319" s="216"/>
      <c r="O319" s="217">
        <f t="shared" ref="O319:O328" si="117">M319/O$318</f>
        <v>0.23728813559322035</v>
      </c>
      <c r="P319" s="218"/>
      <c r="Q319" s="215">
        <v>18</v>
      </c>
      <c r="R319" s="216"/>
      <c r="S319" s="217">
        <f t="shared" ref="S319:S328" si="118">Q319/S$318</f>
        <v>0.23684210526315788</v>
      </c>
      <c r="T319" s="218"/>
      <c r="U319" s="215">
        <v>0</v>
      </c>
      <c r="V319" s="216"/>
      <c r="W319" s="217">
        <f t="shared" ref="W319:W328" si="119">U319/W$318</f>
        <v>0</v>
      </c>
      <c r="X319" s="218"/>
      <c r="Y319" s="29"/>
      <c r="Z319" s="29"/>
      <c r="AA319" s="29"/>
      <c r="AB319" s="29"/>
      <c r="AC319" s="29"/>
      <c r="AD319" s="29"/>
    </row>
    <row r="320" spans="2:30">
      <c r="B320" s="29"/>
      <c r="C320" s="208" t="s">
        <v>36</v>
      </c>
      <c r="D320" s="209"/>
      <c r="E320" s="209"/>
      <c r="F320" s="209"/>
      <c r="G320" s="209"/>
      <c r="H320" s="210"/>
      <c r="I320" s="215">
        <f>M320+Q320+U320</f>
        <v>27</v>
      </c>
      <c r="J320" s="216"/>
      <c r="K320" s="217">
        <f t="shared" si="116"/>
        <v>0.19852941176470587</v>
      </c>
      <c r="L320" s="218"/>
      <c r="M320" s="215">
        <v>13</v>
      </c>
      <c r="N320" s="216"/>
      <c r="O320" s="217">
        <f t="shared" si="117"/>
        <v>0.22033898305084745</v>
      </c>
      <c r="P320" s="218"/>
      <c r="Q320" s="215">
        <v>14</v>
      </c>
      <c r="R320" s="216"/>
      <c r="S320" s="217">
        <f t="shared" si="118"/>
        <v>0.18421052631578946</v>
      </c>
      <c r="T320" s="218"/>
      <c r="U320" s="215">
        <v>0</v>
      </c>
      <c r="V320" s="216"/>
      <c r="W320" s="217">
        <f t="shared" si="119"/>
        <v>0</v>
      </c>
      <c r="X320" s="218"/>
      <c r="Y320" s="29"/>
      <c r="Z320" s="29"/>
      <c r="AA320" s="29"/>
      <c r="AB320" s="29"/>
      <c r="AC320" s="29"/>
      <c r="AD320" s="29"/>
    </row>
    <row r="321" spans="2:30">
      <c r="B321" s="29"/>
      <c r="C321" s="208" t="s">
        <v>32</v>
      </c>
      <c r="D321" s="209"/>
      <c r="E321" s="209"/>
      <c r="F321" s="209"/>
      <c r="G321" s="209"/>
      <c r="H321" s="210"/>
      <c r="I321" s="215">
        <f>M321+Q321+U321</f>
        <v>16</v>
      </c>
      <c r="J321" s="216"/>
      <c r="K321" s="217">
        <f t="shared" si="116"/>
        <v>0.11764705882352941</v>
      </c>
      <c r="L321" s="218"/>
      <c r="M321" s="215">
        <v>10</v>
      </c>
      <c r="N321" s="216"/>
      <c r="O321" s="217">
        <f t="shared" si="117"/>
        <v>0.16949152542372881</v>
      </c>
      <c r="P321" s="218"/>
      <c r="Q321" s="215">
        <v>6</v>
      </c>
      <c r="R321" s="216"/>
      <c r="S321" s="217">
        <f t="shared" si="118"/>
        <v>7.8947368421052627E-2</v>
      </c>
      <c r="T321" s="218"/>
      <c r="U321" s="215">
        <v>0</v>
      </c>
      <c r="V321" s="216"/>
      <c r="W321" s="217">
        <f t="shared" si="119"/>
        <v>0</v>
      </c>
      <c r="X321" s="218"/>
      <c r="Y321" s="29"/>
      <c r="Z321" s="29"/>
    </row>
    <row r="322" spans="2:30">
      <c r="B322" s="29"/>
      <c r="C322" s="208" t="s">
        <v>35</v>
      </c>
      <c r="D322" s="209"/>
      <c r="E322" s="209"/>
      <c r="F322" s="209"/>
      <c r="G322" s="209"/>
      <c r="H322" s="210"/>
      <c r="I322" s="215">
        <f>M322+Q322+U322</f>
        <v>13</v>
      </c>
      <c r="J322" s="216"/>
      <c r="K322" s="217">
        <f t="shared" si="116"/>
        <v>9.5588235294117641E-2</v>
      </c>
      <c r="L322" s="218"/>
      <c r="M322" s="215">
        <v>7</v>
      </c>
      <c r="N322" s="216"/>
      <c r="O322" s="217">
        <f t="shared" si="117"/>
        <v>0.11864406779661017</v>
      </c>
      <c r="P322" s="218"/>
      <c r="Q322" s="215">
        <v>6</v>
      </c>
      <c r="R322" s="216"/>
      <c r="S322" s="217">
        <f t="shared" si="118"/>
        <v>7.8947368421052627E-2</v>
      </c>
      <c r="T322" s="218"/>
      <c r="U322" s="215">
        <v>0</v>
      </c>
      <c r="V322" s="216"/>
      <c r="W322" s="217">
        <f t="shared" si="119"/>
        <v>0</v>
      </c>
      <c r="X322" s="218"/>
      <c r="Y322" s="29"/>
      <c r="Z322" s="29"/>
      <c r="AA322" s="29"/>
      <c r="AB322" s="29"/>
      <c r="AC322" s="29"/>
      <c r="AD322" s="29"/>
    </row>
    <row r="323" spans="2:30">
      <c r="B323" s="29"/>
      <c r="C323" s="208" t="s">
        <v>79</v>
      </c>
      <c r="D323" s="209"/>
      <c r="E323" s="209"/>
      <c r="F323" s="209"/>
      <c r="G323" s="209"/>
      <c r="H323" s="210"/>
      <c r="I323" s="215">
        <f>M323+Q323+U323</f>
        <v>11</v>
      </c>
      <c r="J323" s="216"/>
      <c r="K323" s="217">
        <f t="shared" si="116"/>
        <v>8.0882352941176475E-2</v>
      </c>
      <c r="L323" s="218"/>
      <c r="M323" s="215">
        <v>3</v>
      </c>
      <c r="N323" s="216"/>
      <c r="O323" s="217">
        <f t="shared" si="117"/>
        <v>5.0847457627118647E-2</v>
      </c>
      <c r="P323" s="218"/>
      <c r="Q323" s="215">
        <v>8</v>
      </c>
      <c r="R323" s="216"/>
      <c r="S323" s="217">
        <f t="shared" si="118"/>
        <v>0.10526315789473684</v>
      </c>
      <c r="T323" s="218"/>
      <c r="U323" s="215">
        <v>0</v>
      </c>
      <c r="V323" s="216"/>
      <c r="W323" s="217">
        <f t="shared" si="119"/>
        <v>0</v>
      </c>
      <c r="X323" s="218"/>
      <c r="Y323" s="29"/>
      <c r="Z323" s="29"/>
      <c r="AA323" s="29"/>
      <c r="AB323" s="29"/>
      <c r="AC323" s="29"/>
      <c r="AD323" s="29"/>
    </row>
    <row r="324" spans="2:30" ht="14.25" customHeight="1">
      <c r="B324" s="29"/>
      <c r="C324" s="208" t="s">
        <v>33</v>
      </c>
      <c r="D324" s="209"/>
      <c r="E324" s="209"/>
      <c r="F324" s="209"/>
      <c r="G324" s="209"/>
      <c r="H324" s="210"/>
      <c r="I324" s="215">
        <f t="shared" ref="I324:I328" si="120">M324+Q324+U324</f>
        <v>8</v>
      </c>
      <c r="J324" s="216"/>
      <c r="K324" s="217">
        <f t="shared" si="116"/>
        <v>5.8823529411764705E-2</v>
      </c>
      <c r="L324" s="218"/>
      <c r="M324" s="215">
        <v>1</v>
      </c>
      <c r="N324" s="216"/>
      <c r="O324" s="217">
        <f t="shared" si="117"/>
        <v>1.6949152542372881E-2</v>
      </c>
      <c r="P324" s="218"/>
      <c r="Q324" s="215">
        <v>7</v>
      </c>
      <c r="R324" s="216"/>
      <c r="S324" s="217">
        <f t="shared" si="118"/>
        <v>9.2105263157894732E-2</v>
      </c>
      <c r="T324" s="218"/>
      <c r="U324" s="215">
        <v>0</v>
      </c>
      <c r="V324" s="216"/>
      <c r="W324" s="217">
        <f t="shared" si="119"/>
        <v>0</v>
      </c>
      <c r="X324" s="218"/>
      <c r="Y324" s="29"/>
      <c r="Z324" s="29"/>
      <c r="AA324" s="29"/>
      <c r="AB324" s="29"/>
      <c r="AC324" s="29"/>
    </row>
    <row r="325" spans="2:30">
      <c r="B325" s="29"/>
      <c r="C325" s="208" t="s">
        <v>80</v>
      </c>
      <c r="D325" s="209"/>
      <c r="E325" s="209"/>
      <c r="F325" s="209"/>
      <c r="G325" s="209"/>
      <c r="H325" s="210"/>
      <c r="I325" s="215">
        <f>M325+Q325+U325</f>
        <v>7</v>
      </c>
      <c r="J325" s="216"/>
      <c r="K325" s="217">
        <f t="shared" si="116"/>
        <v>5.1470588235294115E-2</v>
      </c>
      <c r="L325" s="218"/>
      <c r="M325" s="215">
        <v>1</v>
      </c>
      <c r="N325" s="216"/>
      <c r="O325" s="217">
        <f t="shared" si="117"/>
        <v>1.6949152542372881E-2</v>
      </c>
      <c r="P325" s="218"/>
      <c r="Q325" s="215">
        <v>6</v>
      </c>
      <c r="R325" s="216"/>
      <c r="S325" s="217">
        <f t="shared" si="118"/>
        <v>7.8947368421052627E-2</v>
      </c>
      <c r="T325" s="218"/>
      <c r="U325" s="215">
        <v>0</v>
      </c>
      <c r="V325" s="216"/>
      <c r="W325" s="217">
        <f t="shared" si="119"/>
        <v>0</v>
      </c>
      <c r="X325" s="218"/>
      <c r="Y325" s="29"/>
      <c r="Z325" s="29"/>
      <c r="AA325" s="29"/>
      <c r="AB325" s="29"/>
      <c r="AC325" s="29"/>
      <c r="AD325" s="29"/>
    </row>
    <row r="326" spans="2:30">
      <c r="B326" s="29"/>
      <c r="C326" s="208" t="s">
        <v>34</v>
      </c>
      <c r="D326" s="209"/>
      <c r="E326" s="209"/>
      <c r="F326" s="209"/>
      <c r="G326" s="209"/>
      <c r="H326" s="210"/>
      <c r="I326" s="215">
        <f t="shared" si="120"/>
        <v>4</v>
      </c>
      <c r="J326" s="216"/>
      <c r="K326" s="217">
        <f t="shared" si="116"/>
        <v>2.9411764705882353E-2</v>
      </c>
      <c r="L326" s="218"/>
      <c r="M326" s="215">
        <v>1</v>
      </c>
      <c r="N326" s="216"/>
      <c r="O326" s="217">
        <f t="shared" si="117"/>
        <v>1.6949152542372881E-2</v>
      </c>
      <c r="P326" s="218"/>
      <c r="Q326" s="215">
        <v>3</v>
      </c>
      <c r="R326" s="216"/>
      <c r="S326" s="217">
        <f t="shared" si="118"/>
        <v>3.9473684210526314E-2</v>
      </c>
      <c r="T326" s="218"/>
      <c r="U326" s="215">
        <v>0</v>
      </c>
      <c r="V326" s="216"/>
      <c r="W326" s="217">
        <f t="shared" si="119"/>
        <v>0</v>
      </c>
      <c r="X326" s="218"/>
      <c r="Y326" s="29"/>
      <c r="Z326" s="29"/>
      <c r="AA326" s="29"/>
      <c r="AB326" s="29"/>
      <c r="AC326" s="29"/>
      <c r="AD326" s="29"/>
    </row>
    <row r="327" spans="2:30">
      <c r="B327" s="29"/>
      <c r="C327" s="208" t="s">
        <v>31</v>
      </c>
      <c r="D327" s="209"/>
      <c r="E327" s="209"/>
      <c r="F327" s="209"/>
      <c r="G327" s="209"/>
      <c r="H327" s="210"/>
      <c r="I327" s="215">
        <f t="shared" si="120"/>
        <v>4</v>
      </c>
      <c r="J327" s="216"/>
      <c r="K327" s="217">
        <f t="shared" si="116"/>
        <v>2.9411764705882353E-2</v>
      </c>
      <c r="L327" s="218"/>
      <c r="M327" s="215">
        <v>2</v>
      </c>
      <c r="N327" s="216"/>
      <c r="O327" s="217">
        <f t="shared" si="117"/>
        <v>3.3898305084745763E-2</v>
      </c>
      <c r="P327" s="218"/>
      <c r="Q327" s="215">
        <v>2</v>
      </c>
      <c r="R327" s="216"/>
      <c r="S327" s="217">
        <f t="shared" si="118"/>
        <v>2.6315789473684209E-2</v>
      </c>
      <c r="T327" s="218"/>
      <c r="U327" s="215">
        <v>0</v>
      </c>
      <c r="V327" s="216"/>
      <c r="W327" s="217">
        <f t="shared" si="119"/>
        <v>0</v>
      </c>
      <c r="X327" s="218"/>
      <c r="Y327" s="29"/>
      <c r="Z327" s="29"/>
      <c r="AA327" s="29"/>
      <c r="AB327" s="29"/>
      <c r="AC327" s="29"/>
      <c r="AD327" s="29"/>
    </row>
    <row r="328" spans="2:30">
      <c r="B328" s="29"/>
      <c r="C328" s="208" t="s">
        <v>37</v>
      </c>
      <c r="D328" s="209"/>
      <c r="E328" s="209"/>
      <c r="F328" s="209"/>
      <c r="G328" s="209"/>
      <c r="H328" s="210"/>
      <c r="I328" s="215">
        <f t="shared" si="120"/>
        <v>59</v>
      </c>
      <c r="J328" s="216"/>
      <c r="K328" s="217">
        <f t="shared" si="116"/>
        <v>0.43382352941176472</v>
      </c>
      <c r="L328" s="218"/>
      <c r="M328" s="215">
        <v>26</v>
      </c>
      <c r="N328" s="216"/>
      <c r="O328" s="217">
        <f t="shared" si="117"/>
        <v>0.44067796610169491</v>
      </c>
      <c r="P328" s="218"/>
      <c r="Q328" s="215">
        <v>32</v>
      </c>
      <c r="R328" s="216"/>
      <c r="S328" s="217">
        <f t="shared" si="118"/>
        <v>0.42105263157894735</v>
      </c>
      <c r="T328" s="218"/>
      <c r="U328" s="215">
        <v>1</v>
      </c>
      <c r="V328" s="216"/>
      <c r="W328" s="217">
        <f t="shared" si="119"/>
        <v>1</v>
      </c>
      <c r="X328" s="218"/>
      <c r="Y328" s="29"/>
      <c r="Z328" s="29"/>
      <c r="AA328" s="29"/>
      <c r="AB328" s="29"/>
      <c r="AC328" s="29"/>
      <c r="AD328" s="29"/>
    </row>
    <row r="329" spans="2:30">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29"/>
      <c r="AC329" s="29"/>
      <c r="AD329" s="29"/>
    </row>
    <row r="330" spans="2:30">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row>
    <row r="331" spans="2:30">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29"/>
      <c r="AC331" s="29"/>
      <c r="AD331" s="29"/>
    </row>
    <row r="332" spans="2:30">
      <c r="B332" s="29" t="s">
        <v>232</v>
      </c>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row>
    <row r="333" spans="2:30">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row>
    <row r="334" spans="2:30">
      <c r="B334" s="29"/>
      <c r="C334" s="242"/>
      <c r="D334" s="243"/>
      <c r="E334" s="243"/>
      <c r="F334" s="243"/>
      <c r="G334" s="243"/>
      <c r="H334" s="244"/>
      <c r="I334" s="238" t="s">
        <v>24</v>
      </c>
      <c r="J334" s="238"/>
      <c r="K334" s="239">
        <f>P42</f>
        <v>500</v>
      </c>
      <c r="L334" s="240"/>
      <c r="M334" s="238" t="s">
        <v>2</v>
      </c>
      <c r="N334" s="238"/>
      <c r="O334" s="239">
        <f>P33</f>
        <v>250</v>
      </c>
      <c r="P334" s="240"/>
      <c r="Q334" s="238" t="s">
        <v>3</v>
      </c>
      <c r="R334" s="238"/>
      <c r="S334" s="239">
        <f>P36</f>
        <v>248</v>
      </c>
      <c r="T334" s="240"/>
      <c r="U334" s="238" t="s">
        <v>3</v>
      </c>
      <c r="V334" s="238"/>
      <c r="W334" s="239">
        <f>P39</f>
        <v>2</v>
      </c>
      <c r="X334" s="240"/>
      <c r="Y334" s="29"/>
      <c r="Z334" s="29"/>
      <c r="AA334" s="29"/>
      <c r="AB334" s="29"/>
      <c r="AC334" s="29"/>
      <c r="AD334" s="29"/>
    </row>
    <row r="335" spans="2:30" ht="27" customHeight="1">
      <c r="B335" s="29"/>
      <c r="C335" s="245" t="s">
        <v>38</v>
      </c>
      <c r="D335" s="246"/>
      <c r="E335" s="246"/>
      <c r="F335" s="246"/>
      <c r="G335" s="246"/>
      <c r="H335" s="247"/>
      <c r="I335" s="215">
        <f>M335+Q335+U335</f>
        <v>19</v>
      </c>
      <c r="J335" s="216"/>
      <c r="K335" s="217">
        <f>I335/K$334</f>
        <v>3.7999999999999999E-2</v>
      </c>
      <c r="L335" s="218"/>
      <c r="M335" s="215">
        <v>11</v>
      </c>
      <c r="N335" s="216"/>
      <c r="O335" s="280">
        <f>M335/O$334</f>
        <v>4.3999999999999997E-2</v>
      </c>
      <c r="P335" s="281"/>
      <c r="Q335" s="215">
        <v>8</v>
      </c>
      <c r="R335" s="216"/>
      <c r="S335" s="217">
        <f>Q335/S$334</f>
        <v>3.2258064516129031E-2</v>
      </c>
      <c r="T335" s="218"/>
      <c r="U335" s="215">
        <v>0</v>
      </c>
      <c r="V335" s="216"/>
      <c r="W335" s="217">
        <f>U335/W$334</f>
        <v>0</v>
      </c>
      <c r="X335" s="218"/>
      <c r="Y335" s="29"/>
      <c r="Z335" s="29"/>
      <c r="AA335" s="29"/>
      <c r="AB335" s="29"/>
      <c r="AC335" s="29"/>
      <c r="AD335" s="29"/>
    </row>
    <row r="336" spans="2:30" ht="40.5" customHeight="1">
      <c r="B336" s="29"/>
      <c r="C336" s="245" t="s">
        <v>81</v>
      </c>
      <c r="D336" s="246"/>
      <c r="E336" s="246"/>
      <c r="F336" s="246"/>
      <c r="G336" s="246"/>
      <c r="H336" s="247"/>
      <c r="I336" s="215">
        <f t="shared" ref="I336:I338" si="121">M336+Q336+U336</f>
        <v>93</v>
      </c>
      <c r="J336" s="216"/>
      <c r="K336" s="217">
        <f>I336/K$334</f>
        <v>0.186</v>
      </c>
      <c r="L336" s="218"/>
      <c r="M336" s="215">
        <v>55</v>
      </c>
      <c r="N336" s="216"/>
      <c r="O336" s="280">
        <f>M336/O$334</f>
        <v>0.22</v>
      </c>
      <c r="P336" s="281"/>
      <c r="Q336" s="215">
        <v>38</v>
      </c>
      <c r="R336" s="216"/>
      <c r="S336" s="217">
        <f>Q336/S$334</f>
        <v>0.15322580645161291</v>
      </c>
      <c r="T336" s="218"/>
      <c r="U336" s="215">
        <v>0</v>
      </c>
      <c r="V336" s="216"/>
      <c r="W336" s="217">
        <f>U336/W$334</f>
        <v>0</v>
      </c>
      <c r="X336" s="218"/>
      <c r="Y336" s="29"/>
      <c r="Z336" s="29"/>
      <c r="AA336" s="29"/>
      <c r="AB336" s="29"/>
      <c r="AC336" s="29"/>
      <c r="AD336" s="29"/>
    </row>
    <row r="337" spans="2:30" ht="40.5" customHeight="1">
      <c r="B337" s="29"/>
      <c r="C337" s="245" t="s">
        <v>82</v>
      </c>
      <c r="D337" s="246"/>
      <c r="E337" s="246"/>
      <c r="F337" s="246"/>
      <c r="G337" s="246"/>
      <c r="H337" s="247"/>
      <c r="I337" s="215">
        <f t="shared" si="121"/>
        <v>43</v>
      </c>
      <c r="J337" s="216"/>
      <c r="K337" s="217">
        <f>I337/K$334</f>
        <v>8.5999999999999993E-2</v>
      </c>
      <c r="L337" s="218"/>
      <c r="M337" s="215">
        <v>19</v>
      </c>
      <c r="N337" s="216"/>
      <c r="O337" s="280">
        <f>M337/O$334</f>
        <v>7.5999999999999998E-2</v>
      </c>
      <c r="P337" s="281"/>
      <c r="Q337" s="215">
        <v>24</v>
      </c>
      <c r="R337" s="216"/>
      <c r="S337" s="217">
        <f>Q337/S$334</f>
        <v>9.6774193548387094E-2</v>
      </c>
      <c r="T337" s="218"/>
      <c r="U337" s="215">
        <v>0</v>
      </c>
      <c r="V337" s="216"/>
      <c r="W337" s="217">
        <f>U337/W$334</f>
        <v>0</v>
      </c>
      <c r="X337" s="218"/>
      <c r="Y337" s="29"/>
      <c r="Z337" s="29"/>
      <c r="AA337" s="29"/>
      <c r="AB337" s="29"/>
      <c r="AC337" s="29"/>
      <c r="AD337" s="29"/>
    </row>
    <row r="338" spans="2:30" ht="27" customHeight="1">
      <c r="B338" s="29"/>
      <c r="C338" s="245" t="s">
        <v>39</v>
      </c>
      <c r="D338" s="246"/>
      <c r="E338" s="246"/>
      <c r="F338" s="246"/>
      <c r="G338" s="246"/>
      <c r="H338" s="247"/>
      <c r="I338" s="215">
        <f t="shared" si="121"/>
        <v>345</v>
      </c>
      <c r="J338" s="216"/>
      <c r="K338" s="217">
        <f>I338/K$334</f>
        <v>0.69</v>
      </c>
      <c r="L338" s="218"/>
      <c r="M338" s="215">
        <v>165</v>
      </c>
      <c r="N338" s="216"/>
      <c r="O338" s="280">
        <f>M338/O$334</f>
        <v>0.66</v>
      </c>
      <c r="P338" s="281"/>
      <c r="Q338" s="215">
        <v>178</v>
      </c>
      <c r="R338" s="216"/>
      <c r="S338" s="217">
        <f>Q338/S$334</f>
        <v>0.717741935483871</v>
      </c>
      <c r="T338" s="218"/>
      <c r="U338" s="215">
        <v>2</v>
      </c>
      <c r="V338" s="216"/>
      <c r="W338" s="217">
        <f>U338/W$334</f>
        <v>1</v>
      </c>
      <c r="X338" s="218"/>
      <c r="Y338" s="29"/>
      <c r="Z338" s="29"/>
      <c r="AA338" s="29"/>
      <c r="AB338" s="29"/>
      <c r="AC338" s="29"/>
      <c r="AD338" s="29"/>
    </row>
    <row r="339" spans="2:30" ht="13.5" customHeight="1">
      <c r="B339" s="29"/>
      <c r="C339" s="78"/>
      <c r="D339" s="78"/>
      <c r="E339" s="78"/>
      <c r="F339" s="78"/>
      <c r="G339" s="78"/>
      <c r="H339" s="78"/>
      <c r="I339" s="158"/>
      <c r="J339" s="158"/>
      <c r="K339" s="159"/>
      <c r="L339" s="159"/>
      <c r="M339" s="158"/>
      <c r="N339" s="158"/>
      <c r="O339" s="11"/>
      <c r="P339" s="11"/>
      <c r="Q339" s="158"/>
      <c r="R339" s="158"/>
      <c r="S339" s="159"/>
      <c r="T339" s="159"/>
      <c r="U339" s="158"/>
      <c r="V339" s="158"/>
      <c r="W339" s="159"/>
      <c r="X339" s="159"/>
      <c r="Y339" s="29"/>
      <c r="Z339" s="29"/>
      <c r="AA339" s="29"/>
      <c r="AB339" s="29"/>
      <c r="AC339" s="29"/>
      <c r="AD339" s="29"/>
    </row>
    <row r="340" spans="2:30" ht="13.5" customHeight="1">
      <c r="B340" s="29"/>
      <c r="C340" s="78"/>
      <c r="D340" s="78"/>
      <c r="E340" s="78"/>
      <c r="F340" s="78"/>
      <c r="G340" s="78"/>
      <c r="H340" s="78"/>
      <c r="I340" s="36"/>
      <c r="J340" s="36"/>
      <c r="K340" s="42"/>
      <c r="L340" s="42"/>
      <c r="M340" s="36"/>
      <c r="N340" s="36"/>
      <c r="O340" s="42"/>
      <c r="P340" s="42"/>
      <c r="Q340" s="36"/>
      <c r="R340" s="36"/>
      <c r="S340" s="42"/>
      <c r="T340" s="42"/>
      <c r="U340" s="29"/>
      <c r="V340" s="29"/>
      <c r="W340" s="29"/>
      <c r="X340" s="29"/>
      <c r="Y340" s="29"/>
      <c r="Z340" s="29"/>
      <c r="AA340" s="29"/>
      <c r="AB340" s="29"/>
      <c r="AC340" s="29"/>
      <c r="AD340" s="29"/>
    </row>
    <row r="341" spans="2:30">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c r="AC341" s="29"/>
      <c r="AD341" s="29"/>
    </row>
    <row r="342" spans="2:30" ht="13.5" customHeight="1">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c r="AB342" s="29"/>
      <c r="AC342" s="29"/>
      <c r="AD342" s="29"/>
    </row>
    <row r="343" spans="2:30" ht="13.5" customHeight="1">
      <c r="B343" s="227" t="s">
        <v>233</v>
      </c>
      <c r="C343" s="227"/>
      <c r="D343" s="227"/>
      <c r="E343" s="227"/>
      <c r="F343" s="227"/>
      <c r="G343" s="227"/>
      <c r="H343" s="227"/>
      <c r="I343" s="227"/>
      <c r="J343" s="227"/>
      <c r="K343" s="227"/>
      <c r="L343" s="227"/>
      <c r="M343" s="227"/>
      <c r="N343" s="227"/>
      <c r="O343" s="227"/>
      <c r="P343" s="227"/>
      <c r="Q343" s="227"/>
      <c r="R343" s="227"/>
      <c r="S343" s="227"/>
      <c r="T343" s="227"/>
      <c r="U343" s="227"/>
      <c r="V343" s="227"/>
      <c r="W343" s="227"/>
      <c r="X343" s="227"/>
      <c r="Y343" s="227"/>
      <c r="Z343" s="227"/>
      <c r="AA343" s="227"/>
      <c r="AB343" s="227"/>
      <c r="AC343" s="153"/>
      <c r="AD343" s="29"/>
    </row>
    <row r="344" spans="2:30" ht="13.5" customHeight="1">
      <c r="B344" s="227"/>
      <c r="C344" s="227"/>
      <c r="D344" s="227"/>
      <c r="E344" s="227"/>
      <c r="F344" s="227"/>
      <c r="G344" s="227"/>
      <c r="H344" s="227"/>
      <c r="I344" s="227"/>
      <c r="J344" s="227"/>
      <c r="K344" s="227"/>
      <c r="L344" s="227"/>
      <c r="M344" s="227"/>
      <c r="N344" s="227"/>
      <c r="O344" s="227"/>
      <c r="P344" s="227"/>
      <c r="Q344" s="227"/>
      <c r="R344" s="227"/>
      <c r="S344" s="227"/>
      <c r="T344" s="227"/>
      <c r="U344" s="227"/>
      <c r="V344" s="227"/>
      <c r="W344" s="227"/>
      <c r="X344" s="227"/>
      <c r="Y344" s="227"/>
      <c r="Z344" s="227"/>
      <c r="AA344" s="227"/>
      <c r="AB344" s="227"/>
      <c r="AC344" s="153"/>
      <c r="AD344" s="29"/>
    </row>
    <row r="345" spans="2:30" ht="13.5" customHeight="1">
      <c r="B345" s="122"/>
      <c r="C345" s="122"/>
      <c r="D345" s="122"/>
      <c r="E345" s="122"/>
      <c r="F345" s="122"/>
      <c r="G345" s="122"/>
      <c r="H345" s="122"/>
      <c r="I345" s="122"/>
      <c r="J345" s="122"/>
      <c r="K345" s="122"/>
      <c r="L345" s="122"/>
      <c r="M345" s="122"/>
      <c r="N345" s="122"/>
      <c r="O345" s="122"/>
      <c r="P345" s="122"/>
      <c r="Q345" s="122"/>
      <c r="R345" s="122"/>
      <c r="S345" s="122"/>
      <c r="T345" s="122"/>
      <c r="U345" s="122"/>
      <c r="V345" s="122"/>
      <c r="W345" s="122"/>
      <c r="X345" s="122"/>
      <c r="Y345" s="122"/>
      <c r="Z345" s="122"/>
      <c r="AA345" s="122"/>
      <c r="AB345" s="122"/>
      <c r="AC345" s="29"/>
      <c r="AD345" s="29"/>
    </row>
    <row r="346" spans="2:30">
      <c r="B346" s="29"/>
      <c r="C346" s="242"/>
      <c r="D346" s="243"/>
      <c r="E346" s="243"/>
      <c r="F346" s="243"/>
      <c r="G346" s="243"/>
      <c r="H346" s="244"/>
      <c r="I346" s="238" t="s">
        <v>24</v>
      </c>
      <c r="J346" s="238"/>
      <c r="K346" s="239">
        <f>O346+S346</f>
        <v>155</v>
      </c>
      <c r="L346" s="240"/>
      <c r="M346" s="238" t="s">
        <v>2</v>
      </c>
      <c r="N346" s="238"/>
      <c r="O346" s="239">
        <f>SUM(M335:N337)</f>
        <v>85</v>
      </c>
      <c r="P346" s="240"/>
      <c r="Q346" s="238" t="s">
        <v>3</v>
      </c>
      <c r="R346" s="238"/>
      <c r="S346" s="239">
        <f>SUM(Q335:R337)</f>
        <v>70</v>
      </c>
      <c r="T346" s="240"/>
      <c r="U346" s="238" t="s">
        <v>90</v>
      </c>
      <c r="V346" s="238"/>
      <c r="W346" s="239" t="s">
        <v>268</v>
      </c>
      <c r="X346" s="240"/>
      <c r="Y346" s="29"/>
      <c r="Z346" s="29"/>
      <c r="AA346" s="29"/>
      <c r="AB346" s="29"/>
      <c r="AC346" s="29"/>
      <c r="AD346" s="29"/>
    </row>
    <row r="347" spans="2:30" ht="27" customHeight="1">
      <c r="B347" s="29"/>
      <c r="C347" s="245" t="s">
        <v>142</v>
      </c>
      <c r="D347" s="246"/>
      <c r="E347" s="246"/>
      <c r="F347" s="246"/>
      <c r="G347" s="246"/>
      <c r="H347" s="247"/>
      <c r="I347" s="215">
        <f>SUM(M347,Q347,U347)</f>
        <v>44</v>
      </c>
      <c r="J347" s="216"/>
      <c r="K347" s="217">
        <f t="shared" ref="K347:K352" si="122">I347/K$346</f>
        <v>0.28387096774193549</v>
      </c>
      <c r="L347" s="218"/>
      <c r="M347" s="215">
        <v>28</v>
      </c>
      <c r="N347" s="216"/>
      <c r="O347" s="252">
        <f>M347/O$346</f>
        <v>0.32941176470588235</v>
      </c>
      <c r="P347" s="253"/>
      <c r="Q347" s="215">
        <v>16</v>
      </c>
      <c r="R347" s="216"/>
      <c r="S347" s="217">
        <f t="shared" ref="S347:S352" si="123">Q347/S$346</f>
        <v>0.22857142857142856</v>
      </c>
      <c r="T347" s="218"/>
      <c r="U347" s="215">
        <v>0</v>
      </c>
      <c r="V347" s="216"/>
      <c r="W347" s="217">
        <v>0</v>
      </c>
      <c r="X347" s="218"/>
      <c r="Y347" s="29"/>
      <c r="Z347" s="29"/>
      <c r="AA347" s="29"/>
      <c r="AB347" s="29"/>
      <c r="AC347" s="29"/>
      <c r="AD347" s="29"/>
    </row>
    <row r="348" spans="2:30" ht="13.5" customHeight="1">
      <c r="B348" s="29"/>
      <c r="C348" s="245" t="s">
        <v>141</v>
      </c>
      <c r="D348" s="246"/>
      <c r="E348" s="246"/>
      <c r="F348" s="246"/>
      <c r="G348" s="246"/>
      <c r="H348" s="247"/>
      <c r="I348" s="215">
        <f>SUM(M348,Q348,U348)</f>
        <v>28</v>
      </c>
      <c r="J348" s="216"/>
      <c r="K348" s="217">
        <f t="shared" si="122"/>
        <v>0.18064516129032257</v>
      </c>
      <c r="L348" s="218"/>
      <c r="M348" s="215">
        <v>17</v>
      </c>
      <c r="N348" s="216"/>
      <c r="O348" s="252">
        <f t="shared" ref="O348:O352" si="124">M348/O$346</f>
        <v>0.2</v>
      </c>
      <c r="P348" s="253"/>
      <c r="Q348" s="215">
        <v>11</v>
      </c>
      <c r="R348" s="216"/>
      <c r="S348" s="217">
        <f t="shared" si="123"/>
        <v>0.15714285714285714</v>
      </c>
      <c r="T348" s="218"/>
      <c r="U348" s="215">
        <v>0</v>
      </c>
      <c r="V348" s="216"/>
      <c r="W348" s="217">
        <v>0</v>
      </c>
      <c r="X348" s="218"/>
      <c r="Y348" s="29"/>
      <c r="Z348" s="29"/>
      <c r="AA348" s="29"/>
      <c r="AB348" s="29"/>
      <c r="AC348" s="29"/>
      <c r="AD348" s="29"/>
    </row>
    <row r="349" spans="2:30" ht="40.5" customHeight="1">
      <c r="B349" s="29"/>
      <c r="C349" s="245" t="s">
        <v>144</v>
      </c>
      <c r="D349" s="246"/>
      <c r="E349" s="246"/>
      <c r="F349" s="246"/>
      <c r="G349" s="246"/>
      <c r="H349" s="247"/>
      <c r="I349" s="215">
        <f>SUM(M349,Q349,U349)</f>
        <v>26</v>
      </c>
      <c r="J349" s="216"/>
      <c r="K349" s="217">
        <f t="shared" si="122"/>
        <v>0.16774193548387098</v>
      </c>
      <c r="L349" s="218"/>
      <c r="M349" s="215">
        <v>17</v>
      </c>
      <c r="N349" s="216"/>
      <c r="O349" s="252">
        <f t="shared" si="124"/>
        <v>0.2</v>
      </c>
      <c r="P349" s="253"/>
      <c r="Q349" s="215">
        <v>9</v>
      </c>
      <c r="R349" s="216"/>
      <c r="S349" s="217">
        <f t="shared" si="123"/>
        <v>0.12857142857142856</v>
      </c>
      <c r="T349" s="218"/>
      <c r="U349" s="215">
        <v>0</v>
      </c>
      <c r="V349" s="216"/>
      <c r="W349" s="217">
        <v>0</v>
      </c>
      <c r="X349" s="218"/>
      <c r="Y349" s="29"/>
      <c r="Z349" s="29"/>
      <c r="AA349" s="29"/>
      <c r="AB349" s="29"/>
      <c r="AC349" s="29"/>
      <c r="AD349" s="29"/>
    </row>
    <row r="350" spans="2:30" ht="27" customHeight="1">
      <c r="B350" s="29"/>
      <c r="C350" s="245" t="s">
        <v>143</v>
      </c>
      <c r="D350" s="246"/>
      <c r="E350" s="246"/>
      <c r="F350" s="246"/>
      <c r="G350" s="246"/>
      <c r="H350" s="247"/>
      <c r="I350" s="215">
        <f t="shared" ref="I350:I352" si="125">SUM(M350,Q350,U350)</f>
        <v>15</v>
      </c>
      <c r="J350" s="216"/>
      <c r="K350" s="217">
        <f t="shared" si="122"/>
        <v>9.6774193548387094E-2</v>
      </c>
      <c r="L350" s="218"/>
      <c r="M350" s="215">
        <v>8</v>
      </c>
      <c r="N350" s="216"/>
      <c r="O350" s="252">
        <f t="shared" si="124"/>
        <v>9.4117647058823528E-2</v>
      </c>
      <c r="P350" s="253"/>
      <c r="Q350" s="215">
        <v>7</v>
      </c>
      <c r="R350" s="216"/>
      <c r="S350" s="217">
        <f t="shared" si="123"/>
        <v>0.1</v>
      </c>
      <c r="T350" s="218"/>
      <c r="U350" s="215">
        <v>0</v>
      </c>
      <c r="V350" s="216"/>
      <c r="W350" s="217">
        <v>0</v>
      </c>
      <c r="X350" s="218"/>
      <c r="Y350" s="29"/>
      <c r="Z350" s="29"/>
      <c r="AA350" s="29"/>
      <c r="AB350" s="29"/>
      <c r="AC350" s="29"/>
      <c r="AD350" s="29"/>
    </row>
    <row r="351" spans="2:30" ht="13.5" customHeight="1">
      <c r="B351" s="29"/>
      <c r="C351" s="372" t="s">
        <v>90</v>
      </c>
      <c r="D351" s="373"/>
      <c r="E351" s="373"/>
      <c r="F351" s="373"/>
      <c r="G351" s="373"/>
      <c r="H351" s="374"/>
      <c r="I351" s="215">
        <f t="shared" si="125"/>
        <v>0</v>
      </c>
      <c r="J351" s="216"/>
      <c r="K351" s="217">
        <f t="shared" si="122"/>
        <v>0</v>
      </c>
      <c r="L351" s="218"/>
      <c r="M351" s="215">
        <v>0</v>
      </c>
      <c r="N351" s="216"/>
      <c r="O351" s="252">
        <f t="shared" si="124"/>
        <v>0</v>
      </c>
      <c r="P351" s="253"/>
      <c r="Q351" s="215">
        <v>0</v>
      </c>
      <c r="R351" s="216"/>
      <c r="S351" s="217">
        <f t="shared" si="123"/>
        <v>0</v>
      </c>
      <c r="T351" s="218"/>
      <c r="U351" s="215">
        <v>0</v>
      </c>
      <c r="V351" s="216"/>
      <c r="W351" s="217">
        <v>0</v>
      </c>
      <c r="X351" s="218"/>
      <c r="Y351" s="29"/>
      <c r="Z351" s="29"/>
      <c r="AA351" s="29"/>
      <c r="AB351" s="29"/>
      <c r="AC351" s="29"/>
      <c r="AD351" s="29"/>
    </row>
    <row r="352" spans="2:30" ht="13.5" customHeight="1">
      <c r="B352" s="29"/>
      <c r="C352" s="372" t="s">
        <v>64</v>
      </c>
      <c r="D352" s="373"/>
      <c r="E352" s="373"/>
      <c r="F352" s="373"/>
      <c r="G352" s="373"/>
      <c r="H352" s="374"/>
      <c r="I352" s="215">
        <f t="shared" si="125"/>
        <v>42</v>
      </c>
      <c r="J352" s="216"/>
      <c r="K352" s="217">
        <f t="shared" si="122"/>
        <v>0.2709677419354839</v>
      </c>
      <c r="L352" s="218"/>
      <c r="M352" s="215">
        <v>15</v>
      </c>
      <c r="N352" s="216"/>
      <c r="O352" s="252">
        <f t="shared" si="124"/>
        <v>0.17647058823529413</v>
      </c>
      <c r="P352" s="253"/>
      <c r="Q352" s="215">
        <v>27</v>
      </c>
      <c r="R352" s="216"/>
      <c r="S352" s="217">
        <f t="shared" si="123"/>
        <v>0.38571428571428573</v>
      </c>
      <c r="T352" s="218"/>
      <c r="U352" s="215">
        <v>0</v>
      </c>
      <c r="V352" s="216"/>
      <c r="W352" s="217">
        <v>0</v>
      </c>
      <c r="X352" s="218"/>
      <c r="Y352" s="29"/>
      <c r="Z352" s="29"/>
      <c r="AA352" s="29"/>
      <c r="AB352" s="29"/>
      <c r="AC352" s="29"/>
      <c r="AD352" s="29"/>
    </row>
    <row r="353" spans="2:32">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c r="AB353" s="29"/>
      <c r="AC353" s="29"/>
      <c r="AD353" s="29"/>
    </row>
    <row r="354" spans="2:32" ht="13.5" customHeight="1">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29"/>
      <c r="AC354" s="29"/>
      <c r="AD354" s="29"/>
    </row>
    <row r="355" spans="2:32" ht="13.5" customHeight="1">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c r="AB355" s="29"/>
      <c r="AC355" s="29"/>
      <c r="AD355" s="29"/>
    </row>
    <row r="356" spans="2:32" ht="13.5" customHeight="1">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row>
    <row r="357" spans="2:32" ht="13.5" customHeight="1">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c r="AB357" s="29"/>
      <c r="AC357" s="29"/>
      <c r="AD357" s="29"/>
    </row>
    <row r="358" spans="2:32" ht="13.5" customHeight="1">
      <c r="B358" s="227" t="s">
        <v>271</v>
      </c>
      <c r="C358" s="227"/>
      <c r="D358" s="227"/>
      <c r="E358" s="227"/>
      <c r="F358" s="227"/>
      <c r="G358" s="227"/>
      <c r="H358" s="227"/>
      <c r="I358" s="227"/>
      <c r="J358" s="227"/>
      <c r="K358" s="227"/>
      <c r="L358" s="227"/>
      <c r="M358" s="227"/>
      <c r="N358" s="227"/>
      <c r="O358" s="227"/>
      <c r="P358" s="227"/>
      <c r="Q358" s="227"/>
      <c r="R358" s="227"/>
      <c r="S358" s="227"/>
      <c r="T358" s="227"/>
      <c r="U358" s="227"/>
      <c r="V358" s="227"/>
      <c r="W358" s="227"/>
      <c r="X358" s="227"/>
      <c r="Y358" s="227"/>
      <c r="Z358" s="227"/>
      <c r="AA358" s="227"/>
      <c r="AB358" s="227"/>
      <c r="AC358" s="153"/>
      <c r="AD358" s="29"/>
    </row>
    <row r="359" spans="2:32" ht="13.5" customHeight="1">
      <c r="B359" s="227"/>
      <c r="C359" s="227"/>
      <c r="D359" s="227"/>
      <c r="E359" s="227"/>
      <c r="F359" s="227"/>
      <c r="G359" s="227"/>
      <c r="H359" s="227"/>
      <c r="I359" s="227"/>
      <c r="J359" s="227"/>
      <c r="K359" s="227"/>
      <c r="L359" s="227"/>
      <c r="M359" s="227"/>
      <c r="N359" s="227"/>
      <c r="O359" s="227"/>
      <c r="P359" s="227"/>
      <c r="Q359" s="227"/>
      <c r="R359" s="227"/>
      <c r="S359" s="227"/>
      <c r="T359" s="227"/>
      <c r="U359" s="227"/>
      <c r="V359" s="227"/>
      <c r="W359" s="227"/>
      <c r="X359" s="227"/>
      <c r="Y359" s="227"/>
      <c r="Z359" s="227"/>
      <c r="AA359" s="227"/>
      <c r="AB359" s="227"/>
      <c r="AC359" s="153"/>
      <c r="AD359" s="29"/>
    </row>
    <row r="360" spans="2:32">
      <c r="B360" s="122"/>
      <c r="C360" s="122"/>
      <c r="D360" s="122"/>
      <c r="E360" s="122"/>
      <c r="F360" s="122"/>
      <c r="G360" s="122"/>
      <c r="H360" s="122"/>
      <c r="I360" s="122"/>
      <c r="J360" s="122"/>
      <c r="K360" s="122"/>
      <c r="L360" s="122"/>
      <c r="M360" s="122"/>
      <c r="N360" s="122"/>
      <c r="O360" s="122"/>
      <c r="P360" s="122"/>
      <c r="Q360" s="122"/>
      <c r="R360" s="122"/>
      <c r="S360" s="122"/>
      <c r="T360" s="122"/>
      <c r="U360" s="122"/>
      <c r="V360" s="122"/>
      <c r="W360" s="122"/>
      <c r="X360" s="122"/>
      <c r="Y360" s="122"/>
      <c r="Z360" s="122"/>
      <c r="AA360" s="122"/>
      <c r="AB360" s="122"/>
      <c r="AC360" s="29"/>
      <c r="AD360" s="29"/>
    </row>
    <row r="361" spans="2:32">
      <c r="B361" s="29"/>
      <c r="C361" s="242"/>
      <c r="D361" s="243"/>
      <c r="E361" s="243"/>
      <c r="F361" s="243"/>
      <c r="G361" s="243"/>
      <c r="H361" s="244"/>
      <c r="I361" s="238" t="s">
        <v>24</v>
      </c>
      <c r="J361" s="238"/>
      <c r="K361" s="239">
        <f>P42</f>
        <v>500</v>
      </c>
      <c r="L361" s="240"/>
      <c r="M361" s="238" t="s">
        <v>2</v>
      </c>
      <c r="N361" s="238"/>
      <c r="O361" s="239">
        <f>P33</f>
        <v>250</v>
      </c>
      <c r="P361" s="240"/>
      <c r="Q361" s="238" t="s">
        <v>3</v>
      </c>
      <c r="R361" s="238"/>
      <c r="S361" s="239">
        <f>P36</f>
        <v>248</v>
      </c>
      <c r="T361" s="240"/>
      <c r="U361" s="238" t="s">
        <v>90</v>
      </c>
      <c r="V361" s="238"/>
      <c r="W361" s="239">
        <f>P39</f>
        <v>2</v>
      </c>
      <c r="X361" s="240"/>
      <c r="Y361" s="29"/>
      <c r="Z361" s="29"/>
      <c r="AA361" s="29"/>
      <c r="AB361" s="29"/>
      <c r="AC361" s="29"/>
      <c r="AD361" s="29"/>
    </row>
    <row r="362" spans="2:32">
      <c r="B362" s="29"/>
      <c r="C362" s="208" t="s">
        <v>146</v>
      </c>
      <c r="D362" s="209"/>
      <c r="E362" s="209"/>
      <c r="F362" s="209"/>
      <c r="G362" s="209"/>
      <c r="H362" s="210"/>
      <c r="I362" s="215">
        <f>M362+Q362+U362</f>
        <v>52</v>
      </c>
      <c r="J362" s="216"/>
      <c r="K362" s="217">
        <f>I362/$K$361</f>
        <v>0.104</v>
      </c>
      <c r="L362" s="218"/>
      <c r="M362" s="215">
        <v>35</v>
      </c>
      <c r="N362" s="216"/>
      <c r="O362" s="280">
        <f>M362/O$361</f>
        <v>0.14000000000000001</v>
      </c>
      <c r="P362" s="281"/>
      <c r="Q362" s="215">
        <v>17</v>
      </c>
      <c r="R362" s="216"/>
      <c r="S362" s="217">
        <f>Q362/S$361</f>
        <v>6.8548387096774188E-2</v>
      </c>
      <c r="T362" s="218"/>
      <c r="U362" s="215">
        <v>0</v>
      </c>
      <c r="V362" s="216"/>
      <c r="W362" s="217">
        <f>U362/W$361</f>
        <v>0</v>
      </c>
      <c r="X362" s="218"/>
      <c r="Y362" s="29"/>
      <c r="Z362" s="29"/>
      <c r="AA362" s="29"/>
      <c r="AB362" s="29"/>
      <c r="AC362" s="29"/>
      <c r="AD362" s="29"/>
      <c r="AE362" s="26" t="s">
        <v>194</v>
      </c>
    </row>
    <row r="363" spans="2:32">
      <c r="B363" s="29"/>
      <c r="C363" s="208" t="s">
        <v>147</v>
      </c>
      <c r="D363" s="209"/>
      <c r="E363" s="209"/>
      <c r="F363" s="209"/>
      <c r="G363" s="209"/>
      <c r="H363" s="210"/>
      <c r="I363" s="215">
        <f t="shared" ref="I363:I365" si="126">M363+Q363+U363</f>
        <v>246</v>
      </c>
      <c r="J363" s="216"/>
      <c r="K363" s="217">
        <f>I363/$K$361</f>
        <v>0.49199999999999999</v>
      </c>
      <c r="L363" s="218"/>
      <c r="M363" s="215">
        <v>137</v>
      </c>
      <c r="N363" s="216"/>
      <c r="O363" s="280">
        <f>M363/O$361</f>
        <v>0.54800000000000004</v>
      </c>
      <c r="P363" s="281"/>
      <c r="Q363" s="215">
        <v>108</v>
      </c>
      <c r="R363" s="216"/>
      <c r="S363" s="217">
        <f>Q363/S$361</f>
        <v>0.43548387096774194</v>
      </c>
      <c r="T363" s="218"/>
      <c r="U363" s="215">
        <v>1</v>
      </c>
      <c r="V363" s="216"/>
      <c r="W363" s="217">
        <f>U363/W$361</f>
        <v>0.5</v>
      </c>
      <c r="X363" s="218"/>
      <c r="Y363" s="29"/>
      <c r="Z363" s="29"/>
      <c r="AA363" s="29"/>
      <c r="AB363" s="29"/>
      <c r="AC363" s="29"/>
      <c r="AD363" s="29"/>
      <c r="AE363" s="207">
        <f>I362/SUM(I362:J364)</f>
        <v>0.1543026706231454</v>
      </c>
      <c r="AF363" s="207"/>
    </row>
    <row r="364" spans="2:32">
      <c r="B364" s="29"/>
      <c r="C364" s="208" t="s">
        <v>64</v>
      </c>
      <c r="D364" s="209"/>
      <c r="E364" s="209"/>
      <c r="F364" s="209"/>
      <c r="G364" s="209"/>
      <c r="H364" s="210"/>
      <c r="I364" s="215">
        <f t="shared" si="126"/>
        <v>39</v>
      </c>
      <c r="J364" s="216"/>
      <c r="K364" s="217">
        <f>I364/$K$361</f>
        <v>7.8E-2</v>
      </c>
      <c r="L364" s="218"/>
      <c r="M364" s="215">
        <v>18</v>
      </c>
      <c r="N364" s="216"/>
      <c r="O364" s="280">
        <f>M364/O$361</f>
        <v>7.1999999999999995E-2</v>
      </c>
      <c r="P364" s="281"/>
      <c r="Q364" s="215">
        <v>21</v>
      </c>
      <c r="R364" s="216"/>
      <c r="S364" s="217">
        <f>Q364/S$361</f>
        <v>8.4677419354838704E-2</v>
      </c>
      <c r="T364" s="218"/>
      <c r="U364" s="215">
        <v>0</v>
      </c>
      <c r="V364" s="216"/>
      <c r="W364" s="217">
        <f>U364/W$361</f>
        <v>0</v>
      </c>
      <c r="X364" s="218"/>
      <c r="Y364" s="29"/>
      <c r="Z364" s="29"/>
      <c r="AA364" s="29"/>
      <c r="AB364" s="29"/>
      <c r="AC364" s="29"/>
      <c r="AD364" s="29"/>
    </row>
    <row r="365" spans="2:32" ht="40.5" customHeight="1">
      <c r="B365" s="29"/>
      <c r="C365" s="245" t="s">
        <v>148</v>
      </c>
      <c r="D365" s="246"/>
      <c r="E365" s="246"/>
      <c r="F365" s="246"/>
      <c r="G365" s="246"/>
      <c r="H365" s="247"/>
      <c r="I365" s="215">
        <f t="shared" si="126"/>
        <v>163</v>
      </c>
      <c r="J365" s="216"/>
      <c r="K365" s="217">
        <f>I365/$K$361</f>
        <v>0.32600000000000001</v>
      </c>
      <c r="L365" s="218"/>
      <c r="M365" s="215">
        <v>60</v>
      </c>
      <c r="N365" s="216"/>
      <c r="O365" s="280">
        <f>M365/O$361</f>
        <v>0.24</v>
      </c>
      <c r="P365" s="281"/>
      <c r="Q365" s="215">
        <v>102</v>
      </c>
      <c r="R365" s="216"/>
      <c r="S365" s="217">
        <f>Q365/S$361</f>
        <v>0.41129032258064518</v>
      </c>
      <c r="T365" s="218"/>
      <c r="U365" s="215">
        <v>1</v>
      </c>
      <c r="V365" s="216"/>
      <c r="W365" s="217">
        <f>U365/W$361</f>
        <v>0.5</v>
      </c>
      <c r="X365" s="218"/>
      <c r="Y365" s="29"/>
      <c r="Z365" s="29"/>
      <c r="AA365" s="29"/>
      <c r="AB365" s="29"/>
      <c r="AC365" s="29"/>
      <c r="AD365" s="29"/>
    </row>
    <row r="366" spans="2:32">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row>
    <row r="367" spans="2:32" ht="13.5" customHeight="1">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c r="AB367" s="29"/>
      <c r="AC367" s="29"/>
      <c r="AD367" s="29"/>
    </row>
    <row r="368" spans="2:32" ht="13.5" customHeight="1">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c r="AB368" s="29"/>
      <c r="AC368" s="29"/>
      <c r="AD368" s="29"/>
    </row>
    <row r="369" spans="2:30">
      <c r="B369" s="227" t="s">
        <v>234</v>
      </c>
      <c r="C369" s="227"/>
      <c r="D369" s="227"/>
      <c r="E369" s="227"/>
      <c r="F369" s="227"/>
      <c r="G369" s="227"/>
      <c r="H369" s="227"/>
      <c r="I369" s="227"/>
      <c r="J369" s="227"/>
      <c r="K369" s="227"/>
      <c r="L369" s="227"/>
      <c r="M369" s="227"/>
      <c r="N369" s="227"/>
      <c r="O369" s="227"/>
      <c r="P369" s="227"/>
      <c r="Q369" s="227"/>
      <c r="R369" s="227"/>
      <c r="S369" s="227"/>
      <c r="T369" s="227"/>
      <c r="U369" s="227"/>
      <c r="V369" s="227"/>
      <c r="W369" s="227"/>
      <c r="X369" s="227"/>
      <c r="Y369" s="227"/>
      <c r="Z369" s="227"/>
      <c r="AA369" s="227"/>
      <c r="AB369" s="227"/>
      <c r="AC369" s="29"/>
      <c r="AD369" s="29"/>
    </row>
    <row r="370" spans="2:30">
      <c r="B370" s="227"/>
      <c r="C370" s="227"/>
      <c r="D370" s="227"/>
      <c r="E370" s="227"/>
      <c r="F370" s="227"/>
      <c r="G370" s="227"/>
      <c r="H370" s="227"/>
      <c r="I370" s="227"/>
      <c r="J370" s="227"/>
      <c r="K370" s="227"/>
      <c r="L370" s="227"/>
      <c r="M370" s="227"/>
      <c r="N370" s="227"/>
      <c r="O370" s="227"/>
      <c r="P370" s="227"/>
      <c r="Q370" s="227"/>
      <c r="R370" s="227"/>
      <c r="S370" s="227"/>
      <c r="T370" s="227"/>
      <c r="U370" s="227"/>
      <c r="V370" s="227"/>
      <c r="W370" s="227"/>
      <c r="X370" s="227"/>
      <c r="Y370" s="227"/>
      <c r="Z370" s="227"/>
      <c r="AA370" s="227"/>
      <c r="AB370" s="227"/>
      <c r="AC370" s="29"/>
      <c r="AD370" s="29"/>
    </row>
    <row r="371" spans="2:30">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c r="AB371" s="29"/>
      <c r="AC371" s="29"/>
      <c r="AD371" s="29"/>
    </row>
    <row r="372" spans="2:30">
      <c r="B372" s="29"/>
      <c r="C372" s="242"/>
      <c r="D372" s="243"/>
      <c r="E372" s="243"/>
      <c r="F372" s="243"/>
      <c r="G372" s="243"/>
      <c r="H372" s="244"/>
      <c r="I372" s="238" t="s">
        <v>24</v>
      </c>
      <c r="J372" s="238"/>
      <c r="K372" s="239">
        <f>I362</f>
        <v>52</v>
      </c>
      <c r="L372" s="240"/>
      <c r="M372" s="238" t="s">
        <v>2</v>
      </c>
      <c r="N372" s="238"/>
      <c r="O372" s="348">
        <f>M362</f>
        <v>35</v>
      </c>
      <c r="P372" s="349"/>
      <c r="Q372" s="238" t="s">
        <v>3</v>
      </c>
      <c r="R372" s="238"/>
      <c r="S372" s="239">
        <f>Q362</f>
        <v>17</v>
      </c>
      <c r="T372" s="240"/>
      <c r="U372" s="439"/>
      <c r="V372" s="248"/>
      <c r="W372" s="202"/>
      <c r="X372" s="202"/>
      <c r="Y372" s="29"/>
      <c r="Z372" s="29"/>
      <c r="AA372" s="29"/>
      <c r="AB372" s="29"/>
      <c r="AC372" s="29"/>
      <c r="AD372" s="29"/>
    </row>
    <row r="373" spans="2:30" ht="27" customHeight="1">
      <c r="B373" s="29"/>
      <c r="C373" s="245" t="s">
        <v>227</v>
      </c>
      <c r="D373" s="246"/>
      <c r="E373" s="246"/>
      <c r="F373" s="246"/>
      <c r="G373" s="246"/>
      <c r="H373" s="247"/>
      <c r="I373" s="215">
        <f t="shared" ref="I373:I379" si="127">M373+Q373</f>
        <v>19</v>
      </c>
      <c r="J373" s="216"/>
      <c r="K373" s="217">
        <f>I373/K$372</f>
        <v>0.36538461538461536</v>
      </c>
      <c r="L373" s="218"/>
      <c r="M373" s="215">
        <v>13</v>
      </c>
      <c r="N373" s="216"/>
      <c r="O373" s="217">
        <f t="shared" ref="O373:O381" si="128">M373/O$372</f>
        <v>0.37142857142857144</v>
      </c>
      <c r="P373" s="218"/>
      <c r="Q373" s="215">
        <v>6</v>
      </c>
      <c r="R373" s="216"/>
      <c r="S373" s="217">
        <f t="shared" ref="S373:S381" si="129">Q373/S$372</f>
        <v>0.35294117647058826</v>
      </c>
      <c r="T373" s="218"/>
      <c r="U373" s="353"/>
      <c r="V373" s="249"/>
      <c r="W373" s="205"/>
      <c r="X373" s="205"/>
      <c r="Y373" s="29"/>
      <c r="Z373" s="29"/>
      <c r="AA373" s="29"/>
      <c r="AB373" s="29"/>
      <c r="AC373" s="29"/>
      <c r="AD373" s="29"/>
    </row>
    <row r="374" spans="2:30" ht="27" customHeight="1">
      <c r="B374" s="29"/>
      <c r="C374" s="245" t="s">
        <v>152</v>
      </c>
      <c r="D374" s="246"/>
      <c r="E374" s="246"/>
      <c r="F374" s="246"/>
      <c r="G374" s="246"/>
      <c r="H374" s="247"/>
      <c r="I374" s="215">
        <f t="shared" si="127"/>
        <v>19</v>
      </c>
      <c r="J374" s="216"/>
      <c r="K374" s="217">
        <f t="shared" ref="K374:K381" si="130">I374/K$372</f>
        <v>0.36538461538461536</v>
      </c>
      <c r="L374" s="218"/>
      <c r="M374" s="215">
        <v>12</v>
      </c>
      <c r="N374" s="216"/>
      <c r="O374" s="217">
        <f t="shared" si="128"/>
        <v>0.34285714285714286</v>
      </c>
      <c r="P374" s="218"/>
      <c r="Q374" s="215">
        <v>7</v>
      </c>
      <c r="R374" s="216"/>
      <c r="S374" s="217">
        <f t="shared" si="129"/>
        <v>0.41176470588235292</v>
      </c>
      <c r="T374" s="218"/>
      <c r="U374" s="353"/>
      <c r="V374" s="249"/>
      <c r="W374" s="205"/>
      <c r="X374" s="205"/>
      <c r="Y374" s="29"/>
      <c r="Z374" s="29"/>
      <c r="AA374" s="29"/>
      <c r="AB374" s="29"/>
      <c r="AC374" s="29"/>
      <c r="AD374" s="29"/>
    </row>
    <row r="375" spans="2:30" ht="27" customHeight="1">
      <c r="B375" s="29"/>
      <c r="C375" s="345" t="s">
        <v>189</v>
      </c>
      <c r="D375" s="346"/>
      <c r="E375" s="346"/>
      <c r="F375" s="346"/>
      <c r="G375" s="346"/>
      <c r="H375" s="347"/>
      <c r="I375" s="215">
        <f t="shared" si="127"/>
        <v>16</v>
      </c>
      <c r="J375" s="216"/>
      <c r="K375" s="217">
        <f t="shared" si="130"/>
        <v>0.30769230769230771</v>
      </c>
      <c r="L375" s="218"/>
      <c r="M375" s="215">
        <v>15</v>
      </c>
      <c r="N375" s="216"/>
      <c r="O375" s="217">
        <f t="shared" si="128"/>
        <v>0.42857142857142855</v>
      </c>
      <c r="P375" s="218"/>
      <c r="Q375" s="215">
        <v>1</v>
      </c>
      <c r="R375" s="216"/>
      <c r="S375" s="217">
        <f t="shared" si="129"/>
        <v>5.8823529411764705E-2</v>
      </c>
      <c r="T375" s="218"/>
      <c r="U375" s="353"/>
      <c r="V375" s="249"/>
      <c r="W375" s="205"/>
      <c r="X375" s="205"/>
      <c r="Y375" s="29"/>
      <c r="Z375" s="29"/>
      <c r="AA375" s="29"/>
      <c r="AB375" s="29"/>
      <c r="AC375" s="29"/>
      <c r="AD375" s="29"/>
    </row>
    <row r="376" spans="2:30" ht="40.5" customHeight="1">
      <c r="B376" s="29"/>
      <c r="C376" s="245" t="s">
        <v>228</v>
      </c>
      <c r="D376" s="246"/>
      <c r="E376" s="246"/>
      <c r="F376" s="246"/>
      <c r="G376" s="246"/>
      <c r="H376" s="247"/>
      <c r="I376" s="215">
        <f t="shared" si="127"/>
        <v>12</v>
      </c>
      <c r="J376" s="216"/>
      <c r="K376" s="217">
        <f t="shared" si="130"/>
        <v>0.23076923076923078</v>
      </c>
      <c r="L376" s="218"/>
      <c r="M376" s="215">
        <v>8</v>
      </c>
      <c r="N376" s="216"/>
      <c r="O376" s="217">
        <f t="shared" si="128"/>
        <v>0.22857142857142856</v>
      </c>
      <c r="P376" s="218"/>
      <c r="Q376" s="215">
        <v>4</v>
      </c>
      <c r="R376" s="216"/>
      <c r="S376" s="217">
        <f t="shared" si="129"/>
        <v>0.23529411764705882</v>
      </c>
      <c r="T376" s="218"/>
      <c r="U376" s="353"/>
      <c r="V376" s="249"/>
      <c r="W376" s="205"/>
      <c r="X376" s="205"/>
      <c r="Y376" s="29"/>
      <c r="Z376" s="29"/>
      <c r="AA376" s="29"/>
      <c r="AB376" s="29"/>
      <c r="AC376" s="29"/>
      <c r="AD376" s="29"/>
    </row>
    <row r="377" spans="2:30" ht="40.5" customHeight="1">
      <c r="B377" s="29"/>
      <c r="C377" s="245" t="s">
        <v>149</v>
      </c>
      <c r="D377" s="246"/>
      <c r="E377" s="246"/>
      <c r="F377" s="246"/>
      <c r="G377" s="246"/>
      <c r="H377" s="247"/>
      <c r="I377" s="215">
        <f t="shared" si="127"/>
        <v>11</v>
      </c>
      <c r="J377" s="216"/>
      <c r="K377" s="217">
        <f t="shared" si="130"/>
        <v>0.21153846153846154</v>
      </c>
      <c r="L377" s="218"/>
      <c r="M377" s="215">
        <v>6</v>
      </c>
      <c r="N377" s="216"/>
      <c r="O377" s="217">
        <f t="shared" si="128"/>
        <v>0.17142857142857143</v>
      </c>
      <c r="P377" s="218"/>
      <c r="Q377" s="215">
        <v>5</v>
      </c>
      <c r="R377" s="216"/>
      <c r="S377" s="217">
        <f t="shared" si="129"/>
        <v>0.29411764705882354</v>
      </c>
      <c r="T377" s="218"/>
      <c r="U377" s="353"/>
      <c r="V377" s="249"/>
      <c r="W377" s="205"/>
      <c r="X377" s="205"/>
      <c r="Y377" s="29"/>
      <c r="Z377" s="29"/>
      <c r="AA377" s="29"/>
      <c r="AB377" s="29"/>
      <c r="AC377" s="29"/>
      <c r="AD377" s="29"/>
    </row>
    <row r="378" spans="2:30" ht="27" customHeight="1">
      <c r="B378" s="29"/>
      <c r="C378" s="245" t="s">
        <v>151</v>
      </c>
      <c r="D378" s="246"/>
      <c r="E378" s="246"/>
      <c r="F378" s="246"/>
      <c r="G378" s="246"/>
      <c r="H378" s="247"/>
      <c r="I378" s="215">
        <f t="shared" si="127"/>
        <v>11</v>
      </c>
      <c r="J378" s="216"/>
      <c r="K378" s="217">
        <f t="shared" si="130"/>
        <v>0.21153846153846154</v>
      </c>
      <c r="L378" s="218"/>
      <c r="M378" s="215">
        <v>7</v>
      </c>
      <c r="N378" s="216"/>
      <c r="O378" s="217">
        <f t="shared" si="128"/>
        <v>0.2</v>
      </c>
      <c r="P378" s="218"/>
      <c r="Q378" s="215">
        <v>4</v>
      </c>
      <c r="R378" s="216"/>
      <c r="S378" s="217">
        <f t="shared" si="129"/>
        <v>0.23529411764705882</v>
      </c>
      <c r="T378" s="218"/>
      <c r="U378" s="353"/>
      <c r="V378" s="249"/>
      <c r="W378" s="205"/>
      <c r="X378" s="205"/>
      <c r="Y378" s="29"/>
      <c r="Z378" s="29"/>
      <c r="AA378" s="29"/>
      <c r="AB378" s="29"/>
      <c r="AC378" s="29"/>
      <c r="AD378" s="29"/>
    </row>
    <row r="379" spans="2:30" ht="40.5" customHeight="1">
      <c r="B379" s="29"/>
      <c r="C379" s="245" t="s">
        <v>150</v>
      </c>
      <c r="D379" s="246"/>
      <c r="E379" s="246"/>
      <c r="F379" s="246"/>
      <c r="G379" s="246"/>
      <c r="H379" s="247"/>
      <c r="I379" s="215">
        <f t="shared" si="127"/>
        <v>8</v>
      </c>
      <c r="J379" s="216"/>
      <c r="K379" s="217">
        <f t="shared" si="130"/>
        <v>0.15384615384615385</v>
      </c>
      <c r="L379" s="218"/>
      <c r="M379" s="215">
        <v>5</v>
      </c>
      <c r="N379" s="216"/>
      <c r="O379" s="217">
        <f t="shared" si="128"/>
        <v>0.14285714285714285</v>
      </c>
      <c r="P379" s="218"/>
      <c r="Q379" s="215">
        <v>3</v>
      </c>
      <c r="R379" s="216"/>
      <c r="S379" s="217">
        <f t="shared" si="129"/>
        <v>0.17647058823529413</v>
      </c>
      <c r="T379" s="218"/>
      <c r="U379" s="353"/>
      <c r="V379" s="249"/>
      <c r="W379" s="205"/>
      <c r="X379" s="205"/>
      <c r="Y379" s="29"/>
      <c r="Z379" s="29"/>
      <c r="AA379" s="29"/>
      <c r="AB379" s="29"/>
      <c r="AC379" s="29"/>
      <c r="AD379" s="29"/>
    </row>
    <row r="380" spans="2:30" ht="40.5" customHeight="1">
      <c r="B380" s="29"/>
      <c r="C380" s="245" t="s">
        <v>153</v>
      </c>
      <c r="D380" s="246"/>
      <c r="E380" s="246"/>
      <c r="F380" s="246"/>
      <c r="G380" s="246"/>
      <c r="H380" s="247"/>
      <c r="I380" s="215">
        <f t="shared" ref="I380:I381" si="131">M380+Q380</f>
        <v>3</v>
      </c>
      <c r="J380" s="216"/>
      <c r="K380" s="217">
        <f t="shared" si="130"/>
        <v>5.7692307692307696E-2</v>
      </c>
      <c r="L380" s="218"/>
      <c r="M380" s="215">
        <v>3</v>
      </c>
      <c r="N380" s="216"/>
      <c r="O380" s="217">
        <f t="shared" si="128"/>
        <v>8.5714285714285715E-2</v>
      </c>
      <c r="P380" s="218"/>
      <c r="Q380" s="215">
        <v>0</v>
      </c>
      <c r="R380" s="216"/>
      <c r="S380" s="217">
        <f t="shared" si="129"/>
        <v>0</v>
      </c>
      <c r="T380" s="218"/>
      <c r="U380" s="353"/>
      <c r="V380" s="249"/>
      <c r="W380" s="205"/>
      <c r="X380" s="205"/>
      <c r="Y380" s="29"/>
      <c r="Z380" s="29"/>
      <c r="AA380" s="29"/>
      <c r="AB380" s="29"/>
      <c r="AC380" s="29"/>
      <c r="AD380" s="29"/>
    </row>
    <row r="381" spans="2:30" ht="13.5" customHeight="1">
      <c r="B381" s="29"/>
      <c r="C381" s="208" t="s">
        <v>50</v>
      </c>
      <c r="D381" s="209"/>
      <c r="E381" s="209"/>
      <c r="F381" s="209"/>
      <c r="G381" s="209"/>
      <c r="H381" s="210"/>
      <c r="I381" s="215">
        <f t="shared" si="131"/>
        <v>3</v>
      </c>
      <c r="J381" s="216"/>
      <c r="K381" s="217">
        <f t="shared" si="130"/>
        <v>5.7692307692307696E-2</v>
      </c>
      <c r="L381" s="218"/>
      <c r="M381" s="215">
        <v>2</v>
      </c>
      <c r="N381" s="216"/>
      <c r="O381" s="217">
        <f t="shared" si="128"/>
        <v>5.7142857142857141E-2</v>
      </c>
      <c r="P381" s="218"/>
      <c r="Q381" s="215">
        <v>1</v>
      </c>
      <c r="R381" s="216"/>
      <c r="S381" s="217">
        <f t="shared" si="129"/>
        <v>5.8823529411764705E-2</v>
      </c>
      <c r="T381" s="218"/>
      <c r="U381" s="353"/>
      <c r="V381" s="249"/>
      <c r="W381" s="205"/>
      <c r="X381" s="205"/>
      <c r="Y381" s="29"/>
      <c r="Z381" s="29"/>
      <c r="AA381" s="29"/>
      <c r="AB381" s="29"/>
      <c r="AC381" s="29"/>
      <c r="AD381" s="29"/>
    </row>
    <row r="382" spans="2:30" ht="13.5" customHeight="1">
      <c r="B382" s="29"/>
      <c r="C382" s="78"/>
      <c r="D382" s="78"/>
      <c r="E382" s="78"/>
      <c r="F382" s="78"/>
      <c r="G382" s="78"/>
      <c r="H382" s="78"/>
      <c r="I382" s="158"/>
      <c r="J382" s="158"/>
      <c r="K382" s="159"/>
      <c r="L382" s="159"/>
      <c r="M382" s="158"/>
      <c r="N382" s="158"/>
      <c r="O382" s="159"/>
      <c r="P382" s="159"/>
      <c r="Q382" s="158"/>
      <c r="R382" s="158"/>
      <c r="S382" s="159"/>
      <c r="T382" s="159"/>
      <c r="U382" s="158"/>
      <c r="V382" s="158"/>
      <c r="W382" s="159"/>
      <c r="X382" s="159"/>
      <c r="Y382" s="29"/>
      <c r="Z382" s="29"/>
      <c r="AA382" s="29"/>
      <c r="AB382" s="29"/>
      <c r="AC382" s="29"/>
      <c r="AD382" s="29"/>
    </row>
    <row r="383" spans="2:30">
      <c r="B383" s="29"/>
      <c r="C383" s="78"/>
      <c r="D383" s="78"/>
      <c r="E383" s="78"/>
      <c r="F383" s="78"/>
      <c r="G383" s="78"/>
      <c r="H383" s="78"/>
      <c r="I383" s="91"/>
      <c r="J383" s="91"/>
      <c r="K383" s="92"/>
      <c r="L383" s="92"/>
      <c r="M383" s="91"/>
      <c r="N383" s="91"/>
      <c r="O383" s="92"/>
      <c r="P383" s="92"/>
      <c r="Q383" s="91"/>
      <c r="R383" s="91"/>
      <c r="S383" s="92"/>
      <c r="T383" s="92"/>
      <c r="U383" s="29"/>
      <c r="V383" s="29"/>
      <c r="W383" s="29"/>
      <c r="X383" s="29"/>
      <c r="Y383" s="29"/>
      <c r="Z383" s="29"/>
      <c r="AA383" s="29"/>
      <c r="AB383" s="29"/>
      <c r="AC383" s="29"/>
      <c r="AD383" s="29"/>
    </row>
    <row r="384" spans="2:30" ht="13.5" customHeight="1">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29"/>
      <c r="AC384" s="29"/>
      <c r="AD384" s="29"/>
    </row>
    <row r="385" spans="2:33" ht="13.5" customHeight="1">
      <c r="B385" s="227" t="s">
        <v>235</v>
      </c>
      <c r="C385" s="227"/>
      <c r="D385" s="227"/>
      <c r="E385" s="227"/>
      <c r="F385" s="227"/>
      <c r="G385" s="227"/>
      <c r="H385" s="227"/>
      <c r="I385" s="227"/>
      <c r="J385" s="227"/>
      <c r="K385" s="227"/>
      <c r="L385" s="227"/>
      <c r="M385" s="227"/>
      <c r="N385" s="227"/>
      <c r="O385" s="227"/>
      <c r="P385" s="227"/>
      <c r="Q385" s="227"/>
      <c r="R385" s="227"/>
      <c r="S385" s="227"/>
      <c r="T385" s="227"/>
      <c r="U385" s="227"/>
      <c r="V385" s="227"/>
      <c r="W385" s="227"/>
      <c r="X385" s="227"/>
      <c r="Y385" s="227"/>
      <c r="Z385" s="227"/>
      <c r="AA385" s="227"/>
      <c r="AB385" s="227"/>
      <c r="AC385" s="29"/>
      <c r="AD385" s="29"/>
    </row>
    <row r="386" spans="2:33" ht="13.5" customHeight="1">
      <c r="B386" s="227"/>
      <c r="C386" s="227"/>
      <c r="D386" s="227"/>
      <c r="E386" s="227"/>
      <c r="F386" s="227"/>
      <c r="G386" s="227"/>
      <c r="H386" s="227"/>
      <c r="I386" s="227"/>
      <c r="J386" s="227"/>
      <c r="K386" s="227"/>
      <c r="L386" s="227"/>
      <c r="M386" s="227"/>
      <c r="N386" s="227"/>
      <c r="O386" s="227"/>
      <c r="P386" s="227"/>
      <c r="Q386" s="227"/>
      <c r="R386" s="227"/>
      <c r="S386" s="227"/>
      <c r="T386" s="227"/>
      <c r="U386" s="227"/>
      <c r="V386" s="227"/>
      <c r="W386" s="227"/>
      <c r="X386" s="227"/>
      <c r="Y386" s="227"/>
      <c r="Z386" s="227"/>
      <c r="AA386" s="227"/>
      <c r="AB386" s="227"/>
      <c r="AC386" s="29"/>
      <c r="AD386" s="29"/>
    </row>
    <row r="387" spans="2:33" ht="13.5" customHeight="1">
      <c r="B387" s="227"/>
      <c r="C387" s="227"/>
      <c r="D387" s="227"/>
      <c r="E387" s="227"/>
      <c r="F387" s="227"/>
      <c r="G387" s="227"/>
      <c r="H387" s="227"/>
      <c r="I387" s="227"/>
      <c r="J387" s="227"/>
      <c r="K387" s="227"/>
      <c r="L387" s="227"/>
      <c r="M387" s="227"/>
      <c r="N387" s="227"/>
      <c r="O387" s="227"/>
      <c r="P387" s="227"/>
      <c r="Q387" s="227"/>
      <c r="R387" s="227"/>
      <c r="S387" s="227"/>
      <c r="T387" s="227"/>
      <c r="U387" s="227"/>
      <c r="V387" s="227"/>
      <c r="W387" s="227"/>
      <c r="X387" s="227"/>
      <c r="Y387" s="227"/>
      <c r="Z387" s="227"/>
      <c r="AA387" s="227"/>
      <c r="AB387" s="227"/>
      <c r="AC387" s="29"/>
      <c r="AD387" s="29"/>
    </row>
    <row r="388" spans="2:33">
      <c r="B388" s="29"/>
      <c r="C388" s="122"/>
      <c r="D388" s="122"/>
      <c r="E388" s="122"/>
      <c r="F388" s="122"/>
      <c r="G388" s="122"/>
      <c r="H388" s="122"/>
      <c r="I388" s="122"/>
      <c r="J388" s="122"/>
      <c r="K388" s="122"/>
      <c r="L388" s="122"/>
      <c r="M388" s="122"/>
      <c r="N388" s="122"/>
      <c r="O388" s="122"/>
      <c r="P388" s="122"/>
      <c r="Q388" s="122"/>
      <c r="R388" s="122"/>
      <c r="S388" s="122"/>
      <c r="T388" s="122"/>
      <c r="U388" s="29"/>
      <c r="V388" s="29"/>
      <c r="W388" s="29"/>
      <c r="X388" s="29"/>
      <c r="Y388" s="29"/>
      <c r="Z388" s="29"/>
      <c r="AA388" s="29"/>
      <c r="AB388" s="29"/>
      <c r="AC388" s="29"/>
      <c r="AD388" s="29"/>
    </row>
    <row r="389" spans="2:33">
      <c r="B389" s="29"/>
      <c r="C389" s="242"/>
      <c r="D389" s="243"/>
      <c r="E389" s="243"/>
      <c r="F389" s="243"/>
      <c r="G389" s="243"/>
      <c r="H389" s="244"/>
      <c r="I389" s="238" t="s">
        <v>24</v>
      </c>
      <c r="J389" s="238"/>
      <c r="K389" s="239">
        <f>I362</f>
        <v>52</v>
      </c>
      <c r="L389" s="240"/>
      <c r="M389" s="238" t="s">
        <v>2</v>
      </c>
      <c r="N389" s="238"/>
      <c r="O389" s="239">
        <f>M362</f>
        <v>35</v>
      </c>
      <c r="P389" s="240"/>
      <c r="Q389" s="238" t="s">
        <v>3</v>
      </c>
      <c r="R389" s="238"/>
      <c r="S389" s="239">
        <f>Q362</f>
        <v>17</v>
      </c>
      <c r="T389" s="240"/>
      <c r="U389" s="439"/>
      <c r="V389" s="248"/>
      <c r="W389" s="202"/>
      <c r="X389" s="202"/>
      <c r="Y389" s="29"/>
      <c r="Z389" s="29"/>
      <c r="AA389" s="29"/>
      <c r="AB389" s="29"/>
      <c r="AC389" s="29"/>
      <c r="AD389" s="29"/>
      <c r="AE389" s="26" t="s">
        <v>196</v>
      </c>
    </row>
    <row r="390" spans="2:33">
      <c r="B390" s="29"/>
      <c r="C390" s="208" t="s">
        <v>154</v>
      </c>
      <c r="D390" s="209"/>
      <c r="E390" s="209"/>
      <c r="F390" s="209"/>
      <c r="G390" s="209"/>
      <c r="H390" s="210"/>
      <c r="I390" s="215">
        <f>M390+Q390</f>
        <v>17</v>
      </c>
      <c r="J390" s="216"/>
      <c r="K390" s="217">
        <f>I390/K$389</f>
        <v>0.32692307692307693</v>
      </c>
      <c r="L390" s="218"/>
      <c r="M390" s="215">
        <v>11</v>
      </c>
      <c r="N390" s="216"/>
      <c r="O390" s="280">
        <f>M390/O$372</f>
        <v>0.31428571428571428</v>
      </c>
      <c r="P390" s="281"/>
      <c r="Q390" s="215">
        <v>6</v>
      </c>
      <c r="R390" s="216"/>
      <c r="S390" s="217">
        <f>Q390/S$372</f>
        <v>0.35294117647058826</v>
      </c>
      <c r="T390" s="218"/>
      <c r="U390" s="353"/>
      <c r="V390" s="249"/>
      <c r="W390" s="205"/>
      <c r="X390" s="205"/>
      <c r="Y390" s="29"/>
      <c r="Z390" s="29"/>
      <c r="AA390" s="29"/>
      <c r="AB390" s="29"/>
      <c r="AC390" s="29"/>
      <c r="AD390" s="29"/>
      <c r="AE390" s="207">
        <f>(I390+I392)/(I390+I392+I393+I394)</f>
        <v>0.74193548387096775</v>
      </c>
      <c r="AF390" s="207"/>
      <c r="AG390" s="207"/>
    </row>
    <row r="391" spans="2:33" ht="40.5" customHeight="1">
      <c r="B391" s="29"/>
      <c r="C391" s="245" t="s">
        <v>195</v>
      </c>
      <c r="D391" s="246"/>
      <c r="E391" s="246"/>
      <c r="F391" s="246"/>
      <c r="G391" s="246"/>
      <c r="H391" s="247"/>
      <c r="I391" s="215">
        <f>M391+Q391</f>
        <v>21</v>
      </c>
      <c r="J391" s="216"/>
      <c r="K391" s="217">
        <f>I391/K$389</f>
        <v>0.40384615384615385</v>
      </c>
      <c r="L391" s="218"/>
      <c r="M391" s="215">
        <v>15</v>
      </c>
      <c r="N391" s="216"/>
      <c r="O391" s="280">
        <f t="shared" ref="O391:O394" si="132">M391/O$372</f>
        <v>0.42857142857142855</v>
      </c>
      <c r="P391" s="281"/>
      <c r="Q391" s="215">
        <v>6</v>
      </c>
      <c r="R391" s="216"/>
      <c r="S391" s="217">
        <f>Q391/S$372</f>
        <v>0.35294117647058826</v>
      </c>
      <c r="T391" s="218"/>
      <c r="U391" s="353"/>
      <c r="V391" s="249"/>
      <c r="W391" s="205"/>
      <c r="X391" s="205"/>
      <c r="Y391" s="29"/>
      <c r="Z391" s="29"/>
      <c r="AA391" s="29"/>
      <c r="AB391" s="29"/>
      <c r="AC391" s="29"/>
      <c r="AD391" s="29"/>
    </row>
    <row r="392" spans="2:33" ht="13.5" customHeight="1">
      <c r="B392" s="29"/>
      <c r="C392" s="208" t="s">
        <v>157</v>
      </c>
      <c r="D392" s="209"/>
      <c r="E392" s="209"/>
      <c r="F392" s="209"/>
      <c r="G392" s="209"/>
      <c r="H392" s="210"/>
      <c r="I392" s="215">
        <f>M392+Q392</f>
        <v>6</v>
      </c>
      <c r="J392" s="216"/>
      <c r="K392" s="217">
        <f>I392/K$389</f>
        <v>0.11538461538461539</v>
      </c>
      <c r="L392" s="218"/>
      <c r="M392" s="215">
        <v>3</v>
      </c>
      <c r="N392" s="216"/>
      <c r="O392" s="280">
        <f t="shared" si="132"/>
        <v>8.5714285714285715E-2</v>
      </c>
      <c r="P392" s="281"/>
      <c r="Q392" s="215">
        <v>3</v>
      </c>
      <c r="R392" s="216"/>
      <c r="S392" s="217">
        <f>Q392/S$372</f>
        <v>0.17647058823529413</v>
      </c>
      <c r="T392" s="218"/>
      <c r="U392" s="353"/>
      <c r="V392" s="249"/>
      <c r="W392" s="205"/>
      <c r="X392" s="205"/>
      <c r="Y392" s="29"/>
      <c r="Z392" s="29"/>
      <c r="AA392" s="29"/>
      <c r="AB392" s="29"/>
      <c r="AC392" s="29"/>
      <c r="AD392" s="29"/>
    </row>
    <row r="393" spans="2:33">
      <c r="B393" s="29"/>
      <c r="C393" s="208" t="s">
        <v>156</v>
      </c>
      <c r="D393" s="209"/>
      <c r="E393" s="209"/>
      <c r="F393" s="209"/>
      <c r="G393" s="209"/>
      <c r="H393" s="210"/>
      <c r="I393" s="215">
        <f>M393+Q393</f>
        <v>3</v>
      </c>
      <c r="J393" s="216"/>
      <c r="K393" s="217">
        <f>I393/K$389</f>
        <v>5.7692307692307696E-2</v>
      </c>
      <c r="L393" s="218"/>
      <c r="M393" s="215">
        <v>2</v>
      </c>
      <c r="N393" s="216"/>
      <c r="O393" s="280">
        <f t="shared" si="132"/>
        <v>5.7142857142857141E-2</v>
      </c>
      <c r="P393" s="281"/>
      <c r="Q393" s="215">
        <v>1</v>
      </c>
      <c r="R393" s="216"/>
      <c r="S393" s="217">
        <f>Q393/S$372</f>
        <v>5.8823529411764705E-2</v>
      </c>
      <c r="T393" s="218"/>
      <c r="U393" s="353"/>
      <c r="V393" s="249"/>
      <c r="W393" s="205"/>
      <c r="X393" s="205"/>
      <c r="Y393" s="29"/>
      <c r="Z393" s="29"/>
      <c r="AA393" s="29"/>
      <c r="AB393" s="29"/>
      <c r="AC393" s="29"/>
      <c r="AD393" s="29"/>
    </row>
    <row r="394" spans="2:33" ht="13.5" customHeight="1">
      <c r="B394" s="29"/>
      <c r="C394" s="208" t="s">
        <v>155</v>
      </c>
      <c r="D394" s="209"/>
      <c r="E394" s="209"/>
      <c r="F394" s="209"/>
      <c r="G394" s="209"/>
      <c r="H394" s="210"/>
      <c r="I394" s="215">
        <f>M394+Q394</f>
        <v>5</v>
      </c>
      <c r="J394" s="216"/>
      <c r="K394" s="217">
        <f>I394/K$389</f>
        <v>9.6153846153846159E-2</v>
      </c>
      <c r="L394" s="218"/>
      <c r="M394" s="215">
        <v>4</v>
      </c>
      <c r="N394" s="216"/>
      <c r="O394" s="280">
        <f t="shared" si="132"/>
        <v>0.11428571428571428</v>
      </c>
      <c r="P394" s="281"/>
      <c r="Q394" s="215">
        <v>1</v>
      </c>
      <c r="R394" s="216"/>
      <c r="S394" s="217">
        <f>Q394/S$372</f>
        <v>5.8823529411764705E-2</v>
      </c>
      <c r="T394" s="218"/>
      <c r="U394" s="353"/>
      <c r="V394" s="249"/>
      <c r="W394" s="205"/>
      <c r="X394" s="205"/>
      <c r="Y394" s="29"/>
      <c r="Z394" s="29"/>
      <c r="AA394" s="29"/>
      <c r="AB394" s="29"/>
      <c r="AC394" s="29"/>
      <c r="AD394" s="29"/>
    </row>
    <row r="395" spans="2:33">
      <c r="B395" s="29"/>
      <c r="C395" s="78"/>
      <c r="D395" s="78"/>
      <c r="E395" s="78"/>
      <c r="F395" s="78"/>
      <c r="G395" s="78"/>
      <c r="H395" s="78"/>
      <c r="I395" s="91"/>
      <c r="J395" s="91"/>
      <c r="K395" s="92"/>
      <c r="L395" s="92"/>
      <c r="M395" s="91"/>
      <c r="N395" s="91"/>
      <c r="O395" s="92"/>
      <c r="P395" s="92"/>
      <c r="Q395" s="91"/>
      <c r="R395" s="91"/>
      <c r="S395" s="92"/>
      <c r="T395" s="92"/>
      <c r="U395" s="249"/>
      <c r="V395" s="249"/>
      <c r="W395" s="205"/>
      <c r="X395" s="205"/>
      <c r="Y395" s="29"/>
      <c r="Z395" s="29"/>
      <c r="AA395" s="29"/>
      <c r="AB395" s="29"/>
      <c r="AC395" s="29"/>
      <c r="AD395" s="29"/>
    </row>
    <row r="396" spans="2:33">
      <c r="B396" s="29"/>
      <c r="C396" s="78"/>
      <c r="D396" s="78"/>
      <c r="E396" s="78"/>
      <c r="F396" s="78"/>
      <c r="G396" s="78"/>
      <c r="H396" s="78"/>
      <c r="I396" s="158"/>
      <c r="J396" s="158"/>
      <c r="K396" s="159"/>
      <c r="L396" s="159"/>
      <c r="M396" s="158"/>
      <c r="N396" s="158"/>
      <c r="O396" s="159"/>
      <c r="P396" s="159"/>
      <c r="Q396" s="158"/>
      <c r="R396" s="158"/>
      <c r="S396" s="159"/>
      <c r="T396" s="159"/>
      <c r="U396" s="158"/>
      <c r="V396" s="158"/>
      <c r="W396" s="159"/>
      <c r="X396" s="159"/>
      <c r="Y396" s="29"/>
      <c r="Z396" s="29"/>
      <c r="AA396" s="29"/>
      <c r="AB396" s="29"/>
      <c r="AC396" s="29"/>
      <c r="AD396" s="29"/>
    </row>
    <row r="397" spans="2:33">
      <c r="B397" s="29"/>
      <c r="C397" s="78"/>
      <c r="D397" s="78"/>
      <c r="E397" s="78"/>
      <c r="F397" s="78"/>
      <c r="G397" s="78"/>
      <c r="H397" s="78"/>
      <c r="I397" s="158"/>
      <c r="J397" s="158"/>
      <c r="K397" s="159"/>
      <c r="L397" s="159"/>
      <c r="M397" s="158"/>
      <c r="N397" s="158"/>
      <c r="O397" s="159"/>
      <c r="P397" s="159"/>
      <c r="Q397" s="158"/>
      <c r="R397" s="158"/>
      <c r="S397" s="159"/>
      <c r="T397" s="159"/>
      <c r="U397" s="158"/>
      <c r="V397" s="158"/>
      <c r="W397" s="159"/>
      <c r="X397" s="159"/>
      <c r="Y397" s="29"/>
      <c r="Z397" s="29"/>
      <c r="AA397" s="29"/>
      <c r="AB397" s="29"/>
      <c r="AC397" s="29"/>
      <c r="AD397" s="29"/>
    </row>
    <row r="398" spans="2:33" ht="13.5" customHeight="1">
      <c r="B398" s="228" t="s">
        <v>272</v>
      </c>
      <c r="C398" s="228"/>
      <c r="D398" s="228"/>
      <c r="E398" s="228"/>
      <c r="F398" s="228"/>
      <c r="G398" s="228"/>
      <c r="H398" s="228"/>
      <c r="I398" s="228"/>
      <c r="J398" s="228"/>
      <c r="K398" s="228"/>
      <c r="L398" s="228"/>
      <c r="M398" s="228"/>
      <c r="N398" s="228"/>
      <c r="O398" s="228"/>
      <c r="P398" s="228"/>
      <c r="Q398" s="228"/>
      <c r="R398" s="228"/>
      <c r="S398" s="228"/>
      <c r="T398" s="228"/>
      <c r="U398" s="228"/>
      <c r="V398" s="228"/>
      <c r="W398" s="228"/>
      <c r="X398" s="228"/>
      <c r="Y398" s="228"/>
      <c r="Z398" s="228"/>
      <c r="AA398" s="228"/>
      <c r="AB398" s="228"/>
      <c r="AC398" s="29"/>
      <c r="AD398" s="29"/>
    </row>
    <row r="399" spans="2:33" ht="13.5" customHeight="1">
      <c r="B399" s="228"/>
      <c r="C399" s="228"/>
      <c r="D399" s="228"/>
      <c r="E399" s="228"/>
      <c r="F399" s="228"/>
      <c r="G399" s="228"/>
      <c r="H399" s="228"/>
      <c r="I399" s="228"/>
      <c r="J399" s="228"/>
      <c r="K399" s="228"/>
      <c r="L399" s="228"/>
      <c r="M399" s="228"/>
      <c r="N399" s="228"/>
      <c r="O399" s="228"/>
      <c r="P399" s="228"/>
      <c r="Q399" s="228"/>
      <c r="R399" s="228"/>
      <c r="S399" s="228"/>
      <c r="T399" s="228"/>
      <c r="U399" s="228"/>
      <c r="V399" s="228"/>
      <c r="W399" s="228"/>
      <c r="X399" s="228"/>
      <c r="Y399" s="228"/>
      <c r="Z399" s="228"/>
      <c r="AA399" s="228"/>
      <c r="AB399" s="228"/>
      <c r="AC399" s="29"/>
      <c r="AD399" s="29"/>
    </row>
    <row r="400" spans="2:33">
      <c r="B400" s="228"/>
      <c r="C400" s="228"/>
      <c r="D400" s="228"/>
      <c r="E400" s="228"/>
      <c r="F400" s="228"/>
      <c r="G400" s="228"/>
      <c r="H400" s="228"/>
      <c r="I400" s="228"/>
      <c r="J400" s="228"/>
      <c r="K400" s="228"/>
      <c r="L400" s="228"/>
      <c r="M400" s="228"/>
      <c r="N400" s="228"/>
      <c r="O400" s="228"/>
      <c r="P400" s="228"/>
      <c r="Q400" s="228"/>
      <c r="R400" s="228"/>
      <c r="S400" s="228"/>
      <c r="T400" s="228"/>
      <c r="U400" s="228"/>
      <c r="V400" s="228"/>
      <c r="W400" s="228"/>
      <c r="X400" s="228"/>
      <c r="Y400" s="228"/>
      <c r="Z400" s="228"/>
      <c r="AA400" s="228"/>
      <c r="AB400" s="228"/>
      <c r="AC400" s="29"/>
      <c r="AD400" s="29"/>
    </row>
    <row r="401" spans="1:35">
      <c r="B401" s="29"/>
      <c r="C401" s="122"/>
      <c r="D401" s="122"/>
      <c r="E401" s="122"/>
      <c r="F401" s="122"/>
      <c r="G401" s="122"/>
      <c r="H401" s="122"/>
      <c r="I401" s="122"/>
      <c r="J401" s="122"/>
      <c r="K401" s="122"/>
      <c r="L401" s="122"/>
      <c r="M401" s="122"/>
      <c r="N401" s="122"/>
      <c r="O401" s="122"/>
      <c r="P401" s="122"/>
      <c r="Q401" s="122"/>
      <c r="R401" s="122"/>
      <c r="S401" s="122"/>
      <c r="T401" s="122"/>
      <c r="U401" s="29"/>
      <c r="V401" s="29"/>
      <c r="W401" s="29"/>
      <c r="X401" s="29"/>
      <c r="Y401" s="29"/>
      <c r="Z401" s="29"/>
      <c r="AA401" s="29"/>
      <c r="AB401" s="29"/>
      <c r="AC401" s="29"/>
      <c r="AD401" s="29"/>
    </row>
    <row r="402" spans="1:35">
      <c r="B402" s="29"/>
      <c r="C402" s="242"/>
      <c r="D402" s="243"/>
      <c r="E402" s="243"/>
      <c r="F402" s="243"/>
      <c r="G402" s="243"/>
      <c r="H402" s="244"/>
      <c r="I402" s="238" t="s">
        <v>24</v>
      </c>
      <c r="J402" s="238"/>
      <c r="K402" s="239">
        <f>O402+S402+W402</f>
        <v>500</v>
      </c>
      <c r="L402" s="240"/>
      <c r="M402" s="238" t="s">
        <v>2</v>
      </c>
      <c r="N402" s="238"/>
      <c r="O402" s="348">
        <f>P33</f>
        <v>250</v>
      </c>
      <c r="P402" s="349"/>
      <c r="Q402" s="238" t="s">
        <v>3</v>
      </c>
      <c r="R402" s="238"/>
      <c r="S402" s="239">
        <f>P36</f>
        <v>248</v>
      </c>
      <c r="T402" s="240"/>
      <c r="U402" s="238" t="s">
        <v>90</v>
      </c>
      <c r="V402" s="238"/>
      <c r="W402" s="239">
        <f>P39</f>
        <v>2</v>
      </c>
      <c r="X402" s="240"/>
      <c r="Y402" s="29"/>
      <c r="Z402" s="29"/>
      <c r="AA402" s="29"/>
      <c r="AB402" s="29"/>
      <c r="AC402" s="29"/>
      <c r="AD402" s="29"/>
    </row>
    <row r="403" spans="1:35">
      <c r="B403" s="29"/>
      <c r="C403" s="242" t="s">
        <v>40</v>
      </c>
      <c r="D403" s="243"/>
      <c r="E403" s="243"/>
      <c r="F403" s="243"/>
      <c r="G403" s="243"/>
      <c r="H403" s="244"/>
      <c r="I403" s="215">
        <f>M403+Q403+U403</f>
        <v>53</v>
      </c>
      <c r="J403" s="216"/>
      <c r="K403" s="217">
        <f>I403/K$334</f>
        <v>0.106</v>
      </c>
      <c r="L403" s="218"/>
      <c r="M403" s="215">
        <v>30</v>
      </c>
      <c r="N403" s="216"/>
      <c r="O403" s="280">
        <f>M403/O$334</f>
        <v>0.12</v>
      </c>
      <c r="P403" s="281"/>
      <c r="Q403" s="215">
        <v>22</v>
      </c>
      <c r="R403" s="216"/>
      <c r="S403" s="217">
        <f>Q403/S$334</f>
        <v>8.8709677419354843E-2</v>
      </c>
      <c r="T403" s="218"/>
      <c r="U403" s="215">
        <v>1</v>
      </c>
      <c r="V403" s="216"/>
      <c r="W403" s="217">
        <f>U403/W$334</f>
        <v>0.5</v>
      </c>
      <c r="X403" s="218"/>
      <c r="Y403" s="29"/>
      <c r="Z403" s="29"/>
      <c r="AA403" s="29"/>
      <c r="AB403" s="29"/>
      <c r="AC403" s="29"/>
      <c r="AD403" s="29"/>
      <c r="AG403" s="6"/>
      <c r="AH403" s="80"/>
    </row>
    <row r="404" spans="1:35" ht="13.5" customHeight="1">
      <c r="B404" s="29"/>
      <c r="C404" s="242" t="s">
        <v>41</v>
      </c>
      <c r="D404" s="243"/>
      <c r="E404" s="243"/>
      <c r="F404" s="243"/>
      <c r="G404" s="243"/>
      <c r="H404" s="244"/>
      <c r="I404" s="215">
        <f>M404+Q404+U404</f>
        <v>447</v>
      </c>
      <c r="J404" s="216"/>
      <c r="K404" s="217">
        <f>I404/K$334</f>
        <v>0.89400000000000002</v>
      </c>
      <c r="L404" s="218"/>
      <c r="M404" s="215">
        <v>220</v>
      </c>
      <c r="N404" s="216"/>
      <c r="O404" s="280">
        <f>M404/O$334</f>
        <v>0.88</v>
      </c>
      <c r="P404" s="281"/>
      <c r="Q404" s="215">
        <v>226</v>
      </c>
      <c r="R404" s="216"/>
      <c r="S404" s="217">
        <f>Q404/S$334</f>
        <v>0.91129032258064513</v>
      </c>
      <c r="T404" s="218"/>
      <c r="U404" s="215">
        <v>1</v>
      </c>
      <c r="V404" s="216"/>
      <c r="W404" s="217">
        <f>U404/W$334</f>
        <v>0.5</v>
      </c>
      <c r="X404" s="218"/>
      <c r="Y404" s="29"/>
      <c r="Z404" s="29"/>
      <c r="AA404" s="29"/>
      <c r="AB404" s="29"/>
      <c r="AC404" s="29"/>
      <c r="AD404" s="29"/>
    </row>
    <row r="405" spans="1:35" outlineLevel="1">
      <c r="A405" s="45"/>
      <c r="B405" s="53"/>
      <c r="C405" s="79"/>
      <c r="D405" s="79"/>
      <c r="E405" s="79"/>
      <c r="F405" s="79"/>
      <c r="G405" s="79"/>
      <c r="H405" s="79"/>
      <c r="I405" s="36"/>
      <c r="J405" s="36"/>
      <c r="K405" s="42"/>
      <c r="L405" s="42"/>
      <c r="M405" s="36"/>
      <c r="N405" s="36"/>
      <c r="O405" s="42"/>
      <c r="P405" s="42"/>
      <c r="Q405" s="36"/>
      <c r="R405" s="36"/>
      <c r="S405" s="42"/>
      <c r="T405" s="42"/>
      <c r="U405" s="56"/>
      <c r="V405" s="56"/>
      <c r="W405" s="72"/>
      <c r="X405" s="72"/>
      <c r="Y405" s="53"/>
      <c r="Z405" s="53"/>
      <c r="AA405" s="53"/>
      <c r="AB405" s="53"/>
      <c r="AC405" s="53"/>
      <c r="AD405" s="29"/>
    </row>
    <row r="406" spans="1:35" ht="13.5" customHeight="1" outlineLevel="1">
      <c r="A406" s="45"/>
      <c r="B406" s="53"/>
      <c r="C406" s="56" t="s">
        <v>103</v>
      </c>
      <c r="D406" s="56"/>
      <c r="E406" s="56"/>
      <c r="F406" s="56"/>
      <c r="G406" s="56"/>
      <c r="H406" s="56"/>
      <c r="I406" s="56"/>
      <c r="J406" s="56"/>
      <c r="K406" s="72"/>
      <c r="L406" s="72"/>
      <c r="M406" s="69"/>
      <c r="N406" s="69"/>
      <c r="O406" s="72"/>
      <c r="P406" s="72"/>
      <c r="Q406" s="56"/>
      <c r="R406" s="56"/>
      <c r="S406" s="72"/>
      <c r="T406" s="72"/>
      <c r="U406" s="29"/>
      <c r="V406" s="29"/>
      <c r="W406" s="29"/>
      <c r="X406" s="69"/>
      <c r="Y406" s="53"/>
      <c r="Z406" s="53"/>
      <c r="AA406" s="53"/>
      <c r="AB406" s="53"/>
      <c r="AC406" s="53"/>
      <c r="AD406" s="29"/>
    </row>
    <row r="407" spans="1:35" ht="13.5" customHeight="1" outlineLevel="1">
      <c r="A407" s="45"/>
      <c r="B407" s="53"/>
      <c r="C407" s="70"/>
      <c r="D407" s="66"/>
      <c r="E407" s="66"/>
      <c r="F407" s="66"/>
      <c r="G407" s="66"/>
      <c r="H407" s="71"/>
      <c r="I407" s="223" t="s">
        <v>164</v>
      </c>
      <c r="J407" s="224"/>
      <c r="K407" s="344">
        <v>500</v>
      </c>
      <c r="L407" s="360"/>
      <c r="M407" s="361" t="s">
        <v>225</v>
      </c>
      <c r="N407" s="362"/>
      <c r="O407" s="239">
        <v>500</v>
      </c>
      <c r="P407" s="240"/>
      <c r="Q407" s="69"/>
      <c r="R407" s="69"/>
      <c r="S407" s="69"/>
      <c r="T407" s="69"/>
      <c r="U407" s="53"/>
      <c r="V407" s="53"/>
      <c r="W407" s="53"/>
      <c r="X407" s="53"/>
      <c r="Y407" s="53"/>
      <c r="Z407" s="29"/>
    </row>
    <row r="408" spans="1:35" ht="13.5" customHeight="1" outlineLevel="1">
      <c r="A408" s="45"/>
      <c r="B408" s="53"/>
      <c r="C408" s="242" t="s">
        <v>40</v>
      </c>
      <c r="D408" s="243"/>
      <c r="E408" s="243"/>
      <c r="F408" s="243"/>
      <c r="G408" s="243"/>
      <c r="H408" s="244"/>
      <c r="I408" s="350">
        <v>28</v>
      </c>
      <c r="J408" s="322"/>
      <c r="K408" s="213">
        <f>I408/K407</f>
        <v>5.6000000000000001E-2</v>
      </c>
      <c r="L408" s="214"/>
      <c r="M408" s="250">
        <v>53</v>
      </c>
      <c r="N408" s="251"/>
      <c r="O408" s="217">
        <v>0.106</v>
      </c>
      <c r="P408" s="218"/>
      <c r="Q408" s="69"/>
      <c r="R408" s="69"/>
      <c r="S408" s="69"/>
      <c r="T408" s="69"/>
      <c r="U408" s="53"/>
      <c r="V408" s="53"/>
      <c r="W408" s="53"/>
      <c r="X408" s="53"/>
      <c r="Y408" s="53"/>
      <c r="Z408" s="29"/>
    </row>
    <row r="409" spans="1:35" ht="13.5" customHeight="1" outlineLevel="1">
      <c r="A409" s="45"/>
      <c r="B409" s="53"/>
      <c r="C409" s="242" t="s">
        <v>41</v>
      </c>
      <c r="D409" s="243"/>
      <c r="E409" s="243"/>
      <c r="F409" s="243"/>
      <c r="G409" s="243"/>
      <c r="H409" s="244"/>
      <c r="I409" s="350">
        <v>472</v>
      </c>
      <c r="J409" s="322"/>
      <c r="K409" s="213">
        <f>I409/K407</f>
        <v>0.94399999999999995</v>
      </c>
      <c r="L409" s="214"/>
      <c r="M409" s="250">
        <v>447</v>
      </c>
      <c r="N409" s="251"/>
      <c r="O409" s="217">
        <v>0.89400000000000002</v>
      </c>
      <c r="P409" s="218"/>
      <c r="Q409" s="164"/>
      <c r="R409" s="69"/>
      <c r="S409" s="69"/>
      <c r="T409" s="69"/>
      <c r="U409" s="53"/>
      <c r="V409" s="53"/>
      <c r="W409" s="53"/>
      <c r="X409" s="53"/>
      <c r="Y409" s="53"/>
      <c r="Z409" s="29"/>
    </row>
    <row r="410" spans="1:35" ht="13.5" customHeight="1" outlineLevel="1">
      <c r="B410" s="29"/>
      <c r="C410" s="118"/>
      <c r="D410" s="118"/>
      <c r="E410" s="118"/>
      <c r="F410" s="118"/>
      <c r="G410" s="118"/>
      <c r="H410" s="118"/>
      <c r="I410" s="118"/>
      <c r="J410" s="68"/>
      <c r="K410" s="117"/>
      <c r="L410" s="117"/>
      <c r="M410" s="68"/>
      <c r="N410" s="68"/>
      <c r="O410" s="117"/>
      <c r="P410" s="117"/>
      <c r="Q410" s="56"/>
      <c r="R410" s="56"/>
      <c r="S410" s="11"/>
      <c r="T410" s="11"/>
      <c r="U410" s="29"/>
      <c r="V410" s="29"/>
      <c r="W410" s="29"/>
      <c r="X410" s="29"/>
      <c r="Y410" s="29"/>
      <c r="Z410" s="29"/>
      <c r="AA410" s="29"/>
      <c r="AB410" s="29"/>
      <c r="AC410" s="29"/>
      <c r="AD410" s="29"/>
      <c r="AG410" s="6"/>
      <c r="AH410" s="80"/>
    </row>
    <row r="411" spans="1:35" ht="13.5" customHeight="1" outlineLevel="1">
      <c r="B411" s="29"/>
      <c r="C411" s="79"/>
      <c r="D411" s="79"/>
      <c r="E411" s="79"/>
      <c r="F411" s="79"/>
      <c r="G411" s="79"/>
      <c r="H411" s="79"/>
      <c r="I411" s="36"/>
      <c r="J411" s="36"/>
      <c r="K411" s="42"/>
      <c r="L411" s="42"/>
      <c r="M411" s="36"/>
      <c r="N411" s="36"/>
      <c r="O411" s="42"/>
      <c r="P411" s="42"/>
      <c r="Q411" s="36"/>
      <c r="R411" s="36"/>
      <c r="S411" s="42"/>
      <c r="T411" s="42"/>
      <c r="U411" s="29"/>
      <c r="V411" s="29"/>
      <c r="W411" s="29"/>
      <c r="X411" s="29"/>
      <c r="Y411" s="29"/>
      <c r="Z411" s="29"/>
      <c r="AA411" s="29"/>
      <c r="AB411" s="29"/>
      <c r="AC411" s="29"/>
      <c r="AD411" s="29"/>
      <c r="AG411" s="73"/>
      <c r="AH411" s="73" t="s">
        <v>190</v>
      </c>
      <c r="AI411" s="73" t="s">
        <v>245</v>
      </c>
    </row>
    <row r="412" spans="1:35" ht="13.5" customHeight="1" outlineLevel="1">
      <c r="B412" s="29"/>
      <c r="C412" s="79"/>
      <c r="D412" s="79"/>
      <c r="E412" s="79"/>
      <c r="F412" s="79"/>
      <c r="G412" s="79"/>
      <c r="H412" s="79"/>
      <c r="I412" s="36"/>
      <c r="J412" s="36"/>
      <c r="K412" s="42"/>
      <c r="L412" s="42"/>
      <c r="M412" s="36"/>
      <c r="N412" s="36"/>
      <c r="O412" s="42"/>
      <c r="P412" s="42"/>
      <c r="Q412" s="36"/>
      <c r="R412" s="36"/>
      <c r="S412" s="42"/>
      <c r="T412" s="42"/>
      <c r="U412" s="29"/>
      <c r="V412" s="29"/>
      <c r="W412" s="29"/>
      <c r="X412" s="29"/>
      <c r="Y412" s="29"/>
      <c r="Z412" s="29"/>
      <c r="AA412" s="29"/>
      <c r="AB412" s="29"/>
      <c r="AC412" s="29"/>
      <c r="AD412" s="29"/>
      <c r="AG412" s="74" t="s">
        <v>40</v>
      </c>
      <c r="AH412" s="75">
        <v>5.6000000000000001E-2</v>
      </c>
      <c r="AI412" s="75">
        <v>0.106</v>
      </c>
    </row>
    <row r="413" spans="1:35" ht="13.5" customHeight="1" outlineLevel="1">
      <c r="B413" s="29"/>
      <c r="C413" s="79"/>
      <c r="D413" s="79"/>
      <c r="E413" s="79"/>
      <c r="F413" s="79"/>
      <c r="G413" s="79"/>
      <c r="H413" s="79"/>
      <c r="I413" s="36"/>
      <c r="J413" s="36"/>
      <c r="K413" s="42"/>
      <c r="L413" s="42"/>
      <c r="M413" s="36"/>
      <c r="N413" s="36"/>
      <c r="O413" s="42"/>
      <c r="P413" s="42"/>
      <c r="Q413" s="36"/>
      <c r="R413" s="36"/>
      <c r="S413" s="42"/>
      <c r="T413" s="42"/>
      <c r="U413" s="29"/>
      <c r="V413" s="29"/>
      <c r="W413" s="29"/>
      <c r="X413" s="29"/>
      <c r="Y413" s="29"/>
      <c r="Z413" s="29"/>
      <c r="AA413" s="29"/>
      <c r="AB413" s="29"/>
      <c r="AC413" s="29"/>
      <c r="AD413" s="29"/>
      <c r="AG413" s="24" t="s">
        <v>105</v>
      </c>
      <c r="AH413" s="75">
        <v>0.94399999999999995</v>
      </c>
      <c r="AI413" s="75">
        <v>0.89400000000000002</v>
      </c>
    </row>
    <row r="414" spans="1:35" ht="13.5" customHeight="1" outlineLevel="1">
      <c r="B414" s="29"/>
      <c r="C414" s="79"/>
      <c r="D414" s="79"/>
      <c r="E414" s="79"/>
      <c r="F414" s="79"/>
      <c r="G414" s="79"/>
      <c r="H414" s="79"/>
      <c r="I414" s="36"/>
      <c r="J414" s="36"/>
      <c r="K414" s="42"/>
      <c r="L414" s="42"/>
      <c r="M414" s="36"/>
      <c r="N414" s="36"/>
      <c r="O414" s="42"/>
      <c r="P414" s="42"/>
      <c r="Q414" s="36"/>
      <c r="R414" s="36"/>
      <c r="S414" s="42"/>
      <c r="T414" s="42"/>
      <c r="U414" s="29"/>
      <c r="V414" s="29"/>
      <c r="W414" s="29"/>
      <c r="X414" s="29"/>
      <c r="Y414" s="29"/>
      <c r="Z414" s="29"/>
      <c r="AA414" s="29"/>
      <c r="AB414" s="29"/>
      <c r="AC414" s="29"/>
      <c r="AD414" s="29"/>
      <c r="AG414" s="24"/>
      <c r="AH414" s="75"/>
      <c r="AI414" s="75"/>
    </row>
    <row r="415" spans="1:35" ht="13.5" customHeight="1" outlineLevel="1">
      <c r="B415" s="29"/>
      <c r="C415" s="79"/>
      <c r="D415" s="79"/>
      <c r="E415" s="79"/>
      <c r="F415" s="79"/>
      <c r="G415" s="79"/>
      <c r="H415" s="79"/>
      <c r="I415" s="36"/>
      <c r="J415" s="36"/>
      <c r="K415" s="42"/>
      <c r="L415" s="42"/>
      <c r="M415" s="36"/>
      <c r="N415" s="36"/>
      <c r="O415" s="42"/>
      <c r="P415" s="42"/>
      <c r="Q415" s="36"/>
      <c r="R415" s="36"/>
      <c r="S415" s="42"/>
      <c r="T415" s="42"/>
      <c r="U415" s="29"/>
      <c r="V415" s="29"/>
      <c r="W415" s="29"/>
      <c r="X415" s="29"/>
      <c r="Y415" s="29"/>
      <c r="Z415" s="29"/>
      <c r="AA415" s="29"/>
      <c r="AB415" s="29"/>
      <c r="AC415" s="29"/>
      <c r="AD415" s="29"/>
      <c r="AG415" s="6"/>
      <c r="AH415" s="80"/>
    </row>
    <row r="416" spans="1:35" ht="13.5" customHeight="1" outlineLevel="1">
      <c r="B416" s="29"/>
      <c r="C416" s="79"/>
      <c r="D416" s="79"/>
      <c r="E416" s="79"/>
      <c r="F416" s="79"/>
      <c r="G416" s="79"/>
      <c r="H416" s="79"/>
      <c r="I416" s="36"/>
      <c r="J416" s="36"/>
      <c r="K416" s="42"/>
      <c r="L416" s="42"/>
      <c r="M416" s="36"/>
      <c r="N416" s="36"/>
      <c r="O416" s="42"/>
      <c r="P416" s="42"/>
      <c r="Q416" s="36"/>
      <c r="R416" s="36"/>
      <c r="S416" s="42"/>
      <c r="T416" s="42"/>
      <c r="U416" s="29"/>
      <c r="V416" s="29"/>
      <c r="W416" s="29"/>
      <c r="X416" s="29"/>
      <c r="Y416" s="29"/>
      <c r="Z416" s="29"/>
      <c r="AA416" s="29"/>
      <c r="AB416" s="29"/>
      <c r="AC416" s="29"/>
      <c r="AD416" s="29"/>
      <c r="AG416" s="6"/>
      <c r="AH416" s="80"/>
    </row>
    <row r="417" spans="2:34" ht="13.5" customHeight="1" outlineLevel="1">
      <c r="B417" s="29"/>
      <c r="C417" s="79"/>
      <c r="D417" s="79"/>
      <c r="E417" s="79"/>
      <c r="F417" s="79"/>
      <c r="G417" s="79"/>
      <c r="H417" s="79"/>
      <c r="I417" s="36"/>
      <c r="J417" s="36"/>
      <c r="K417" s="42"/>
      <c r="L417" s="42"/>
      <c r="M417" s="36"/>
      <c r="N417" s="36"/>
      <c r="O417" s="42"/>
      <c r="P417" s="42"/>
      <c r="Q417" s="36"/>
      <c r="R417" s="36"/>
      <c r="S417" s="42"/>
      <c r="T417" s="42"/>
      <c r="U417" s="29"/>
      <c r="V417" s="29"/>
      <c r="W417" s="29"/>
      <c r="X417" s="29"/>
      <c r="Y417" s="29"/>
      <c r="Z417" s="29"/>
      <c r="AA417" s="29"/>
      <c r="AB417" s="29"/>
      <c r="AC417" s="29"/>
      <c r="AD417" s="29"/>
      <c r="AG417" s="6"/>
      <c r="AH417" s="80"/>
    </row>
    <row r="418" spans="2:34" ht="13.5" customHeight="1" outlineLevel="1">
      <c r="B418" s="29"/>
      <c r="C418" s="79"/>
      <c r="D418" s="79"/>
      <c r="E418" s="79"/>
      <c r="F418" s="79"/>
      <c r="G418" s="79"/>
      <c r="H418" s="79"/>
      <c r="I418" s="36"/>
      <c r="J418" s="36"/>
      <c r="K418" s="42"/>
      <c r="L418" s="42"/>
      <c r="M418" s="36"/>
      <c r="N418" s="36"/>
      <c r="O418" s="42"/>
      <c r="P418" s="42"/>
      <c r="Q418" s="36"/>
      <c r="R418" s="36"/>
      <c r="S418" s="42"/>
      <c r="T418" s="42"/>
      <c r="U418" s="29"/>
      <c r="V418" s="29"/>
      <c r="W418" s="29"/>
      <c r="X418" s="29"/>
      <c r="Y418" s="29"/>
      <c r="Z418" s="29"/>
      <c r="AA418" s="29"/>
      <c r="AB418" s="29"/>
      <c r="AC418" s="29"/>
      <c r="AD418" s="29"/>
      <c r="AG418" s="6"/>
      <c r="AH418" s="80"/>
    </row>
    <row r="419" spans="2:34" ht="13.5" customHeight="1" outlineLevel="1">
      <c r="B419" s="29"/>
      <c r="C419" s="79"/>
      <c r="D419" s="79"/>
      <c r="E419" s="79"/>
      <c r="F419" s="79"/>
      <c r="G419" s="79"/>
      <c r="H419" s="79"/>
      <c r="I419" s="36"/>
      <c r="J419" s="36"/>
      <c r="K419" s="42"/>
      <c r="L419" s="42"/>
      <c r="M419" s="36"/>
      <c r="N419" s="36"/>
      <c r="O419" s="42"/>
      <c r="P419" s="42"/>
      <c r="Q419" s="36"/>
      <c r="R419" s="36"/>
      <c r="S419" s="42"/>
      <c r="T419" s="42"/>
      <c r="U419" s="29"/>
      <c r="V419" s="29"/>
      <c r="W419" s="29"/>
      <c r="X419" s="29"/>
      <c r="Y419" s="29"/>
      <c r="Z419" s="29"/>
      <c r="AA419" s="29"/>
      <c r="AB419" s="29"/>
      <c r="AC419" s="29"/>
      <c r="AD419" s="29"/>
      <c r="AG419" s="6"/>
      <c r="AH419" s="80"/>
    </row>
    <row r="420" spans="2:34" ht="13.5" customHeight="1" outlineLevel="1">
      <c r="B420" s="29"/>
      <c r="C420" s="79"/>
      <c r="D420" s="79"/>
      <c r="E420" s="79"/>
      <c r="F420" s="79"/>
      <c r="G420" s="79"/>
      <c r="H420" s="79"/>
      <c r="I420" s="36"/>
      <c r="J420" s="36"/>
      <c r="K420" s="42"/>
      <c r="L420" s="42"/>
      <c r="M420" s="36"/>
      <c r="N420" s="36"/>
      <c r="O420" s="42"/>
      <c r="P420" s="42"/>
      <c r="Q420" s="36"/>
      <c r="R420" s="36"/>
      <c r="S420" s="42"/>
      <c r="T420" s="42"/>
      <c r="U420" s="29"/>
      <c r="V420" s="29"/>
      <c r="W420" s="29"/>
      <c r="X420" s="29"/>
      <c r="Y420" s="29"/>
      <c r="Z420" s="29"/>
      <c r="AA420" s="29"/>
      <c r="AB420" s="29"/>
      <c r="AC420" s="29"/>
      <c r="AD420" s="29"/>
      <c r="AG420" s="6"/>
      <c r="AH420" s="80"/>
    </row>
    <row r="421" spans="2:34" ht="13.5" customHeight="1" outlineLevel="1">
      <c r="B421" s="29"/>
      <c r="C421" s="79"/>
      <c r="D421" s="79"/>
      <c r="E421" s="79"/>
      <c r="F421" s="79"/>
      <c r="G421" s="79"/>
      <c r="H421" s="79"/>
      <c r="I421" s="36"/>
      <c r="J421" s="36"/>
      <c r="K421" s="42"/>
      <c r="L421" s="42"/>
      <c r="M421" s="36"/>
      <c r="N421" s="36"/>
      <c r="O421" s="42"/>
      <c r="P421" s="42"/>
      <c r="Q421" s="36"/>
      <c r="R421" s="36"/>
      <c r="S421" s="42"/>
      <c r="T421" s="42"/>
      <c r="U421" s="29"/>
      <c r="V421" s="29"/>
      <c r="W421" s="29"/>
      <c r="X421" s="29"/>
      <c r="Y421" s="29"/>
      <c r="Z421" s="29"/>
      <c r="AA421" s="29"/>
      <c r="AB421" s="29"/>
      <c r="AC421" s="29"/>
      <c r="AD421" s="29"/>
      <c r="AG421" s="6"/>
      <c r="AH421" s="80"/>
    </row>
    <row r="422" spans="2:34" ht="13.5" customHeight="1" outlineLevel="1">
      <c r="B422" s="29"/>
      <c r="C422" s="79"/>
      <c r="D422" s="79"/>
      <c r="E422" s="79"/>
      <c r="F422" s="79"/>
      <c r="G422" s="79"/>
      <c r="H422" s="79"/>
      <c r="I422" s="36"/>
      <c r="J422" s="36"/>
      <c r="K422" s="42"/>
      <c r="L422" s="42"/>
      <c r="M422" s="36"/>
      <c r="N422" s="36"/>
      <c r="O422" s="42"/>
      <c r="P422" s="42"/>
      <c r="Q422" s="36"/>
      <c r="R422" s="36"/>
      <c r="S422" s="42"/>
      <c r="T422" s="42"/>
      <c r="U422" s="29"/>
      <c r="V422" s="29"/>
      <c r="W422" s="29"/>
      <c r="X422" s="29"/>
      <c r="Y422" s="29"/>
      <c r="Z422" s="29"/>
      <c r="AA422" s="29"/>
      <c r="AB422" s="29"/>
      <c r="AC422" s="29"/>
      <c r="AD422" s="29"/>
      <c r="AG422" s="6"/>
      <c r="AH422" s="80"/>
    </row>
    <row r="423" spans="2:34" ht="13.5" customHeight="1" outlineLevel="1">
      <c r="B423" s="29"/>
      <c r="C423" s="79"/>
      <c r="D423" s="79"/>
      <c r="E423" s="79"/>
      <c r="F423" s="79"/>
      <c r="G423" s="79"/>
      <c r="H423" s="79"/>
      <c r="I423" s="36"/>
      <c r="J423" s="36"/>
      <c r="K423" s="42"/>
      <c r="L423" s="42"/>
      <c r="M423" s="36"/>
      <c r="N423" s="36"/>
      <c r="O423" s="42"/>
      <c r="P423" s="42"/>
      <c r="Q423" s="36"/>
      <c r="R423" s="36"/>
      <c r="S423" s="42"/>
      <c r="T423" s="42"/>
      <c r="U423" s="29"/>
      <c r="V423" s="29"/>
      <c r="W423" s="29"/>
      <c r="X423" s="29"/>
      <c r="Y423" s="29"/>
      <c r="Z423" s="29"/>
      <c r="AA423" s="29"/>
      <c r="AB423" s="29"/>
      <c r="AC423" s="29"/>
      <c r="AD423" s="29"/>
      <c r="AG423" s="6"/>
      <c r="AH423" s="80"/>
    </row>
    <row r="424" spans="2:34" ht="13.5" customHeight="1" outlineLevel="1">
      <c r="B424" s="29"/>
      <c r="C424" s="79"/>
      <c r="D424" s="79"/>
      <c r="E424" s="79"/>
      <c r="F424" s="79"/>
      <c r="G424" s="79"/>
      <c r="H424" s="79"/>
      <c r="I424" s="36"/>
      <c r="J424" s="36"/>
      <c r="K424" s="42"/>
      <c r="L424" s="42"/>
      <c r="M424" s="36"/>
      <c r="N424" s="36"/>
      <c r="O424" s="42"/>
      <c r="P424" s="42"/>
      <c r="Q424" s="36"/>
      <c r="R424" s="36"/>
      <c r="S424" s="42"/>
      <c r="T424" s="42"/>
      <c r="U424" s="29"/>
      <c r="V424" s="29"/>
      <c r="W424" s="29"/>
      <c r="X424" s="29"/>
      <c r="Y424" s="29"/>
      <c r="Z424" s="29"/>
      <c r="AA424" s="29"/>
      <c r="AB424" s="29"/>
      <c r="AC424" s="29"/>
      <c r="AD424" s="29"/>
      <c r="AG424" s="6"/>
      <c r="AH424" s="80"/>
    </row>
    <row r="425" spans="2:34" ht="13.5" customHeight="1" outlineLevel="1">
      <c r="B425" s="29"/>
      <c r="C425" s="79"/>
      <c r="D425" s="79"/>
      <c r="E425" s="79"/>
      <c r="F425" s="79"/>
      <c r="G425" s="79"/>
      <c r="H425" s="79"/>
      <c r="I425" s="36"/>
      <c r="J425" s="36"/>
      <c r="K425" s="42"/>
      <c r="L425" s="42"/>
      <c r="M425" s="36"/>
      <c r="N425" s="36"/>
      <c r="O425" s="42"/>
      <c r="P425" s="42"/>
      <c r="Q425" s="36"/>
      <c r="R425" s="36"/>
      <c r="S425" s="42"/>
      <c r="T425" s="42"/>
      <c r="U425" s="29"/>
      <c r="V425" s="29"/>
      <c r="W425" s="29"/>
      <c r="X425" s="29"/>
      <c r="Y425" s="29"/>
      <c r="Z425" s="29"/>
      <c r="AA425" s="29"/>
      <c r="AB425" s="29"/>
      <c r="AC425" s="29"/>
      <c r="AD425" s="29"/>
      <c r="AG425" s="6"/>
      <c r="AH425" s="80"/>
    </row>
    <row r="426" spans="2:34" ht="13.5" customHeight="1" outlineLevel="1">
      <c r="B426" s="29"/>
      <c r="C426" s="79"/>
      <c r="D426" s="79"/>
      <c r="E426" s="79"/>
      <c r="F426" s="79"/>
      <c r="G426" s="79"/>
      <c r="H426" s="79"/>
      <c r="I426" s="36"/>
      <c r="J426" s="36"/>
      <c r="K426" s="42"/>
      <c r="L426" s="42"/>
      <c r="M426" s="36"/>
      <c r="N426" s="36"/>
      <c r="O426" s="42"/>
      <c r="P426" s="42"/>
      <c r="Q426" s="36"/>
      <c r="R426" s="36"/>
      <c r="S426" s="42"/>
      <c r="T426" s="42"/>
      <c r="U426" s="29"/>
      <c r="V426" s="29"/>
      <c r="W426" s="29"/>
      <c r="X426" s="29"/>
      <c r="Y426" s="29"/>
      <c r="Z426" s="29"/>
      <c r="AA426" s="29"/>
      <c r="AB426" s="29"/>
      <c r="AC426" s="29"/>
      <c r="AD426" s="29"/>
      <c r="AG426" s="6"/>
      <c r="AH426" s="80"/>
    </row>
    <row r="427" spans="2:34" ht="13.5" customHeight="1" outlineLevel="1">
      <c r="B427" s="29"/>
      <c r="C427" s="79"/>
      <c r="D427" s="79"/>
      <c r="E427" s="79"/>
      <c r="F427" s="79"/>
      <c r="G427" s="79"/>
      <c r="H427" s="79"/>
      <c r="I427" s="36"/>
      <c r="J427" s="36"/>
      <c r="K427" s="42"/>
      <c r="L427" s="42"/>
      <c r="M427" s="36"/>
      <c r="N427" s="36"/>
      <c r="O427" s="42"/>
      <c r="P427" s="42"/>
      <c r="Q427" s="36"/>
      <c r="R427" s="36"/>
      <c r="S427" s="42"/>
      <c r="T427" s="42"/>
      <c r="U427" s="29"/>
      <c r="V427" s="29"/>
      <c r="W427" s="29"/>
      <c r="X427" s="29"/>
      <c r="Y427" s="29"/>
      <c r="Z427" s="29"/>
      <c r="AA427" s="29"/>
      <c r="AB427" s="29"/>
      <c r="AC427" s="29"/>
      <c r="AD427" s="29"/>
      <c r="AG427" s="6"/>
      <c r="AH427" s="80"/>
    </row>
    <row r="428" spans="2:34" ht="13.5" customHeight="1" outlineLevel="1">
      <c r="B428" s="29"/>
      <c r="C428" s="79"/>
      <c r="D428" s="79"/>
      <c r="E428" s="79"/>
      <c r="F428" s="79"/>
      <c r="G428" s="79"/>
      <c r="H428" s="79"/>
      <c r="I428" s="36"/>
      <c r="J428" s="36"/>
      <c r="K428" s="42"/>
      <c r="L428" s="42"/>
      <c r="M428" s="36"/>
      <c r="N428" s="36"/>
      <c r="O428" s="42"/>
      <c r="P428" s="42"/>
      <c r="Q428" s="36"/>
      <c r="R428" s="36"/>
      <c r="S428" s="42"/>
      <c r="T428" s="42"/>
      <c r="U428" s="29"/>
      <c r="V428" s="29"/>
      <c r="W428" s="29"/>
      <c r="X428" s="29"/>
      <c r="Y428" s="29"/>
      <c r="Z428" s="29"/>
      <c r="AA428" s="29"/>
      <c r="AB428" s="29"/>
      <c r="AC428" s="29"/>
      <c r="AD428" s="29"/>
      <c r="AG428" s="6"/>
      <c r="AH428" s="80"/>
    </row>
    <row r="429" spans="2:34" ht="13.5" customHeight="1" outlineLevel="1">
      <c r="B429" s="29"/>
      <c r="C429" s="79"/>
      <c r="D429" s="79"/>
      <c r="E429" s="79"/>
      <c r="F429" s="79"/>
      <c r="G429" s="79"/>
      <c r="H429" s="79"/>
      <c r="I429" s="36"/>
      <c r="J429" s="36"/>
      <c r="K429" s="42"/>
      <c r="L429" s="42"/>
      <c r="M429" s="36"/>
      <c r="N429" s="36"/>
      <c r="O429" s="42"/>
      <c r="P429" s="42"/>
      <c r="Q429" s="36"/>
      <c r="R429" s="36"/>
      <c r="S429" s="42"/>
      <c r="T429" s="42"/>
      <c r="U429" s="29"/>
      <c r="V429" s="29"/>
      <c r="W429" s="29"/>
      <c r="X429" s="29"/>
      <c r="Y429" s="29"/>
      <c r="Z429" s="29"/>
      <c r="AA429" s="29"/>
      <c r="AB429" s="29"/>
      <c r="AC429" s="29"/>
      <c r="AD429" s="29"/>
      <c r="AG429" s="6"/>
      <c r="AH429" s="80"/>
    </row>
    <row r="430" spans="2:34">
      <c r="B430" s="29"/>
      <c r="C430" s="79"/>
      <c r="D430" s="79"/>
      <c r="E430" s="79"/>
      <c r="F430" s="79"/>
      <c r="G430" s="79"/>
      <c r="H430" s="79"/>
      <c r="I430" s="36"/>
      <c r="J430" s="36"/>
      <c r="K430" s="42"/>
      <c r="L430" s="42"/>
      <c r="M430" s="36"/>
      <c r="N430" s="36"/>
      <c r="O430" s="42"/>
      <c r="P430" s="42"/>
      <c r="Q430" s="36"/>
      <c r="R430" s="36"/>
      <c r="S430" s="42"/>
      <c r="T430" s="42"/>
      <c r="U430" s="29"/>
      <c r="V430" s="29"/>
      <c r="W430" s="29"/>
      <c r="X430" s="29"/>
      <c r="Y430" s="29"/>
      <c r="Z430" s="29"/>
      <c r="AA430" s="29"/>
      <c r="AB430" s="29"/>
      <c r="AC430" s="29"/>
      <c r="AD430" s="29"/>
    </row>
    <row r="431" spans="2:34">
      <c r="B431" s="29"/>
      <c r="C431" s="29"/>
      <c r="D431" s="29"/>
      <c r="E431" s="29"/>
      <c r="F431" s="29"/>
      <c r="G431" s="29"/>
      <c r="H431" s="29"/>
      <c r="I431" s="29"/>
      <c r="J431" s="29"/>
      <c r="K431" s="29"/>
      <c r="L431" s="29"/>
      <c r="M431" s="29"/>
      <c r="N431" s="29"/>
      <c r="O431" s="29"/>
      <c r="P431" s="29"/>
      <c r="Q431" s="29"/>
      <c r="R431" s="29"/>
      <c r="S431" s="29"/>
      <c r="T431" s="29"/>
      <c r="U431" s="29"/>
      <c r="V431" s="29"/>
      <c r="W431" s="29"/>
      <c r="X431" s="29"/>
      <c r="Y431" s="29"/>
      <c r="Z431" s="29"/>
      <c r="AA431" s="29"/>
      <c r="AB431" s="29"/>
      <c r="AC431" s="29"/>
      <c r="AD431" s="29"/>
    </row>
    <row r="432" spans="2:34">
      <c r="B432" s="29" t="s">
        <v>236</v>
      </c>
      <c r="C432" s="29"/>
      <c r="D432" s="29"/>
      <c r="E432" s="29"/>
      <c r="F432" s="29"/>
      <c r="G432" s="29"/>
      <c r="H432" s="29"/>
      <c r="I432" s="29"/>
      <c r="J432" s="29"/>
      <c r="K432" s="29"/>
      <c r="L432" s="29"/>
      <c r="M432" s="29"/>
      <c r="N432" s="29"/>
      <c r="O432" s="29"/>
      <c r="P432" s="29"/>
      <c r="Q432" s="29"/>
      <c r="R432" s="29"/>
      <c r="S432" s="29"/>
      <c r="T432" s="29"/>
      <c r="U432" s="29"/>
      <c r="V432" s="29"/>
      <c r="W432" s="29"/>
      <c r="X432" s="29"/>
      <c r="Y432" s="29"/>
      <c r="Z432" s="29"/>
      <c r="AA432" s="29"/>
      <c r="AB432" s="29"/>
      <c r="AC432" s="29"/>
      <c r="AD432" s="29"/>
    </row>
    <row r="433" spans="2:30">
      <c r="B433" s="29"/>
      <c r="C433" s="29"/>
      <c r="D433" s="29"/>
      <c r="E433" s="29"/>
      <c r="F433" s="29"/>
      <c r="G433" s="29"/>
      <c r="H433" s="29"/>
      <c r="I433" s="29"/>
      <c r="J433" s="29"/>
      <c r="K433" s="29"/>
      <c r="L433" s="29"/>
      <c r="M433" s="29"/>
      <c r="N433" s="29"/>
      <c r="O433" s="29"/>
      <c r="P433" s="27"/>
      <c r="Q433" s="29"/>
      <c r="R433" s="29"/>
      <c r="S433" s="29"/>
      <c r="T433" s="29"/>
      <c r="U433" s="29"/>
      <c r="V433" s="29"/>
      <c r="W433" s="29"/>
      <c r="X433" s="29"/>
      <c r="Y433" s="29"/>
      <c r="Z433" s="29"/>
      <c r="AA433" s="29"/>
      <c r="AB433" s="29"/>
      <c r="AC433" s="29"/>
      <c r="AD433" s="29"/>
    </row>
    <row r="434" spans="2:30">
      <c r="B434" s="29"/>
      <c r="C434" s="208"/>
      <c r="D434" s="209"/>
      <c r="E434" s="209"/>
      <c r="F434" s="209"/>
      <c r="G434" s="209"/>
      <c r="H434" s="210"/>
      <c r="I434" s="238" t="s">
        <v>24</v>
      </c>
      <c r="J434" s="238"/>
      <c r="K434" s="239">
        <f>SUM(O434,S434,W434)</f>
        <v>53</v>
      </c>
      <c r="L434" s="240"/>
      <c r="M434" s="238" t="s">
        <v>2</v>
      </c>
      <c r="N434" s="238"/>
      <c r="O434" s="348">
        <f>M403</f>
        <v>30</v>
      </c>
      <c r="P434" s="349"/>
      <c r="Q434" s="238" t="s">
        <v>3</v>
      </c>
      <c r="R434" s="238"/>
      <c r="S434" s="239">
        <f>Q403</f>
        <v>22</v>
      </c>
      <c r="T434" s="240"/>
      <c r="U434" s="238" t="s">
        <v>90</v>
      </c>
      <c r="V434" s="238"/>
      <c r="W434" s="239">
        <f>U403</f>
        <v>1</v>
      </c>
      <c r="X434" s="240"/>
      <c r="Y434" s="29"/>
      <c r="Z434" s="29"/>
      <c r="AA434" s="29"/>
      <c r="AB434" s="29"/>
      <c r="AC434" s="29"/>
      <c r="AD434" s="29"/>
    </row>
    <row r="435" spans="2:30" ht="27" customHeight="1">
      <c r="B435" s="29"/>
      <c r="C435" s="245" t="s">
        <v>49</v>
      </c>
      <c r="D435" s="246"/>
      <c r="E435" s="246"/>
      <c r="F435" s="246"/>
      <c r="G435" s="246"/>
      <c r="H435" s="247"/>
      <c r="I435" s="274">
        <f>M435+Q435+U435</f>
        <v>29</v>
      </c>
      <c r="J435" s="275"/>
      <c r="K435" s="276">
        <f>I435/K$434</f>
        <v>0.54716981132075471</v>
      </c>
      <c r="L435" s="277"/>
      <c r="M435" s="274">
        <v>12</v>
      </c>
      <c r="N435" s="275"/>
      <c r="O435" s="348">
        <f>M435/O$434</f>
        <v>0.4</v>
      </c>
      <c r="P435" s="349"/>
      <c r="Q435" s="274">
        <v>17</v>
      </c>
      <c r="R435" s="275"/>
      <c r="S435" s="276">
        <f>Q435/S$434</f>
        <v>0.77272727272727271</v>
      </c>
      <c r="T435" s="277"/>
      <c r="U435" s="274">
        <v>0</v>
      </c>
      <c r="V435" s="275"/>
      <c r="W435" s="276">
        <f>U435/W$434</f>
        <v>0</v>
      </c>
      <c r="X435" s="277"/>
      <c r="Y435" s="29"/>
      <c r="Z435" s="29"/>
      <c r="AA435" s="29"/>
      <c r="AB435" s="29"/>
      <c r="AC435" s="29"/>
      <c r="AD435" s="29"/>
    </row>
    <row r="436" spans="2:30" ht="27" customHeight="1">
      <c r="B436" s="29"/>
      <c r="C436" s="245" t="s">
        <v>84</v>
      </c>
      <c r="D436" s="246"/>
      <c r="E436" s="246"/>
      <c r="F436" s="246"/>
      <c r="G436" s="246"/>
      <c r="H436" s="247"/>
      <c r="I436" s="274">
        <f>M436+Q436+U436</f>
        <v>14</v>
      </c>
      <c r="J436" s="275"/>
      <c r="K436" s="276">
        <f>I436/K$434</f>
        <v>0.26415094339622641</v>
      </c>
      <c r="L436" s="277"/>
      <c r="M436" s="274">
        <v>11</v>
      </c>
      <c r="N436" s="275"/>
      <c r="O436" s="348">
        <f>M436/O$434</f>
        <v>0.36666666666666664</v>
      </c>
      <c r="P436" s="349"/>
      <c r="Q436" s="274">
        <v>2</v>
      </c>
      <c r="R436" s="275"/>
      <c r="S436" s="276">
        <f>Q436/S$434</f>
        <v>9.0909090909090912E-2</v>
      </c>
      <c r="T436" s="277"/>
      <c r="U436" s="274">
        <v>1</v>
      </c>
      <c r="V436" s="275"/>
      <c r="W436" s="276">
        <f>U436/W$434</f>
        <v>1</v>
      </c>
      <c r="X436" s="277"/>
      <c r="Y436" s="29"/>
      <c r="Z436" s="29"/>
      <c r="AA436" s="29"/>
      <c r="AB436" s="29"/>
      <c r="AC436" s="29"/>
      <c r="AD436" s="29"/>
    </row>
    <row r="437" spans="2:30">
      <c r="B437" s="29"/>
      <c r="C437" s="208" t="s">
        <v>83</v>
      </c>
      <c r="D437" s="209"/>
      <c r="E437" s="209"/>
      <c r="F437" s="209"/>
      <c r="G437" s="209"/>
      <c r="H437" s="210"/>
      <c r="I437" s="274">
        <f>M437+Q437+U437</f>
        <v>13</v>
      </c>
      <c r="J437" s="275"/>
      <c r="K437" s="276">
        <f>I437/K$434</f>
        <v>0.24528301886792453</v>
      </c>
      <c r="L437" s="277"/>
      <c r="M437" s="274">
        <v>9</v>
      </c>
      <c r="N437" s="275"/>
      <c r="O437" s="348">
        <f>M437/O$434</f>
        <v>0.3</v>
      </c>
      <c r="P437" s="349"/>
      <c r="Q437" s="274">
        <v>4</v>
      </c>
      <c r="R437" s="275"/>
      <c r="S437" s="276">
        <f>Q437/S$434</f>
        <v>0.18181818181818182</v>
      </c>
      <c r="T437" s="277"/>
      <c r="U437" s="274">
        <v>0</v>
      </c>
      <c r="V437" s="275"/>
      <c r="W437" s="276">
        <f>U437/W$434</f>
        <v>0</v>
      </c>
      <c r="X437" s="277"/>
      <c r="Y437" s="29"/>
      <c r="Z437" s="29"/>
      <c r="AA437" s="29"/>
      <c r="AB437" s="29"/>
      <c r="AC437" s="29"/>
      <c r="AD437" s="29"/>
    </row>
    <row r="438" spans="2:30">
      <c r="B438" s="29"/>
      <c r="C438" s="208" t="s">
        <v>48</v>
      </c>
      <c r="D438" s="209"/>
      <c r="E438" s="209"/>
      <c r="F438" s="209"/>
      <c r="G438" s="209"/>
      <c r="H438" s="210"/>
      <c r="I438" s="274">
        <f t="shared" ref="I438:I439" si="133">M438+Q438+U438</f>
        <v>13</v>
      </c>
      <c r="J438" s="275"/>
      <c r="K438" s="276">
        <f>I438/K$434</f>
        <v>0.24528301886792453</v>
      </c>
      <c r="L438" s="277"/>
      <c r="M438" s="274">
        <v>10</v>
      </c>
      <c r="N438" s="275"/>
      <c r="O438" s="348">
        <f>M438/O$434</f>
        <v>0.33333333333333331</v>
      </c>
      <c r="P438" s="349"/>
      <c r="Q438" s="274">
        <v>3</v>
      </c>
      <c r="R438" s="275"/>
      <c r="S438" s="276">
        <f>Q438/S$434</f>
        <v>0.13636363636363635</v>
      </c>
      <c r="T438" s="277"/>
      <c r="U438" s="274">
        <v>0</v>
      </c>
      <c r="V438" s="275"/>
      <c r="W438" s="276">
        <f>U438/W$434</f>
        <v>0</v>
      </c>
      <c r="X438" s="277"/>
      <c r="Y438" s="29"/>
      <c r="Z438" s="29"/>
      <c r="AA438" s="29"/>
      <c r="AB438" s="29"/>
      <c r="AC438" s="29"/>
      <c r="AD438" s="29"/>
    </row>
    <row r="439" spans="2:30">
      <c r="B439" s="29"/>
      <c r="C439" s="208" t="s">
        <v>50</v>
      </c>
      <c r="D439" s="209"/>
      <c r="E439" s="209"/>
      <c r="F439" s="209"/>
      <c r="G439" s="209"/>
      <c r="H439" s="210"/>
      <c r="I439" s="274">
        <f t="shared" si="133"/>
        <v>2</v>
      </c>
      <c r="J439" s="275"/>
      <c r="K439" s="276">
        <f>I439/K$434</f>
        <v>3.7735849056603772E-2</v>
      </c>
      <c r="L439" s="277"/>
      <c r="M439" s="274">
        <v>1</v>
      </c>
      <c r="N439" s="275"/>
      <c r="O439" s="348">
        <f>M439/O$434</f>
        <v>3.3333333333333333E-2</v>
      </c>
      <c r="P439" s="349"/>
      <c r="Q439" s="274">
        <v>1</v>
      </c>
      <c r="R439" s="275"/>
      <c r="S439" s="276">
        <f>Q439/S$434</f>
        <v>4.5454545454545456E-2</v>
      </c>
      <c r="T439" s="277"/>
      <c r="U439" s="274">
        <v>0</v>
      </c>
      <c r="V439" s="275"/>
      <c r="W439" s="276">
        <f>U439/W$434</f>
        <v>0</v>
      </c>
      <c r="X439" s="277"/>
      <c r="Y439" s="29"/>
      <c r="Z439" s="29"/>
      <c r="AA439" s="29"/>
      <c r="AB439" s="29"/>
      <c r="AC439" s="29"/>
      <c r="AD439" s="29"/>
    </row>
    <row r="440" spans="2:30">
      <c r="B440" s="29"/>
      <c r="C440" s="78"/>
      <c r="D440" s="78"/>
      <c r="E440" s="78"/>
      <c r="F440" s="78"/>
      <c r="G440" s="78"/>
      <c r="H440" s="78"/>
      <c r="I440" s="56"/>
      <c r="J440" s="56"/>
      <c r="K440" s="11"/>
      <c r="L440" s="11"/>
      <c r="M440" s="56"/>
      <c r="N440" s="56"/>
      <c r="O440" s="172"/>
      <c r="P440" s="172"/>
      <c r="Q440" s="56"/>
      <c r="R440" s="56"/>
      <c r="S440" s="11"/>
      <c r="T440" s="11"/>
      <c r="U440" s="56"/>
      <c r="V440" s="56"/>
      <c r="W440" s="11"/>
      <c r="X440" s="11"/>
      <c r="Y440" s="29"/>
      <c r="Z440" s="29"/>
      <c r="AA440" s="29"/>
      <c r="AB440" s="29"/>
      <c r="AC440" s="29"/>
      <c r="AD440" s="29"/>
    </row>
    <row r="441" spans="2:30">
      <c r="B441" s="29"/>
      <c r="C441" s="78"/>
      <c r="D441" s="78"/>
      <c r="E441" s="78"/>
      <c r="F441" s="78"/>
      <c r="G441" s="78"/>
      <c r="H441" s="78"/>
      <c r="I441" s="56"/>
      <c r="J441" s="56"/>
      <c r="K441" s="11"/>
      <c r="L441" s="11"/>
      <c r="M441" s="56"/>
      <c r="N441" s="56"/>
      <c r="O441" s="11"/>
      <c r="P441" s="11"/>
      <c r="Q441" s="56"/>
      <c r="R441" s="56"/>
      <c r="S441" s="11"/>
      <c r="T441" s="11"/>
      <c r="U441" s="29"/>
      <c r="V441" s="29"/>
      <c r="W441" s="29"/>
      <c r="X441" s="29"/>
      <c r="Y441" s="29"/>
      <c r="Z441" s="29"/>
      <c r="AA441" s="29"/>
      <c r="AB441" s="29"/>
      <c r="AC441" s="29"/>
      <c r="AD441" s="29"/>
    </row>
    <row r="442" spans="2:30">
      <c r="B442" s="29"/>
      <c r="C442" s="29"/>
      <c r="D442" s="29"/>
      <c r="E442" s="29"/>
      <c r="F442" s="29"/>
      <c r="G442" s="29"/>
      <c r="H442" s="29"/>
      <c r="I442" s="29"/>
      <c r="J442" s="29"/>
      <c r="K442" s="29"/>
      <c r="L442" s="29"/>
      <c r="M442" s="29"/>
      <c r="N442" s="29"/>
      <c r="O442" s="29"/>
      <c r="P442" s="29"/>
      <c r="Q442" s="29"/>
      <c r="R442" s="29"/>
      <c r="S442" s="29"/>
      <c r="T442" s="29"/>
      <c r="U442" s="29"/>
      <c r="V442" s="29"/>
      <c r="W442" s="29"/>
      <c r="X442" s="29"/>
      <c r="Y442" s="29"/>
      <c r="Z442" s="29"/>
      <c r="AA442" s="29"/>
      <c r="AB442" s="29"/>
      <c r="AC442" s="29"/>
      <c r="AD442" s="29"/>
    </row>
    <row r="443" spans="2:30" ht="13.5" customHeight="1">
      <c r="B443" s="227" t="s">
        <v>237</v>
      </c>
      <c r="C443" s="227"/>
      <c r="D443" s="227"/>
      <c r="E443" s="227"/>
      <c r="F443" s="227"/>
      <c r="G443" s="227"/>
      <c r="H443" s="227"/>
      <c r="I443" s="227"/>
      <c r="J443" s="227"/>
      <c r="K443" s="227"/>
      <c r="L443" s="227"/>
      <c r="M443" s="227"/>
      <c r="N443" s="227"/>
      <c r="O443" s="227"/>
      <c r="P443" s="227"/>
      <c r="Q443" s="227"/>
      <c r="R443" s="227"/>
      <c r="S443" s="227"/>
      <c r="T443" s="227"/>
      <c r="U443" s="227"/>
      <c r="V443" s="227"/>
      <c r="W443" s="227"/>
      <c r="X443" s="227"/>
      <c r="Y443" s="227"/>
      <c r="Z443" s="227"/>
      <c r="AA443" s="227"/>
      <c r="AB443" s="227"/>
      <c r="AC443" s="29"/>
      <c r="AD443" s="29"/>
    </row>
    <row r="444" spans="2:30">
      <c r="B444" s="227"/>
      <c r="C444" s="227"/>
      <c r="D444" s="227"/>
      <c r="E444" s="227"/>
      <c r="F444" s="227"/>
      <c r="G444" s="227"/>
      <c r="H444" s="227"/>
      <c r="I444" s="227"/>
      <c r="J444" s="227"/>
      <c r="K444" s="227"/>
      <c r="L444" s="227"/>
      <c r="M444" s="227"/>
      <c r="N444" s="227"/>
      <c r="O444" s="227"/>
      <c r="P444" s="227"/>
      <c r="Q444" s="227"/>
      <c r="R444" s="227"/>
      <c r="S444" s="227"/>
      <c r="T444" s="227"/>
      <c r="U444" s="227"/>
      <c r="V444" s="227"/>
      <c r="W444" s="227"/>
      <c r="X444" s="227"/>
      <c r="Y444" s="227"/>
      <c r="Z444" s="227"/>
      <c r="AA444" s="227"/>
      <c r="AB444" s="227"/>
      <c r="AC444" s="29"/>
      <c r="AD444" s="29"/>
    </row>
    <row r="445" spans="2:30">
      <c r="B445" s="227"/>
      <c r="C445" s="227"/>
      <c r="D445" s="227"/>
      <c r="E445" s="227"/>
      <c r="F445" s="227"/>
      <c r="G445" s="227"/>
      <c r="H445" s="227"/>
      <c r="I445" s="227"/>
      <c r="J445" s="227"/>
      <c r="K445" s="227"/>
      <c r="L445" s="227"/>
      <c r="M445" s="227"/>
      <c r="N445" s="227"/>
      <c r="O445" s="227"/>
      <c r="P445" s="227"/>
      <c r="Q445" s="227"/>
      <c r="R445" s="227"/>
      <c r="S445" s="227"/>
      <c r="T445" s="227"/>
      <c r="U445" s="227"/>
      <c r="V445" s="227"/>
      <c r="W445" s="227"/>
      <c r="X445" s="227"/>
      <c r="Y445" s="227"/>
      <c r="Z445" s="227"/>
      <c r="AA445" s="227"/>
      <c r="AB445" s="227"/>
      <c r="AC445" s="29"/>
      <c r="AD445" s="29"/>
    </row>
    <row r="446" spans="2:30">
      <c r="B446" s="29"/>
      <c r="C446" s="122"/>
      <c r="D446" s="122"/>
      <c r="E446" s="122"/>
      <c r="F446" s="122"/>
      <c r="G446" s="122"/>
      <c r="H446" s="122"/>
      <c r="I446" s="122"/>
      <c r="J446" s="122"/>
      <c r="K446" s="122"/>
      <c r="L446" s="122"/>
      <c r="M446" s="122"/>
      <c r="N446" s="122"/>
      <c r="O446" s="122"/>
      <c r="P446" s="122"/>
      <c r="Q446" s="122"/>
      <c r="R446" s="122"/>
      <c r="S446" s="122"/>
      <c r="T446" s="122"/>
      <c r="U446" s="29"/>
      <c r="V446" s="29"/>
      <c r="W446" s="29"/>
      <c r="X446" s="29"/>
      <c r="Y446" s="29"/>
      <c r="Z446" s="29"/>
      <c r="AA446" s="29"/>
      <c r="AB446" s="29"/>
      <c r="AC446" s="29"/>
      <c r="AD446" s="29"/>
    </row>
    <row r="447" spans="2:30">
      <c r="B447" s="29"/>
      <c r="C447" s="208"/>
      <c r="D447" s="209"/>
      <c r="E447" s="209"/>
      <c r="F447" s="209"/>
      <c r="G447" s="209"/>
      <c r="H447" s="210"/>
      <c r="I447" s="238" t="s">
        <v>24</v>
      </c>
      <c r="J447" s="238"/>
      <c r="K447" s="239">
        <f>SUM(O447,S447,W447)</f>
        <v>53</v>
      </c>
      <c r="L447" s="240"/>
      <c r="M447" s="238" t="s">
        <v>2</v>
      </c>
      <c r="N447" s="238"/>
      <c r="O447" s="239">
        <f>M403</f>
        <v>30</v>
      </c>
      <c r="P447" s="240"/>
      <c r="Q447" s="238" t="s">
        <v>145</v>
      </c>
      <c r="R447" s="238"/>
      <c r="S447" s="239">
        <f>Q403</f>
        <v>22</v>
      </c>
      <c r="T447" s="240"/>
      <c r="U447" s="238" t="s">
        <v>90</v>
      </c>
      <c r="V447" s="238"/>
      <c r="W447" s="239">
        <f>U403</f>
        <v>1</v>
      </c>
      <c r="X447" s="240"/>
      <c r="Y447" s="29"/>
      <c r="Z447" s="29"/>
      <c r="AA447" s="29"/>
      <c r="AB447" s="29"/>
      <c r="AC447" s="29"/>
      <c r="AD447" s="29"/>
    </row>
    <row r="448" spans="2:30">
      <c r="B448" s="29"/>
      <c r="C448" s="208" t="s">
        <v>160</v>
      </c>
      <c r="D448" s="209"/>
      <c r="E448" s="209"/>
      <c r="F448" s="209"/>
      <c r="G448" s="209"/>
      <c r="H448" s="210"/>
      <c r="I448" s="274">
        <f>M448+Q448+U448</f>
        <v>20</v>
      </c>
      <c r="J448" s="275"/>
      <c r="K448" s="276">
        <f t="shared" ref="K448:K454" si="134">I448/K$434</f>
        <v>0.37735849056603776</v>
      </c>
      <c r="L448" s="277"/>
      <c r="M448" s="274">
        <v>15</v>
      </c>
      <c r="N448" s="275"/>
      <c r="O448" s="280">
        <f t="shared" ref="O448:O454" si="135">M448/O$434</f>
        <v>0.5</v>
      </c>
      <c r="P448" s="281"/>
      <c r="Q448" s="274">
        <v>5</v>
      </c>
      <c r="R448" s="275"/>
      <c r="S448" s="276">
        <f t="shared" ref="S448:S454" si="136">Q448/S$434</f>
        <v>0.22727272727272727</v>
      </c>
      <c r="T448" s="277"/>
      <c r="U448" s="274">
        <v>0</v>
      </c>
      <c r="V448" s="275"/>
      <c r="W448" s="276">
        <f t="shared" ref="W448:W454" si="137">U448/W$434</f>
        <v>0</v>
      </c>
      <c r="X448" s="277"/>
      <c r="Y448" s="29"/>
      <c r="Z448" s="29"/>
      <c r="AA448" s="29"/>
      <c r="AB448" s="29"/>
      <c r="AC448" s="29"/>
      <c r="AD448" s="29"/>
    </row>
    <row r="449" spans="2:30" ht="27" customHeight="1">
      <c r="B449" s="29"/>
      <c r="C449" s="345" t="s">
        <v>162</v>
      </c>
      <c r="D449" s="346"/>
      <c r="E449" s="346"/>
      <c r="F449" s="346"/>
      <c r="G449" s="346"/>
      <c r="H449" s="347"/>
      <c r="I449" s="274">
        <f>M449+Q449+U449</f>
        <v>18</v>
      </c>
      <c r="J449" s="275"/>
      <c r="K449" s="276">
        <f t="shared" si="134"/>
        <v>0.33962264150943394</v>
      </c>
      <c r="L449" s="277"/>
      <c r="M449" s="274">
        <v>8</v>
      </c>
      <c r="N449" s="275"/>
      <c r="O449" s="280">
        <f t="shared" si="135"/>
        <v>0.26666666666666666</v>
      </c>
      <c r="P449" s="281"/>
      <c r="Q449" s="274">
        <v>10</v>
      </c>
      <c r="R449" s="275"/>
      <c r="S449" s="276">
        <f t="shared" si="136"/>
        <v>0.45454545454545453</v>
      </c>
      <c r="T449" s="277"/>
      <c r="U449" s="274">
        <v>0</v>
      </c>
      <c r="V449" s="275"/>
      <c r="W449" s="276">
        <f t="shared" si="137"/>
        <v>0</v>
      </c>
      <c r="X449" s="277"/>
      <c r="Y449" s="29"/>
      <c r="Z449" s="29"/>
      <c r="AA449" s="29"/>
      <c r="AB449" s="29"/>
      <c r="AC449" s="29"/>
      <c r="AD449" s="29"/>
    </row>
    <row r="450" spans="2:30" ht="27" customHeight="1">
      <c r="B450" s="29"/>
      <c r="C450" s="245" t="s">
        <v>159</v>
      </c>
      <c r="D450" s="246"/>
      <c r="E450" s="246"/>
      <c r="F450" s="246"/>
      <c r="G450" s="246"/>
      <c r="H450" s="247"/>
      <c r="I450" s="274">
        <f>M450+Q450+U450</f>
        <v>16</v>
      </c>
      <c r="J450" s="275"/>
      <c r="K450" s="276">
        <f t="shared" si="134"/>
        <v>0.30188679245283018</v>
      </c>
      <c r="L450" s="277"/>
      <c r="M450" s="274">
        <v>12</v>
      </c>
      <c r="N450" s="275"/>
      <c r="O450" s="280">
        <f t="shared" si="135"/>
        <v>0.4</v>
      </c>
      <c r="P450" s="281"/>
      <c r="Q450" s="274">
        <v>4</v>
      </c>
      <c r="R450" s="275"/>
      <c r="S450" s="276">
        <f t="shared" si="136"/>
        <v>0.18181818181818182</v>
      </c>
      <c r="T450" s="277"/>
      <c r="U450" s="274">
        <v>0</v>
      </c>
      <c r="V450" s="275"/>
      <c r="W450" s="276">
        <f t="shared" si="137"/>
        <v>0</v>
      </c>
      <c r="X450" s="277"/>
      <c r="Y450" s="29"/>
      <c r="Z450" s="29"/>
      <c r="AA450" s="29"/>
      <c r="AB450" s="29"/>
      <c r="AC450" s="29"/>
      <c r="AD450" s="29"/>
    </row>
    <row r="451" spans="2:30" ht="27" customHeight="1">
      <c r="B451" s="29"/>
      <c r="C451" s="245" t="s">
        <v>161</v>
      </c>
      <c r="D451" s="246"/>
      <c r="E451" s="246"/>
      <c r="F451" s="246"/>
      <c r="G451" s="246"/>
      <c r="H451" s="247"/>
      <c r="I451" s="274">
        <f>M451+Q451+U451</f>
        <v>14</v>
      </c>
      <c r="J451" s="275"/>
      <c r="K451" s="276">
        <f t="shared" si="134"/>
        <v>0.26415094339622641</v>
      </c>
      <c r="L451" s="277"/>
      <c r="M451" s="274">
        <v>7</v>
      </c>
      <c r="N451" s="275"/>
      <c r="O451" s="280">
        <f t="shared" si="135"/>
        <v>0.23333333333333334</v>
      </c>
      <c r="P451" s="281"/>
      <c r="Q451" s="274">
        <v>7</v>
      </c>
      <c r="R451" s="275"/>
      <c r="S451" s="276">
        <f t="shared" si="136"/>
        <v>0.31818181818181818</v>
      </c>
      <c r="T451" s="277"/>
      <c r="U451" s="274">
        <v>0</v>
      </c>
      <c r="V451" s="275"/>
      <c r="W451" s="276">
        <f t="shared" si="137"/>
        <v>0</v>
      </c>
      <c r="X451" s="277"/>
      <c r="Y451" s="29"/>
      <c r="Z451" s="29"/>
      <c r="AA451" s="29"/>
      <c r="AB451" s="29"/>
      <c r="AC451" s="29"/>
      <c r="AD451" s="29"/>
    </row>
    <row r="452" spans="2:30">
      <c r="B452" s="29"/>
      <c r="C452" s="208" t="s">
        <v>163</v>
      </c>
      <c r="D452" s="209"/>
      <c r="E452" s="209"/>
      <c r="F452" s="209"/>
      <c r="G452" s="209"/>
      <c r="H452" s="210"/>
      <c r="I452" s="274">
        <f t="shared" ref="I452:I454" si="138">M452+Q452+U452</f>
        <v>9</v>
      </c>
      <c r="J452" s="275"/>
      <c r="K452" s="276">
        <f t="shared" si="134"/>
        <v>0.16981132075471697</v>
      </c>
      <c r="L452" s="277"/>
      <c r="M452" s="274">
        <v>5</v>
      </c>
      <c r="N452" s="275"/>
      <c r="O452" s="280">
        <f t="shared" si="135"/>
        <v>0.16666666666666666</v>
      </c>
      <c r="P452" s="281"/>
      <c r="Q452" s="274">
        <v>4</v>
      </c>
      <c r="R452" s="275"/>
      <c r="S452" s="276">
        <f t="shared" si="136"/>
        <v>0.18181818181818182</v>
      </c>
      <c r="T452" s="277"/>
      <c r="U452" s="274">
        <v>0</v>
      </c>
      <c r="V452" s="275"/>
      <c r="W452" s="276">
        <f t="shared" si="137"/>
        <v>0</v>
      </c>
      <c r="X452" s="277"/>
      <c r="Y452" s="29"/>
      <c r="Z452" s="29"/>
      <c r="AA452" s="29"/>
      <c r="AB452" s="29"/>
      <c r="AC452" s="29"/>
      <c r="AD452" s="29"/>
    </row>
    <row r="453" spans="2:30">
      <c r="B453" s="29"/>
      <c r="C453" s="208" t="s">
        <v>90</v>
      </c>
      <c r="D453" s="209"/>
      <c r="E453" s="209"/>
      <c r="F453" s="209"/>
      <c r="G453" s="209"/>
      <c r="H453" s="210"/>
      <c r="I453" s="274">
        <f t="shared" si="138"/>
        <v>3</v>
      </c>
      <c r="J453" s="275"/>
      <c r="K453" s="276">
        <f t="shared" si="134"/>
        <v>5.6603773584905662E-2</v>
      </c>
      <c r="L453" s="277"/>
      <c r="M453" s="274">
        <v>2</v>
      </c>
      <c r="N453" s="275"/>
      <c r="O453" s="280">
        <f t="shared" si="135"/>
        <v>6.6666666666666666E-2</v>
      </c>
      <c r="P453" s="281"/>
      <c r="Q453" s="274">
        <v>1</v>
      </c>
      <c r="R453" s="275"/>
      <c r="S453" s="276">
        <f t="shared" si="136"/>
        <v>4.5454545454545456E-2</v>
      </c>
      <c r="T453" s="277"/>
      <c r="U453" s="274">
        <v>0</v>
      </c>
      <c r="V453" s="275"/>
      <c r="W453" s="276">
        <f t="shared" si="137"/>
        <v>0</v>
      </c>
      <c r="X453" s="277"/>
      <c r="Y453" s="29"/>
      <c r="Z453" s="29"/>
      <c r="AA453" s="29"/>
      <c r="AB453" s="29"/>
      <c r="AC453" s="29"/>
      <c r="AD453" s="29"/>
    </row>
    <row r="454" spans="2:30">
      <c r="B454" s="29"/>
      <c r="C454" s="208" t="s">
        <v>158</v>
      </c>
      <c r="D454" s="209"/>
      <c r="E454" s="209"/>
      <c r="F454" s="209"/>
      <c r="G454" s="209"/>
      <c r="H454" s="210"/>
      <c r="I454" s="274">
        <f t="shared" si="138"/>
        <v>4</v>
      </c>
      <c r="J454" s="275"/>
      <c r="K454" s="276">
        <f t="shared" si="134"/>
        <v>7.5471698113207544E-2</v>
      </c>
      <c r="L454" s="277"/>
      <c r="M454" s="274">
        <v>1</v>
      </c>
      <c r="N454" s="275"/>
      <c r="O454" s="280">
        <f t="shared" si="135"/>
        <v>3.3333333333333333E-2</v>
      </c>
      <c r="P454" s="281"/>
      <c r="Q454" s="274">
        <v>2</v>
      </c>
      <c r="R454" s="275"/>
      <c r="S454" s="276">
        <f t="shared" si="136"/>
        <v>9.0909090909090912E-2</v>
      </c>
      <c r="T454" s="277"/>
      <c r="U454" s="274">
        <v>1</v>
      </c>
      <c r="V454" s="275"/>
      <c r="W454" s="276">
        <f t="shared" si="137"/>
        <v>1</v>
      </c>
      <c r="X454" s="277"/>
      <c r="Y454" s="29"/>
      <c r="Z454" s="29"/>
      <c r="AA454" s="29"/>
      <c r="AB454" s="29"/>
      <c r="AC454" s="29"/>
      <c r="AD454" s="29"/>
    </row>
    <row r="455" spans="2:30">
      <c r="B455" s="29"/>
      <c r="C455" s="78"/>
      <c r="D455" s="78"/>
      <c r="E455" s="78"/>
      <c r="F455" s="78"/>
      <c r="G455" s="78"/>
      <c r="H455" s="78"/>
      <c r="I455" s="56"/>
      <c r="J455" s="56"/>
      <c r="K455" s="11"/>
      <c r="L455" s="11"/>
      <c r="M455" s="56"/>
      <c r="N455" s="56"/>
      <c r="O455" s="11"/>
      <c r="P455" s="11"/>
      <c r="Q455" s="56"/>
      <c r="R455" s="56"/>
      <c r="S455" s="11"/>
      <c r="T455" s="11"/>
      <c r="U455" s="29"/>
      <c r="V455" s="29"/>
      <c r="W455" s="29"/>
      <c r="X455" s="29"/>
      <c r="Y455" s="29"/>
      <c r="Z455" s="29"/>
      <c r="AA455" s="29"/>
      <c r="AB455" s="29"/>
      <c r="AC455" s="29"/>
      <c r="AD455" s="29"/>
    </row>
    <row r="456" spans="2:30">
      <c r="B456" s="29"/>
      <c r="C456" s="78"/>
      <c r="D456" s="78"/>
      <c r="E456" s="78"/>
      <c r="F456" s="78"/>
      <c r="G456" s="78"/>
      <c r="H456" s="78"/>
      <c r="I456" s="56"/>
      <c r="J456" s="56"/>
      <c r="K456" s="11"/>
      <c r="L456" s="11"/>
      <c r="M456" s="56"/>
      <c r="N456" s="56"/>
      <c r="O456" s="11"/>
      <c r="P456" s="11"/>
      <c r="Q456" s="56"/>
      <c r="R456" s="56"/>
      <c r="S456" s="11"/>
      <c r="T456" s="11"/>
      <c r="U456" s="29"/>
      <c r="V456" s="29"/>
      <c r="W456" s="29"/>
      <c r="X456" s="29"/>
      <c r="Y456" s="29"/>
      <c r="Z456" s="29"/>
      <c r="AA456" s="29"/>
      <c r="AB456" s="29"/>
      <c r="AC456" s="29"/>
      <c r="AD456" s="29"/>
    </row>
    <row r="457" spans="2:30">
      <c r="B457" s="29"/>
      <c r="C457" s="78"/>
      <c r="D457" s="78"/>
      <c r="E457" s="78"/>
      <c r="F457" s="78"/>
      <c r="G457" s="78"/>
      <c r="H457" s="78"/>
      <c r="I457" s="56"/>
      <c r="J457" s="56"/>
      <c r="K457" s="11"/>
      <c r="L457" s="11"/>
      <c r="M457" s="56"/>
      <c r="N457" s="56"/>
      <c r="O457" s="11"/>
      <c r="P457" s="11"/>
      <c r="Q457" s="56"/>
      <c r="R457" s="56"/>
      <c r="S457" s="11"/>
      <c r="T457" s="11"/>
      <c r="U457" s="29"/>
      <c r="V457" s="29"/>
      <c r="W457" s="29"/>
      <c r="X457" s="29"/>
      <c r="Y457" s="29"/>
      <c r="Z457" s="29"/>
      <c r="AA457" s="29"/>
      <c r="AB457" s="29"/>
      <c r="AC457" s="29"/>
      <c r="AD457" s="29"/>
    </row>
    <row r="458" spans="2:30" ht="13.5" customHeight="1">
      <c r="B458" s="227" t="s">
        <v>238</v>
      </c>
      <c r="C458" s="227"/>
      <c r="D458" s="227"/>
      <c r="E458" s="227"/>
      <c r="F458" s="227"/>
      <c r="G458" s="227"/>
      <c r="H458" s="227"/>
      <c r="I458" s="227"/>
      <c r="J458" s="227"/>
      <c r="K458" s="227"/>
      <c r="L458" s="227"/>
      <c r="M458" s="227"/>
      <c r="N458" s="227"/>
      <c r="O458" s="227"/>
      <c r="P458" s="227"/>
      <c r="Q458" s="227"/>
      <c r="R458" s="227"/>
      <c r="S458" s="227"/>
      <c r="T458" s="227"/>
      <c r="U458" s="227"/>
      <c r="V458" s="227"/>
      <c r="W458" s="227"/>
      <c r="X458" s="227"/>
      <c r="Y458" s="227"/>
      <c r="Z458" s="227"/>
      <c r="AA458" s="227"/>
      <c r="AB458" s="227"/>
      <c r="AC458" s="29"/>
      <c r="AD458" s="29"/>
    </row>
    <row r="459" spans="2:30">
      <c r="B459" s="227"/>
      <c r="C459" s="227"/>
      <c r="D459" s="227"/>
      <c r="E459" s="227"/>
      <c r="F459" s="227"/>
      <c r="G459" s="227"/>
      <c r="H459" s="227"/>
      <c r="I459" s="227"/>
      <c r="J459" s="227"/>
      <c r="K459" s="227"/>
      <c r="L459" s="227"/>
      <c r="M459" s="227"/>
      <c r="N459" s="227"/>
      <c r="O459" s="227"/>
      <c r="P459" s="227"/>
      <c r="Q459" s="227"/>
      <c r="R459" s="227"/>
      <c r="S459" s="227"/>
      <c r="T459" s="227"/>
      <c r="U459" s="227"/>
      <c r="V459" s="227"/>
      <c r="W459" s="227"/>
      <c r="X459" s="227"/>
      <c r="Y459" s="227"/>
      <c r="Z459" s="227"/>
      <c r="AA459" s="227"/>
      <c r="AB459" s="227"/>
      <c r="AC459" s="29"/>
      <c r="AD459" s="29"/>
    </row>
    <row r="460" spans="2:30">
      <c r="B460" s="227"/>
      <c r="C460" s="227"/>
      <c r="D460" s="227"/>
      <c r="E460" s="227"/>
      <c r="F460" s="227"/>
      <c r="G460" s="227"/>
      <c r="H460" s="227"/>
      <c r="I460" s="227"/>
      <c r="J460" s="227"/>
      <c r="K460" s="227"/>
      <c r="L460" s="227"/>
      <c r="M460" s="227"/>
      <c r="N460" s="227"/>
      <c r="O460" s="227"/>
      <c r="P460" s="227"/>
      <c r="Q460" s="227"/>
      <c r="R460" s="227"/>
      <c r="S460" s="227"/>
      <c r="T460" s="227"/>
      <c r="U460" s="227"/>
      <c r="V460" s="227"/>
      <c r="W460" s="227"/>
      <c r="X460" s="227"/>
      <c r="Y460" s="227"/>
      <c r="Z460" s="227"/>
      <c r="AA460" s="227"/>
      <c r="AB460" s="227"/>
      <c r="AC460" s="29"/>
      <c r="AD460" s="29"/>
    </row>
    <row r="461" spans="2:30">
      <c r="B461" s="227"/>
      <c r="C461" s="227"/>
      <c r="D461" s="227"/>
      <c r="E461" s="227"/>
      <c r="F461" s="227"/>
      <c r="G461" s="227"/>
      <c r="H461" s="227"/>
      <c r="I461" s="227"/>
      <c r="J461" s="227"/>
      <c r="K461" s="227"/>
      <c r="L461" s="227"/>
      <c r="M461" s="227"/>
      <c r="N461" s="227"/>
      <c r="O461" s="227"/>
      <c r="P461" s="227"/>
      <c r="Q461" s="227"/>
      <c r="R461" s="227"/>
      <c r="S461" s="227"/>
      <c r="T461" s="227"/>
      <c r="U461" s="227"/>
      <c r="V461" s="227"/>
      <c r="W461" s="227"/>
      <c r="X461" s="227"/>
      <c r="Y461" s="227"/>
      <c r="Z461" s="227"/>
      <c r="AA461" s="227"/>
      <c r="AB461" s="227"/>
      <c r="AC461" s="29"/>
      <c r="AD461" s="29"/>
    </row>
    <row r="462" spans="2:30">
      <c r="B462" s="227"/>
      <c r="C462" s="227"/>
      <c r="D462" s="227"/>
      <c r="E462" s="227"/>
      <c r="F462" s="227"/>
      <c r="G462" s="227"/>
      <c r="H462" s="227"/>
      <c r="I462" s="227"/>
      <c r="J462" s="227"/>
      <c r="K462" s="227"/>
      <c r="L462" s="227"/>
      <c r="M462" s="227"/>
      <c r="N462" s="227"/>
      <c r="O462" s="227"/>
      <c r="P462" s="227"/>
      <c r="Q462" s="227"/>
      <c r="R462" s="227"/>
      <c r="S462" s="227"/>
      <c r="T462" s="227"/>
      <c r="U462" s="227"/>
      <c r="V462" s="227"/>
      <c r="W462" s="227"/>
      <c r="X462" s="227"/>
      <c r="Y462" s="227"/>
      <c r="Z462" s="227"/>
      <c r="AA462" s="227"/>
      <c r="AB462" s="227"/>
      <c r="AC462" s="29"/>
      <c r="AD462" s="29"/>
    </row>
    <row r="463" spans="2:30">
      <c r="B463" s="29"/>
      <c r="C463" s="122"/>
      <c r="D463" s="122"/>
      <c r="E463" s="122"/>
      <c r="F463" s="122"/>
      <c r="G463" s="122"/>
      <c r="H463" s="122"/>
      <c r="I463" s="122"/>
      <c r="J463" s="122"/>
      <c r="K463" s="122"/>
      <c r="L463" s="122"/>
      <c r="M463" s="122"/>
      <c r="N463" s="122"/>
      <c r="O463" s="122"/>
      <c r="P463" s="122"/>
      <c r="Q463" s="122"/>
      <c r="R463" s="122"/>
      <c r="S463" s="122"/>
      <c r="T463" s="122"/>
      <c r="U463" s="29"/>
      <c r="V463" s="29"/>
      <c r="W463" s="29"/>
      <c r="X463" s="29"/>
      <c r="Y463" s="29"/>
      <c r="Z463" s="29"/>
      <c r="AA463" s="29"/>
      <c r="AB463" s="29"/>
      <c r="AC463" s="29"/>
      <c r="AD463" s="29"/>
    </row>
    <row r="464" spans="2:30">
      <c r="B464" s="29"/>
      <c r="C464" s="208"/>
      <c r="D464" s="209"/>
      <c r="E464" s="209"/>
      <c r="F464" s="209"/>
      <c r="G464" s="209"/>
      <c r="H464" s="210"/>
      <c r="I464" s="238" t="s">
        <v>24</v>
      </c>
      <c r="J464" s="238"/>
      <c r="K464" s="239">
        <f>O464+S464+W464</f>
        <v>500</v>
      </c>
      <c r="L464" s="240"/>
      <c r="M464" s="238" t="s">
        <v>2</v>
      </c>
      <c r="N464" s="238"/>
      <c r="O464" s="239">
        <f>P33</f>
        <v>250</v>
      </c>
      <c r="P464" s="240"/>
      <c r="Q464" s="238" t="s">
        <v>3</v>
      </c>
      <c r="R464" s="238"/>
      <c r="S464" s="239">
        <f>P36</f>
        <v>248</v>
      </c>
      <c r="T464" s="240"/>
      <c r="U464" s="238" t="s">
        <v>90</v>
      </c>
      <c r="V464" s="238"/>
      <c r="W464" s="239">
        <f>P39</f>
        <v>2</v>
      </c>
      <c r="X464" s="240"/>
      <c r="Y464" s="29"/>
      <c r="Z464" s="29"/>
      <c r="AA464" s="29"/>
      <c r="AB464" s="29"/>
      <c r="AC464" s="29"/>
      <c r="AD464" s="29"/>
    </row>
    <row r="465" spans="2:30" ht="14.25" customHeight="1">
      <c r="B465" s="29"/>
      <c r="C465" s="208" t="s">
        <v>43</v>
      </c>
      <c r="D465" s="209"/>
      <c r="E465" s="209"/>
      <c r="F465" s="209"/>
      <c r="G465" s="209"/>
      <c r="H465" s="210"/>
      <c r="I465" s="274">
        <f>M465+Q465+U465</f>
        <v>25</v>
      </c>
      <c r="J465" s="275"/>
      <c r="K465" s="276">
        <f>I465/K$464</f>
        <v>0.05</v>
      </c>
      <c r="L465" s="277"/>
      <c r="M465" s="274">
        <v>13</v>
      </c>
      <c r="N465" s="275"/>
      <c r="O465" s="276">
        <f>M465/O$464</f>
        <v>5.1999999999999998E-2</v>
      </c>
      <c r="P465" s="277"/>
      <c r="Q465" s="274">
        <v>12</v>
      </c>
      <c r="R465" s="275"/>
      <c r="S465" s="276">
        <f>Q465/S$464</f>
        <v>4.8387096774193547E-2</v>
      </c>
      <c r="T465" s="277"/>
      <c r="U465" s="274">
        <v>0</v>
      </c>
      <c r="V465" s="275"/>
      <c r="W465" s="276">
        <f>U465/W$464</f>
        <v>0</v>
      </c>
      <c r="X465" s="277"/>
      <c r="Y465" s="29"/>
      <c r="Z465" s="29"/>
      <c r="AA465" s="29"/>
      <c r="AB465" s="29"/>
      <c r="AC465" s="29"/>
      <c r="AD465" s="29"/>
    </row>
    <row r="466" spans="2:30">
      <c r="B466" s="29"/>
      <c r="C466" s="208" t="s">
        <v>44</v>
      </c>
      <c r="D466" s="209"/>
      <c r="E466" s="209"/>
      <c r="F466" s="209"/>
      <c r="G466" s="209"/>
      <c r="H466" s="210"/>
      <c r="I466" s="274">
        <f t="shared" ref="I466:I469" si="139">M466+Q466+U466</f>
        <v>100</v>
      </c>
      <c r="J466" s="275"/>
      <c r="K466" s="276">
        <f>I466/K$464</f>
        <v>0.2</v>
      </c>
      <c r="L466" s="277"/>
      <c r="M466" s="274">
        <v>58</v>
      </c>
      <c r="N466" s="275"/>
      <c r="O466" s="276">
        <f>M466/O$464</f>
        <v>0.23200000000000001</v>
      </c>
      <c r="P466" s="277"/>
      <c r="Q466" s="274">
        <v>41</v>
      </c>
      <c r="R466" s="275"/>
      <c r="S466" s="276">
        <f>Q466/S$464</f>
        <v>0.16532258064516128</v>
      </c>
      <c r="T466" s="277"/>
      <c r="U466" s="274">
        <v>1</v>
      </c>
      <c r="V466" s="275"/>
      <c r="W466" s="276">
        <f>U466/W$464</f>
        <v>0.5</v>
      </c>
      <c r="X466" s="277"/>
      <c r="Y466" s="29"/>
      <c r="Z466" s="29"/>
      <c r="AA466" s="29"/>
      <c r="AB466" s="29"/>
      <c r="AC466" s="29"/>
      <c r="AD466" s="29"/>
    </row>
    <row r="467" spans="2:30">
      <c r="B467" s="29"/>
      <c r="C467" s="208" t="s">
        <v>45</v>
      </c>
      <c r="D467" s="209"/>
      <c r="E467" s="209"/>
      <c r="F467" s="209"/>
      <c r="G467" s="209"/>
      <c r="H467" s="210"/>
      <c r="I467" s="274">
        <f>M467+Q467+U467</f>
        <v>130</v>
      </c>
      <c r="J467" s="275"/>
      <c r="K467" s="276">
        <f>I467/K$464</f>
        <v>0.26</v>
      </c>
      <c r="L467" s="277"/>
      <c r="M467" s="274">
        <v>67</v>
      </c>
      <c r="N467" s="275"/>
      <c r="O467" s="276">
        <f>M467/O$464</f>
        <v>0.26800000000000002</v>
      </c>
      <c r="P467" s="277"/>
      <c r="Q467" s="274">
        <v>63</v>
      </c>
      <c r="R467" s="275"/>
      <c r="S467" s="276">
        <f>Q467/S$464</f>
        <v>0.25403225806451613</v>
      </c>
      <c r="T467" s="277"/>
      <c r="U467" s="274">
        <v>0</v>
      </c>
      <c r="V467" s="275"/>
      <c r="W467" s="276">
        <f>U467/W$464</f>
        <v>0</v>
      </c>
      <c r="X467" s="277"/>
      <c r="Y467" s="29"/>
      <c r="Z467" s="29"/>
      <c r="AA467" s="29"/>
      <c r="AB467" s="29"/>
      <c r="AC467" s="29"/>
      <c r="AD467" s="29"/>
    </row>
    <row r="468" spans="2:30">
      <c r="B468" s="29"/>
      <c r="C468" s="208" t="s">
        <v>46</v>
      </c>
      <c r="D468" s="209"/>
      <c r="E468" s="209"/>
      <c r="F468" s="209"/>
      <c r="G468" s="209"/>
      <c r="H468" s="210"/>
      <c r="I468" s="274">
        <f t="shared" si="139"/>
        <v>165</v>
      </c>
      <c r="J468" s="275"/>
      <c r="K468" s="276">
        <f>I468/K$464</f>
        <v>0.33</v>
      </c>
      <c r="L468" s="277"/>
      <c r="M468" s="274">
        <v>78</v>
      </c>
      <c r="N468" s="275"/>
      <c r="O468" s="276">
        <f>M468/O$464</f>
        <v>0.312</v>
      </c>
      <c r="P468" s="277"/>
      <c r="Q468" s="274">
        <v>86</v>
      </c>
      <c r="R468" s="275"/>
      <c r="S468" s="276">
        <f>Q468/S$464</f>
        <v>0.34677419354838712</v>
      </c>
      <c r="T468" s="277"/>
      <c r="U468" s="274">
        <v>1</v>
      </c>
      <c r="V468" s="275"/>
      <c r="W468" s="276">
        <f>U468/W$464</f>
        <v>0.5</v>
      </c>
      <c r="X468" s="277"/>
      <c r="Y468" s="29"/>
      <c r="Z468" s="29"/>
      <c r="AA468" s="29"/>
      <c r="AB468" s="29"/>
      <c r="AC468" s="29"/>
      <c r="AD468" s="29"/>
    </row>
    <row r="469" spans="2:30">
      <c r="B469" s="29"/>
      <c r="C469" s="208" t="s">
        <v>47</v>
      </c>
      <c r="D469" s="209"/>
      <c r="E469" s="209"/>
      <c r="F469" s="209"/>
      <c r="G469" s="209"/>
      <c r="H469" s="210"/>
      <c r="I469" s="274">
        <f t="shared" si="139"/>
        <v>80</v>
      </c>
      <c r="J469" s="275"/>
      <c r="K469" s="276">
        <f>I469/K$464</f>
        <v>0.16</v>
      </c>
      <c r="L469" s="277"/>
      <c r="M469" s="274">
        <v>34</v>
      </c>
      <c r="N469" s="275"/>
      <c r="O469" s="276">
        <f>M469/O$464</f>
        <v>0.13600000000000001</v>
      </c>
      <c r="P469" s="277"/>
      <c r="Q469" s="274">
        <v>46</v>
      </c>
      <c r="R469" s="275"/>
      <c r="S469" s="276">
        <f>Q469/S$464</f>
        <v>0.18548387096774194</v>
      </c>
      <c r="T469" s="277"/>
      <c r="U469" s="274">
        <v>0</v>
      </c>
      <c r="V469" s="275"/>
      <c r="W469" s="276">
        <f>U469/W$464</f>
        <v>0</v>
      </c>
      <c r="X469" s="277"/>
      <c r="Y469" s="29"/>
      <c r="Z469" s="29"/>
      <c r="AA469" s="29"/>
      <c r="AB469" s="29"/>
      <c r="AC469" s="29"/>
      <c r="AD469" s="29"/>
    </row>
    <row r="470" spans="2:30">
      <c r="B470" s="29"/>
      <c r="C470" s="78"/>
      <c r="D470" s="78"/>
      <c r="E470" s="78"/>
      <c r="F470" s="78"/>
      <c r="G470" s="78"/>
      <c r="H470" s="78"/>
      <c r="I470" s="56"/>
      <c r="J470" s="56"/>
      <c r="K470" s="11"/>
      <c r="L470" s="11"/>
      <c r="M470" s="56"/>
      <c r="N470" s="56"/>
      <c r="O470" s="11"/>
      <c r="P470" s="11"/>
      <c r="Q470" s="56"/>
      <c r="R470" s="56"/>
      <c r="S470" s="11"/>
      <c r="T470" s="11"/>
      <c r="U470" s="68"/>
      <c r="V470" s="68"/>
      <c r="W470" s="117"/>
      <c r="X470" s="117"/>
      <c r="Y470" s="29"/>
      <c r="Z470" s="29"/>
      <c r="AA470" s="29"/>
      <c r="AB470" s="29"/>
      <c r="AC470" s="29"/>
      <c r="AD470" s="29"/>
    </row>
    <row r="471" spans="2:30">
      <c r="B471" s="29"/>
      <c r="C471" s="78"/>
      <c r="D471" s="78"/>
      <c r="E471" s="78"/>
      <c r="F471" s="78"/>
      <c r="G471" s="78"/>
      <c r="H471" s="78"/>
      <c r="I471" s="56"/>
      <c r="J471" s="56"/>
      <c r="K471" s="11"/>
      <c r="L471" s="11"/>
      <c r="M471" s="56"/>
      <c r="N471" s="56"/>
      <c r="O471" s="11"/>
      <c r="P471" s="11"/>
      <c r="Q471" s="56"/>
      <c r="R471" s="56"/>
      <c r="S471" s="11"/>
      <c r="T471" s="11"/>
      <c r="U471" s="179"/>
      <c r="V471" s="179"/>
      <c r="W471" s="180"/>
      <c r="X471" s="180"/>
      <c r="Y471" s="29"/>
      <c r="Z471" s="29"/>
      <c r="AA471" s="29"/>
      <c r="AB471" s="29"/>
      <c r="AC471" s="29"/>
      <c r="AD471" s="29"/>
    </row>
    <row r="472" spans="2:30" ht="14.25" customHeight="1">
      <c r="B472" s="29"/>
      <c r="C472" s="254" t="s">
        <v>2</v>
      </c>
      <c r="D472" s="238"/>
      <c r="E472" s="239">
        <f>O464</f>
        <v>250</v>
      </c>
      <c r="F472" s="239"/>
      <c r="G472" s="76"/>
      <c r="H472" s="77"/>
      <c r="I472" s="289" t="s">
        <v>72</v>
      </c>
      <c r="J472" s="279"/>
      <c r="K472" s="239">
        <f>SUM(I473:J477)</f>
        <v>50</v>
      </c>
      <c r="L472" s="240"/>
      <c r="M472" s="278" t="s">
        <v>73</v>
      </c>
      <c r="N472" s="279"/>
      <c r="O472" s="239">
        <f>SUM(M473:N477)</f>
        <v>50</v>
      </c>
      <c r="P472" s="240"/>
      <c r="Q472" s="278" t="s">
        <v>74</v>
      </c>
      <c r="R472" s="279"/>
      <c r="S472" s="239">
        <f>SUM(Q473:R477)</f>
        <v>50</v>
      </c>
      <c r="T472" s="240"/>
      <c r="U472" s="278" t="s">
        <v>75</v>
      </c>
      <c r="V472" s="279"/>
      <c r="W472" s="239">
        <f>SUM(U473:V477)</f>
        <v>50</v>
      </c>
      <c r="X472" s="240"/>
      <c r="Y472" s="268" t="s">
        <v>76</v>
      </c>
      <c r="Z472" s="269"/>
      <c r="AA472" s="239">
        <f>SUM(Y473:Z477)</f>
        <v>50</v>
      </c>
      <c r="AB472" s="240"/>
      <c r="AC472" s="29"/>
      <c r="AD472" s="29"/>
    </row>
    <row r="473" spans="2:30">
      <c r="B473" s="29"/>
      <c r="C473" s="208" t="s">
        <v>43</v>
      </c>
      <c r="D473" s="209"/>
      <c r="E473" s="209"/>
      <c r="F473" s="209"/>
      <c r="G473" s="209"/>
      <c r="H473" s="210"/>
      <c r="I473" s="257">
        <v>8</v>
      </c>
      <c r="J473" s="258"/>
      <c r="K473" s="270">
        <f>I473/K$472</f>
        <v>0.16</v>
      </c>
      <c r="L473" s="271"/>
      <c r="M473" s="257">
        <v>2</v>
      </c>
      <c r="N473" s="258"/>
      <c r="O473" s="270">
        <f>M473/O$472</f>
        <v>0.04</v>
      </c>
      <c r="P473" s="271"/>
      <c r="Q473" s="257">
        <v>1</v>
      </c>
      <c r="R473" s="258"/>
      <c r="S473" s="270">
        <f>Q473/S$472</f>
        <v>0.02</v>
      </c>
      <c r="T473" s="271"/>
      <c r="U473" s="257">
        <v>1</v>
      </c>
      <c r="V473" s="258"/>
      <c r="W473" s="270">
        <f>U473/W$472</f>
        <v>0.02</v>
      </c>
      <c r="X473" s="271"/>
      <c r="Y473" s="257">
        <v>1</v>
      </c>
      <c r="Z473" s="258"/>
      <c r="AA473" s="255">
        <f>Y473/AA$472</f>
        <v>0.02</v>
      </c>
      <c r="AB473" s="256"/>
      <c r="AC473" s="29"/>
      <c r="AD473" s="29"/>
    </row>
    <row r="474" spans="2:30">
      <c r="B474" s="29"/>
      <c r="C474" s="208" t="s">
        <v>44</v>
      </c>
      <c r="D474" s="209"/>
      <c r="E474" s="209"/>
      <c r="F474" s="209"/>
      <c r="G474" s="209"/>
      <c r="H474" s="210"/>
      <c r="I474" s="257">
        <v>13</v>
      </c>
      <c r="J474" s="258"/>
      <c r="K474" s="270">
        <f>I474/K$472</f>
        <v>0.26</v>
      </c>
      <c r="L474" s="271"/>
      <c r="M474" s="257">
        <v>14</v>
      </c>
      <c r="N474" s="258"/>
      <c r="O474" s="270">
        <f>M474/O$472</f>
        <v>0.28000000000000003</v>
      </c>
      <c r="P474" s="271"/>
      <c r="Q474" s="257">
        <v>12</v>
      </c>
      <c r="R474" s="258"/>
      <c r="S474" s="270">
        <f>Q474/S$472</f>
        <v>0.24</v>
      </c>
      <c r="T474" s="271"/>
      <c r="U474" s="257">
        <v>13</v>
      </c>
      <c r="V474" s="258"/>
      <c r="W474" s="270">
        <f>U474/W$472</f>
        <v>0.26</v>
      </c>
      <c r="X474" s="271"/>
      <c r="Y474" s="257">
        <v>6</v>
      </c>
      <c r="Z474" s="258"/>
      <c r="AA474" s="255">
        <f t="shared" ref="AA474:AA477" si="140">Y474/AA$472</f>
        <v>0.12</v>
      </c>
      <c r="AB474" s="256"/>
      <c r="AC474" s="29"/>
      <c r="AD474" s="29"/>
    </row>
    <row r="475" spans="2:30">
      <c r="B475" s="29"/>
      <c r="C475" s="208" t="s">
        <v>45</v>
      </c>
      <c r="D475" s="209"/>
      <c r="E475" s="209"/>
      <c r="F475" s="209"/>
      <c r="G475" s="209"/>
      <c r="H475" s="210"/>
      <c r="I475" s="257">
        <v>13</v>
      </c>
      <c r="J475" s="258"/>
      <c r="K475" s="270">
        <f>I475/K$472</f>
        <v>0.26</v>
      </c>
      <c r="L475" s="271"/>
      <c r="M475" s="257">
        <v>15</v>
      </c>
      <c r="N475" s="258"/>
      <c r="O475" s="270">
        <f>M475/O$472</f>
        <v>0.3</v>
      </c>
      <c r="P475" s="271"/>
      <c r="Q475" s="257">
        <v>12</v>
      </c>
      <c r="R475" s="258"/>
      <c r="S475" s="270">
        <f>Q475/S$472</f>
        <v>0.24</v>
      </c>
      <c r="T475" s="271"/>
      <c r="U475" s="257">
        <v>12</v>
      </c>
      <c r="V475" s="258"/>
      <c r="W475" s="270">
        <f>U475/W$472</f>
        <v>0.24</v>
      </c>
      <c r="X475" s="271"/>
      <c r="Y475" s="257">
        <v>15</v>
      </c>
      <c r="Z475" s="258"/>
      <c r="AA475" s="255">
        <f t="shared" si="140"/>
        <v>0.3</v>
      </c>
      <c r="AB475" s="256"/>
      <c r="AC475" s="29"/>
      <c r="AD475" s="29"/>
    </row>
    <row r="476" spans="2:30">
      <c r="B476" s="29"/>
      <c r="C476" s="208" t="s">
        <v>46</v>
      </c>
      <c r="D476" s="209"/>
      <c r="E476" s="209"/>
      <c r="F476" s="209"/>
      <c r="G476" s="209"/>
      <c r="H476" s="210"/>
      <c r="I476" s="257">
        <v>11</v>
      </c>
      <c r="J476" s="258"/>
      <c r="K476" s="270">
        <f>I476/K$472</f>
        <v>0.22</v>
      </c>
      <c r="L476" s="271"/>
      <c r="M476" s="257">
        <v>12</v>
      </c>
      <c r="N476" s="258"/>
      <c r="O476" s="270">
        <f>M476/O$472</f>
        <v>0.24</v>
      </c>
      <c r="P476" s="271"/>
      <c r="Q476" s="257">
        <v>19</v>
      </c>
      <c r="R476" s="258"/>
      <c r="S476" s="270">
        <f>Q476/S$472</f>
        <v>0.38</v>
      </c>
      <c r="T476" s="271"/>
      <c r="U476" s="257">
        <v>17</v>
      </c>
      <c r="V476" s="258"/>
      <c r="W476" s="270">
        <f>U476/W$472</f>
        <v>0.34</v>
      </c>
      <c r="X476" s="271"/>
      <c r="Y476" s="257">
        <v>19</v>
      </c>
      <c r="Z476" s="258"/>
      <c r="AA476" s="255">
        <f t="shared" si="140"/>
        <v>0.38</v>
      </c>
      <c r="AB476" s="256"/>
      <c r="AC476" s="29"/>
      <c r="AD476" s="29"/>
    </row>
    <row r="477" spans="2:30">
      <c r="B477" s="29"/>
      <c r="C477" s="208" t="s">
        <v>42</v>
      </c>
      <c r="D477" s="209"/>
      <c r="E477" s="209"/>
      <c r="F477" s="209"/>
      <c r="G477" s="209"/>
      <c r="H477" s="210"/>
      <c r="I477" s="257">
        <v>5</v>
      </c>
      <c r="J477" s="258"/>
      <c r="K477" s="270">
        <f>I477/K$472</f>
        <v>0.1</v>
      </c>
      <c r="L477" s="271"/>
      <c r="M477" s="257">
        <v>7</v>
      </c>
      <c r="N477" s="258"/>
      <c r="O477" s="270">
        <f>M477/O$472</f>
        <v>0.14000000000000001</v>
      </c>
      <c r="P477" s="271"/>
      <c r="Q477" s="257">
        <v>6</v>
      </c>
      <c r="R477" s="258"/>
      <c r="S477" s="270">
        <f>Q477/S$472</f>
        <v>0.12</v>
      </c>
      <c r="T477" s="271"/>
      <c r="U477" s="257">
        <v>7</v>
      </c>
      <c r="V477" s="258"/>
      <c r="W477" s="270">
        <f>U477/W$472</f>
        <v>0.14000000000000001</v>
      </c>
      <c r="X477" s="271"/>
      <c r="Y477" s="257">
        <v>9</v>
      </c>
      <c r="Z477" s="258"/>
      <c r="AA477" s="255">
        <f t="shared" si="140"/>
        <v>0.18</v>
      </c>
      <c r="AB477" s="256"/>
      <c r="AC477" s="29"/>
      <c r="AD477" s="29"/>
    </row>
    <row r="478" spans="2:30">
      <c r="B478" s="29"/>
      <c r="C478" s="78"/>
      <c r="D478" s="78"/>
      <c r="E478" s="78"/>
      <c r="F478" s="78"/>
      <c r="G478" s="78"/>
      <c r="H478" s="78"/>
      <c r="I478" s="162"/>
      <c r="J478" s="162"/>
      <c r="K478" s="65"/>
      <c r="L478" s="65"/>
      <c r="M478" s="162"/>
      <c r="N478" s="162"/>
      <c r="O478" s="65"/>
      <c r="P478" s="65"/>
      <c r="Q478" s="162"/>
      <c r="R478" s="162"/>
      <c r="S478" s="65"/>
      <c r="T478" s="65"/>
      <c r="U478" s="162"/>
      <c r="V478" s="162"/>
      <c r="W478" s="65"/>
      <c r="X478" s="65"/>
      <c r="Y478" s="162"/>
      <c r="Z478" s="162"/>
      <c r="AA478" s="65"/>
      <c r="AB478" s="65"/>
      <c r="AC478" s="29"/>
      <c r="AD478" s="29"/>
    </row>
    <row r="479" spans="2:30">
      <c r="B479" s="29"/>
      <c r="C479" s="29"/>
      <c r="D479" s="29"/>
      <c r="E479" s="29"/>
      <c r="F479" s="29"/>
      <c r="G479" s="29"/>
      <c r="H479" s="29"/>
      <c r="I479" s="29"/>
      <c r="J479" s="29"/>
      <c r="K479" s="29"/>
      <c r="L479" s="29"/>
      <c r="M479" s="29"/>
      <c r="N479" s="29"/>
      <c r="O479" s="29"/>
      <c r="P479" s="29"/>
      <c r="Q479" s="29"/>
      <c r="R479" s="29"/>
      <c r="S479" s="29"/>
      <c r="T479" s="29"/>
      <c r="U479" s="29"/>
      <c r="V479" s="29"/>
      <c r="W479" s="29"/>
      <c r="X479" s="29"/>
      <c r="Y479" s="29"/>
      <c r="Z479" s="29"/>
      <c r="AA479" s="29"/>
      <c r="AB479" s="29"/>
      <c r="AC479" s="29"/>
      <c r="AD479" s="29"/>
    </row>
    <row r="480" spans="2:30" ht="14.25" customHeight="1">
      <c r="B480" s="29"/>
      <c r="C480" s="254" t="s">
        <v>3</v>
      </c>
      <c r="D480" s="238"/>
      <c r="E480" s="239">
        <f>S464</f>
        <v>248</v>
      </c>
      <c r="F480" s="239"/>
      <c r="G480" s="134"/>
      <c r="H480" s="135"/>
      <c r="I480" s="289" t="s">
        <v>72</v>
      </c>
      <c r="J480" s="279"/>
      <c r="K480" s="239">
        <f>SUM(I481:J485)</f>
        <v>49</v>
      </c>
      <c r="L480" s="240"/>
      <c r="M480" s="278" t="s">
        <v>73</v>
      </c>
      <c r="N480" s="279"/>
      <c r="O480" s="239">
        <f>SUM(M481:N485)</f>
        <v>50</v>
      </c>
      <c r="P480" s="240"/>
      <c r="Q480" s="278" t="s">
        <v>74</v>
      </c>
      <c r="R480" s="279"/>
      <c r="S480" s="239">
        <f>SUM(Q481:R485)</f>
        <v>50</v>
      </c>
      <c r="T480" s="240"/>
      <c r="U480" s="278" t="s">
        <v>75</v>
      </c>
      <c r="V480" s="279"/>
      <c r="W480" s="239">
        <f>SUM(U481:V485)</f>
        <v>49</v>
      </c>
      <c r="X480" s="240"/>
      <c r="Y480" s="268" t="s">
        <v>76</v>
      </c>
      <c r="Z480" s="269"/>
      <c r="AA480" s="239">
        <f>SUM(Y481:Z485)</f>
        <v>50</v>
      </c>
      <c r="AB480" s="240"/>
      <c r="AC480" s="29"/>
      <c r="AD480" s="29"/>
    </row>
    <row r="481" spans="2:30">
      <c r="B481" s="29"/>
      <c r="C481" s="208" t="s">
        <v>43</v>
      </c>
      <c r="D481" s="209"/>
      <c r="E481" s="209"/>
      <c r="F481" s="209"/>
      <c r="G481" s="209"/>
      <c r="H481" s="210"/>
      <c r="I481" s="257">
        <v>3</v>
      </c>
      <c r="J481" s="258"/>
      <c r="K481" s="255">
        <f>I481/K$480</f>
        <v>6.1224489795918366E-2</v>
      </c>
      <c r="L481" s="256"/>
      <c r="M481" s="257">
        <v>1</v>
      </c>
      <c r="N481" s="258"/>
      <c r="O481" s="255">
        <f>M481/O$480</f>
        <v>0.02</v>
      </c>
      <c r="P481" s="256"/>
      <c r="Q481" s="257">
        <v>4</v>
      </c>
      <c r="R481" s="258"/>
      <c r="S481" s="255">
        <f>Q481/S$480</f>
        <v>0.08</v>
      </c>
      <c r="T481" s="256"/>
      <c r="U481" s="257">
        <v>3</v>
      </c>
      <c r="V481" s="258"/>
      <c r="W481" s="255">
        <f>U481/W$480</f>
        <v>6.1224489795918366E-2</v>
      </c>
      <c r="X481" s="256"/>
      <c r="Y481" s="257">
        <v>1</v>
      </c>
      <c r="Z481" s="258"/>
      <c r="AA481" s="255">
        <f>Y481/AA$480</f>
        <v>0.02</v>
      </c>
      <c r="AB481" s="256"/>
      <c r="AC481" s="29"/>
      <c r="AD481" s="29"/>
    </row>
    <row r="482" spans="2:30">
      <c r="B482" s="29"/>
      <c r="C482" s="208" t="s">
        <v>44</v>
      </c>
      <c r="D482" s="209"/>
      <c r="E482" s="209"/>
      <c r="F482" s="209"/>
      <c r="G482" s="209"/>
      <c r="H482" s="210"/>
      <c r="I482" s="257">
        <v>15</v>
      </c>
      <c r="J482" s="258"/>
      <c r="K482" s="255">
        <f>I482/K$480</f>
        <v>0.30612244897959184</v>
      </c>
      <c r="L482" s="256"/>
      <c r="M482" s="257">
        <v>8</v>
      </c>
      <c r="N482" s="258"/>
      <c r="O482" s="255">
        <f>M482/O$480</f>
        <v>0.16</v>
      </c>
      <c r="P482" s="256"/>
      <c r="Q482" s="257">
        <v>8</v>
      </c>
      <c r="R482" s="258"/>
      <c r="S482" s="255">
        <f>Q482/S$480</f>
        <v>0.16</v>
      </c>
      <c r="T482" s="256"/>
      <c r="U482" s="257">
        <v>4</v>
      </c>
      <c r="V482" s="258"/>
      <c r="W482" s="255">
        <f>U482/W$480</f>
        <v>8.1632653061224483E-2</v>
      </c>
      <c r="X482" s="256"/>
      <c r="Y482" s="257">
        <v>6</v>
      </c>
      <c r="Z482" s="258"/>
      <c r="AA482" s="255">
        <f>Y482/AA$480</f>
        <v>0.12</v>
      </c>
      <c r="AB482" s="256"/>
      <c r="AC482" s="29"/>
      <c r="AD482" s="29"/>
    </row>
    <row r="483" spans="2:30">
      <c r="B483" s="29"/>
      <c r="C483" s="208" t="s">
        <v>45</v>
      </c>
      <c r="D483" s="209"/>
      <c r="E483" s="209"/>
      <c r="F483" s="209"/>
      <c r="G483" s="209"/>
      <c r="H483" s="210"/>
      <c r="I483" s="257">
        <v>9</v>
      </c>
      <c r="J483" s="258"/>
      <c r="K483" s="255">
        <f t="shared" ref="K483:K485" si="141">I483/K$480</f>
        <v>0.18367346938775511</v>
      </c>
      <c r="L483" s="256"/>
      <c r="M483" s="257">
        <v>13</v>
      </c>
      <c r="N483" s="258"/>
      <c r="O483" s="255">
        <f t="shared" ref="O483:O485" si="142">M483/O$480</f>
        <v>0.26</v>
      </c>
      <c r="P483" s="256"/>
      <c r="Q483" s="257">
        <v>6</v>
      </c>
      <c r="R483" s="258"/>
      <c r="S483" s="255">
        <f t="shared" ref="S483:S485" si="143">Q483/S$480</f>
        <v>0.12</v>
      </c>
      <c r="T483" s="256"/>
      <c r="U483" s="257">
        <v>15</v>
      </c>
      <c r="V483" s="258"/>
      <c r="W483" s="255">
        <f t="shared" ref="W483:W485" si="144">U483/W$480</f>
        <v>0.30612244897959184</v>
      </c>
      <c r="X483" s="256"/>
      <c r="Y483" s="257">
        <v>20</v>
      </c>
      <c r="Z483" s="258"/>
      <c r="AA483" s="255">
        <f t="shared" ref="AA483:AA485" si="145">Y483/AA$480</f>
        <v>0.4</v>
      </c>
      <c r="AB483" s="256"/>
      <c r="AC483" s="29"/>
      <c r="AD483" s="29"/>
    </row>
    <row r="484" spans="2:30">
      <c r="B484" s="29"/>
      <c r="C484" s="208" t="s">
        <v>46</v>
      </c>
      <c r="D484" s="209"/>
      <c r="E484" s="209"/>
      <c r="F484" s="209"/>
      <c r="G484" s="209"/>
      <c r="H484" s="210"/>
      <c r="I484" s="257">
        <v>10</v>
      </c>
      <c r="J484" s="258"/>
      <c r="K484" s="255">
        <f t="shared" si="141"/>
        <v>0.20408163265306123</v>
      </c>
      <c r="L484" s="256"/>
      <c r="M484" s="257">
        <v>17</v>
      </c>
      <c r="N484" s="258"/>
      <c r="O484" s="255">
        <f t="shared" si="142"/>
        <v>0.34</v>
      </c>
      <c r="P484" s="256"/>
      <c r="Q484" s="257">
        <v>24</v>
      </c>
      <c r="R484" s="258"/>
      <c r="S484" s="255">
        <f t="shared" si="143"/>
        <v>0.48</v>
      </c>
      <c r="T484" s="256"/>
      <c r="U484" s="257">
        <v>17</v>
      </c>
      <c r="V484" s="258"/>
      <c r="W484" s="255">
        <f t="shared" si="144"/>
        <v>0.34693877551020408</v>
      </c>
      <c r="X484" s="256"/>
      <c r="Y484" s="257">
        <v>18</v>
      </c>
      <c r="Z484" s="258"/>
      <c r="AA484" s="255">
        <f t="shared" si="145"/>
        <v>0.36</v>
      </c>
      <c r="AB484" s="256"/>
      <c r="AC484" s="29"/>
      <c r="AD484" s="29"/>
    </row>
    <row r="485" spans="2:30">
      <c r="B485" s="29"/>
      <c r="C485" s="208" t="s">
        <v>42</v>
      </c>
      <c r="D485" s="209"/>
      <c r="E485" s="209"/>
      <c r="F485" s="209"/>
      <c r="G485" s="209"/>
      <c r="H485" s="210"/>
      <c r="I485" s="257">
        <v>12</v>
      </c>
      <c r="J485" s="258"/>
      <c r="K485" s="255">
        <f t="shared" si="141"/>
        <v>0.24489795918367346</v>
      </c>
      <c r="L485" s="256"/>
      <c r="M485" s="257">
        <v>11</v>
      </c>
      <c r="N485" s="258"/>
      <c r="O485" s="255">
        <f t="shared" si="142"/>
        <v>0.22</v>
      </c>
      <c r="P485" s="256"/>
      <c r="Q485" s="257">
        <v>8</v>
      </c>
      <c r="R485" s="258"/>
      <c r="S485" s="255">
        <f t="shared" si="143"/>
        <v>0.16</v>
      </c>
      <c r="T485" s="256"/>
      <c r="U485" s="257">
        <v>10</v>
      </c>
      <c r="V485" s="258"/>
      <c r="W485" s="255">
        <f t="shared" si="144"/>
        <v>0.20408163265306123</v>
      </c>
      <c r="X485" s="256"/>
      <c r="Y485" s="257">
        <v>5</v>
      </c>
      <c r="Z485" s="258"/>
      <c r="AA485" s="255">
        <f t="shared" si="145"/>
        <v>0.1</v>
      </c>
      <c r="AB485" s="256"/>
      <c r="AC485" s="29"/>
      <c r="AD485" s="29"/>
    </row>
    <row r="486" spans="2:30">
      <c r="B486" s="29"/>
      <c r="C486" s="173"/>
      <c r="D486" s="173"/>
      <c r="E486" s="173"/>
      <c r="F486" s="173"/>
      <c r="G486" s="173"/>
      <c r="H486" s="173"/>
      <c r="I486" s="63"/>
      <c r="J486" s="63"/>
      <c r="K486" s="64"/>
      <c r="L486" s="64"/>
      <c r="M486" s="63"/>
      <c r="N486" s="63"/>
      <c r="O486" s="64"/>
      <c r="P486" s="64"/>
      <c r="Q486" s="63"/>
      <c r="R486" s="63"/>
      <c r="S486" s="64"/>
      <c r="T486" s="64"/>
      <c r="U486" s="63"/>
      <c r="V486" s="63"/>
      <c r="W486" s="64"/>
      <c r="X486" s="64"/>
      <c r="Y486" s="63"/>
      <c r="Z486" s="63"/>
      <c r="AA486" s="64"/>
      <c r="AB486" s="64"/>
      <c r="AC486" s="29"/>
      <c r="AD486" s="29"/>
    </row>
    <row r="487" spans="2:30">
      <c r="B487" s="29"/>
      <c r="C487" s="174"/>
      <c r="D487" s="174"/>
      <c r="E487" s="174"/>
      <c r="F487" s="174"/>
      <c r="G487" s="174"/>
      <c r="H487" s="174"/>
      <c r="I487" s="175"/>
      <c r="J487" s="175"/>
      <c r="K487" s="176"/>
      <c r="L487" s="176"/>
      <c r="M487" s="175"/>
      <c r="N487" s="175"/>
      <c r="O487" s="177"/>
      <c r="P487" s="177"/>
      <c r="Q487" s="175"/>
      <c r="R487" s="175"/>
      <c r="S487" s="176"/>
      <c r="T487" s="176"/>
      <c r="U487" s="175"/>
      <c r="V487" s="175"/>
      <c r="W487" s="176"/>
      <c r="X487" s="176"/>
      <c r="Y487" s="175"/>
      <c r="Z487" s="175"/>
      <c r="AA487" s="177"/>
      <c r="AB487" s="177"/>
      <c r="AC487" s="29"/>
      <c r="AD487" s="29"/>
    </row>
    <row r="488" spans="2:30">
      <c r="B488" s="27"/>
      <c r="C488" s="254" t="s">
        <v>90</v>
      </c>
      <c r="D488" s="238"/>
      <c r="E488" s="239">
        <f>W464</f>
        <v>2</v>
      </c>
      <c r="F488" s="239"/>
      <c r="G488" s="76"/>
      <c r="H488" s="77"/>
      <c r="I488" s="289" t="s">
        <v>72</v>
      </c>
      <c r="J488" s="279"/>
      <c r="K488" s="239">
        <f>SUM(I489:J493)</f>
        <v>1</v>
      </c>
      <c r="L488" s="240"/>
      <c r="M488" s="278" t="s">
        <v>73</v>
      </c>
      <c r="N488" s="279"/>
      <c r="O488" s="239" t="s">
        <v>268</v>
      </c>
      <c r="P488" s="240"/>
      <c r="Q488" s="278" t="s">
        <v>74</v>
      </c>
      <c r="R488" s="279"/>
      <c r="S488" s="239" t="s">
        <v>268</v>
      </c>
      <c r="T488" s="240"/>
      <c r="U488" s="278" t="s">
        <v>75</v>
      </c>
      <c r="V488" s="279"/>
      <c r="W488" s="239">
        <f>SUM(U489:V493)</f>
        <v>1</v>
      </c>
      <c r="X488" s="240"/>
      <c r="Y488" s="268" t="s">
        <v>76</v>
      </c>
      <c r="Z488" s="269"/>
      <c r="AA488" s="239" t="s">
        <v>268</v>
      </c>
      <c r="AB488" s="240"/>
      <c r="AC488" s="27"/>
      <c r="AD488" s="29"/>
    </row>
    <row r="489" spans="2:30" ht="13.5" customHeight="1">
      <c r="C489" s="208" t="s">
        <v>43</v>
      </c>
      <c r="D489" s="209"/>
      <c r="E489" s="209"/>
      <c r="F489" s="209"/>
      <c r="G489" s="209"/>
      <c r="H489" s="210"/>
      <c r="I489" s="257">
        <v>0</v>
      </c>
      <c r="J489" s="258"/>
      <c r="K489" s="255">
        <f>I489/K$488</f>
        <v>0</v>
      </c>
      <c r="L489" s="256"/>
      <c r="M489" s="257">
        <v>0</v>
      </c>
      <c r="N489" s="258"/>
      <c r="O489" s="255">
        <v>0</v>
      </c>
      <c r="P489" s="256"/>
      <c r="Q489" s="257">
        <v>0</v>
      </c>
      <c r="R489" s="258"/>
      <c r="S489" s="255">
        <v>0</v>
      </c>
      <c r="T489" s="256"/>
      <c r="U489" s="257">
        <v>0</v>
      </c>
      <c r="V489" s="258"/>
      <c r="W489" s="255">
        <f>U489/W$488</f>
        <v>0</v>
      </c>
      <c r="X489" s="256"/>
      <c r="Y489" s="257">
        <v>0</v>
      </c>
      <c r="Z489" s="258"/>
      <c r="AA489" s="255">
        <v>0</v>
      </c>
      <c r="AB489" s="256"/>
      <c r="AC489" s="27"/>
      <c r="AD489" s="29"/>
    </row>
    <row r="490" spans="2:30">
      <c r="B490" s="123"/>
      <c r="C490" s="208" t="s">
        <v>44</v>
      </c>
      <c r="D490" s="209"/>
      <c r="E490" s="209"/>
      <c r="F490" s="209"/>
      <c r="G490" s="209"/>
      <c r="H490" s="210"/>
      <c r="I490" s="257">
        <v>1</v>
      </c>
      <c r="J490" s="258"/>
      <c r="K490" s="255">
        <f>I490/K$488</f>
        <v>1</v>
      </c>
      <c r="L490" s="256"/>
      <c r="M490" s="257">
        <v>0</v>
      </c>
      <c r="N490" s="258"/>
      <c r="O490" s="255">
        <v>0</v>
      </c>
      <c r="P490" s="256"/>
      <c r="Q490" s="257">
        <v>0</v>
      </c>
      <c r="R490" s="258"/>
      <c r="S490" s="255">
        <v>0</v>
      </c>
      <c r="T490" s="256"/>
      <c r="U490" s="257">
        <v>0</v>
      </c>
      <c r="V490" s="258"/>
      <c r="W490" s="255">
        <f>U490/W$488</f>
        <v>0</v>
      </c>
      <c r="X490" s="256"/>
      <c r="Y490" s="257">
        <v>0</v>
      </c>
      <c r="Z490" s="258"/>
      <c r="AA490" s="255">
        <v>0</v>
      </c>
      <c r="AB490" s="256"/>
      <c r="AC490" s="27"/>
      <c r="AD490" s="29"/>
    </row>
    <row r="491" spans="2:30">
      <c r="B491" s="123"/>
      <c r="C491" s="208" t="s">
        <v>45</v>
      </c>
      <c r="D491" s="209"/>
      <c r="E491" s="209"/>
      <c r="F491" s="209"/>
      <c r="G491" s="209"/>
      <c r="H491" s="210"/>
      <c r="I491" s="257">
        <v>0</v>
      </c>
      <c r="J491" s="258"/>
      <c r="K491" s="255">
        <f>I491/K$488</f>
        <v>0</v>
      </c>
      <c r="L491" s="256"/>
      <c r="M491" s="257">
        <v>0</v>
      </c>
      <c r="N491" s="258"/>
      <c r="O491" s="255">
        <v>0</v>
      </c>
      <c r="P491" s="256"/>
      <c r="Q491" s="257">
        <v>0</v>
      </c>
      <c r="R491" s="258"/>
      <c r="S491" s="255">
        <v>0</v>
      </c>
      <c r="T491" s="256"/>
      <c r="U491" s="257">
        <v>0</v>
      </c>
      <c r="V491" s="258"/>
      <c r="W491" s="255">
        <f>U491/W$488</f>
        <v>0</v>
      </c>
      <c r="X491" s="256"/>
      <c r="Y491" s="257">
        <v>0</v>
      </c>
      <c r="Z491" s="258"/>
      <c r="AA491" s="255">
        <v>0</v>
      </c>
      <c r="AB491" s="256"/>
      <c r="AC491" s="27"/>
      <c r="AD491" s="29"/>
    </row>
    <row r="492" spans="2:30">
      <c r="B492" s="123"/>
      <c r="C492" s="208" t="s">
        <v>46</v>
      </c>
      <c r="D492" s="209"/>
      <c r="E492" s="209"/>
      <c r="F492" s="209"/>
      <c r="G492" s="209"/>
      <c r="H492" s="210"/>
      <c r="I492" s="257">
        <v>0</v>
      </c>
      <c r="J492" s="258"/>
      <c r="K492" s="255">
        <f>I492/K$488</f>
        <v>0</v>
      </c>
      <c r="L492" s="256"/>
      <c r="M492" s="257">
        <v>0</v>
      </c>
      <c r="N492" s="258"/>
      <c r="O492" s="255">
        <v>0</v>
      </c>
      <c r="P492" s="256"/>
      <c r="Q492" s="257">
        <v>0</v>
      </c>
      <c r="R492" s="258"/>
      <c r="S492" s="255">
        <v>0</v>
      </c>
      <c r="T492" s="256"/>
      <c r="U492" s="257">
        <v>1</v>
      </c>
      <c r="V492" s="258"/>
      <c r="W492" s="255">
        <f>U492/W$488</f>
        <v>1</v>
      </c>
      <c r="X492" s="256"/>
      <c r="Y492" s="257">
        <v>0</v>
      </c>
      <c r="Z492" s="258"/>
      <c r="AA492" s="255">
        <v>0</v>
      </c>
      <c r="AB492" s="256"/>
      <c r="AC492" s="27"/>
      <c r="AD492" s="29"/>
    </row>
    <row r="493" spans="2:30">
      <c r="B493" s="123"/>
      <c r="C493" s="208" t="s">
        <v>42</v>
      </c>
      <c r="D493" s="209"/>
      <c r="E493" s="209"/>
      <c r="F493" s="209"/>
      <c r="G493" s="209"/>
      <c r="H493" s="210"/>
      <c r="I493" s="257">
        <v>0</v>
      </c>
      <c r="J493" s="258"/>
      <c r="K493" s="255">
        <f>I493/K$488</f>
        <v>0</v>
      </c>
      <c r="L493" s="256"/>
      <c r="M493" s="257">
        <v>0</v>
      </c>
      <c r="N493" s="258"/>
      <c r="O493" s="255">
        <v>0</v>
      </c>
      <c r="P493" s="256"/>
      <c r="Q493" s="257">
        <v>0</v>
      </c>
      <c r="R493" s="258"/>
      <c r="S493" s="255">
        <v>0</v>
      </c>
      <c r="T493" s="256"/>
      <c r="U493" s="257">
        <v>0</v>
      </c>
      <c r="V493" s="258"/>
      <c r="W493" s="255">
        <f>U493/W$488</f>
        <v>0</v>
      </c>
      <c r="X493" s="256"/>
      <c r="Y493" s="257">
        <v>0</v>
      </c>
      <c r="Z493" s="258"/>
      <c r="AA493" s="255">
        <v>0</v>
      </c>
      <c r="AB493" s="256"/>
      <c r="AC493" s="27"/>
      <c r="AD493" s="29"/>
    </row>
    <row r="494" spans="2:30">
      <c r="B494" s="123"/>
      <c r="C494" s="78"/>
      <c r="D494" s="78"/>
      <c r="E494" s="78"/>
      <c r="F494" s="78"/>
      <c r="G494" s="78"/>
      <c r="H494" s="78"/>
      <c r="I494" s="56"/>
      <c r="J494" s="56"/>
      <c r="K494" s="11"/>
      <c r="L494" s="11"/>
      <c r="M494" s="56"/>
      <c r="N494" s="56"/>
      <c r="O494" s="11"/>
      <c r="P494" s="11"/>
      <c r="Q494" s="56"/>
      <c r="R494" s="56"/>
      <c r="S494" s="11"/>
      <c r="T494" s="11"/>
      <c r="U494" s="29"/>
      <c r="V494" s="29"/>
      <c r="W494" s="29"/>
      <c r="X494" s="29"/>
      <c r="Y494" s="29"/>
      <c r="Z494" s="29"/>
      <c r="AA494" s="29"/>
      <c r="AB494" s="29"/>
      <c r="AC494" s="27"/>
      <c r="AD494" s="29"/>
    </row>
    <row r="495" spans="2:30" ht="12.75" customHeight="1">
      <c r="B495" s="27"/>
      <c r="C495" s="27"/>
      <c r="D495" s="27"/>
      <c r="E495" s="27"/>
      <c r="F495" s="27"/>
      <c r="G495" s="27"/>
      <c r="H495" s="27"/>
      <c r="I495" s="27"/>
      <c r="J495" s="27"/>
      <c r="K495" s="27"/>
      <c r="L495" s="27"/>
      <c r="M495" s="27"/>
      <c r="N495" s="27"/>
      <c r="O495" s="27"/>
      <c r="P495" s="27"/>
      <c r="Q495" s="27"/>
      <c r="R495" s="27"/>
      <c r="S495" s="27"/>
      <c r="T495" s="27"/>
      <c r="U495" s="27"/>
      <c r="V495" s="27"/>
      <c r="W495" s="27"/>
      <c r="X495" s="27"/>
      <c r="Y495" s="27"/>
      <c r="Z495" s="27"/>
      <c r="AA495" s="27"/>
      <c r="AB495" s="27"/>
      <c r="AC495" s="27"/>
      <c r="AD495" s="29"/>
    </row>
    <row r="496" spans="2:30" ht="12.75" customHeight="1">
      <c r="B496" s="29"/>
      <c r="C496" s="123"/>
      <c r="D496" s="123"/>
      <c r="E496" s="123"/>
      <c r="F496" s="123"/>
      <c r="G496" s="123"/>
      <c r="H496" s="123"/>
      <c r="I496" s="123"/>
      <c r="J496" s="123"/>
      <c r="K496" s="123"/>
      <c r="L496" s="123"/>
      <c r="M496" s="123"/>
      <c r="N496" s="123"/>
      <c r="O496" s="123"/>
      <c r="P496" s="123"/>
      <c r="Q496" s="123"/>
      <c r="R496" s="123"/>
      <c r="S496" s="123"/>
      <c r="T496" s="123"/>
      <c r="U496" s="123"/>
      <c r="V496" s="123"/>
      <c r="W496" s="123"/>
      <c r="X496" s="123"/>
      <c r="Y496" s="123"/>
      <c r="Z496" s="123"/>
      <c r="AA496" s="123"/>
      <c r="AB496" s="123"/>
      <c r="AC496" s="29"/>
      <c r="AD496" s="29"/>
    </row>
    <row r="497" spans="2:30" ht="12.75" customHeight="1">
      <c r="B497" s="29"/>
      <c r="C497" s="123"/>
      <c r="D497" s="123"/>
      <c r="E497" s="123"/>
      <c r="F497" s="123"/>
      <c r="G497" s="123"/>
      <c r="H497" s="123"/>
      <c r="I497" s="123"/>
      <c r="J497" s="123"/>
      <c r="K497" s="123"/>
      <c r="L497" s="123"/>
      <c r="M497" s="123"/>
      <c r="N497" s="123"/>
      <c r="O497" s="123"/>
      <c r="P497" s="123"/>
      <c r="Q497" s="123"/>
      <c r="R497" s="123"/>
      <c r="S497" s="123"/>
      <c r="T497" s="123"/>
      <c r="U497" s="123"/>
      <c r="V497" s="123"/>
      <c r="W497" s="123"/>
      <c r="X497" s="123"/>
      <c r="Y497" s="123"/>
      <c r="Z497" s="123"/>
      <c r="AA497" s="123"/>
      <c r="AB497" s="123"/>
      <c r="AC497" s="29"/>
      <c r="AD497" s="29"/>
    </row>
    <row r="498" spans="2:30" ht="12.75" customHeight="1">
      <c r="B498" s="29"/>
      <c r="C498" s="123"/>
      <c r="D498" s="123"/>
      <c r="E498" s="123"/>
      <c r="F498" s="123"/>
      <c r="G498" s="123"/>
      <c r="H498" s="123"/>
      <c r="I498" s="123"/>
      <c r="J498" s="123"/>
      <c r="K498" s="123"/>
      <c r="L498" s="123"/>
      <c r="M498" s="123"/>
      <c r="N498" s="123"/>
      <c r="O498" s="123"/>
      <c r="P498" s="123"/>
      <c r="Q498" s="123"/>
      <c r="R498" s="123"/>
      <c r="S498" s="123"/>
      <c r="T498" s="123"/>
      <c r="U498" s="123"/>
      <c r="V498" s="123"/>
      <c r="W498" s="123"/>
      <c r="X498" s="123"/>
      <c r="Y498" s="123"/>
      <c r="Z498" s="123"/>
      <c r="AA498" s="123"/>
      <c r="AB498" s="123"/>
      <c r="AC498" s="29"/>
      <c r="AD498" s="29"/>
    </row>
    <row r="499" spans="2:30" ht="12.75" customHeight="1">
      <c r="B499" s="29"/>
      <c r="C499" s="123"/>
      <c r="D499" s="123"/>
      <c r="E499" s="123"/>
      <c r="F499" s="123"/>
      <c r="G499" s="123"/>
      <c r="H499" s="123"/>
      <c r="I499" s="123"/>
      <c r="J499" s="123"/>
      <c r="K499" s="123"/>
      <c r="L499" s="123"/>
      <c r="M499" s="123"/>
      <c r="N499" s="123"/>
      <c r="O499" s="123"/>
      <c r="P499" s="123"/>
      <c r="Q499" s="123"/>
      <c r="R499" s="123"/>
      <c r="S499" s="123"/>
      <c r="T499" s="123"/>
      <c r="U499" s="123"/>
      <c r="V499" s="123"/>
      <c r="W499" s="123"/>
      <c r="X499" s="123"/>
      <c r="Y499" s="123"/>
      <c r="Z499" s="123"/>
      <c r="AA499" s="123"/>
      <c r="AB499" s="123"/>
      <c r="AC499" s="29"/>
      <c r="AD499" s="29"/>
    </row>
    <row r="500" spans="2:30" ht="12.75" customHeight="1">
      <c r="B500" s="29"/>
      <c r="C500" s="123"/>
      <c r="D500" s="123"/>
      <c r="E500" s="123"/>
      <c r="F500" s="123"/>
      <c r="G500" s="123"/>
      <c r="H500" s="123"/>
      <c r="I500" s="123"/>
      <c r="J500" s="123"/>
      <c r="K500" s="123"/>
      <c r="L500" s="123"/>
      <c r="M500" s="123"/>
      <c r="N500" s="123"/>
      <c r="O500" s="123"/>
      <c r="P500" s="123"/>
      <c r="Q500" s="123"/>
      <c r="R500" s="123"/>
      <c r="S500" s="123"/>
      <c r="T500" s="123"/>
      <c r="U500" s="123"/>
      <c r="V500" s="123"/>
      <c r="W500" s="123"/>
      <c r="X500" s="123"/>
      <c r="Y500" s="123"/>
      <c r="Z500" s="123"/>
      <c r="AA500" s="123"/>
      <c r="AB500" s="123"/>
      <c r="AC500" s="29"/>
      <c r="AD500" s="29"/>
    </row>
    <row r="501" spans="2:30" ht="12.75" customHeight="1">
      <c r="B501" s="440" t="s">
        <v>275</v>
      </c>
      <c r="C501" s="440"/>
      <c r="D501" s="440"/>
      <c r="E501" s="440"/>
      <c r="F501" s="440"/>
      <c r="G501" s="440"/>
      <c r="H501" s="440"/>
      <c r="I501" s="440"/>
      <c r="J501" s="440"/>
      <c r="K501" s="440"/>
      <c r="L501" s="440"/>
      <c r="M501" s="440"/>
      <c r="N501" s="440"/>
      <c r="O501" s="440"/>
      <c r="P501" s="440"/>
      <c r="Q501" s="440"/>
      <c r="R501" s="440"/>
      <c r="S501" s="440"/>
      <c r="T501" s="440"/>
      <c r="U501" s="440"/>
      <c r="V501" s="440"/>
      <c r="W501" s="440"/>
      <c r="X501" s="440"/>
      <c r="Y501" s="440"/>
      <c r="Z501" s="440"/>
      <c r="AA501" s="440"/>
      <c r="AB501" s="440"/>
      <c r="AC501" s="29"/>
      <c r="AD501" s="29"/>
    </row>
    <row r="502" spans="2:30" ht="12.75" customHeight="1">
      <c r="B502" s="440"/>
      <c r="C502" s="440"/>
      <c r="D502" s="440"/>
      <c r="E502" s="440"/>
      <c r="F502" s="440"/>
      <c r="G502" s="440"/>
      <c r="H502" s="440"/>
      <c r="I502" s="440"/>
      <c r="J502" s="440"/>
      <c r="K502" s="440"/>
      <c r="L502" s="440"/>
      <c r="M502" s="440"/>
      <c r="N502" s="440"/>
      <c r="O502" s="440"/>
      <c r="P502" s="440"/>
      <c r="Q502" s="440"/>
      <c r="R502" s="440"/>
      <c r="S502" s="440"/>
      <c r="T502" s="440"/>
      <c r="U502" s="440"/>
      <c r="V502" s="440"/>
      <c r="W502" s="440"/>
      <c r="X502" s="440"/>
      <c r="Y502" s="440"/>
      <c r="Z502" s="440"/>
      <c r="AA502" s="440"/>
      <c r="AB502" s="440"/>
      <c r="AC502" s="29"/>
      <c r="AD502" s="29"/>
    </row>
    <row r="503" spans="2:30">
      <c r="B503" s="29"/>
      <c r="C503" s="123"/>
      <c r="D503" s="123"/>
      <c r="E503" s="123"/>
      <c r="F503" s="123"/>
      <c r="G503" s="123"/>
      <c r="H503" s="123"/>
      <c r="I503" s="123"/>
      <c r="J503" s="123"/>
      <c r="K503" s="123"/>
      <c r="L503" s="123"/>
      <c r="M503" s="123"/>
      <c r="N503" s="123"/>
      <c r="O503" s="123"/>
      <c r="P503" s="123"/>
      <c r="Q503" s="123"/>
      <c r="R503" s="123"/>
      <c r="S503" s="123"/>
      <c r="T503" s="123"/>
      <c r="U503" s="123"/>
      <c r="V503" s="123"/>
      <c r="W503" s="123"/>
      <c r="X503" s="123"/>
      <c r="Y503" s="123"/>
      <c r="Z503" s="123"/>
      <c r="AA503" s="123"/>
      <c r="AB503" s="123"/>
      <c r="AC503" s="29"/>
      <c r="AD503" s="29"/>
    </row>
    <row r="504" spans="2:30">
      <c r="B504" s="29"/>
      <c r="C504" s="357"/>
      <c r="D504" s="358"/>
      <c r="E504" s="358"/>
      <c r="F504" s="358"/>
      <c r="G504" s="358"/>
      <c r="H504" s="359"/>
      <c r="I504" s="232" t="s">
        <v>24</v>
      </c>
      <c r="J504" s="232"/>
      <c r="K504" s="233">
        <f>SUM(O504,S504,W504)</f>
        <v>295</v>
      </c>
      <c r="L504" s="234"/>
      <c r="M504" s="232" t="s">
        <v>2</v>
      </c>
      <c r="N504" s="232"/>
      <c r="O504" s="233">
        <f>SUM(M467:N468)</f>
        <v>145</v>
      </c>
      <c r="P504" s="234"/>
      <c r="Q504" s="232" t="s">
        <v>3</v>
      </c>
      <c r="R504" s="232"/>
      <c r="S504" s="233">
        <f>SUM(Q467:R468)</f>
        <v>149</v>
      </c>
      <c r="T504" s="234"/>
      <c r="U504" s="232" t="s">
        <v>90</v>
      </c>
      <c r="V504" s="232"/>
      <c r="W504" s="233">
        <f>SUM(U467:V468)</f>
        <v>1</v>
      </c>
      <c r="X504" s="234"/>
      <c r="Y504" s="27"/>
      <c r="Z504" s="27"/>
      <c r="AA504" s="27"/>
      <c r="AB504" s="27"/>
      <c r="AC504" s="29"/>
      <c r="AD504" s="29"/>
    </row>
    <row r="505" spans="2:30" ht="27" customHeight="1">
      <c r="B505" s="29"/>
      <c r="C505" s="259" t="s">
        <v>89</v>
      </c>
      <c r="D505" s="260"/>
      <c r="E505" s="260"/>
      <c r="F505" s="260"/>
      <c r="G505" s="260"/>
      <c r="H505" s="261"/>
      <c r="I505" s="274">
        <f>M505+Q505+U505</f>
        <v>97</v>
      </c>
      <c r="J505" s="275"/>
      <c r="K505" s="276">
        <f>I505/K$504</f>
        <v>0.32881355932203388</v>
      </c>
      <c r="L505" s="277"/>
      <c r="M505" s="274">
        <v>53</v>
      </c>
      <c r="N505" s="275"/>
      <c r="O505" s="276">
        <f>M505/O$504</f>
        <v>0.36551724137931035</v>
      </c>
      <c r="P505" s="277"/>
      <c r="Q505" s="274">
        <v>43</v>
      </c>
      <c r="R505" s="275"/>
      <c r="S505" s="276">
        <f>Q505/S$504</f>
        <v>0.28859060402684567</v>
      </c>
      <c r="T505" s="277"/>
      <c r="U505" s="274">
        <v>1</v>
      </c>
      <c r="V505" s="275"/>
      <c r="W505" s="276">
        <f>U505/W$504</f>
        <v>1</v>
      </c>
      <c r="X505" s="277"/>
      <c r="Y505" s="29"/>
      <c r="Z505" s="29"/>
      <c r="AA505" s="29"/>
      <c r="AB505" s="29"/>
      <c r="AC505" s="29"/>
      <c r="AD505" s="29"/>
    </row>
    <row r="506" spans="2:30" ht="27" customHeight="1">
      <c r="B506" s="29"/>
      <c r="C506" s="259" t="s">
        <v>87</v>
      </c>
      <c r="D506" s="260"/>
      <c r="E506" s="260"/>
      <c r="F506" s="260"/>
      <c r="G506" s="260"/>
      <c r="H506" s="261"/>
      <c r="I506" s="274">
        <f>M506+Q506+U506</f>
        <v>64</v>
      </c>
      <c r="J506" s="275"/>
      <c r="K506" s="276">
        <f>I506/K$504</f>
        <v>0.21694915254237288</v>
      </c>
      <c r="L506" s="277"/>
      <c r="M506" s="274">
        <v>25</v>
      </c>
      <c r="N506" s="275"/>
      <c r="O506" s="276">
        <f>M506/O$504</f>
        <v>0.17241379310344829</v>
      </c>
      <c r="P506" s="277"/>
      <c r="Q506" s="274">
        <v>38</v>
      </c>
      <c r="R506" s="275"/>
      <c r="S506" s="276">
        <f>Q506/S$504</f>
        <v>0.25503355704697989</v>
      </c>
      <c r="T506" s="277"/>
      <c r="U506" s="274">
        <v>1</v>
      </c>
      <c r="V506" s="275"/>
      <c r="W506" s="276">
        <f>U506/W$504</f>
        <v>1</v>
      </c>
      <c r="X506" s="277"/>
      <c r="Y506" s="29"/>
      <c r="Z506" s="29"/>
      <c r="AA506" s="29"/>
      <c r="AB506" s="29"/>
      <c r="AC506" s="29"/>
      <c r="AD506" s="29"/>
    </row>
    <row r="507" spans="2:30" ht="13.5" customHeight="1">
      <c r="B507" s="29"/>
      <c r="C507" s="259" t="s">
        <v>85</v>
      </c>
      <c r="D507" s="260"/>
      <c r="E507" s="260"/>
      <c r="F507" s="260"/>
      <c r="G507" s="260"/>
      <c r="H507" s="261"/>
      <c r="I507" s="274">
        <f>M507+Q507+U507</f>
        <v>60</v>
      </c>
      <c r="J507" s="275"/>
      <c r="K507" s="276">
        <f t="shared" ref="K507:K512" si="146">I507/K$504</f>
        <v>0.20338983050847459</v>
      </c>
      <c r="L507" s="277"/>
      <c r="M507" s="274">
        <v>40</v>
      </c>
      <c r="N507" s="275"/>
      <c r="O507" s="276">
        <f t="shared" ref="O507:O512" si="147">M507/O$504</f>
        <v>0.27586206896551724</v>
      </c>
      <c r="P507" s="277"/>
      <c r="Q507" s="274">
        <v>20</v>
      </c>
      <c r="R507" s="275"/>
      <c r="S507" s="276">
        <f t="shared" ref="S507:S512" si="148">Q507/S$504</f>
        <v>0.13422818791946309</v>
      </c>
      <c r="T507" s="277"/>
      <c r="U507" s="274">
        <v>0</v>
      </c>
      <c r="V507" s="275"/>
      <c r="W507" s="276">
        <f t="shared" ref="W507" si="149">U507/W$504</f>
        <v>0</v>
      </c>
      <c r="X507" s="277"/>
      <c r="Y507" s="29"/>
      <c r="Z507" s="29"/>
      <c r="AA507" s="29"/>
      <c r="AB507" s="29"/>
      <c r="AC507" s="29"/>
      <c r="AD507" s="29"/>
    </row>
    <row r="508" spans="2:30" ht="27" customHeight="1">
      <c r="B508" s="29"/>
      <c r="C508" s="259" t="s">
        <v>88</v>
      </c>
      <c r="D508" s="260"/>
      <c r="E508" s="260"/>
      <c r="F508" s="260"/>
      <c r="G508" s="260"/>
      <c r="H508" s="261"/>
      <c r="I508" s="274">
        <f>M508+Q508+U508</f>
        <v>50</v>
      </c>
      <c r="J508" s="275"/>
      <c r="K508" s="276">
        <f>I508/K$504</f>
        <v>0.16949152542372881</v>
      </c>
      <c r="L508" s="277"/>
      <c r="M508" s="274">
        <v>20</v>
      </c>
      <c r="N508" s="275"/>
      <c r="O508" s="276">
        <f>M508/O$504</f>
        <v>0.13793103448275862</v>
      </c>
      <c r="P508" s="277"/>
      <c r="Q508" s="274">
        <v>30</v>
      </c>
      <c r="R508" s="275"/>
      <c r="S508" s="276">
        <f>Q508/S$504</f>
        <v>0.20134228187919462</v>
      </c>
      <c r="T508" s="277"/>
      <c r="U508" s="274">
        <v>0</v>
      </c>
      <c r="V508" s="275"/>
      <c r="W508" s="276">
        <f>U508/W$504</f>
        <v>0</v>
      </c>
      <c r="X508" s="277"/>
      <c r="Y508" s="29"/>
      <c r="Z508" s="29"/>
      <c r="AA508" s="29"/>
      <c r="AB508" s="29"/>
      <c r="AC508" s="29"/>
      <c r="AD508" s="29"/>
    </row>
    <row r="509" spans="2:30" ht="27" customHeight="1">
      <c r="B509" s="29"/>
      <c r="C509" s="259" t="s">
        <v>86</v>
      </c>
      <c r="D509" s="260"/>
      <c r="E509" s="260"/>
      <c r="F509" s="260"/>
      <c r="G509" s="260"/>
      <c r="H509" s="261"/>
      <c r="I509" s="274">
        <f t="shared" ref="I509:I512" si="150">M509+Q509+U509</f>
        <v>25</v>
      </c>
      <c r="J509" s="275"/>
      <c r="K509" s="276">
        <f>I509/K$504</f>
        <v>8.4745762711864403E-2</v>
      </c>
      <c r="L509" s="277"/>
      <c r="M509" s="274">
        <v>9</v>
      </c>
      <c r="N509" s="275"/>
      <c r="O509" s="276">
        <f>M509/O$504</f>
        <v>6.2068965517241378E-2</v>
      </c>
      <c r="P509" s="277"/>
      <c r="Q509" s="274">
        <v>16</v>
      </c>
      <c r="R509" s="275"/>
      <c r="S509" s="276">
        <f>Q509/S$504</f>
        <v>0.10738255033557047</v>
      </c>
      <c r="T509" s="277"/>
      <c r="U509" s="274">
        <v>0</v>
      </c>
      <c r="V509" s="275"/>
      <c r="W509" s="276">
        <f>U509/W$504</f>
        <v>0</v>
      </c>
      <c r="X509" s="277"/>
      <c r="Y509" s="29"/>
      <c r="Z509" s="29"/>
      <c r="AA509" s="29"/>
      <c r="AB509" s="29"/>
      <c r="AC509" s="29"/>
      <c r="AD509" s="29"/>
    </row>
    <row r="510" spans="2:30" ht="54" customHeight="1">
      <c r="B510" s="29"/>
      <c r="C510" s="259" t="s">
        <v>191</v>
      </c>
      <c r="D510" s="260"/>
      <c r="E510" s="260"/>
      <c r="F510" s="260"/>
      <c r="G510" s="260"/>
      <c r="H510" s="261"/>
      <c r="I510" s="274">
        <f t="shared" si="150"/>
        <v>21</v>
      </c>
      <c r="J510" s="275"/>
      <c r="K510" s="276">
        <f t="shared" si="146"/>
        <v>7.1186440677966104E-2</v>
      </c>
      <c r="L510" s="277"/>
      <c r="M510" s="274">
        <v>10</v>
      </c>
      <c r="N510" s="275"/>
      <c r="O510" s="276">
        <f t="shared" si="147"/>
        <v>6.8965517241379309E-2</v>
      </c>
      <c r="P510" s="277"/>
      <c r="Q510" s="274">
        <v>11</v>
      </c>
      <c r="R510" s="275"/>
      <c r="S510" s="276">
        <f t="shared" si="148"/>
        <v>7.3825503355704702E-2</v>
      </c>
      <c r="T510" s="277"/>
      <c r="U510" s="274">
        <v>0</v>
      </c>
      <c r="V510" s="275"/>
      <c r="W510" s="276">
        <f t="shared" ref="W510:W512" si="151">U510/W$504</f>
        <v>0</v>
      </c>
      <c r="X510" s="277"/>
      <c r="Y510" s="29"/>
      <c r="Z510" s="29"/>
      <c r="AA510" s="29"/>
      <c r="AB510" s="29"/>
      <c r="AC510" s="29"/>
      <c r="AD510" s="29"/>
    </row>
    <row r="511" spans="2:30">
      <c r="B511" s="29"/>
      <c r="C511" s="235" t="s">
        <v>90</v>
      </c>
      <c r="D511" s="236"/>
      <c r="E511" s="236"/>
      <c r="F511" s="236"/>
      <c r="G511" s="236"/>
      <c r="H511" s="237"/>
      <c r="I511" s="274">
        <f t="shared" si="150"/>
        <v>11</v>
      </c>
      <c r="J511" s="275"/>
      <c r="K511" s="276">
        <f t="shared" si="146"/>
        <v>3.7288135593220341E-2</v>
      </c>
      <c r="L511" s="277"/>
      <c r="M511" s="274">
        <v>5</v>
      </c>
      <c r="N511" s="275"/>
      <c r="O511" s="276">
        <f t="shared" si="147"/>
        <v>3.4482758620689655E-2</v>
      </c>
      <c r="P511" s="277"/>
      <c r="Q511" s="274">
        <v>6</v>
      </c>
      <c r="R511" s="275"/>
      <c r="S511" s="276">
        <f t="shared" si="148"/>
        <v>4.0268456375838924E-2</v>
      </c>
      <c r="T511" s="277"/>
      <c r="U511" s="274">
        <v>0</v>
      </c>
      <c r="V511" s="275"/>
      <c r="W511" s="276">
        <f t="shared" si="151"/>
        <v>0</v>
      </c>
      <c r="X511" s="277"/>
      <c r="Y511" s="29"/>
      <c r="Z511" s="29"/>
      <c r="AA511" s="29"/>
      <c r="AB511" s="29"/>
      <c r="AC511" s="29"/>
      <c r="AD511" s="29"/>
    </row>
    <row r="512" spans="2:30">
      <c r="B512" s="29"/>
      <c r="C512" s="235" t="s">
        <v>91</v>
      </c>
      <c r="D512" s="236"/>
      <c r="E512" s="236"/>
      <c r="F512" s="236"/>
      <c r="G512" s="236"/>
      <c r="H512" s="237"/>
      <c r="I512" s="274">
        <f t="shared" si="150"/>
        <v>59</v>
      </c>
      <c r="J512" s="275"/>
      <c r="K512" s="276">
        <f t="shared" si="146"/>
        <v>0.2</v>
      </c>
      <c r="L512" s="277"/>
      <c r="M512" s="274">
        <v>29</v>
      </c>
      <c r="N512" s="275"/>
      <c r="O512" s="276">
        <f t="shared" si="147"/>
        <v>0.2</v>
      </c>
      <c r="P512" s="277"/>
      <c r="Q512" s="274">
        <v>30</v>
      </c>
      <c r="R512" s="275"/>
      <c r="S512" s="276">
        <f t="shared" si="148"/>
        <v>0.20134228187919462</v>
      </c>
      <c r="T512" s="277"/>
      <c r="U512" s="274">
        <v>0</v>
      </c>
      <c r="V512" s="275"/>
      <c r="W512" s="276">
        <f t="shared" si="151"/>
        <v>0</v>
      </c>
      <c r="X512" s="277"/>
      <c r="Y512" s="29"/>
      <c r="Z512" s="29"/>
      <c r="AA512" s="29"/>
      <c r="AB512" s="29"/>
      <c r="AC512" s="29"/>
      <c r="AD512" s="29"/>
    </row>
    <row r="513" spans="2:30">
      <c r="B513" s="29"/>
      <c r="C513" s="119"/>
      <c r="D513" s="119"/>
      <c r="E513" s="119"/>
      <c r="F513" s="119"/>
      <c r="G513" s="119"/>
      <c r="H513" s="119"/>
      <c r="I513" s="56"/>
      <c r="J513" s="56"/>
      <c r="K513" s="11"/>
      <c r="L513" s="11"/>
      <c r="M513" s="56"/>
      <c r="N513" s="56"/>
      <c r="O513" s="11"/>
      <c r="P513" s="11"/>
      <c r="Q513" s="56"/>
      <c r="R513" s="56"/>
      <c r="S513" s="11"/>
      <c r="T513" s="11"/>
      <c r="U513" s="56"/>
      <c r="V513" s="56"/>
      <c r="W513" s="11"/>
      <c r="X513" s="11"/>
      <c r="Y513" s="29"/>
      <c r="Z513" s="29"/>
      <c r="AA513" s="29"/>
      <c r="AB513" s="29"/>
      <c r="AC513" s="29"/>
      <c r="AD513" s="29"/>
    </row>
    <row r="514" spans="2:30">
      <c r="B514" s="29"/>
      <c r="I514" s="29"/>
      <c r="J514" s="29"/>
      <c r="K514" s="29"/>
      <c r="L514" s="29"/>
      <c r="M514" s="29"/>
      <c r="N514" s="29"/>
      <c r="O514" s="29"/>
      <c r="P514" s="29"/>
      <c r="Q514" s="29"/>
      <c r="R514" s="29"/>
      <c r="S514" s="29"/>
      <c r="T514" s="29"/>
      <c r="U514" s="29"/>
      <c r="V514" s="29"/>
      <c r="W514" s="29"/>
      <c r="X514" s="29"/>
      <c r="Y514" s="29"/>
      <c r="Z514" s="29"/>
      <c r="AA514" s="29"/>
      <c r="AB514" s="29"/>
      <c r="AC514" s="29"/>
      <c r="AD514" s="29"/>
    </row>
    <row r="515" spans="2:30">
      <c r="B515" s="29"/>
      <c r="C515" s="325" t="s">
        <v>2</v>
      </c>
      <c r="D515" s="343"/>
      <c r="E515" s="344">
        <f>O504</f>
        <v>145</v>
      </c>
      <c r="F515" s="344"/>
      <c r="G515" s="99"/>
      <c r="H515" s="100"/>
      <c r="I515" s="289" t="s">
        <v>72</v>
      </c>
      <c r="J515" s="279"/>
      <c r="K515" s="239">
        <f>SUM(I475:J476)</f>
        <v>24</v>
      </c>
      <c r="L515" s="240"/>
      <c r="M515" s="278" t="s">
        <v>73</v>
      </c>
      <c r="N515" s="279"/>
      <c r="O515" s="239">
        <f>SUM(M475:N476)</f>
        <v>27</v>
      </c>
      <c r="P515" s="240"/>
      <c r="Q515" s="278" t="s">
        <v>74</v>
      </c>
      <c r="R515" s="279"/>
      <c r="S515" s="239">
        <f>SUM(Q475:R476)</f>
        <v>31</v>
      </c>
      <c r="T515" s="240"/>
      <c r="U515" s="278" t="s">
        <v>75</v>
      </c>
      <c r="V515" s="279"/>
      <c r="W515" s="239">
        <f>SUM(U475:V476)</f>
        <v>29</v>
      </c>
      <c r="X515" s="240"/>
      <c r="Y515" s="268" t="s">
        <v>76</v>
      </c>
      <c r="Z515" s="269"/>
      <c r="AA515" s="239">
        <f>SUM(Y475:Z476)</f>
        <v>34</v>
      </c>
      <c r="AB515" s="240"/>
      <c r="AC515" s="29"/>
      <c r="AD515" s="29"/>
    </row>
    <row r="516" spans="2:30" ht="27" customHeight="1">
      <c r="B516" s="29"/>
      <c r="C516" s="259" t="s">
        <v>89</v>
      </c>
      <c r="D516" s="260"/>
      <c r="E516" s="260"/>
      <c r="F516" s="260"/>
      <c r="G516" s="260"/>
      <c r="H516" s="261"/>
      <c r="I516" s="257">
        <v>7</v>
      </c>
      <c r="J516" s="258"/>
      <c r="K516" s="270">
        <f t="shared" ref="K516:K523" si="152">I516/K$515</f>
        <v>0.29166666666666669</v>
      </c>
      <c r="L516" s="271"/>
      <c r="M516" s="257">
        <v>6</v>
      </c>
      <c r="N516" s="258"/>
      <c r="O516" s="270">
        <f t="shared" ref="O516:O523" si="153">M516/O$515</f>
        <v>0.22222222222222221</v>
      </c>
      <c r="P516" s="271"/>
      <c r="Q516" s="257">
        <v>15</v>
      </c>
      <c r="R516" s="258"/>
      <c r="S516" s="270">
        <f t="shared" ref="S516:S523" si="154">Q516/S$515</f>
        <v>0.4838709677419355</v>
      </c>
      <c r="T516" s="271"/>
      <c r="U516" s="257">
        <v>10</v>
      </c>
      <c r="V516" s="258"/>
      <c r="W516" s="270">
        <f t="shared" ref="W516:W523" si="155">U516/W$515</f>
        <v>0.34482758620689657</v>
      </c>
      <c r="X516" s="271"/>
      <c r="Y516" s="257">
        <v>15</v>
      </c>
      <c r="Z516" s="258"/>
      <c r="AA516" s="270">
        <f>Y516/AA$515</f>
        <v>0.44117647058823528</v>
      </c>
      <c r="AB516" s="271"/>
      <c r="AC516" s="29"/>
      <c r="AD516" s="29"/>
    </row>
    <row r="517" spans="2:30" ht="27" customHeight="1">
      <c r="B517" s="29"/>
      <c r="C517" s="259" t="s">
        <v>87</v>
      </c>
      <c r="D517" s="260"/>
      <c r="E517" s="260"/>
      <c r="F517" s="260"/>
      <c r="G517" s="260"/>
      <c r="H517" s="261"/>
      <c r="I517" s="257">
        <v>5</v>
      </c>
      <c r="J517" s="258"/>
      <c r="K517" s="270">
        <f t="shared" si="152"/>
        <v>0.20833333333333334</v>
      </c>
      <c r="L517" s="271"/>
      <c r="M517" s="257">
        <v>3</v>
      </c>
      <c r="N517" s="258"/>
      <c r="O517" s="270">
        <f t="shared" si="153"/>
        <v>0.1111111111111111</v>
      </c>
      <c r="P517" s="271"/>
      <c r="Q517" s="257">
        <v>8</v>
      </c>
      <c r="R517" s="258"/>
      <c r="S517" s="270">
        <f t="shared" si="154"/>
        <v>0.25806451612903225</v>
      </c>
      <c r="T517" s="271"/>
      <c r="U517" s="257">
        <v>3</v>
      </c>
      <c r="V517" s="258"/>
      <c r="W517" s="270">
        <f t="shared" si="155"/>
        <v>0.10344827586206896</v>
      </c>
      <c r="X517" s="271"/>
      <c r="Y517" s="257">
        <v>6</v>
      </c>
      <c r="Z517" s="258"/>
      <c r="AA517" s="270">
        <f>Y517/AA$515</f>
        <v>0.17647058823529413</v>
      </c>
      <c r="AB517" s="271"/>
      <c r="AC517" s="29"/>
      <c r="AD517" s="29"/>
    </row>
    <row r="518" spans="2:30">
      <c r="B518" s="29"/>
      <c r="C518" s="259" t="s">
        <v>85</v>
      </c>
      <c r="D518" s="260"/>
      <c r="E518" s="260"/>
      <c r="F518" s="260"/>
      <c r="G518" s="260"/>
      <c r="H518" s="261"/>
      <c r="I518" s="257">
        <v>11</v>
      </c>
      <c r="J518" s="258"/>
      <c r="K518" s="270">
        <f t="shared" si="152"/>
        <v>0.45833333333333331</v>
      </c>
      <c r="L518" s="271"/>
      <c r="M518" s="257">
        <v>9</v>
      </c>
      <c r="N518" s="258"/>
      <c r="O518" s="270">
        <f t="shared" si="153"/>
        <v>0.33333333333333331</v>
      </c>
      <c r="P518" s="271"/>
      <c r="Q518" s="257">
        <v>8</v>
      </c>
      <c r="R518" s="258"/>
      <c r="S518" s="270">
        <f t="shared" si="154"/>
        <v>0.25806451612903225</v>
      </c>
      <c r="T518" s="271"/>
      <c r="U518" s="257">
        <v>10</v>
      </c>
      <c r="V518" s="258"/>
      <c r="W518" s="270">
        <f t="shared" si="155"/>
        <v>0.34482758620689657</v>
      </c>
      <c r="X518" s="271"/>
      <c r="Y518" s="257">
        <v>2</v>
      </c>
      <c r="Z518" s="258"/>
      <c r="AA518" s="270">
        <f>Y518/AA$515</f>
        <v>5.8823529411764705E-2</v>
      </c>
      <c r="AB518" s="271"/>
      <c r="AC518" s="29"/>
      <c r="AD518" s="29"/>
    </row>
    <row r="519" spans="2:30" ht="27" customHeight="1">
      <c r="B519" s="29"/>
      <c r="C519" s="259" t="s">
        <v>88</v>
      </c>
      <c r="D519" s="260"/>
      <c r="E519" s="260"/>
      <c r="F519" s="260"/>
      <c r="G519" s="260"/>
      <c r="H519" s="261"/>
      <c r="I519" s="257">
        <v>1</v>
      </c>
      <c r="J519" s="258"/>
      <c r="K519" s="270">
        <f t="shared" si="152"/>
        <v>4.1666666666666664E-2</v>
      </c>
      <c r="L519" s="271"/>
      <c r="M519" s="257">
        <v>3</v>
      </c>
      <c r="N519" s="258"/>
      <c r="O519" s="270">
        <f t="shared" si="153"/>
        <v>0.1111111111111111</v>
      </c>
      <c r="P519" s="271"/>
      <c r="Q519" s="257">
        <v>4</v>
      </c>
      <c r="R519" s="258"/>
      <c r="S519" s="270">
        <f t="shared" si="154"/>
        <v>0.12903225806451613</v>
      </c>
      <c r="T519" s="271"/>
      <c r="U519" s="257">
        <v>5</v>
      </c>
      <c r="V519" s="258"/>
      <c r="W519" s="270">
        <f t="shared" si="155"/>
        <v>0.17241379310344829</v>
      </c>
      <c r="X519" s="271"/>
      <c r="Y519" s="257">
        <v>7</v>
      </c>
      <c r="Z519" s="258"/>
      <c r="AA519" s="270">
        <f>Y519/AA$515</f>
        <v>0.20588235294117646</v>
      </c>
      <c r="AB519" s="271"/>
      <c r="AC519" s="29"/>
      <c r="AD519" s="29"/>
    </row>
    <row r="520" spans="2:30" ht="27" customHeight="1">
      <c r="B520" s="29"/>
      <c r="C520" s="259" t="s">
        <v>86</v>
      </c>
      <c r="D520" s="260"/>
      <c r="E520" s="260"/>
      <c r="F520" s="260"/>
      <c r="G520" s="260"/>
      <c r="H520" s="261"/>
      <c r="I520" s="257">
        <v>2</v>
      </c>
      <c r="J520" s="258"/>
      <c r="K520" s="270">
        <f t="shared" si="152"/>
        <v>8.3333333333333329E-2</v>
      </c>
      <c r="L520" s="271"/>
      <c r="M520" s="257">
        <v>2</v>
      </c>
      <c r="N520" s="258"/>
      <c r="O520" s="270">
        <f t="shared" si="153"/>
        <v>7.407407407407407E-2</v>
      </c>
      <c r="P520" s="271"/>
      <c r="Q520" s="257">
        <v>3</v>
      </c>
      <c r="R520" s="258"/>
      <c r="S520" s="270">
        <f t="shared" si="154"/>
        <v>9.6774193548387094E-2</v>
      </c>
      <c r="T520" s="271"/>
      <c r="U520" s="257">
        <v>1</v>
      </c>
      <c r="V520" s="258"/>
      <c r="W520" s="270">
        <f t="shared" si="155"/>
        <v>3.4482758620689655E-2</v>
      </c>
      <c r="X520" s="271"/>
      <c r="Y520" s="257">
        <v>1</v>
      </c>
      <c r="Z520" s="258"/>
      <c r="AA520" s="270">
        <f t="shared" ref="AA520:AA523" si="156">Y520/AA$515</f>
        <v>2.9411764705882353E-2</v>
      </c>
      <c r="AB520" s="271"/>
      <c r="AC520" s="29"/>
      <c r="AD520" s="29"/>
    </row>
    <row r="521" spans="2:30" ht="54" customHeight="1">
      <c r="B521" s="29"/>
      <c r="C521" s="259" t="s">
        <v>191</v>
      </c>
      <c r="D521" s="260"/>
      <c r="E521" s="260"/>
      <c r="F521" s="260"/>
      <c r="G521" s="260"/>
      <c r="H521" s="261"/>
      <c r="I521" s="257">
        <v>1</v>
      </c>
      <c r="J521" s="258"/>
      <c r="K521" s="270">
        <f t="shared" si="152"/>
        <v>4.1666666666666664E-2</v>
      </c>
      <c r="L521" s="271"/>
      <c r="M521" s="257">
        <v>1</v>
      </c>
      <c r="N521" s="258"/>
      <c r="O521" s="270">
        <f t="shared" si="153"/>
        <v>3.7037037037037035E-2</v>
      </c>
      <c r="P521" s="271"/>
      <c r="Q521" s="257">
        <v>2</v>
      </c>
      <c r="R521" s="258"/>
      <c r="S521" s="270">
        <f t="shared" si="154"/>
        <v>6.4516129032258063E-2</v>
      </c>
      <c r="T521" s="271"/>
      <c r="U521" s="257">
        <v>4</v>
      </c>
      <c r="V521" s="258"/>
      <c r="W521" s="270">
        <f t="shared" si="155"/>
        <v>0.13793103448275862</v>
      </c>
      <c r="X521" s="271"/>
      <c r="Y521" s="257">
        <v>2</v>
      </c>
      <c r="Z521" s="258"/>
      <c r="AA521" s="270">
        <f t="shared" si="156"/>
        <v>5.8823529411764705E-2</v>
      </c>
      <c r="AB521" s="271"/>
      <c r="AC521" s="29"/>
      <c r="AD521" s="29"/>
    </row>
    <row r="522" spans="2:30">
      <c r="B522" s="29"/>
      <c r="C522" s="235" t="s">
        <v>90</v>
      </c>
      <c r="D522" s="236"/>
      <c r="E522" s="236"/>
      <c r="F522" s="236"/>
      <c r="G522" s="236"/>
      <c r="H522" s="237"/>
      <c r="I522" s="257">
        <v>0</v>
      </c>
      <c r="J522" s="258"/>
      <c r="K522" s="270">
        <f t="shared" si="152"/>
        <v>0</v>
      </c>
      <c r="L522" s="271"/>
      <c r="M522" s="257">
        <v>0</v>
      </c>
      <c r="N522" s="258"/>
      <c r="O522" s="270">
        <f t="shared" si="153"/>
        <v>0</v>
      </c>
      <c r="P522" s="271"/>
      <c r="Q522" s="257">
        <v>2</v>
      </c>
      <c r="R522" s="258"/>
      <c r="S522" s="270">
        <f t="shared" si="154"/>
        <v>6.4516129032258063E-2</v>
      </c>
      <c r="T522" s="271"/>
      <c r="U522" s="257">
        <v>1</v>
      </c>
      <c r="V522" s="258"/>
      <c r="W522" s="270">
        <f t="shared" si="155"/>
        <v>3.4482758620689655E-2</v>
      </c>
      <c r="X522" s="271"/>
      <c r="Y522" s="257">
        <v>2</v>
      </c>
      <c r="Z522" s="258"/>
      <c r="AA522" s="270">
        <f t="shared" si="156"/>
        <v>5.8823529411764705E-2</v>
      </c>
      <c r="AB522" s="271"/>
      <c r="AC522" s="29"/>
      <c r="AD522" s="29"/>
    </row>
    <row r="523" spans="2:30">
      <c r="B523" s="29"/>
      <c r="C523" s="235" t="s">
        <v>91</v>
      </c>
      <c r="D523" s="236"/>
      <c r="E523" s="236"/>
      <c r="F523" s="236"/>
      <c r="G523" s="236"/>
      <c r="H523" s="237"/>
      <c r="I523" s="257">
        <v>4</v>
      </c>
      <c r="J523" s="258"/>
      <c r="K523" s="270">
        <f t="shared" si="152"/>
        <v>0.16666666666666666</v>
      </c>
      <c r="L523" s="271"/>
      <c r="M523" s="257">
        <v>6</v>
      </c>
      <c r="N523" s="258"/>
      <c r="O523" s="270">
        <f t="shared" si="153"/>
        <v>0.22222222222222221</v>
      </c>
      <c r="P523" s="271"/>
      <c r="Q523" s="257">
        <v>5</v>
      </c>
      <c r="R523" s="258"/>
      <c r="S523" s="270">
        <f t="shared" si="154"/>
        <v>0.16129032258064516</v>
      </c>
      <c r="T523" s="271"/>
      <c r="U523" s="257">
        <v>5</v>
      </c>
      <c r="V523" s="258"/>
      <c r="W523" s="270">
        <f t="shared" si="155"/>
        <v>0.17241379310344829</v>
      </c>
      <c r="X523" s="271"/>
      <c r="Y523" s="257">
        <v>9</v>
      </c>
      <c r="Z523" s="258"/>
      <c r="AA523" s="270">
        <f t="shared" si="156"/>
        <v>0.26470588235294118</v>
      </c>
      <c r="AB523" s="271"/>
      <c r="AC523" s="29"/>
      <c r="AD523" s="29"/>
    </row>
    <row r="524" spans="2:30">
      <c r="B524" s="29"/>
      <c r="C524" s="119"/>
      <c r="D524" s="119"/>
      <c r="E524" s="119"/>
      <c r="F524" s="119"/>
      <c r="G524" s="119"/>
      <c r="H524" s="119"/>
      <c r="I524" s="162"/>
      <c r="J524" s="162"/>
      <c r="K524" s="65"/>
      <c r="L524" s="65"/>
      <c r="M524" s="162"/>
      <c r="N524" s="162"/>
      <c r="O524" s="65"/>
      <c r="P524" s="65"/>
      <c r="Q524" s="162"/>
      <c r="R524" s="162"/>
      <c r="S524" s="65"/>
      <c r="T524" s="65"/>
      <c r="U524" s="162"/>
      <c r="V524" s="162"/>
      <c r="W524" s="65"/>
      <c r="X524" s="65"/>
      <c r="Y524" s="162"/>
      <c r="Z524" s="162"/>
      <c r="AA524" s="65"/>
      <c r="AB524" s="65"/>
      <c r="AC524" s="29"/>
      <c r="AD524" s="29"/>
    </row>
    <row r="525" spans="2:30">
      <c r="B525" s="29"/>
      <c r="I525" s="29"/>
      <c r="J525" s="29"/>
      <c r="K525" s="29"/>
      <c r="L525" s="29"/>
      <c r="M525" s="29"/>
      <c r="N525" s="29"/>
      <c r="O525" s="29"/>
      <c r="P525" s="29"/>
      <c r="Q525" s="29"/>
      <c r="R525" s="29"/>
      <c r="S525" s="29"/>
      <c r="T525" s="29"/>
      <c r="U525" s="29"/>
      <c r="V525" s="29"/>
      <c r="W525" s="29"/>
      <c r="X525" s="29"/>
      <c r="Y525" s="29"/>
      <c r="Z525" s="29"/>
      <c r="AA525" s="29"/>
      <c r="AB525" s="29"/>
      <c r="AC525" s="29"/>
      <c r="AD525" s="29"/>
    </row>
    <row r="526" spans="2:30">
      <c r="B526" s="29"/>
      <c r="C526" s="325" t="s">
        <v>3</v>
      </c>
      <c r="D526" s="343"/>
      <c r="E526" s="344">
        <f>S504</f>
        <v>149</v>
      </c>
      <c r="F526" s="344"/>
      <c r="G526" s="99"/>
      <c r="H526" s="100"/>
      <c r="I526" s="289" t="s">
        <v>72</v>
      </c>
      <c r="J526" s="279"/>
      <c r="K526" s="239">
        <f>SUM(I483:J484)</f>
        <v>19</v>
      </c>
      <c r="L526" s="240"/>
      <c r="M526" s="278" t="s">
        <v>73</v>
      </c>
      <c r="N526" s="279"/>
      <c r="O526" s="239">
        <f>SUM(M483:N484)</f>
        <v>30</v>
      </c>
      <c r="P526" s="240"/>
      <c r="Q526" s="278" t="s">
        <v>74</v>
      </c>
      <c r="R526" s="279"/>
      <c r="S526" s="239">
        <f>SUM(Q483:R484)</f>
        <v>30</v>
      </c>
      <c r="T526" s="240"/>
      <c r="U526" s="278" t="s">
        <v>75</v>
      </c>
      <c r="V526" s="279"/>
      <c r="W526" s="239">
        <f>SUM(U483:V484)</f>
        <v>32</v>
      </c>
      <c r="X526" s="240"/>
      <c r="Y526" s="268" t="s">
        <v>76</v>
      </c>
      <c r="Z526" s="269"/>
      <c r="AA526" s="239">
        <f>SUM(Y483:Z484)</f>
        <v>38</v>
      </c>
      <c r="AB526" s="240"/>
      <c r="AC526" s="29"/>
      <c r="AD526" s="29"/>
    </row>
    <row r="527" spans="2:30" ht="27" customHeight="1">
      <c r="B527" s="29"/>
      <c r="C527" s="259" t="s">
        <v>89</v>
      </c>
      <c r="D527" s="260"/>
      <c r="E527" s="260"/>
      <c r="F527" s="260"/>
      <c r="G527" s="260"/>
      <c r="H527" s="261"/>
      <c r="I527" s="257">
        <v>7</v>
      </c>
      <c r="J527" s="258"/>
      <c r="K527" s="255">
        <f t="shared" ref="K527:K534" si="157">I527/K$526</f>
        <v>0.36842105263157893</v>
      </c>
      <c r="L527" s="256"/>
      <c r="M527" s="257">
        <v>6</v>
      </c>
      <c r="N527" s="258"/>
      <c r="O527" s="255">
        <f t="shared" ref="O527:O534" si="158">M527/O$526</f>
        <v>0.2</v>
      </c>
      <c r="P527" s="256"/>
      <c r="Q527" s="257">
        <v>12</v>
      </c>
      <c r="R527" s="258"/>
      <c r="S527" s="255">
        <f t="shared" ref="S527:S534" si="159">Q527/S$526</f>
        <v>0.4</v>
      </c>
      <c r="T527" s="256"/>
      <c r="U527" s="257">
        <v>11</v>
      </c>
      <c r="V527" s="258"/>
      <c r="W527" s="255">
        <f t="shared" ref="W527:W534" si="160">U527/W$526</f>
        <v>0.34375</v>
      </c>
      <c r="X527" s="256"/>
      <c r="Y527" s="257">
        <v>7</v>
      </c>
      <c r="Z527" s="258"/>
      <c r="AA527" s="255">
        <f>Y527/AA$526</f>
        <v>0.18421052631578946</v>
      </c>
      <c r="AB527" s="256"/>
      <c r="AC527" s="29"/>
      <c r="AD527" s="29"/>
    </row>
    <row r="528" spans="2:30" ht="27" customHeight="1">
      <c r="B528" s="29"/>
      <c r="C528" s="259" t="s">
        <v>87</v>
      </c>
      <c r="D528" s="260"/>
      <c r="E528" s="260"/>
      <c r="F528" s="260"/>
      <c r="G528" s="260"/>
      <c r="H528" s="261"/>
      <c r="I528" s="257">
        <v>1</v>
      </c>
      <c r="J528" s="258"/>
      <c r="K528" s="255">
        <f t="shared" si="157"/>
        <v>5.2631578947368418E-2</v>
      </c>
      <c r="L528" s="256"/>
      <c r="M528" s="257">
        <v>9</v>
      </c>
      <c r="N528" s="258"/>
      <c r="O528" s="255">
        <f t="shared" si="158"/>
        <v>0.3</v>
      </c>
      <c r="P528" s="256"/>
      <c r="Q528" s="257">
        <v>5</v>
      </c>
      <c r="R528" s="258"/>
      <c r="S528" s="255">
        <f t="shared" si="159"/>
        <v>0.16666666666666666</v>
      </c>
      <c r="T528" s="256"/>
      <c r="U528" s="257">
        <v>6</v>
      </c>
      <c r="V528" s="258"/>
      <c r="W528" s="255">
        <f t="shared" si="160"/>
        <v>0.1875</v>
      </c>
      <c r="X528" s="256"/>
      <c r="Y528" s="257">
        <v>17</v>
      </c>
      <c r="Z528" s="258"/>
      <c r="AA528" s="255">
        <f>Y528/AA$526</f>
        <v>0.44736842105263158</v>
      </c>
      <c r="AB528" s="256"/>
      <c r="AC528" s="29"/>
      <c r="AD528" s="29"/>
    </row>
    <row r="529" spans="2:30">
      <c r="B529" s="29"/>
      <c r="C529" s="259" t="s">
        <v>85</v>
      </c>
      <c r="D529" s="260"/>
      <c r="E529" s="260"/>
      <c r="F529" s="260"/>
      <c r="G529" s="260"/>
      <c r="H529" s="261"/>
      <c r="I529" s="257">
        <v>6</v>
      </c>
      <c r="J529" s="258"/>
      <c r="K529" s="255">
        <f t="shared" si="157"/>
        <v>0.31578947368421051</v>
      </c>
      <c r="L529" s="256"/>
      <c r="M529" s="257">
        <v>4</v>
      </c>
      <c r="N529" s="258"/>
      <c r="O529" s="255">
        <f t="shared" si="158"/>
        <v>0.13333333333333333</v>
      </c>
      <c r="P529" s="256"/>
      <c r="Q529" s="257">
        <v>3</v>
      </c>
      <c r="R529" s="258"/>
      <c r="S529" s="255">
        <f t="shared" si="159"/>
        <v>0.1</v>
      </c>
      <c r="T529" s="256"/>
      <c r="U529" s="257">
        <v>4</v>
      </c>
      <c r="V529" s="258"/>
      <c r="W529" s="255">
        <f t="shared" si="160"/>
        <v>0.125</v>
      </c>
      <c r="X529" s="256"/>
      <c r="Y529" s="257">
        <v>3</v>
      </c>
      <c r="Z529" s="258"/>
      <c r="AA529" s="255">
        <f t="shared" ref="AA529:AA534" si="161">Y529/AA$526</f>
        <v>7.8947368421052627E-2</v>
      </c>
      <c r="AB529" s="256"/>
      <c r="AC529" s="29"/>
      <c r="AD529" s="29"/>
    </row>
    <row r="530" spans="2:30" ht="27" customHeight="1">
      <c r="C530" s="259" t="s">
        <v>88</v>
      </c>
      <c r="D530" s="260"/>
      <c r="E530" s="260"/>
      <c r="F530" s="260"/>
      <c r="G530" s="260"/>
      <c r="H530" s="261"/>
      <c r="I530" s="257">
        <v>5</v>
      </c>
      <c r="J530" s="258"/>
      <c r="K530" s="255">
        <f t="shared" si="157"/>
        <v>0.26315789473684209</v>
      </c>
      <c r="L530" s="256"/>
      <c r="M530" s="257">
        <v>6</v>
      </c>
      <c r="N530" s="258"/>
      <c r="O530" s="255">
        <f t="shared" si="158"/>
        <v>0.2</v>
      </c>
      <c r="P530" s="256"/>
      <c r="Q530" s="257">
        <v>5</v>
      </c>
      <c r="R530" s="258"/>
      <c r="S530" s="255">
        <f t="shared" si="159"/>
        <v>0.16666666666666666</v>
      </c>
      <c r="T530" s="256"/>
      <c r="U530" s="257">
        <v>4</v>
      </c>
      <c r="V530" s="258"/>
      <c r="W530" s="255">
        <f t="shared" si="160"/>
        <v>0.125</v>
      </c>
      <c r="X530" s="256"/>
      <c r="Y530" s="257">
        <v>10</v>
      </c>
      <c r="Z530" s="258"/>
      <c r="AA530" s="255">
        <f>Y530/AA$526</f>
        <v>0.26315789473684209</v>
      </c>
      <c r="AB530" s="256"/>
      <c r="AC530" s="29"/>
      <c r="AD530" s="29"/>
    </row>
    <row r="531" spans="2:30" ht="27" customHeight="1">
      <c r="C531" s="259" t="s">
        <v>86</v>
      </c>
      <c r="D531" s="260"/>
      <c r="E531" s="260"/>
      <c r="F531" s="260"/>
      <c r="G531" s="260"/>
      <c r="H531" s="261"/>
      <c r="I531" s="257">
        <v>2</v>
      </c>
      <c r="J531" s="258"/>
      <c r="K531" s="255">
        <f t="shared" si="157"/>
        <v>0.10526315789473684</v>
      </c>
      <c r="L531" s="256"/>
      <c r="M531" s="257">
        <v>7</v>
      </c>
      <c r="N531" s="258"/>
      <c r="O531" s="255">
        <f t="shared" si="158"/>
        <v>0.23333333333333334</v>
      </c>
      <c r="P531" s="256"/>
      <c r="Q531" s="257">
        <v>5</v>
      </c>
      <c r="R531" s="258"/>
      <c r="S531" s="255">
        <f t="shared" si="159"/>
        <v>0.16666666666666666</v>
      </c>
      <c r="T531" s="256"/>
      <c r="U531" s="257">
        <v>1</v>
      </c>
      <c r="V531" s="258"/>
      <c r="W531" s="255">
        <f t="shared" si="160"/>
        <v>3.125E-2</v>
      </c>
      <c r="X531" s="256"/>
      <c r="Y531" s="257">
        <v>1</v>
      </c>
      <c r="Z531" s="258"/>
      <c r="AA531" s="255">
        <f t="shared" si="161"/>
        <v>2.6315789473684209E-2</v>
      </c>
      <c r="AB531" s="256"/>
      <c r="AC531" s="29"/>
      <c r="AD531" s="29"/>
    </row>
    <row r="532" spans="2:30" ht="54" customHeight="1">
      <c r="B532" s="122"/>
      <c r="C532" s="259" t="s">
        <v>191</v>
      </c>
      <c r="D532" s="260"/>
      <c r="E532" s="260"/>
      <c r="F532" s="260"/>
      <c r="G532" s="260"/>
      <c r="H532" s="261"/>
      <c r="I532" s="257">
        <v>0</v>
      </c>
      <c r="J532" s="258"/>
      <c r="K532" s="255">
        <f t="shared" si="157"/>
        <v>0</v>
      </c>
      <c r="L532" s="256"/>
      <c r="M532" s="257">
        <v>2</v>
      </c>
      <c r="N532" s="258"/>
      <c r="O532" s="255">
        <f t="shared" si="158"/>
        <v>6.6666666666666666E-2</v>
      </c>
      <c r="P532" s="256"/>
      <c r="Q532" s="257">
        <v>3</v>
      </c>
      <c r="R532" s="258"/>
      <c r="S532" s="255">
        <f t="shared" si="159"/>
        <v>0.1</v>
      </c>
      <c r="T532" s="256"/>
      <c r="U532" s="257">
        <v>2</v>
      </c>
      <c r="V532" s="258"/>
      <c r="W532" s="255">
        <f t="shared" si="160"/>
        <v>6.25E-2</v>
      </c>
      <c r="X532" s="256"/>
      <c r="Y532" s="257">
        <v>4</v>
      </c>
      <c r="Z532" s="258"/>
      <c r="AA532" s="255">
        <f t="shared" si="161"/>
        <v>0.10526315789473684</v>
      </c>
      <c r="AB532" s="256"/>
      <c r="AC532" s="29"/>
      <c r="AD532" s="29"/>
    </row>
    <row r="533" spans="2:30">
      <c r="B533" s="122"/>
      <c r="C533" s="235" t="s">
        <v>90</v>
      </c>
      <c r="D533" s="236"/>
      <c r="E533" s="236"/>
      <c r="F533" s="236"/>
      <c r="G533" s="236"/>
      <c r="H533" s="237"/>
      <c r="I533" s="257">
        <v>0</v>
      </c>
      <c r="J533" s="258"/>
      <c r="K533" s="255">
        <f t="shared" si="157"/>
        <v>0</v>
      </c>
      <c r="L533" s="256"/>
      <c r="M533" s="257">
        <v>1</v>
      </c>
      <c r="N533" s="258"/>
      <c r="O533" s="255">
        <f t="shared" si="158"/>
        <v>3.3333333333333333E-2</v>
      </c>
      <c r="P533" s="256"/>
      <c r="Q533" s="257">
        <v>1</v>
      </c>
      <c r="R533" s="258"/>
      <c r="S533" s="255">
        <f t="shared" si="159"/>
        <v>3.3333333333333333E-2</v>
      </c>
      <c r="T533" s="256"/>
      <c r="U533" s="257">
        <v>3</v>
      </c>
      <c r="V533" s="258"/>
      <c r="W533" s="255">
        <f t="shared" si="160"/>
        <v>9.375E-2</v>
      </c>
      <c r="X533" s="256"/>
      <c r="Y533" s="257">
        <v>1</v>
      </c>
      <c r="Z533" s="258"/>
      <c r="AA533" s="255">
        <f t="shared" si="161"/>
        <v>2.6315789473684209E-2</v>
      </c>
      <c r="AB533" s="256"/>
      <c r="AC533" s="29"/>
      <c r="AD533" s="29"/>
    </row>
    <row r="534" spans="2:30">
      <c r="B534" s="122"/>
      <c r="C534" s="235" t="s">
        <v>91</v>
      </c>
      <c r="D534" s="236"/>
      <c r="E534" s="236"/>
      <c r="F534" s="236"/>
      <c r="G534" s="236"/>
      <c r="H534" s="237"/>
      <c r="I534" s="257">
        <v>3</v>
      </c>
      <c r="J534" s="258"/>
      <c r="K534" s="255">
        <f t="shared" si="157"/>
        <v>0.15789473684210525</v>
      </c>
      <c r="L534" s="256"/>
      <c r="M534" s="257">
        <v>10</v>
      </c>
      <c r="N534" s="258"/>
      <c r="O534" s="255">
        <f t="shared" si="158"/>
        <v>0.33333333333333331</v>
      </c>
      <c r="P534" s="256"/>
      <c r="Q534" s="257">
        <v>6</v>
      </c>
      <c r="R534" s="258"/>
      <c r="S534" s="255">
        <f t="shared" si="159"/>
        <v>0.2</v>
      </c>
      <c r="T534" s="256"/>
      <c r="U534" s="257">
        <v>7</v>
      </c>
      <c r="V534" s="258"/>
      <c r="W534" s="255">
        <f t="shared" si="160"/>
        <v>0.21875</v>
      </c>
      <c r="X534" s="256"/>
      <c r="Y534" s="257">
        <v>4</v>
      </c>
      <c r="Z534" s="258"/>
      <c r="AA534" s="255">
        <f t="shared" si="161"/>
        <v>0.10526315789473684</v>
      </c>
      <c r="AB534" s="256"/>
      <c r="AC534" s="29"/>
      <c r="AD534" s="29"/>
    </row>
    <row r="535" spans="2:30">
      <c r="B535" s="122"/>
      <c r="C535" s="119"/>
      <c r="D535" s="119"/>
      <c r="E535" s="119"/>
      <c r="F535" s="119"/>
      <c r="G535" s="119"/>
      <c r="H535" s="119"/>
      <c r="I535" s="162"/>
      <c r="J535" s="162"/>
      <c r="K535" s="65"/>
      <c r="L535" s="65"/>
      <c r="M535" s="162"/>
      <c r="N535" s="162"/>
      <c r="O535" s="65"/>
      <c r="P535" s="65"/>
      <c r="Q535" s="162"/>
      <c r="R535" s="162"/>
      <c r="S535" s="65"/>
      <c r="T535" s="65"/>
      <c r="U535" s="162"/>
      <c r="V535" s="162"/>
      <c r="W535" s="65"/>
      <c r="X535" s="65"/>
      <c r="Y535" s="162"/>
      <c r="Z535" s="162"/>
      <c r="AA535" s="65"/>
      <c r="AB535" s="65"/>
      <c r="AC535" s="29"/>
      <c r="AD535" s="29"/>
    </row>
    <row r="536" spans="2:30">
      <c r="B536" s="122"/>
      <c r="C536" s="78"/>
      <c r="D536" s="78"/>
      <c r="E536" s="78"/>
      <c r="F536" s="78"/>
      <c r="G536" s="78"/>
      <c r="H536" s="78"/>
      <c r="I536" s="61"/>
      <c r="J536" s="61"/>
      <c r="K536" s="65"/>
      <c r="L536" s="65"/>
      <c r="M536" s="61"/>
      <c r="N536" s="61"/>
      <c r="O536" s="65"/>
      <c r="P536" s="65"/>
      <c r="Q536" s="61"/>
      <c r="R536" s="61"/>
      <c r="S536" s="65"/>
      <c r="T536" s="65"/>
      <c r="U536" s="61"/>
      <c r="V536" s="61"/>
      <c r="W536" s="65"/>
      <c r="X536" s="65"/>
      <c r="Y536" s="61"/>
      <c r="Z536" s="61"/>
      <c r="AA536" s="65"/>
      <c r="AB536" s="65"/>
      <c r="AC536" s="29"/>
      <c r="AD536" s="29"/>
    </row>
    <row r="537" spans="2:30">
      <c r="B537" s="122"/>
      <c r="C537" s="325" t="s">
        <v>90</v>
      </c>
      <c r="D537" s="343"/>
      <c r="E537" s="344">
        <f>W504</f>
        <v>1</v>
      </c>
      <c r="F537" s="344"/>
      <c r="G537" s="99"/>
      <c r="H537" s="100"/>
      <c r="I537" s="289" t="s">
        <v>72</v>
      </c>
      <c r="J537" s="279"/>
      <c r="K537" s="239" t="s">
        <v>268</v>
      </c>
      <c r="L537" s="240"/>
      <c r="M537" s="278" t="s">
        <v>73</v>
      </c>
      <c r="N537" s="279"/>
      <c r="O537" s="239" t="s">
        <v>268</v>
      </c>
      <c r="P537" s="240"/>
      <c r="Q537" s="278" t="s">
        <v>74</v>
      </c>
      <c r="R537" s="279"/>
      <c r="S537" s="239" t="s">
        <v>268</v>
      </c>
      <c r="T537" s="240"/>
      <c r="U537" s="278" t="s">
        <v>75</v>
      </c>
      <c r="V537" s="279"/>
      <c r="W537" s="239">
        <v>1</v>
      </c>
      <c r="X537" s="240"/>
      <c r="Y537" s="268" t="s">
        <v>76</v>
      </c>
      <c r="Z537" s="269"/>
      <c r="AA537" s="239" t="s">
        <v>268</v>
      </c>
      <c r="AB537" s="240"/>
      <c r="AC537" s="29"/>
      <c r="AD537" s="29"/>
    </row>
    <row r="538" spans="2:30" ht="27" customHeight="1">
      <c r="B538" s="122"/>
      <c r="C538" s="259" t="s">
        <v>89</v>
      </c>
      <c r="D538" s="260"/>
      <c r="E538" s="260"/>
      <c r="F538" s="260"/>
      <c r="G538" s="260"/>
      <c r="H538" s="261"/>
      <c r="I538" s="257">
        <v>0</v>
      </c>
      <c r="J538" s="258"/>
      <c r="K538" s="255">
        <v>0</v>
      </c>
      <c r="L538" s="256"/>
      <c r="M538" s="257">
        <v>0</v>
      </c>
      <c r="N538" s="258"/>
      <c r="O538" s="255">
        <v>0</v>
      </c>
      <c r="P538" s="256"/>
      <c r="Q538" s="257">
        <v>0</v>
      </c>
      <c r="R538" s="258"/>
      <c r="S538" s="255">
        <v>0</v>
      </c>
      <c r="T538" s="256"/>
      <c r="U538" s="257">
        <v>1</v>
      </c>
      <c r="V538" s="258"/>
      <c r="W538" s="255">
        <f>U538/W$537</f>
        <v>1</v>
      </c>
      <c r="X538" s="256"/>
      <c r="Y538" s="257">
        <v>0</v>
      </c>
      <c r="Z538" s="258"/>
      <c r="AA538" s="255">
        <v>0</v>
      </c>
      <c r="AB538" s="256"/>
      <c r="AC538" s="29"/>
      <c r="AD538" s="29"/>
    </row>
    <row r="539" spans="2:30" ht="27" customHeight="1">
      <c r="B539" s="122"/>
      <c r="C539" s="259" t="s">
        <v>87</v>
      </c>
      <c r="D539" s="260"/>
      <c r="E539" s="260"/>
      <c r="F539" s="260"/>
      <c r="G539" s="260"/>
      <c r="H539" s="261"/>
      <c r="I539" s="257">
        <v>0</v>
      </c>
      <c r="J539" s="258"/>
      <c r="K539" s="255">
        <v>0</v>
      </c>
      <c r="L539" s="256"/>
      <c r="M539" s="257">
        <v>0</v>
      </c>
      <c r="N539" s="258"/>
      <c r="O539" s="255">
        <v>0</v>
      </c>
      <c r="P539" s="256"/>
      <c r="Q539" s="257">
        <v>0</v>
      </c>
      <c r="R539" s="258"/>
      <c r="S539" s="255">
        <v>0</v>
      </c>
      <c r="T539" s="256"/>
      <c r="U539" s="257">
        <v>1</v>
      </c>
      <c r="V539" s="258"/>
      <c r="W539" s="255">
        <f>U539/W$537</f>
        <v>1</v>
      </c>
      <c r="X539" s="256"/>
      <c r="Y539" s="257">
        <v>0</v>
      </c>
      <c r="Z539" s="258"/>
      <c r="AA539" s="255">
        <v>0</v>
      </c>
      <c r="AB539" s="256"/>
      <c r="AC539" s="29"/>
      <c r="AD539" s="29"/>
    </row>
    <row r="540" spans="2:30">
      <c r="B540" s="122"/>
      <c r="C540" s="259" t="s">
        <v>85</v>
      </c>
      <c r="D540" s="260"/>
      <c r="E540" s="260"/>
      <c r="F540" s="260"/>
      <c r="G540" s="260"/>
      <c r="H540" s="261"/>
      <c r="I540" s="257">
        <v>0</v>
      </c>
      <c r="J540" s="258"/>
      <c r="K540" s="255">
        <v>0</v>
      </c>
      <c r="L540" s="256"/>
      <c r="M540" s="257">
        <v>0</v>
      </c>
      <c r="N540" s="258"/>
      <c r="O540" s="255">
        <v>0</v>
      </c>
      <c r="P540" s="256"/>
      <c r="Q540" s="257">
        <v>0</v>
      </c>
      <c r="R540" s="258"/>
      <c r="S540" s="255">
        <v>0</v>
      </c>
      <c r="T540" s="256"/>
      <c r="U540" s="257">
        <v>0</v>
      </c>
      <c r="V540" s="258"/>
      <c r="W540" s="255">
        <f>U540/W$537</f>
        <v>0</v>
      </c>
      <c r="X540" s="256"/>
      <c r="Y540" s="257">
        <v>0</v>
      </c>
      <c r="Z540" s="258"/>
      <c r="AA540" s="255">
        <v>0</v>
      </c>
      <c r="AB540" s="256"/>
      <c r="AC540" s="29"/>
      <c r="AD540" s="29"/>
    </row>
    <row r="541" spans="2:30" ht="27" customHeight="1">
      <c r="B541" s="122"/>
      <c r="C541" s="259" t="s">
        <v>88</v>
      </c>
      <c r="D541" s="260"/>
      <c r="E541" s="260"/>
      <c r="F541" s="260"/>
      <c r="G541" s="260"/>
      <c r="H541" s="261"/>
      <c r="I541" s="257">
        <v>0</v>
      </c>
      <c r="J541" s="258"/>
      <c r="K541" s="255">
        <v>0</v>
      </c>
      <c r="L541" s="256"/>
      <c r="M541" s="257">
        <v>0</v>
      </c>
      <c r="N541" s="258"/>
      <c r="O541" s="255">
        <v>0</v>
      </c>
      <c r="P541" s="256"/>
      <c r="Q541" s="257">
        <v>0</v>
      </c>
      <c r="R541" s="258"/>
      <c r="S541" s="255">
        <v>0</v>
      </c>
      <c r="T541" s="256"/>
      <c r="U541" s="257">
        <v>0</v>
      </c>
      <c r="V541" s="258"/>
      <c r="W541" s="255">
        <f>U541/W$537</f>
        <v>0</v>
      </c>
      <c r="X541" s="256"/>
      <c r="Y541" s="257">
        <v>0</v>
      </c>
      <c r="Z541" s="258"/>
      <c r="AA541" s="255">
        <v>0</v>
      </c>
      <c r="AB541" s="256"/>
      <c r="AC541" s="29"/>
      <c r="AD541" s="29"/>
    </row>
    <row r="542" spans="2:30" ht="27" customHeight="1">
      <c r="B542" s="122"/>
      <c r="C542" s="259" t="s">
        <v>86</v>
      </c>
      <c r="D542" s="260"/>
      <c r="E542" s="260"/>
      <c r="F542" s="260"/>
      <c r="G542" s="260"/>
      <c r="H542" s="261"/>
      <c r="I542" s="257">
        <v>0</v>
      </c>
      <c r="J542" s="258"/>
      <c r="K542" s="255">
        <v>0</v>
      </c>
      <c r="L542" s="256"/>
      <c r="M542" s="257">
        <v>0</v>
      </c>
      <c r="N542" s="258"/>
      <c r="O542" s="255">
        <v>0</v>
      </c>
      <c r="P542" s="256"/>
      <c r="Q542" s="257">
        <v>0</v>
      </c>
      <c r="R542" s="258"/>
      <c r="S542" s="255">
        <v>0</v>
      </c>
      <c r="T542" s="256"/>
      <c r="U542" s="257">
        <v>0</v>
      </c>
      <c r="V542" s="258"/>
      <c r="W542" s="255">
        <f t="shared" ref="W542:W545" si="162">U542/W$537</f>
        <v>0</v>
      </c>
      <c r="X542" s="256"/>
      <c r="Y542" s="257">
        <v>0</v>
      </c>
      <c r="Z542" s="258"/>
      <c r="AA542" s="255">
        <v>0</v>
      </c>
      <c r="AB542" s="256"/>
      <c r="AC542" s="29"/>
      <c r="AD542" s="29"/>
    </row>
    <row r="543" spans="2:30" ht="54" customHeight="1">
      <c r="B543" s="122"/>
      <c r="C543" s="259" t="s">
        <v>191</v>
      </c>
      <c r="D543" s="260"/>
      <c r="E543" s="260"/>
      <c r="F543" s="260"/>
      <c r="G543" s="260"/>
      <c r="H543" s="261"/>
      <c r="I543" s="257">
        <v>0</v>
      </c>
      <c r="J543" s="258"/>
      <c r="K543" s="255">
        <v>0</v>
      </c>
      <c r="L543" s="256"/>
      <c r="M543" s="257">
        <v>0</v>
      </c>
      <c r="N543" s="258"/>
      <c r="O543" s="255">
        <v>0</v>
      </c>
      <c r="P543" s="256"/>
      <c r="Q543" s="257">
        <v>0</v>
      </c>
      <c r="R543" s="258"/>
      <c r="S543" s="255">
        <v>0</v>
      </c>
      <c r="T543" s="256"/>
      <c r="U543" s="257">
        <v>0</v>
      </c>
      <c r="V543" s="258"/>
      <c r="W543" s="255">
        <f t="shared" si="162"/>
        <v>0</v>
      </c>
      <c r="X543" s="256"/>
      <c r="Y543" s="257">
        <v>0</v>
      </c>
      <c r="Z543" s="258"/>
      <c r="AA543" s="255">
        <v>0</v>
      </c>
      <c r="AB543" s="256"/>
      <c r="AC543" s="29"/>
      <c r="AD543" s="29"/>
    </row>
    <row r="544" spans="2:30">
      <c r="B544" s="122"/>
      <c r="C544" s="235" t="s">
        <v>90</v>
      </c>
      <c r="D544" s="236"/>
      <c r="E544" s="236"/>
      <c r="F544" s="236"/>
      <c r="G544" s="236"/>
      <c r="H544" s="237"/>
      <c r="I544" s="257">
        <v>0</v>
      </c>
      <c r="J544" s="258"/>
      <c r="K544" s="255">
        <v>0</v>
      </c>
      <c r="L544" s="256"/>
      <c r="M544" s="257">
        <v>0</v>
      </c>
      <c r="N544" s="258"/>
      <c r="O544" s="255">
        <v>0</v>
      </c>
      <c r="P544" s="256"/>
      <c r="Q544" s="257">
        <v>0</v>
      </c>
      <c r="R544" s="258"/>
      <c r="S544" s="255">
        <v>0</v>
      </c>
      <c r="T544" s="256"/>
      <c r="U544" s="257">
        <v>0</v>
      </c>
      <c r="V544" s="258"/>
      <c r="W544" s="255">
        <f t="shared" si="162"/>
        <v>0</v>
      </c>
      <c r="X544" s="256"/>
      <c r="Y544" s="257">
        <v>0</v>
      </c>
      <c r="Z544" s="258"/>
      <c r="AA544" s="255">
        <v>0</v>
      </c>
      <c r="AB544" s="256"/>
      <c r="AC544" s="29"/>
      <c r="AD544" s="29"/>
    </row>
    <row r="545" spans="1:35">
      <c r="B545" s="29"/>
      <c r="C545" s="235" t="s">
        <v>91</v>
      </c>
      <c r="D545" s="236"/>
      <c r="E545" s="236"/>
      <c r="F545" s="236"/>
      <c r="G545" s="236"/>
      <c r="H545" s="237"/>
      <c r="I545" s="257">
        <v>0</v>
      </c>
      <c r="J545" s="258"/>
      <c r="K545" s="255">
        <v>0</v>
      </c>
      <c r="L545" s="256"/>
      <c r="M545" s="257">
        <v>0</v>
      </c>
      <c r="N545" s="258"/>
      <c r="O545" s="255">
        <v>0</v>
      </c>
      <c r="P545" s="256"/>
      <c r="Q545" s="257">
        <v>0</v>
      </c>
      <c r="R545" s="258"/>
      <c r="S545" s="255">
        <v>0</v>
      </c>
      <c r="T545" s="256"/>
      <c r="U545" s="257">
        <v>0</v>
      </c>
      <c r="V545" s="258"/>
      <c r="W545" s="255">
        <f t="shared" si="162"/>
        <v>0</v>
      </c>
      <c r="X545" s="256"/>
      <c r="Y545" s="257">
        <v>0</v>
      </c>
      <c r="Z545" s="258"/>
      <c r="AA545" s="255">
        <v>0</v>
      </c>
      <c r="AB545" s="256"/>
      <c r="AC545" s="29"/>
      <c r="AD545" s="29"/>
    </row>
    <row r="546" spans="1:35">
      <c r="B546" s="29"/>
      <c r="C546" s="29"/>
      <c r="D546" s="29"/>
      <c r="E546" s="29"/>
      <c r="F546" s="29"/>
      <c r="G546" s="29"/>
      <c r="H546" s="29"/>
      <c r="I546" s="29"/>
      <c r="J546" s="29"/>
      <c r="K546" s="29"/>
      <c r="L546" s="29"/>
      <c r="M546" s="29"/>
      <c r="N546" s="29"/>
      <c r="O546" s="29"/>
      <c r="P546" s="29"/>
      <c r="Q546" s="29"/>
      <c r="R546" s="29"/>
      <c r="S546" s="29"/>
      <c r="T546" s="29"/>
      <c r="U546" s="29"/>
      <c r="V546" s="29"/>
      <c r="W546" s="29"/>
      <c r="X546" s="29"/>
      <c r="Y546" s="29"/>
      <c r="Z546" s="29"/>
      <c r="AA546" s="29"/>
      <c r="AB546" s="29"/>
      <c r="AC546" s="29"/>
      <c r="AD546" s="29"/>
    </row>
    <row r="547" spans="1:35">
      <c r="A547" s="45"/>
      <c r="B547" s="53"/>
      <c r="C547" s="122"/>
      <c r="D547" s="122"/>
      <c r="E547" s="122"/>
      <c r="F547" s="122"/>
      <c r="G547" s="122"/>
      <c r="H547" s="122"/>
      <c r="I547" s="122"/>
      <c r="J547" s="122"/>
      <c r="K547" s="122"/>
      <c r="L547" s="122"/>
      <c r="M547" s="122"/>
      <c r="N547" s="122"/>
      <c r="O547" s="122"/>
      <c r="P547" s="122"/>
      <c r="Q547" s="122"/>
      <c r="R547" s="122"/>
      <c r="S547" s="122"/>
      <c r="T547" s="122"/>
      <c r="U547" s="122"/>
      <c r="V547" s="122"/>
      <c r="W547" s="122"/>
      <c r="X547" s="122"/>
      <c r="Y547" s="122"/>
      <c r="Z547" s="122"/>
      <c r="AA547" s="122"/>
      <c r="AB547" s="122"/>
      <c r="AC547" s="53"/>
      <c r="AD547" s="29"/>
    </row>
    <row r="548" spans="1:35" ht="13.5" customHeight="1">
      <c r="B548" s="29"/>
      <c r="C548" s="122"/>
      <c r="D548" s="122"/>
      <c r="E548" s="122"/>
      <c r="F548" s="122"/>
      <c r="G548" s="122"/>
      <c r="H548" s="122"/>
      <c r="I548" s="122"/>
      <c r="J548" s="122"/>
      <c r="K548" s="122"/>
      <c r="L548" s="122"/>
      <c r="M548" s="122"/>
      <c r="N548" s="122"/>
      <c r="O548" s="122"/>
      <c r="P548" s="122"/>
      <c r="Q548" s="122"/>
      <c r="R548" s="122"/>
      <c r="S548" s="122"/>
      <c r="T548" s="122"/>
      <c r="U548" s="122"/>
      <c r="V548" s="122"/>
      <c r="W548" s="122"/>
      <c r="X548" s="122"/>
      <c r="Y548" s="122"/>
      <c r="Z548" s="122"/>
      <c r="AA548" s="122"/>
      <c r="AB548" s="122"/>
      <c r="AC548" s="53"/>
      <c r="AD548" s="29"/>
    </row>
    <row r="549" spans="1:35" ht="13.5" customHeight="1">
      <c r="B549" s="227" t="s">
        <v>246</v>
      </c>
      <c r="C549" s="227"/>
      <c r="D549" s="227"/>
      <c r="E549" s="227"/>
      <c r="F549" s="227"/>
      <c r="G549" s="227"/>
      <c r="H549" s="227"/>
      <c r="I549" s="227"/>
      <c r="J549" s="227"/>
      <c r="K549" s="227"/>
      <c r="L549" s="227"/>
      <c r="M549" s="227"/>
      <c r="N549" s="227"/>
      <c r="O549" s="227"/>
      <c r="P549" s="227"/>
      <c r="Q549" s="227"/>
      <c r="R549" s="227"/>
      <c r="S549" s="227"/>
      <c r="T549" s="227"/>
      <c r="U549" s="227"/>
      <c r="V549" s="227"/>
      <c r="W549" s="227"/>
      <c r="X549" s="227"/>
      <c r="Y549" s="227"/>
      <c r="Z549" s="227"/>
      <c r="AA549" s="227"/>
      <c r="AB549" s="227"/>
      <c r="AC549" s="53"/>
      <c r="AD549" s="29"/>
    </row>
    <row r="550" spans="1:35" ht="13.5" customHeight="1">
      <c r="B550" s="227"/>
      <c r="C550" s="227"/>
      <c r="D550" s="227"/>
      <c r="E550" s="227"/>
      <c r="F550" s="227"/>
      <c r="G550" s="227"/>
      <c r="H550" s="227"/>
      <c r="I550" s="227"/>
      <c r="J550" s="227"/>
      <c r="K550" s="227"/>
      <c r="L550" s="227"/>
      <c r="M550" s="227"/>
      <c r="N550" s="227"/>
      <c r="O550" s="227"/>
      <c r="P550" s="227"/>
      <c r="Q550" s="227"/>
      <c r="R550" s="227"/>
      <c r="S550" s="227"/>
      <c r="T550" s="227"/>
      <c r="U550" s="227"/>
      <c r="V550" s="227"/>
      <c r="W550" s="227"/>
      <c r="X550" s="227"/>
      <c r="Y550" s="227"/>
      <c r="Z550" s="227"/>
      <c r="AA550" s="227"/>
      <c r="AB550" s="227"/>
      <c r="AC550" s="53"/>
      <c r="AD550" s="29"/>
    </row>
    <row r="551" spans="1:35" ht="13.5" customHeight="1">
      <c r="B551" s="227"/>
      <c r="C551" s="227"/>
      <c r="D551" s="227"/>
      <c r="E551" s="227"/>
      <c r="F551" s="227"/>
      <c r="G551" s="227"/>
      <c r="H551" s="227"/>
      <c r="I551" s="227"/>
      <c r="J551" s="227"/>
      <c r="K551" s="227"/>
      <c r="L551" s="227"/>
      <c r="M551" s="227"/>
      <c r="N551" s="227"/>
      <c r="O551" s="227"/>
      <c r="P551" s="227"/>
      <c r="Q551" s="227"/>
      <c r="R551" s="227"/>
      <c r="S551" s="227"/>
      <c r="T551" s="227"/>
      <c r="U551" s="227"/>
      <c r="V551" s="227"/>
      <c r="W551" s="227"/>
      <c r="X551" s="227"/>
      <c r="Y551" s="227"/>
      <c r="Z551" s="227"/>
      <c r="AA551" s="227"/>
      <c r="AB551" s="227"/>
      <c r="AC551" s="53"/>
      <c r="AD551" s="29"/>
    </row>
    <row r="552" spans="1:35" ht="13.5" customHeight="1">
      <c r="B552" s="227"/>
      <c r="C552" s="227"/>
      <c r="D552" s="227"/>
      <c r="E552" s="227"/>
      <c r="F552" s="227"/>
      <c r="G552" s="227"/>
      <c r="H552" s="227"/>
      <c r="I552" s="227"/>
      <c r="J552" s="227"/>
      <c r="K552" s="227"/>
      <c r="L552" s="227"/>
      <c r="M552" s="227"/>
      <c r="N552" s="227"/>
      <c r="O552" s="227"/>
      <c r="P552" s="227"/>
      <c r="Q552" s="227"/>
      <c r="R552" s="227"/>
      <c r="S552" s="227"/>
      <c r="T552" s="227"/>
      <c r="U552" s="227"/>
      <c r="V552" s="227"/>
      <c r="W552" s="227"/>
      <c r="X552" s="227"/>
      <c r="Y552" s="227"/>
      <c r="Z552" s="227"/>
      <c r="AA552" s="227"/>
      <c r="AB552" s="227"/>
      <c r="AC552" s="53"/>
      <c r="AD552" s="29"/>
    </row>
    <row r="553" spans="1:35" ht="13.5" customHeight="1">
      <c r="B553" s="122"/>
      <c r="C553" s="122"/>
      <c r="D553" s="122"/>
      <c r="E553" s="122"/>
      <c r="F553" s="122"/>
      <c r="G553" s="122"/>
      <c r="H553" s="122"/>
      <c r="I553" s="122"/>
      <c r="J553" s="122"/>
      <c r="K553" s="122"/>
      <c r="L553" s="122"/>
      <c r="M553" s="122"/>
      <c r="N553" s="122"/>
      <c r="O553" s="122"/>
      <c r="P553" s="122"/>
      <c r="Q553" s="122"/>
      <c r="R553" s="122"/>
      <c r="S553" s="122"/>
      <c r="T553" s="122"/>
      <c r="U553" s="122"/>
      <c r="V553" s="122"/>
      <c r="W553" s="122"/>
      <c r="X553" s="122"/>
      <c r="Y553" s="122"/>
      <c r="Z553" s="122"/>
      <c r="AA553" s="122"/>
      <c r="AB553" s="122"/>
      <c r="AC553" s="53"/>
      <c r="AD553" s="29"/>
    </row>
    <row r="554" spans="1:35" ht="13.5" customHeight="1">
      <c r="A554" s="45"/>
      <c r="B554" s="53"/>
      <c r="C554" s="208"/>
      <c r="D554" s="209"/>
      <c r="E554" s="209"/>
      <c r="F554" s="209"/>
      <c r="G554" s="209"/>
      <c r="H554" s="210"/>
      <c r="I554" s="238" t="s">
        <v>24</v>
      </c>
      <c r="J554" s="238"/>
      <c r="K554" s="239">
        <f>O554+S554+W554</f>
        <v>500</v>
      </c>
      <c r="L554" s="240"/>
      <c r="M554" s="238" t="s">
        <v>2</v>
      </c>
      <c r="N554" s="238"/>
      <c r="O554" s="239">
        <f>P33</f>
        <v>250</v>
      </c>
      <c r="P554" s="240"/>
      <c r="Q554" s="238" t="s">
        <v>3</v>
      </c>
      <c r="R554" s="238"/>
      <c r="S554" s="239">
        <f>P36</f>
        <v>248</v>
      </c>
      <c r="T554" s="240"/>
      <c r="U554" s="238" t="s">
        <v>90</v>
      </c>
      <c r="V554" s="238"/>
      <c r="W554" s="239">
        <f>P39</f>
        <v>2</v>
      </c>
      <c r="X554" s="240"/>
      <c r="Y554" s="29"/>
      <c r="Z554" s="29"/>
      <c r="AA554" s="29"/>
      <c r="AB554" s="29"/>
      <c r="AC554" s="53"/>
      <c r="AD554" s="29"/>
    </row>
    <row r="555" spans="1:35" ht="13.5" customHeight="1">
      <c r="A555" s="45"/>
      <c r="B555" s="53"/>
      <c r="C555" s="208" t="s">
        <v>51</v>
      </c>
      <c r="D555" s="209"/>
      <c r="E555" s="209"/>
      <c r="F555" s="209"/>
      <c r="G555" s="209"/>
      <c r="H555" s="210"/>
      <c r="I555" s="274">
        <f>M555+Q555+U555</f>
        <v>155</v>
      </c>
      <c r="J555" s="275"/>
      <c r="K555" s="276">
        <f>I555/K$554</f>
        <v>0.31</v>
      </c>
      <c r="L555" s="277"/>
      <c r="M555" s="274">
        <v>97</v>
      </c>
      <c r="N555" s="275"/>
      <c r="O555" s="280">
        <f>M555/O$554</f>
        <v>0.38800000000000001</v>
      </c>
      <c r="P555" s="281"/>
      <c r="Q555" s="274">
        <v>58</v>
      </c>
      <c r="R555" s="275"/>
      <c r="S555" s="276">
        <f>Q555/S$554</f>
        <v>0.23387096774193547</v>
      </c>
      <c r="T555" s="277"/>
      <c r="U555" s="274">
        <v>0</v>
      </c>
      <c r="V555" s="275"/>
      <c r="W555" s="276">
        <f>U555/W$554</f>
        <v>0</v>
      </c>
      <c r="X555" s="277"/>
      <c r="Y555" s="29"/>
      <c r="Z555" s="29"/>
      <c r="AA555" s="29"/>
      <c r="AB555" s="29"/>
      <c r="AC555" s="53"/>
      <c r="AD555" s="29"/>
    </row>
    <row r="556" spans="1:35" ht="13.5" customHeight="1">
      <c r="B556" s="29"/>
      <c r="C556" s="208" t="s">
        <v>52</v>
      </c>
      <c r="D556" s="209"/>
      <c r="E556" s="209"/>
      <c r="F556" s="209"/>
      <c r="G556" s="209"/>
      <c r="H556" s="210"/>
      <c r="I556" s="274">
        <f>M556+Q556+U556</f>
        <v>345</v>
      </c>
      <c r="J556" s="275"/>
      <c r="K556" s="276">
        <f>I556/K$554</f>
        <v>0.69</v>
      </c>
      <c r="L556" s="277"/>
      <c r="M556" s="274">
        <v>153</v>
      </c>
      <c r="N556" s="275"/>
      <c r="O556" s="280">
        <f>M556/O$554</f>
        <v>0.61199999999999999</v>
      </c>
      <c r="P556" s="281"/>
      <c r="Q556" s="274">
        <v>190</v>
      </c>
      <c r="R556" s="275"/>
      <c r="S556" s="276">
        <f>Q556/S$554</f>
        <v>0.7661290322580645</v>
      </c>
      <c r="T556" s="277"/>
      <c r="U556" s="274">
        <v>2</v>
      </c>
      <c r="V556" s="275"/>
      <c r="W556" s="276">
        <f>U556/W$554</f>
        <v>1</v>
      </c>
      <c r="X556" s="277"/>
      <c r="Y556" s="29"/>
      <c r="Z556" s="29"/>
      <c r="AA556" s="29"/>
      <c r="AB556" s="29"/>
      <c r="AC556" s="29"/>
      <c r="AD556" s="29"/>
      <c r="AG556" s="73"/>
      <c r="AH556" s="81" t="s">
        <v>164</v>
      </c>
      <c r="AI556" s="81" t="s">
        <v>225</v>
      </c>
    </row>
    <row r="557" spans="1:35" ht="13.5" customHeight="1">
      <c r="B557" s="29"/>
      <c r="C557" s="78"/>
      <c r="D557" s="78"/>
      <c r="E557" s="78"/>
      <c r="F557" s="78"/>
      <c r="G557" s="78"/>
      <c r="H557" s="78"/>
      <c r="I557" s="56"/>
      <c r="J557" s="56"/>
      <c r="K557" s="11"/>
      <c r="L557" s="11"/>
      <c r="M557" s="56"/>
      <c r="N557" s="56"/>
      <c r="O557" s="11"/>
      <c r="P557" s="11"/>
      <c r="Q557" s="56"/>
      <c r="R557" s="56"/>
      <c r="S557" s="11"/>
      <c r="T557" s="11"/>
      <c r="U557" s="29"/>
      <c r="V557" s="29"/>
      <c r="W557" s="29"/>
      <c r="X557" s="29"/>
      <c r="Y557" s="29"/>
      <c r="Z557" s="29"/>
      <c r="AA557" s="29"/>
      <c r="AB557" s="29"/>
      <c r="AC557" s="29"/>
      <c r="AD557" s="29"/>
      <c r="AG557" s="74" t="s">
        <v>108</v>
      </c>
      <c r="AH557" s="75">
        <v>0.18</v>
      </c>
      <c r="AI557" s="75">
        <v>0.31</v>
      </c>
    </row>
    <row r="558" spans="1:35" ht="13.5" customHeight="1">
      <c r="B558" s="29"/>
      <c r="C558" s="56" t="s">
        <v>103</v>
      </c>
      <c r="D558" s="56"/>
      <c r="E558" s="56"/>
      <c r="F558" s="56"/>
      <c r="G558" s="56"/>
      <c r="H558" s="56"/>
      <c r="I558" s="56"/>
      <c r="J558" s="56"/>
      <c r="K558" s="72"/>
      <c r="L558" s="72"/>
      <c r="M558" s="69"/>
      <c r="N558" s="69"/>
      <c r="O558" s="72"/>
      <c r="P558" s="72"/>
      <c r="Q558" s="56"/>
      <c r="R558" s="56"/>
      <c r="S558" s="72"/>
      <c r="T558" s="72"/>
      <c r="U558" s="56"/>
      <c r="V558" s="56"/>
      <c r="W558" s="72"/>
      <c r="X558" s="72"/>
      <c r="Y558" s="53"/>
      <c r="Z558" s="53"/>
      <c r="AA558" s="53"/>
      <c r="AB558" s="53"/>
      <c r="AC558" s="29"/>
      <c r="AD558" s="29"/>
      <c r="AG558" s="24" t="s">
        <v>107</v>
      </c>
      <c r="AH558" s="75">
        <v>0.82</v>
      </c>
      <c r="AI558" s="75">
        <v>0.69</v>
      </c>
    </row>
    <row r="559" spans="1:35" ht="13.5" customHeight="1">
      <c r="B559" s="29"/>
      <c r="C559" s="70"/>
      <c r="D559" s="66"/>
      <c r="E559" s="66"/>
      <c r="F559" s="66"/>
      <c r="G559" s="66"/>
      <c r="H559" s="71"/>
      <c r="I559" s="223" t="s">
        <v>164</v>
      </c>
      <c r="J559" s="224"/>
      <c r="K559" s="225">
        <v>500</v>
      </c>
      <c r="L559" s="226"/>
      <c r="M559" s="223" t="s">
        <v>239</v>
      </c>
      <c r="N559" s="224"/>
      <c r="O559" s="225">
        <v>500</v>
      </c>
      <c r="P559" s="226"/>
      <c r="Q559" s="354"/>
      <c r="R559" s="355"/>
      <c r="S559" s="356"/>
      <c r="T559" s="356"/>
      <c r="U559" s="29"/>
      <c r="V559" s="29"/>
      <c r="W559" s="29"/>
      <c r="X559" s="69"/>
      <c r="Y559" s="53"/>
      <c r="Z559" s="53"/>
      <c r="AA559" s="53"/>
      <c r="AB559" s="53"/>
      <c r="AC559" s="29"/>
      <c r="AD559" s="29"/>
      <c r="AG559" s="6"/>
      <c r="AH559" s="80"/>
    </row>
    <row r="560" spans="1:35" ht="13.5" customHeight="1">
      <c r="B560" s="29"/>
      <c r="C560" s="208" t="s">
        <v>51</v>
      </c>
      <c r="D560" s="209"/>
      <c r="E560" s="209"/>
      <c r="F560" s="209"/>
      <c r="G560" s="209"/>
      <c r="H560" s="210"/>
      <c r="I560" s="211">
        <v>90</v>
      </c>
      <c r="J560" s="212"/>
      <c r="K560" s="213">
        <v>0.18</v>
      </c>
      <c r="L560" s="214"/>
      <c r="M560" s="211">
        <v>155</v>
      </c>
      <c r="N560" s="212"/>
      <c r="O560" s="213">
        <v>0.31</v>
      </c>
      <c r="P560" s="214"/>
      <c r="Q560" s="353"/>
      <c r="R560" s="249"/>
      <c r="S560" s="205"/>
      <c r="T560" s="205"/>
      <c r="U560" s="69"/>
      <c r="V560" s="69"/>
      <c r="W560" s="69"/>
      <c r="X560" s="69"/>
      <c r="Y560" s="53"/>
      <c r="Z560" s="53"/>
      <c r="AA560" s="53"/>
      <c r="AB560" s="53"/>
      <c r="AC560" s="29"/>
      <c r="AD560" s="29"/>
      <c r="AG560" s="6"/>
      <c r="AH560" s="80"/>
    </row>
    <row r="561" spans="2:34" ht="13.5" customHeight="1">
      <c r="B561" s="29"/>
      <c r="C561" s="208" t="s">
        <v>52</v>
      </c>
      <c r="D561" s="209"/>
      <c r="E561" s="209"/>
      <c r="F561" s="209"/>
      <c r="G561" s="209"/>
      <c r="H561" s="210"/>
      <c r="I561" s="211">
        <v>410</v>
      </c>
      <c r="J561" s="212"/>
      <c r="K561" s="213">
        <v>0.82</v>
      </c>
      <c r="L561" s="214"/>
      <c r="M561" s="211">
        <v>345</v>
      </c>
      <c r="N561" s="212"/>
      <c r="O561" s="213">
        <v>0.69</v>
      </c>
      <c r="P561" s="214"/>
      <c r="Q561" s="353"/>
      <c r="R561" s="249"/>
      <c r="S561" s="205"/>
      <c r="T561" s="205"/>
      <c r="U561" s="69"/>
      <c r="V561" s="69"/>
      <c r="W561" s="69"/>
      <c r="X561" s="69"/>
      <c r="Y561" s="53"/>
      <c r="Z561" s="53"/>
      <c r="AA561" s="53"/>
      <c r="AB561" s="53"/>
      <c r="AC561" s="29"/>
      <c r="AD561" s="29"/>
      <c r="AG561" s="6"/>
      <c r="AH561" s="80"/>
    </row>
    <row r="562" spans="2:34" ht="13.5" customHeight="1">
      <c r="B562" s="29"/>
      <c r="C562" s="78"/>
      <c r="D562" s="78"/>
      <c r="E562" s="78"/>
      <c r="F562" s="78"/>
      <c r="G562" s="78"/>
      <c r="H562" s="78"/>
      <c r="I562" s="36"/>
      <c r="J562" s="36"/>
      <c r="K562" s="42"/>
      <c r="L562" s="42"/>
      <c r="M562" s="36"/>
      <c r="N562" s="36"/>
      <c r="O562" s="42"/>
      <c r="P562" s="42"/>
      <c r="Q562" s="36"/>
      <c r="R562" s="36"/>
      <c r="S562" s="42"/>
      <c r="T562" s="42"/>
      <c r="U562" s="69"/>
      <c r="V562" s="69"/>
      <c r="W562" s="69"/>
      <c r="X562" s="69"/>
      <c r="Y562" s="53"/>
      <c r="Z562" s="53"/>
      <c r="AA562" s="53"/>
      <c r="AB562" s="53"/>
      <c r="AC562" s="29"/>
      <c r="AD562" s="29"/>
      <c r="AG562" s="6"/>
      <c r="AH562" s="80"/>
    </row>
    <row r="563" spans="2:34" ht="13.5" customHeight="1">
      <c r="B563" s="29"/>
      <c r="C563" s="79"/>
      <c r="D563" s="79"/>
      <c r="E563" s="79"/>
      <c r="F563" s="79"/>
      <c r="G563" s="79"/>
      <c r="H563" s="79"/>
      <c r="I563" s="36"/>
      <c r="J563" s="36"/>
      <c r="K563" s="42"/>
      <c r="L563" s="42"/>
      <c r="M563" s="36"/>
      <c r="N563" s="36"/>
      <c r="O563" s="42"/>
      <c r="P563" s="42"/>
      <c r="Q563" s="36"/>
      <c r="R563" s="36"/>
      <c r="S563" s="42"/>
      <c r="T563" s="42"/>
      <c r="U563" s="29"/>
      <c r="V563" s="29"/>
      <c r="W563" s="29"/>
      <c r="X563" s="29"/>
      <c r="Y563" s="29"/>
      <c r="Z563" s="29"/>
      <c r="AA563" s="29"/>
      <c r="AB563" s="29"/>
      <c r="AC563" s="29"/>
      <c r="AD563" s="29"/>
      <c r="AG563" s="6"/>
      <c r="AH563" s="80"/>
    </row>
    <row r="564" spans="2:34" ht="13.5" customHeight="1">
      <c r="B564" s="29"/>
      <c r="C564" s="79"/>
      <c r="D564" s="79"/>
      <c r="E564" s="79"/>
      <c r="F564" s="79"/>
      <c r="G564" s="79"/>
      <c r="H564" s="79"/>
      <c r="I564" s="36"/>
      <c r="J564" s="36"/>
      <c r="K564" s="42"/>
      <c r="L564" s="42"/>
      <c r="M564" s="36"/>
      <c r="N564" s="36"/>
      <c r="O564" s="42"/>
      <c r="P564" s="42"/>
      <c r="Q564" s="36"/>
      <c r="R564" s="36"/>
      <c r="S564" s="42"/>
      <c r="T564" s="42"/>
      <c r="U564" s="29"/>
      <c r="V564" s="29"/>
      <c r="W564" s="29"/>
      <c r="X564" s="29"/>
      <c r="Y564" s="29"/>
      <c r="Z564" s="29"/>
      <c r="AA564" s="29"/>
      <c r="AB564" s="29"/>
      <c r="AC564" s="29"/>
      <c r="AD564" s="29"/>
      <c r="AG564" s="6"/>
      <c r="AH564" s="80"/>
    </row>
    <row r="565" spans="2:34" ht="13.5" customHeight="1">
      <c r="B565" s="29"/>
      <c r="C565" s="79"/>
      <c r="D565" s="79"/>
      <c r="E565" s="79"/>
      <c r="F565" s="79"/>
      <c r="G565" s="79"/>
      <c r="H565" s="79"/>
      <c r="I565" s="36"/>
      <c r="J565" s="36"/>
      <c r="K565" s="42"/>
      <c r="L565" s="42"/>
      <c r="M565" s="36"/>
      <c r="N565" s="36"/>
      <c r="O565" s="42"/>
      <c r="P565" s="42"/>
      <c r="Q565" s="36"/>
      <c r="R565" s="36"/>
      <c r="S565" s="42"/>
      <c r="T565" s="42"/>
      <c r="U565" s="29"/>
      <c r="V565" s="29"/>
      <c r="W565" s="29"/>
      <c r="X565" s="29"/>
      <c r="Y565" s="29"/>
      <c r="Z565" s="29"/>
      <c r="AA565" s="29"/>
      <c r="AB565" s="29"/>
      <c r="AC565" s="29"/>
      <c r="AD565" s="29"/>
      <c r="AG565" s="6"/>
      <c r="AH565" s="80"/>
    </row>
    <row r="566" spans="2:34" ht="13.5" customHeight="1">
      <c r="B566" s="29"/>
      <c r="C566" s="79"/>
      <c r="D566" s="79"/>
      <c r="E566" s="79"/>
      <c r="F566" s="79"/>
      <c r="G566" s="79"/>
      <c r="H566" s="79"/>
      <c r="I566" s="36"/>
      <c r="J566" s="36"/>
      <c r="K566" s="42"/>
      <c r="L566" s="42"/>
      <c r="M566" s="36"/>
      <c r="N566" s="36"/>
      <c r="O566" s="42"/>
      <c r="P566" s="42"/>
      <c r="Q566" s="36"/>
      <c r="R566" s="36"/>
      <c r="S566" s="42"/>
      <c r="T566" s="42"/>
      <c r="U566" s="29"/>
      <c r="V566" s="29"/>
      <c r="W566" s="29"/>
      <c r="X566" s="29"/>
      <c r="Y566" s="29"/>
      <c r="Z566" s="29"/>
      <c r="AA566" s="29"/>
      <c r="AB566" s="29"/>
      <c r="AC566" s="29"/>
      <c r="AD566" s="29"/>
      <c r="AG566" s="6"/>
      <c r="AH566" s="80"/>
    </row>
    <row r="567" spans="2:34" ht="13.5" customHeight="1">
      <c r="B567" s="29"/>
      <c r="C567" s="79"/>
      <c r="D567" s="79"/>
      <c r="E567" s="79"/>
      <c r="F567" s="79"/>
      <c r="G567" s="79"/>
      <c r="H567" s="79"/>
      <c r="I567" s="36"/>
      <c r="J567" s="36"/>
      <c r="K567" s="42"/>
      <c r="L567" s="42"/>
      <c r="M567" s="36"/>
      <c r="N567" s="36"/>
      <c r="O567" s="42"/>
      <c r="P567" s="42"/>
      <c r="Q567" s="36"/>
      <c r="R567" s="36"/>
      <c r="S567" s="42"/>
      <c r="T567" s="42"/>
      <c r="U567" s="29"/>
      <c r="V567" s="29"/>
      <c r="W567" s="29"/>
      <c r="X567" s="29"/>
      <c r="Y567" s="29"/>
      <c r="Z567" s="29"/>
      <c r="AA567" s="29"/>
      <c r="AB567" s="29"/>
      <c r="AC567" s="29"/>
      <c r="AD567" s="29"/>
      <c r="AG567" s="6"/>
      <c r="AH567" s="80"/>
    </row>
    <row r="568" spans="2:34" ht="13.5" customHeight="1">
      <c r="B568" s="29"/>
      <c r="C568" s="79"/>
      <c r="D568" s="79"/>
      <c r="E568" s="79"/>
      <c r="F568" s="79"/>
      <c r="G568" s="79"/>
      <c r="H568" s="79"/>
      <c r="I568" s="150"/>
      <c r="J568" s="150"/>
      <c r="K568" s="151"/>
      <c r="L568" s="151"/>
      <c r="M568" s="150"/>
      <c r="N568" s="150"/>
      <c r="O568" s="151"/>
      <c r="P568" s="151"/>
      <c r="Q568" s="150"/>
      <c r="R568" s="150"/>
      <c r="S568" s="151"/>
      <c r="T568" s="151"/>
      <c r="U568" s="29"/>
      <c r="V568" s="29"/>
      <c r="W568" s="29"/>
      <c r="X568" s="29"/>
      <c r="Y568" s="29"/>
      <c r="Z568" s="29"/>
      <c r="AA568" s="29"/>
      <c r="AB568" s="29"/>
      <c r="AC568" s="29"/>
      <c r="AD568" s="29"/>
      <c r="AG568" s="6"/>
      <c r="AH568" s="80"/>
    </row>
    <row r="569" spans="2:34" ht="13.5" customHeight="1">
      <c r="B569" s="29"/>
      <c r="C569" s="79"/>
      <c r="D569" s="79"/>
      <c r="E569" s="79"/>
      <c r="F569" s="79"/>
      <c r="G569" s="79"/>
      <c r="H569" s="79"/>
      <c r="I569" s="150"/>
      <c r="J569" s="150"/>
      <c r="K569" s="151"/>
      <c r="L569" s="151"/>
      <c r="M569" s="150"/>
      <c r="N569" s="150"/>
      <c r="O569" s="151"/>
      <c r="P569" s="151"/>
      <c r="Q569" s="150"/>
      <c r="R569" s="150"/>
      <c r="S569" s="151"/>
      <c r="T569" s="151"/>
      <c r="U569" s="29"/>
      <c r="V569" s="29"/>
      <c r="W569" s="29"/>
      <c r="X569" s="29"/>
      <c r="Y569" s="29"/>
      <c r="Z569" s="29"/>
      <c r="AA569" s="29"/>
      <c r="AB569" s="29"/>
      <c r="AC569" s="29"/>
      <c r="AD569" s="29"/>
      <c r="AG569" s="6"/>
      <c r="AH569" s="80"/>
    </row>
    <row r="570" spans="2:34" ht="13.5" customHeight="1">
      <c r="B570" s="29"/>
      <c r="C570" s="79"/>
      <c r="D570" s="79"/>
      <c r="E570" s="79"/>
      <c r="F570" s="79"/>
      <c r="G570" s="79"/>
      <c r="H570" s="79"/>
      <c r="I570" s="150"/>
      <c r="J570" s="150"/>
      <c r="K570" s="151"/>
      <c r="L570" s="151"/>
      <c r="M570" s="150"/>
      <c r="N570" s="150"/>
      <c r="O570" s="151"/>
      <c r="P570" s="151"/>
      <c r="Q570" s="150"/>
      <c r="R570" s="150"/>
      <c r="S570" s="151"/>
      <c r="T570" s="151"/>
      <c r="U570" s="29"/>
      <c r="V570" s="29"/>
      <c r="W570" s="29"/>
      <c r="X570" s="29"/>
      <c r="Y570" s="29"/>
      <c r="Z570" s="29"/>
      <c r="AA570" s="29"/>
      <c r="AB570" s="29"/>
      <c r="AC570" s="29"/>
      <c r="AD570" s="29"/>
      <c r="AG570" s="6"/>
      <c r="AH570" s="80"/>
    </row>
    <row r="571" spans="2:34" ht="13.5" customHeight="1">
      <c r="B571" s="29"/>
      <c r="C571" s="79"/>
      <c r="D571" s="79"/>
      <c r="E571" s="79"/>
      <c r="F571" s="79"/>
      <c r="G571" s="79"/>
      <c r="H571" s="79"/>
      <c r="I571" s="150"/>
      <c r="J571" s="150"/>
      <c r="K571" s="151"/>
      <c r="L571" s="151"/>
      <c r="M571" s="150"/>
      <c r="N571" s="150"/>
      <c r="O571" s="151"/>
      <c r="P571" s="151"/>
      <c r="Q571" s="150"/>
      <c r="R571" s="150"/>
      <c r="S571" s="151"/>
      <c r="T571" s="151"/>
      <c r="U571" s="29"/>
      <c r="V571" s="29"/>
      <c r="W571" s="29"/>
      <c r="X571" s="29"/>
      <c r="Y571" s="29"/>
      <c r="Z571" s="29"/>
      <c r="AA571" s="29"/>
      <c r="AB571" s="29"/>
      <c r="AC571" s="29"/>
      <c r="AD571" s="29"/>
      <c r="AG571" s="6"/>
      <c r="AH571" s="80"/>
    </row>
    <row r="572" spans="2:34" ht="13.5" customHeight="1">
      <c r="B572" s="29"/>
      <c r="C572" s="79"/>
      <c r="D572" s="79"/>
      <c r="E572" s="79"/>
      <c r="F572" s="79"/>
      <c r="G572" s="79"/>
      <c r="H572" s="79"/>
      <c r="I572" s="150"/>
      <c r="J572" s="150"/>
      <c r="K572" s="151"/>
      <c r="L572" s="151"/>
      <c r="M572" s="150"/>
      <c r="N572" s="150"/>
      <c r="O572" s="151"/>
      <c r="P572" s="151"/>
      <c r="Q572" s="150"/>
      <c r="R572" s="150"/>
      <c r="S572" s="151"/>
      <c r="T572" s="151"/>
      <c r="U572" s="29"/>
      <c r="V572" s="29"/>
      <c r="W572" s="29"/>
      <c r="X572" s="29"/>
      <c r="Y572" s="29"/>
      <c r="Z572" s="29"/>
      <c r="AA572" s="29"/>
      <c r="AB572" s="29"/>
      <c r="AC572" s="29"/>
      <c r="AD572" s="29"/>
      <c r="AG572" s="6"/>
      <c r="AH572" s="80"/>
    </row>
    <row r="573" spans="2:34" ht="13.5" customHeight="1">
      <c r="B573" s="29"/>
      <c r="C573" s="79"/>
      <c r="D573" s="79"/>
      <c r="E573" s="79"/>
      <c r="F573" s="79"/>
      <c r="G573" s="79"/>
      <c r="H573" s="79"/>
      <c r="I573" s="150"/>
      <c r="J573" s="150"/>
      <c r="K573" s="151"/>
      <c r="L573" s="151"/>
      <c r="M573" s="150"/>
      <c r="N573" s="150"/>
      <c r="O573" s="151"/>
      <c r="P573" s="151"/>
      <c r="Q573" s="150"/>
      <c r="R573" s="150"/>
      <c r="S573" s="151"/>
      <c r="T573" s="151"/>
      <c r="U573" s="29"/>
      <c r="V573" s="29"/>
      <c r="W573" s="29"/>
      <c r="X573" s="29"/>
      <c r="Y573" s="29"/>
      <c r="Z573" s="29"/>
      <c r="AA573" s="29"/>
      <c r="AB573" s="29"/>
      <c r="AC573" s="29"/>
      <c r="AD573" s="29"/>
      <c r="AG573" s="6"/>
      <c r="AH573" s="80"/>
    </row>
    <row r="574" spans="2:34" ht="13.5" customHeight="1">
      <c r="B574" s="29"/>
      <c r="C574" s="79"/>
      <c r="D574" s="79"/>
      <c r="E574" s="79"/>
      <c r="F574" s="79"/>
      <c r="G574" s="79"/>
      <c r="H574" s="79"/>
      <c r="I574" s="36"/>
      <c r="J574" s="36"/>
      <c r="K574" s="42"/>
      <c r="L574" s="42"/>
      <c r="M574" s="36"/>
      <c r="N574" s="36"/>
      <c r="O574" s="42"/>
      <c r="P574" s="42"/>
      <c r="Q574" s="36"/>
      <c r="R574" s="36"/>
      <c r="S574" s="42"/>
      <c r="T574" s="42"/>
      <c r="U574" s="29"/>
      <c r="V574" s="29"/>
      <c r="W574" s="29"/>
      <c r="X574" s="29"/>
      <c r="Y574" s="29"/>
      <c r="Z574" s="29"/>
      <c r="AA574" s="29"/>
      <c r="AB574" s="29"/>
      <c r="AC574" s="29"/>
      <c r="AD574" s="29"/>
      <c r="AG574" s="6"/>
      <c r="AH574" s="80"/>
    </row>
    <row r="575" spans="2:34" ht="13.5" customHeight="1">
      <c r="B575" s="29"/>
      <c r="C575" s="79"/>
      <c r="D575" s="79"/>
      <c r="E575" s="79"/>
      <c r="F575" s="79"/>
      <c r="G575" s="79"/>
      <c r="H575" s="79"/>
      <c r="I575" s="36"/>
      <c r="J575" s="36"/>
      <c r="K575" s="42"/>
      <c r="L575" s="42"/>
      <c r="M575" s="36"/>
      <c r="N575" s="36"/>
      <c r="O575" s="42"/>
      <c r="P575" s="42"/>
      <c r="Q575" s="36"/>
      <c r="R575" s="36"/>
      <c r="S575" s="42"/>
      <c r="T575" s="42"/>
      <c r="U575" s="29"/>
      <c r="V575" s="29"/>
      <c r="W575" s="29"/>
      <c r="X575" s="29"/>
      <c r="Y575" s="29"/>
      <c r="Z575" s="29"/>
      <c r="AA575" s="29"/>
      <c r="AB575" s="29"/>
      <c r="AC575" s="29"/>
      <c r="AD575" s="29"/>
      <c r="AG575" s="6"/>
      <c r="AH575" s="80"/>
    </row>
    <row r="576" spans="2:34" ht="13.5" customHeight="1">
      <c r="B576" s="29"/>
      <c r="C576" s="79"/>
      <c r="D576" s="79"/>
      <c r="E576" s="79"/>
      <c r="F576" s="79"/>
      <c r="G576" s="79"/>
      <c r="H576" s="79"/>
      <c r="I576" s="36"/>
      <c r="J576" s="36"/>
      <c r="K576" s="42"/>
      <c r="L576" s="42"/>
      <c r="M576" s="36"/>
      <c r="N576" s="36"/>
      <c r="O576" s="42"/>
      <c r="P576" s="42"/>
      <c r="Q576" s="36"/>
      <c r="R576" s="36"/>
      <c r="S576" s="42"/>
      <c r="T576" s="42"/>
      <c r="U576" s="29"/>
      <c r="V576" s="29"/>
      <c r="W576" s="29"/>
      <c r="X576" s="29"/>
      <c r="Y576" s="29"/>
      <c r="Z576" s="29"/>
      <c r="AA576" s="29"/>
      <c r="AB576" s="29"/>
      <c r="AC576" s="29"/>
      <c r="AD576" s="29"/>
      <c r="AG576" s="6"/>
      <c r="AH576" s="80"/>
    </row>
    <row r="577" spans="2:34" ht="13.5" customHeight="1">
      <c r="B577" s="29"/>
      <c r="C577" s="79"/>
      <c r="D577" s="79"/>
      <c r="E577" s="79"/>
      <c r="F577" s="79"/>
      <c r="G577" s="79"/>
      <c r="H577" s="79"/>
      <c r="I577" s="150"/>
      <c r="J577" s="150"/>
      <c r="K577" s="151"/>
      <c r="L577" s="151"/>
      <c r="M577" s="150"/>
      <c r="N577" s="150"/>
      <c r="O577" s="151"/>
      <c r="P577" s="151"/>
      <c r="Q577" s="150"/>
      <c r="R577" s="150"/>
      <c r="S577" s="151"/>
      <c r="T577" s="151"/>
      <c r="U577" s="29"/>
      <c r="V577" s="29"/>
      <c r="W577" s="29"/>
      <c r="X577" s="29"/>
      <c r="Y577" s="29"/>
      <c r="Z577" s="29"/>
      <c r="AA577" s="29"/>
      <c r="AB577" s="29"/>
      <c r="AC577" s="29"/>
      <c r="AD577" s="29"/>
      <c r="AG577" s="6"/>
      <c r="AH577" s="80"/>
    </row>
    <row r="578" spans="2:34" ht="13.5" customHeight="1">
      <c r="B578" s="29"/>
      <c r="C578" s="79"/>
      <c r="D578" s="79"/>
      <c r="E578" s="79"/>
      <c r="F578" s="79"/>
      <c r="G578" s="79"/>
      <c r="H578" s="79"/>
      <c r="I578" s="150"/>
      <c r="J578" s="150"/>
      <c r="K578" s="151"/>
      <c r="L578" s="151"/>
      <c r="M578" s="150"/>
      <c r="N578" s="150"/>
      <c r="O578" s="151"/>
      <c r="P578" s="151"/>
      <c r="Q578" s="150"/>
      <c r="R578" s="150"/>
      <c r="S578" s="151"/>
      <c r="T578" s="151"/>
      <c r="U578" s="29"/>
      <c r="V578" s="29"/>
      <c r="W578" s="29"/>
      <c r="X578" s="29"/>
      <c r="Y578" s="29"/>
      <c r="Z578" s="29"/>
      <c r="AA578" s="29"/>
      <c r="AB578" s="29"/>
      <c r="AC578" s="29"/>
      <c r="AD578" s="29"/>
      <c r="AG578" s="6"/>
      <c r="AH578" s="80"/>
    </row>
    <row r="579" spans="2:34" ht="13.5" customHeight="1">
      <c r="B579" s="29"/>
      <c r="C579" s="79"/>
      <c r="D579" s="79"/>
      <c r="E579" s="79"/>
      <c r="F579" s="79"/>
      <c r="G579" s="79"/>
      <c r="H579" s="79"/>
      <c r="I579" s="150"/>
      <c r="J579" s="150"/>
      <c r="K579" s="151"/>
      <c r="L579" s="151"/>
      <c r="M579" s="150"/>
      <c r="N579" s="150"/>
      <c r="O579" s="151"/>
      <c r="P579" s="151"/>
      <c r="Q579" s="150"/>
      <c r="R579" s="150"/>
      <c r="S579" s="151"/>
      <c r="T579" s="151"/>
      <c r="U579" s="29"/>
      <c r="V579" s="29"/>
      <c r="W579" s="29"/>
      <c r="X579" s="29"/>
      <c r="Y579" s="29"/>
      <c r="Z579" s="29"/>
      <c r="AA579" s="29"/>
      <c r="AB579" s="29"/>
      <c r="AC579" s="29"/>
      <c r="AD579" s="29"/>
      <c r="AG579" s="6"/>
      <c r="AH579" s="80"/>
    </row>
    <row r="580" spans="2:34" ht="13.5" customHeight="1">
      <c r="B580" s="29"/>
      <c r="C580" s="79"/>
      <c r="D580" s="79"/>
      <c r="E580" s="79"/>
      <c r="F580" s="79"/>
      <c r="G580" s="79"/>
      <c r="H580" s="79"/>
      <c r="I580" s="36"/>
      <c r="J580" s="36"/>
      <c r="K580" s="42"/>
      <c r="L580" s="42"/>
      <c r="M580" s="36"/>
      <c r="N580" s="36"/>
      <c r="O580" s="42"/>
      <c r="P580" s="42"/>
      <c r="Q580" s="36"/>
      <c r="R580" s="36"/>
      <c r="S580" s="42"/>
      <c r="T580" s="42"/>
      <c r="U580" s="29"/>
      <c r="V580" s="29"/>
      <c r="W580" s="29"/>
      <c r="X580" s="29"/>
      <c r="Y580" s="29"/>
      <c r="Z580" s="29"/>
      <c r="AA580" s="29"/>
      <c r="AB580" s="29"/>
      <c r="AC580" s="29"/>
      <c r="AD580" s="29"/>
      <c r="AG580" s="6"/>
      <c r="AH580" s="80"/>
    </row>
    <row r="581" spans="2:34" ht="13.5" customHeight="1">
      <c r="B581" s="29"/>
      <c r="C581" s="79"/>
      <c r="D581" s="79"/>
      <c r="E581" s="79"/>
      <c r="F581" s="79"/>
      <c r="G581" s="79"/>
      <c r="H581" s="79"/>
      <c r="I581" s="36"/>
      <c r="J581" s="36"/>
      <c r="K581" s="42"/>
      <c r="L581" s="42"/>
      <c r="M581" s="36"/>
      <c r="N581" s="36"/>
      <c r="O581" s="42"/>
      <c r="P581" s="42"/>
      <c r="Q581" s="36"/>
      <c r="R581" s="36"/>
      <c r="S581" s="42"/>
      <c r="T581" s="42"/>
      <c r="U581" s="29"/>
      <c r="V581" s="29"/>
      <c r="W581" s="29"/>
      <c r="X581" s="29"/>
      <c r="Y581" s="29"/>
      <c r="Z581" s="29"/>
      <c r="AA581" s="29"/>
      <c r="AB581" s="29"/>
      <c r="AC581" s="29"/>
      <c r="AD581" s="29"/>
    </row>
    <row r="582" spans="2:34" ht="13.5" customHeight="1">
      <c r="B582" s="29"/>
      <c r="C582" s="79"/>
      <c r="D582" s="79"/>
      <c r="E582" s="79"/>
      <c r="F582" s="79"/>
      <c r="G582" s="79"/>
      <c r="H582" s="79"/>
      <c r="I582" s="36"/>
      <c r="J582" s="36"/>
      <c r="K582" s="42"/>
      <c r="L582" s="42"/>
      <c r="M582" s="36"/>
      <c r="N582" s="36"/>
      <c r="O582" s="42"/>
      <c r="P582" s="42"/>
      <c r="Q582" s="36"/>
      <c r="R582" s="36"/>
      <c r="S582" s="42"/>
      <c r="T582" s="42"/>
      <c r="U582" s="29"/>
      <c r="V582" s="29"/>
      <c r="W582" s="29"/>
      <c r="X582" s="29"/>
      <c r="Y582" s="29"/>
      <c r="Z582" s="29"/>
      <c r="AA582" s="29"/>
      <c r="AB582" s="29"/>
      <c r="AC582" s="29"/>
      <c r="AD582" s="29"/>
    </row>
    <row r="583" spans="2:34">
      <c r="B583" s="29"/>
      <c r="C583" s="79"/>
      <c r="D583" s="79"/>
      <c r="E583" s="79"/>
      <c r="F583" s="79"/>
      <c r="G583" s="79"/>
      <c r="H583" s="79"/>
      <c r="I583" s="36"/>
      <c r="J583" s="36"/>
      <c r="K583" s="42"/>
      <c r="L583" s="42"/>
      <c r="M583" s="36"/>
      <c r="N583" s="36"/>
      <c r="O583" s="42"/>
      <c r="P583" s="42"/>
      <c r="Q583" s="36"/>
      <c r="R583" s="36"/>
      <c r="S583" s="42"/>
      <c r="T583" s="42"/>
      <c r="U583" s="29"/>
      <c r="V583" s="29"/>
      <c r="W583" s="29"/>
      <c r="X583" s="29"/>
      <c r="Y583" s="29"/>
      <c r="Z583" s="29"/>
      <c r="AA583" s="29"/>
      <c r="AB583" s="29"/>
      <c r="AC583" s="29"/>
      <c r="AD583" s="29"/>
    </row>
    <row r="584" spans="2:34" ht="13.5" customHeight="1">
      <c r="B584" s="227" t="s">
        <v>240</v>
      </c>
      <c r="C584" s="227"/>
      <c r="D584" s="227"/>
      <c r="E584" s="227"/>
      <c r="F584" s="227"/>
      <c r="G584" s="227"/>
      <c r="H584" s="227"/>
      <c r="I584" s="227"/>
      <c r="J584" s="227"/>
      <c r="K584" s="227"/>
      <c r="L584" s="227"/>
      <c r="M584" s="227"/>
      <c r="N584" s="227"/>
      <c r="O584" s="227"/>
      <c r="P584" s="227"/>
      <c r="Q584" s="227"/>
      <c r="R584" s="227"/>
      <c r="S584" s="227"/>
      <c r="T584" s="227"/>
      <c r="U584" s="227"/>
      <c r="V584" s="227"/>
      <c r="W584" s="227"/>
      <c r="X584" s="227"/>
      <c r="Y584" s="227"/>
      <c r="Z584" s="227"/>
      <c r="AA584" s="227"/>
      <c r="AB584" s="227"/>
      <c r="AC584" s="29"/>
      <c r="AD584" s="29"/>
    </row>
    <row r="585" spans="2:34">
      <c r="B585" s="227"/>
      <c r="C585" s="227"/>
      <c r="D585" s="227"/>
      <c r="E585" s="227"/>
      <c r="F585" s="227"/>
      <c r="G585" s="227"/>
      <c r="H585" s="227"/>
      <c r="I585" s="227"/>
      <c r="J585" s="227"/>
      <c r="K585" s="227"/>
      <c r="L585" s="227"/>
      <c r="M585" s="227"/>
      <c r="N585" s="227"/>
      <c r="O585" s="227"/>
      <c r="P585" s="227"/>
      <c r="Q585" s="227"/>
      <c r="R585" s="227"/>
      <c r="S585" s="227"/>
      <c r="T585" s="227"/>
      <c r="U585" s="227"/>
      <c r="V585" s="227"/>
      <c r="W585" s="227"/>
      <c r="X585" s="227"/>
      <c r="Y585" s="227"/>
      <c r="Z585" s="227"/>
      <c r="AA585" s="227"/>
      <c r="AB585" s="227"/>
      <c r="AC585" s="29"/>
      <c r="AD585" s="29"/>
    </row>
    <row r="586" spans="2:34">
      <c r="B586" s="227"/>
      <c r="C586" s="227"/>
      <c r="D586" s="227"/>
      <c r="E586" s="227"/>
      <c r="F586" s="227"/>
      <c r="G586" s="227"/>
      <c r="H586" s="227"/>
      <c r="I586" s="227"/>
      <c r="J586" s="227"/>
      <c r="K586" s="227"/>
      <c r="L586" s="227"/>
      <c r="M586" s="227"/>
      <c r="N586" s="227"/>
      <c r="O586" s="227"/>
      <c r="P586" s="227"/>
      <c r="Q586" s="227"/>
      <c r="R586" s="227"/>
      <c r="S586" s="227"/>
      <c r="T586" s="227"/>
      <c r="U586" s="227"/>
      <c r="V586" s="227"/>
      <c r="W586" s="227"/>
      <c r="X586" s="227"/>
      <c r="Y586" s="227"/>
      <c r="Z586" s="227"/>
      <c r="AA586" s="227"/>
      <c r="AB586" s="227"/>
      <c r="AC586" s="29"/>
      <c r="AD586" s="29"/>
    </row>
    <row r="587" spans="2:34">
      <c r="B587" s="29"/>
      <c r="C587" s="357"/>
      <c r="D587" s="358"/>
      <c r="E587" s="358"/>
      <c r="F587" s="358"/>
      <c r="G587" s="358"/>
      <c r="H587" s="359"/>
      <c r="I587" s="339" t="s">
        <v>24</v>
      </c>
      <c r="J587" s="232"/>
      <c r="K587" s="381">
        <f>I555</f>
        <v>155</v>
      </c>
      <c r="L587" s="382"/>
      <c r="M587" s="339" t="s">
        <v>2</v>
      </c>
      <c r="N587" s="232"/>
      <c r="O587" s="233">
        <f>M555</f>
        <v>97</v>
      </c>
      <c r="P587" s="234"/>
      <c r="Q587" s="339" t="s">
        <v>3</v>
      </c>
      <c r="R587" s="232"/>
      <c r="S587" s="381">
        <f>Q555</f>
        <v>58</v>
      </c>
      <c r="T587" s="382"/>
      <c r="U587" s="27"/>
      <c r="V587" s="27"/>
      <c r="W587" s="27"/>
      <c r="X587" s="27"/>
      <c r="Y587" s="27"/>
      <c r="Z587" s="27"/>
      <c r="AA587" s="27"/>
      <c r="AB587" s="27"/>
      <c r="AC587" s="29"/>
      <c r="AD587" s="29"/>
    </row>
    <row r="588" spans="2:34" ht="27" customHeight="1">
      <c r="B588" s="29"/>
      <c r="C588" s="245" t="s">
        <v>198</v>
      </c>
      <c r="D588" s="341"/>
      <c r="E588" s="341"/>
      <c r="F588" s="341"/>
      <c r="G588" s="341"/>
      <c r="H588" s="342"/>
      <c r="I588" s="250">
        <f t="shared" ref="I588:I596" si="163">M588+Q588</f>
        <v>81</v>
      </c>
      <c r="J588" s="251"/>
      <c r="K588" s="252">
        <f t="shared" ref="K588:K596" si="164">I588/K$587</f>
        <v>0.52258064516129032</v>
      </c>
      <c r="L588" s="253"/>
      <c r="M588" s="250">
        <v>61</v>
      </c>
      <c r="N588" s="251"/>
      <c r="O588" s="280">
        <f>M588/O$587</f>
        <v>0.62886597938144329</v>
      </c>
      <c r="P588" s="281"/>
      <c r="Q588" s="250">
        <v>20</v>
      </c>
      <c r="R588" s="251"/>
      <c r="S588" s="252">
        <f t="shared" ref="S588:S596" si="165">Q588/S$587</f>
        <v>0.34482758620689657</v>
      </c>
      <c r="T588" s="253"/>
      <c r="U588" s="29"/>
      <c r="V588" s="29"/>
      <c r="W588" s="29"/>
      <c r="X588" s="29"/>
      <c r="Y588" s="29"/>
      <c r="Z588" s="29"/>
      <c r="AA588" s="29"/>
      <c r="AB588" s="29"/>
      <c r="AC588" s="29"/>
      <c r="AD588" s="29"/>
    </row>
    <row r="589" spans="2:34" ht="27" customHeight="1">
      <c r="B589" s="29"/>
      <c r="C589" s="340" t="s">
        <v>166</v>
      </c>
      <c r="D589" s="341"/>
      <c r="E589" s="341"/>
      <c r="F589" s="341"/>
      <c r="G589" s="341"/>
      <c r="H589" s="342"/>
      <c r="I589" s="250">
        <f t="shared" ref="I589:I594" si="166">M589+Q589</f>
        <v>57</v>
      </c>
      <c r="J589" s="251"/>
      <c r="K589" s="252">
        <f t="shared" si="164"/>
        <v>0.36774193548387096</v>
      </c>
      <c r="L589" s="253"/>
      <c r="M589" s="250">
        <v>34</v>
      </c>
      <c r="N589" s="251"/>
      <c r="O589" s="280">
        <f t="shared" ref="O589:O596" si="167">M589/O$587</f>
        <v>0.35051546391752575</v>
      </c>
      <c r="P589" s="281"/>
      <c r="Q589" s="250">
        <v>23</v>
      </c>
      <c r="R589" s="251"/>
      <c r="S589" s="252">
        <f t="shared" si="165"/>
        <v>0.39655172413793105</v>
      </c>
      <c r="T589" s="253"/>
      <c r="U589" s="29"/>
      <c r="V589" s="29"/>
      <c r="W589" s="29"/>
      <c r="X589" s="29"/>
      <c r="Y589" s="29"/>
      <c r="Z589" s="29"/>
      <c r="AA589" s="29"/>
      <c r="AB589" s="29"/>
      <c r="AC589" s="29"/>
      <c r="AD589" s="29"/>
    </row>
    <row r="590" spans="2:34">
      <c r="B590" s="29"/>
      <c r="C590" s="340" t="s">
        <v>170</v>
      </c>
      <c r="D590" s="341"/>
      <c r="E590" s="341"/>
      <c r="F590" s="341"/>
      <c r="G590" s="341"/>
      <c r="H590" s="342"/>
      <c r="I590" s="250">
        <f t="shared" si="166"/>
        <v>42</v>
      </c>
      <c r="J590" s="251"/>
      <c r="K590" s="252">
        <f t="shared" si="164"/>
        <v>0.2709677419354839</v>
      </c>
      <c r="L590" s="253"/>
      <c r="M590" s="250">
        <v>26</v>
      </c>
      <c r="N590" s="251"/>
      <c r="O590" s="280">
        <f>M590/O$587</f>
        <v>0.26804123711340205</v>
      </c>
      <c r="P590" s="281"/>
      <c r="Q590" s="250">
        <v>16</v>
      </c>
      <c r="R590" s="251"/>
      <c r="S590" s="252">
        <f t="shared" si="165"/>
        <v>0.27586206896551724</v>
      </c>
      <c r="T590" s="253"/>
      <c r="U590" s="29"/>
      <c r="V590" s="29"/>
      <c r="W590" s="29"/>
      <c r="X590" s="29"/>
      <c r="Y590" s="29"/>
      <c r="Z590" s="29"/>
      <c r="AA590" s="29"/>
      <c r="AB590" s="29"/>
      <c r="AC590" s="29"/>
      <c r="AD590" s="29"/>
    </row>
    <row r="591" spans="2:34" ht="27" customHeight="1">
      <c r="B591" s="29"/>
      <c r="C591" s="340" t="s">
        <v>168</v>
      </c>
      <c r="D591" s="341"/>
      <c r="E591" s="341"/>
      <c r="F591" s="341"/>
      <c r="G591" s="341"/>
      <c r="H591" s="342"/>
      <c r="I591" s="250">
        <f t="shared" si="166"/>
        <v>37</v>
      </c>
      <c r="J591" s="251"/>
      <c r="K591" s="252">
        <f t="shared" si="164"/>
        <v>0.23870967741935484</v>
      </c>
      <c r="L591" s="253"/>
      <c r="M591" s="250">
        <v>19</v>
      </c>
      <c r="N591" s="251"/>
      <c r="O591" s="280">
        <f>M591/O$587</f>
        <v>0.19587628865979381</v>
      </c>
      <c r="P591" s="281"/>
      <c r="Q591" s="250">
        <v>18</v>
      </c>
      <c r="R591" s="251"/>
      <c r="S591" s="252">
        <f t="shared" si="165"/>
        <v>0.31034482758620691</v>
      </c>
      <c r="T591" s="253"/>
      <c r="U591" s="29"/>
      <c r="V591" s="29"/>
      <c r="W591" s="29"/>
      <c r="X591" s="29"/>
      <c r="Y591" s="29"/>
      <c r="Z591" s="29"/>
      <c r="AA591" s="29"/>
      <c r="AB591" s="29"/>
      <c r="AC591" s="29"/>
      <c r="AD591" s="29"/>
    </row>
    <row r="592" spans="2:34" ht="27" customHeight="1">
      <c r="C592" s="340" t="s">
        <v>171</v>
      </c>
      <c r="D592" s="341"/>
      <c r="E592" s="341"/>
      <c r="F592" s="341"/>
      <c r="G592" s="341"/>
      <c r="H592" s="342"/>
      <c r="I592" s="250">
        <f t="shared" si="166"/>
        <v>30</v>
      </c>
      <c r="J592" s="251"/>
      <c r="K592" s="252">
        <f t="shared" si="164"/>
        <v>0.19354838709677419</v>
      </c>
      <c r="L592" s="253"/>
      <c r="M592" s="250">
        <v>18</v>
      </c>
      <c r="N592" s="251"/>
      <c r="O592" s="280">
        <f>M592/O$587</f>
        <v>0.18556701030927836</v>
      </c>
      <c r="P592" s="281"/>
      <c r="Q592" s="250">
        <v>12</v>
      </c>
      <c r="R592" s="251"/>
      <c r="S592" s="252">
        <f t="shared" si="165"/>
        <v>0.20689655172413793</v>
      </c>
      <c r="T592" s="253"/>
      <c r="U592" s="29"/>
      <c r="V592" s="29"/>
      <c r="W592" s="29"/>
      <c r="X592" s="29"/>
      <c r="Y592" s="29"/>
      <c r="Z592" s="29"/>
      <c r="AA592" s="29"/>
      <c r="AB592" s="29"/>
      <c r="AC592" s="29"/>
      <c r="AD592" s="29"/>
    </row>
    <row r="593" spans="2:37" ht="27" customHeight="1">
      <c r="C593" s="340" t="s">
        <v>167</v>
      </c>
      <c r="D593" s="341"/>
      <c r="E593" s="341"/>
      <c r="F593" s="341"/>
      <c r="G593" s="341"/>
      <c r="H593" s="342"/>
      <c r="I593" s="250">
        <f t="shared" si="166"/>
        <v>21</v>
      </c>
      <c r="J593" s="251"/>
      <c r="K593" s="252">
        <f t="shared" si="164"/>
        <v>0.13548387096774195</v>
      </c>
      <c r="L593" s="253"/>
      <c r="M593" s="250">
        <v>13</v>
      </c>
      <c r="N593" s="251"/>
      <c r="O593" s="280">
        <f>M593/O$587</f>
        <v>0.13402061855670103</v>
      </c>
      <c r="P593" s="281"/>
      <c r="Q593" s="250">
        <v>8</v>
      </c>
      <c r="R593" s="251"/>
      <c r="S593" s="252">
        <f t="shared" si="165"/>
        <v>0.13793103448275862</v>
      </c>
      <c r="T593" s="253"/>
      <c r="U593" s="29"/>
      <c r="V593" s="29"/>
      <c r="W593" s="29"/>
      <c r="X593" s="29"/>
      <c r="Y593" s="29"/>
      <c r="Z593" s="29"/>
      <c r="AA593" s="29"/>
      <c r="AB593" s="29"/>
      <c r="AC593" s="29"/>
      <c r="AD593" s="29"/>
    </row>
    <row r="594" spans="2:37" ht="27" customHeight="1">
      <c r="B594" s="122"/>
      <c r="C594" s="340" t="s">
        <v>169</v>
      </c>
      <c r="D594" s="341"/>
      <c r="E594" s="341"/>
      <c r="F594" s="341"/>
      <c r="G594" s="341"/>
      <c r="H594" s="342"/>
      <c r="I594" s="250">
        <f t="shared" si="166"/>
        <v>17</v>
      </c>
      <c r="J594" s="251"/>
      <c r="K594" s="252">
        <f t="shared" si="164"/>
        <v>0.10967741935483871</v>
      </c>
      <c r="L594" s="253"/>
      <c r="M594" s="250">
        <v>15</v>
      </c>
      <c r="N594" s="251"/>
      <c r="O594" s="280">
        <f>M594/O$587</f>
        <v>0.15463917525773196</v>
      </c>
      <c r="P594" s="281"/>
      <c r="Q594" s="250">
        <v>2</v>
      </c>
      <c r="R594" s="251"/>
      <c r="S594" s="252">
        <f t="shared" si="165"/>
        <v>3.4482758620689655E-2</v>
      </c>
      <c r="T594" s="253"/>
      <c r="U594" s="29"/>
      <c r="V594" s="29"/>
      <c r="W594" s="29"/>
      <c r="X594" s="29"/>
      <c r="Y594" s="29"/>
      <c r="Z594" s="29"/>
      <c r="AA594" s="29"/>
      <c r="AB594" s="29"/>
      <c r="AC594" s="29"/>
      <c r="AD594" s="29"/>
    </row>
    <row r="595" spans="2:37" ht="27" customHeight="1">
      <c r="B595" s="122"/>
      <c r="C595" s="340" t="s">
        <v>165</v>
      </c>
      <c r="D595" s="341"/>
      <c r="E595" s="341"/>
      <c r="F595" s="341"/>
      <c r="G595" s="341"/>
      <c r="H595" s="342"/>
      <c r="I595" s="250">
        <f t="shared" si="163"/>
        <v>12</v>
      </c>
      <c r="J595" s="251"/>
      <c r="K595" s="252">
        <f t="shared" si="164"/>
        <v>7.7419354838709681E-2</v>
      </c>
      <c r="L595" s="253"/>
      <c r="M595" s="250">
        <v>7</v>
      </c>
      <c r="N595" s="251"/>
      <c r="O595" s="280">
        <f t="shared" si="167"/>
        <v>7.2164948453608241E-2</v>
      </c>
      <c r="P595" s="281"/>
      <c r="Q595" s="250">
        <v>5</v>
      </c>
      <c r="R595" s="251"/>
      <c r="S595" s="252">
        <f t="shared" si="165"/>
        <v>8.6206896551724144E-2</v>
      </c>
      <c r="T595" s="253"/>
      <c r="U595" s="29"/>
      <c r="V595" s="29"/>
      <c r="W595" s="29"/>
      <c r="X595" s="29"/>
      <c r="Y595" s="29"/>
      <c r="Z595" s="29"/>
      <c r="AA595" s="29"/>
      <c r="AB595" s="29"/>
      <c r="AC595" s="29"/>
      <c r="AD595" s="29"/>
    </row>
    <row r="596" spans="2:37">
      <c r="B596" s="29"/>
      <c r="C596" s="340" t="s">
        <v>53</v>
      </c>
      <c r="D596" s="341"/>
      <c r="E596" s="341"/>
      <c r="F596" s="341"/>
      <c r="G596" s="341"/>
      <c r="H596" s="342"/>
      <c r="I596" s="250">
        <f t="shared" si="163"/>
        <v>3</v>
      </c>
      <c r="J596" s="251"/>
      <c r="K596" s="252">
        <f t="shared" si="164"/>
        <v>1.935483870967742E-2</v>
      </c>
      <c r="L596" s="253"/>
      <c r="M596" s="250">
        <v>1</v>
      </c>
      <c r="N596" s="251"/>
      <c r="O596" s="280">
        <f t="shared" si="167"/>
        <v>1.0309278350515464E-2</v>
      </c>
      <c r="P596" s="281"/>
      <c r="Q596" s="250">
        <v>2</v>
      </c>
      <c r="R596" s="251"/>
      <c r="S596" s="252">
        <f t="shared" si="165"/>
        <v>3.4482758620689655E-2</v>
      </c>
      <c r="T596" s="253"/>
      <c r="U596" s="29"/>
      <c r="V596" s="29"/>
      <c r="W596" s="29"/>
      <c r="X596" s="29"/>
      <c r="Y596" s="29"/>
      <c r="Z596" s="29"/>
      <c r="AA596" s="29"/>
      <c r="AB596" s="29"/>
      <c r="AC596" s="29"/>
      <c r="AD596" s="29"/>
    </row>
    <row r="597" spans="2:37">
      <c r="B597" s="29"/>
      <c r="C597" s="78"/>
      <c r="D597" s="78"/>
      <c r="E597" s="78"/>
      <c r="F597" s="78"/>
      <c r="G597" s="78"/>
      <c r="H597" s="78"/>
      <c r="I597" s="36"/>
      <c r="J597" s="36"/>
      <c r="K597" s="42"/>
      <c r="L597" s="42"/>
      <c r="M597" s="36"/>
      <c r="N597" s="36"/>
      <c r="O597" s="42"/>
      <c r="P597" s="42"/>
      <c r="Q597" s="36"/>
      <c r="R597" s="36"/>
      <c r="S597" s="42"/>
      <c r="T597" s="42"/>
      <c r="U597" s="29"/>
      <c r="V597" s="29"/>
      <c r="W597" s="29"/>
      <c r="X597" s="29"/>
      <c r="Y597" s="29"/>
      <c r="Z597" s="29"/>
      <c r="AA597" s="29"/>
      <c r="AB597" s="29"/>
      <c r="AC597" s="29"/>
      <c r="AD597" s="29"/>
    </row>
    <row r="598" spans="2:37">
      <c r="B598" s="29"/>
      <c r="C598" s="82"/>
      <c r="D598" s="82"/>
      <c r="E598" s="82"/>
      <c r="F598" s="82"/>
      <c r="G598" s="82"/>
      <c r="H598" s="82"/>
      <c r="I598" s="29"/>
      <c r="J598" s="29"/>
      <c r="K598" s="29"/>
      <c r="L598" s="29"/>
      <c r="M598" s="29"/>
      <c r="N598" s="29"/>
      <c r="O598" s="29"/>
      <c r="P598" s="29"/>
      <c r="Q598" s="29"/>
      <c r="R598" s="29"/>
      <c r="S598" s="29"/>
      <c r="T598" s="29"/>
      <c r="U598" s="29"/>
      <c r="V598" s="29"/>
      <c r="W598" s="29"/>
      <c r="X598" s="29"/>
      <c r="Y598" s="29"/>
      <c r="Z598" s="29"/>
      <c r="AA598" s="29"/>
      <c r="AB598" s="29"/>
      <c r="AC598" s="29"/>
      <c r="AD598" s="29"/>
    </row>
    <row r="599" spans="2:37">
      <c r="B599" s="29"/>
      <c r="C599" s="82"/>
      <c r="D599" s="82"/>
      <c r="E599" s="82"/>
      <c r="F599" s="82"/>
      <c r="G599" s="82"/>
      <c r="H599" s="82"/>
      <c r="I599" s="29"/>
      <c r="J599" s="29"/>
      <c r="K599" s="29"/>
      <c r="L599" s="29"/>
      <c r="M599" s="29"/>
      <c r="N599" s="29"/>
      <c r="O599" s="29"/>
      <c r="P599" s="29"/>
      <c r="Q599" s="29"/>
      <c r="R599" s="29"/>
      <c r="S599" s="29"/>
      <c r="T599" s="29"/>
      <c r="U599" s="29"/>
      <c r="V599" s="29"/>
      <c r="W599" s="29"/>
      <c r="X599" s="29"/>
      <c r="Y599" s="29"/>
      <c r="Z599" s="29"/>
      <c r="AA599" s="29"/>
      <c r="AB599" s="29"/>
      <c r="AC599" s="29"/>
      <c r="AD599" s="29"/>
    </row>
    <row r="600" spans="2:37">
      <c r="B600" s="29"/>
      <c r="C600" s="82"/>
      <c r="D600" s="82"/>
      <c r="E600" s="82"/>
      <c r="F600" s="82"/>
      <c r="G600" s="82"/>
      <c r="H600" s="82"/>
      <c r="I600" s="29"/>
      <c r="J600" s="29"/>
      <c r="K600" s="29"/>
      <c r="L600" s="29"/>
      <c r="M600" s="29"/>
      <c r="N600" s="29"/>
      <c r="O600" s="29"/>
      <c r="P600" s="29"/>
      <c r="Q600" s="29"/>
      <c r="R600" s="29"/>
      <c r="S600" s="29"/>
      <c r="T600" s="29"/>
      <c r="U600" s="29"/>
      <c r="V600" s="29"/>
      <c r="W600" s="29"/>
      <c r="X600" s="29"/>
      <c r="Y600" s="29"/>
      <c r="Z600" s="29"/>
      <c r="AA600" s="29"/>
      <c r="AB600" s="29"/>
      <c r="AC600" s="29"/>
      <c r="AD600" s="29"/>
    </row>
    <row r="601" spans="2:37" ht="44.25" customHeight="1">
      <c r="B601" s="227" t="s">
        <v>241</v>
      </c>
      <c r="C601" s="227"/>
      <c r="D601" s="227"/>
      <c r="E601" s="227"/>
      <c r="F601" s="227"/>
      <c r="G601" s="227"/>
      <c r="H601" s="227"/>
      <c r="I601" s="227"/>
      <c r="J601" s="227"/>
      <c r="K601" s="227"/>
      <c r="L601" s="227"/>
      <c r="M601" s="227"/>
      <c r="N601" s="227"/>
      <c r="O601" s="227"/>
      <c r="P601" s="227"/>
      <c r="Q601" s="227"/>
      <c r="R601" s="227"/>
      <c r="S601" s="227"/>
      <c r="T601" s="227"/>
      <c r="U601" s="227"/>
      <c r="V601" s="227"/>
      <c r="W601" s="227"/>
      <c r="X601" s="227"/>
      <c r="Y601" s="227"/>
      <c r="Z601" s="227"/>
      <c r="AA601" s="227"/>
      <c r="AB601" s="227"/>
      <c r="AC601" s="153"/>
      <c r="AD601" s="29"/>
    </row>
    <row r="602" spans="2:37">
      <c r="B602" s="29"/>
      <c r="C602" s="122"/>
      <c r="D602" s="122"/>
      <c r="E602" s="122"/>
      <c r="F602" s="122"/>
      <c r="G602" s="122"/>
      <c r="H602" s="122"/>
      <c r="I602" s="122"/>
      <c r="J602" s="122"/>
      <c r="K602" s="122"/>
      <c r="L602" s="122"/>
      <c r="M602" s="122"/>
      <c r="N602" s="122"/>
      <c r="O602" s="122"/>
      <c r="P602" s="122"/>
      <c r="Q602" s="122"/>
      <c r="R602" s="122"/>
      <c r="S602" s="122"/>
      <c r="T602" s="122"/>
      <c r="U602" s="122"/>
      <c r="V602" s="122"/>
      <c r="W602" s="122"/>
      <c r="X602" s="122"/>
      <c r="Y602" s="122"/>
      <c r="Z602" s="122"/>
      <c r="AA602" s="122"/>
      <c r="AB602" s="122"/>
      <c r="AC602" s="29"/>
      <c r="AD602" s="29"/>
    </row>
    <row r="603" spans="2:37">
      <c r="B603" s="29"/>
      <c r="C603" s="208"/>
      <c r="D603" s="209"/>
      <c r="E603" s="209"/>
      <c r="F603" s="209"/>
      <c r="G603" s="209"/>
      <c r="H603" s="210"/>
      <c r="I603" s="238" t="s">
        <v>24</v>
      </c>
      <c r="J603" s="238"/>
      <c r="K603" s="272">
        <f>O603+S603+W603</f>
        <v>345</v>
      </c>
      <c r="L603" s="273"/>
      <c r="M603" s="238" t="s">
        <v>2</v>
      </c>
      <c r="N603" s="238"/>
      <c r="O603" s="239">
        <f>M556</f>
        <v>153</v>
      </c>
      <c r="P603" s="240"/>
      <c r="Q603" s="238" t="s">
        <v>3</v>
      </c>
      <c r="R603" s="238"/>
      <c r="S603" s="272">
        <f>Q556</f>
        <v>190</v>
      </c>
      <c r="T603" s="273"/>
      <c r="U603" s="238" t="s">
        <v>90</v>
      </c>
      <c r="V603" s="238"/>
      <c r="W603" s="272">
        <f>U556</f>
        <v>2</v>
      </c>
      <c r="X603" s="273"/>
      <c r="Y603" s="29"/>
      <c r="Z603" s="29"/>
      <c r="AA603" s="29"/>
      <c r="AB603" s="29"/>
      <c r="AC603" s="29"/>
      <c r="AD603" s="29"/>
    </row>
    <row r="604" spans="2:37" ht="27" customHeight="1">
      <c r="B604" s="29"/>
      <c r="C604" s="290" t="s">
        <v>176</v>
      </c>
      <c r="D604" s="291"/>
      <c r="E604" s="291"/>
      <c r="F604" s="291"/>
      <c r="G604" s="291"/>
      <c r="H604" s="292"/>
      <c r="I604" s="274">
        <f t="shared" ref="I604:I610" si="168">M604+Q604+U604</f>
        <v>227</v>
      </c>
      <c r="J604" s="275"/>
      <c r="K604" s="217">
        <f t="shared" ref="K604:K611" si="169">I604/K$603</f>
        <v>0.65797101449275364</v>
      </c>
      <c r="L604" s="218"/>
      <c r="M604" s="215">
        <v>91</v>
      </c>
      <c r="N604" s="216"/>
      <c r="O604" s="287">
        <f t="shared" ref="O604:O610" si="170">M604/O$603</f>
        <v>0.59477124183006536</v>
      </c>
      <c r="P604" s="288"/>
      <c r="Q604" s="215">
        <v>134</v>
      </c>
      <c r="R604" s="216"/>
      <c r="S604" s="217">
        <f t="shared" ref="S604:S611" si="171">Q604/S$603</f>
        <v>0.70526315789473681</v>
      </c>
      <c r="T604" s="218"/>
      <c r="U604" s="215">
        <v>2</v>
      </c>
      <c r="V604" s="216"/>
      <c r="W604" s="217">
        <f t="shared" ref="W604:W611" si="172">U604/W$603</f>
        <v>1</v>
      </c>
      <c r="X604" s="218"/>
      <c r="Y604" s="29"/>
      <c r="Z604" s="29"/>
      <c r="AA604" s="29"/>
      <c r="AB604" s="29"/>
      <c r="AC604" s="29"/>
      <c r="AD604" s="29"/>
      <c r="AI604" s="12"/>
      <c r="AJ604" s="12"/>
      <c r="AK604" s="12"/>
    </row>
    <row r="605" spans="2:37" ht="27" customHeight="1">
      <c r="B605" s="29"/>
      <c r="C605" s="290" t="s">
        <v>174</v>
      </c>
      <c r="D605" s="291"/>
      <c r="E605" s="291"/>
      <c r="F605" s="291"/>
      <c r="G605" s="291"/>
      <c r="H605" s="292"/>
      <c r="I605" s="274">
        <f t="shared" si="168"/>
        <v>86</v>
      </c>
      <c r="J605" s="275"/>
      <c r="K605" s="217">
        <f t="shared" si="169"/>
        <v>0.24927536231884059</v>
      </c>
      <c r="L605" s="218"/>
      <c r="M605" s="215">
        <v>46</v>
      </c>
      <c r="N605" s="216"/>
      <c r="O605" s="287">
        <f t="shared" si="170"/>
        <v>0.30065359477124182</v>
      </c>
      <c r="P605" s="288"/>
      <c r="Q605" s="215">
        <v>40</v>
      </c>
      <c r="R605" s="216"/>
      <c r="S605" s="217">
        <f t="shared" si="171"/>
        <v>0.21052631578947367</v>
      </c>
      <c r="T605" s="218"/>
      <c r="U605" s="215">
        <v>0</v>
      </c>
      <c r="V605" s="216"/>
      <c r="W605" s="217">
        <f t="shared" si="172"/>
        <v>0</v>
      </c>
      <c r="X605" s="218"/>
      <c r="Y605" s="29"/>
      <c r="Z605" s="29"/>
      <c r="AA605" s="29"/>
      <c r="AB605" s="29"/>
      <c r="AC605" s="29"/>
      <c r="AD605" s="29"/>
      <c r="AI605" s="12"/>
      <c r="AJ605" s="12"/>
      <c r="AK605" s="12"/>
    </row>
    <row r="606" spans="2:37" s="12" customFormat="1" ht="27" customHeight="1">
      <c r="B606" s="13"/>
      <c r="C606" s="245" t="s">
        <v>54</v>
      </c>
      <c r="D606" s="246"/>
      <c r="E606" s="246"/>
      <c r="F606" s="246"/>
      <c r="G606" s="246"/>
      <c r="H606" s="247"/>
      <c r="I606" s="274">
        <f t="shared" si="168"/>
        <v>58</v>
      </c>
      <c r="J606" s="275"/>
      <c r="K606" s="217">
        <f t="shared" si="169"/>
        <v>0.1681159420289855</v>
      </c>
      <c r="L606" s="218"/>
      <c r="M606" s="215">
        <v>32</v>
      </c>
      <c r="N606" s="216"/>
      <c r="O606" s="287">
        <f t="shared" si="170"/>
        <v>0.20915032679738563</v>
      </c>
      <c r="P606" s="288"/>
      <c r="Q606" s="215">
        <v>26</v>
      </c>
      <c r="R606" s="216"/>
      <c r="S606" s="217">
        <f t="shared" si="171"/>
        <v>0.1368421052631579</v>
      </c>
      <c r="T606" s="218"/>
      <c r="U606" s="215">
        <v>0</v>
      </c>
      <c r="V606" s="216"/>
      <c r="W606" s="217">
        <f t="shared" si="172"/>
        <v>0</v>
      </c>
      <c r="X606" s="218"/>
      <c r="Y606" s="29"/>
      <c r="Z606" s="29"/>
      <c r="AA606" s="29"/>
      <c r="AB606" s="29"/>
      <c r="AC606" s="13"/>
      <c r="AD606" s="13"/>
      <c r="AG606" s="26"/>
      <c r="AH606" s="26"/>
      <c r="AI606" s="26"/>
      <c r="AJ606" s="26"/>
      <c r="AK606" s="26"/>
    </row>
    <row r="607" spans="2:37" ht="27" customHeight="1">
      <c r="C607" s="290" t="s">
        <v>173</v>
      </c>
      <c r="D607" s="291"/>
      <c r="E607" s="291"/>
      <c r="F607" s="291"/>
      <c r="G607" s="291"/>
      <c r="H607" s="292"/>
      <c r="I607" s="274">
        <f t="shared" si="168"/>
        <v>35</v>
      </c>
      <c r="J607" s="275"/>
      <c r="K607" s="217">
        <f t="shared" si="169"/>
        <v>0.10144927536231885</v>
      </c>
      <c r="L607" s="218"/>
      <c r="M607" s="215">
        <v>16</v>
      </c>
      <c r="N607" s="216"/>
      <c r="O607" s="287">
        <f t="shared" si="170"/>
        <v>0.10457516339869281</v>
      </c>
      <c r="P607" s="288"/>
      <c r="Q607" s="215">
        <v>19</v>
      </c>
      <c r="R607" s="216"/>
      <c r="S607" s="217">
        <f t="shared" si="171"/>
        <v>0.1</v>
      </c>
      <c r="T607" s="218"/>
      <c r="U607" s="215">
        <v>0</v>
      </c>
      <c r="V607" s="216"/>
      <c r="W607" s="217">
        <f t="shared" si="172"/>
        <v>0</v>
      </c>
      <c r="X607" s="218"/>
      <c r="Y607" s="29"/>
      <c r="Z607" s="29"/>
      <c r="AA607" s="29"/>
      <c r="AB607" s="29"/>
      <c r="AC607" s="29"/>
      <c r="AD607" s="29"/>
    </row>
    <row r="608" spans="2:37" ht="40.5" customHeight="1">
      <c r="C608" s="290" t="s">
        <v>175</v>
      </c>
      <c r="D608" s="291"/>
      <c r="E608" s="291"/>
      <c r="F608" s="291"/>
      <c r="G608" s="291"/>
      <c r="H608" s="292"/>
      <c r="I608" s="274">
        <f t="shared" si="168"/>
        <v>24</v>
      </c>
      <c r="J608" s="275"/>
      <c r="K608" s="217">
        <f t="shared" si="169"/>
        <v>6.9565217391304349E-2</v>
      </c>
      <c r="L608" s="218"/>
      <c r="M608" s="215">
        <v>12</v>
      </c>
      <c r="N608" s="216"/>
      <c r="O608" s="287">
        <f t="shared" si="170"/>
        <v>7.8431372549019607E-2</v>
      </c>
      <c r="P608" s="288"/>
      <c r="Q608" s="215">
        <v>12</v>
      </c>
      <c r="R608" s="216"/>
      <c r="S608" s="217">
        <f t="shared" si="171"/>
        <v>6.3157894736842107E-2</v>
      </c>
      <c r="T608" s="218"/>
      <c r="U608" s="215">
        <v>0</v>
      </c>
      <c r="V608" s="216"/>
      <c r="W608" s="217">
        <f t="shared" si="172"/>
        <v>0</v>
      </c>
      <c r="X608" s="218"/>
      <c r="Y608" s="29"/>
      <c r="Z608" s="29"/>
      <c r="AA608" s="29"/>
      <c r="AB608" s="29"/>
      <c r="AC608" s="29"/>
      <c r="AD608" s="29"/>
    </row>
    <row r="609" spans="2:30" ht="27" customHeight="1">
      <c r="B609" s="122"/>
      <c r="C609" s="290" t="s">
        <v>56</v>
      </c>
      <c r="D609" s="291"/>
      <c r="E609" s="291"/>
      <c r="F609" s="291"/>
      <c r="G609" s="291"/>
      <c r="H609" s="292"/>
      <c r="I609" s="274">
        <f t="shared" si="168"/>
        <v>4</v>
      </c>
      <c r="J609" s="275"/>
      <c r="K609" s="217">
        <f t="shared" si="169"/>
        <v>1.1594202898550725E-2</v>
      </c>
      <c r="L609" s="218"/>
      <c r="M609" s="215">
        <v>3</v>
      </c>
      <c r="N609" s="216"/>
      <c r="O609" s="287">
        <f t="shared" si="170"/>
        <v>1.9607843137254902E-2</v>
      </c>
      <c r="P609" s="288"/>
      <c r="Q609" s="215">
        <v>1</v>
      </c>
      <c r="R609" s="216"/>
      <c r="S609" s="217">
        <f t="shared" si="171"/>
        <v>5.263157894736842E-3</v>
      </c>
      <c r="T609" s="218"/>
      <c r="U609" s="215">
        <v>0</v>
      </c>
      <c r="V609" s="216"/>
      <c r="W609" s="217">
        <f t="shared" si="172"/>
        <v>0</v>
      </c>
      <c r="X609" s="218"/>
      <c r="Y609" s="29"/>
      <c r="Z609" s="29"/>
      <c r="AA609" s="29"/>
      <c r="AB609" s="29"/>
      <c r="AC609" s="29"/>
      <c r="AD609" s="29"/>
    </row>
    <row r="610" spans="2:30" ht="27" customHeight="1">
      <c r="B610" s="122"/>
      <c r="C610" s="290" t="s">
        <v>172</v>
      </c>
      <c r="D610" s="291"/>
      <c r="E610" s="291"/>
      <c r="F610" s="291"/>
      <c r="G610" s="291"/>
      <c r="H610" s="292"/>
      <c r="I610" s="274">
        <f t="shared" si="168"/>
        <v>1</v>
      </c>
      <c r="J610" s="275"/>
      <c r="K610" s="217">
        <f t="shared" si="169"/>
        <v>2.8985507246376812E-3</v>
      </c>
      <c r="L610" s="218"/>
      <c r="M610" s="215">
        <v>1</v>
      </c>
      <c r="N610" s="216"/>
      <c r="O610" s="287">
        <f t="shared" si="170"/>
        <v>6.5359477124183009E-3</v>
      </c>
      <c r="P610" s="288"/>
      <c r="Q610" s="215">
        <v>0</v>
      </c>
      <c r="R610" s="216"/>
      <c r="S610" s="217">
        <f t="shared" si="171"/>
        <v>0</v>
      </c>
      <c r="T610" s="218"/>
      <c r="U610" s="215">
        <v>0</v>
      </c>
      <c r="V610" s="216"/>
      <c r="W610" s="217">
        <f t="shared" si="172"/>
        <v>0</v>
      </c>
      <c r="X610" s="218"/>
      <c r="Y610" s="29"/>
      <c r="Z610" s="29"/>
      <c r="AA610" s="29"/>
      <c r="AB610" s="29"/>
      <c r="AC610" s="29"/>
      <c r="AD610" s="29"/>
    </row>
    <row r="611" spans="2:30">
      <c r="B611" s="122"/>
      <c r="C611" s="245" t="s">
        <v>67</v>
      </c>
      <c r="D611" s="246"/>
      <c r="E611" s="246"/>
      <c r="F611" s="246"/>
      <c r="G611" s="246"/>
      <c r="H611" s="247"/>
      <c r="I611" s="274">
        <f t="shared" ref="I611" si="173">M611+Q611+U611</f>
        <v>4</v>
      </c>
      <c r="J611" s="275"/>
      <c r="K611" s="217">
        <f t="shared" si="169"/>
        <v>1.1594202898550725E-2</v>
      </c>
      <c r="L611" s="218"/>
      <c r="M611" s="215">
        <v>2</v>
      </c>
      <c r="N611" s="216"/>
      <c r="O611" s="287">
        <f t="shared" ref="O611" si="174">M611/O$603</f>
        <v>1.3071895424836602E-2</v>
      </c>
      <c r="P611" s="288"/>
      <c r="Q611" s="215">
        <v>2</v>
      </c>
      <c r="R611" s="216"/>
      <c r="S611" s="217">
        <f t="shared" si="171"/>
        <v>1.0526315789473684E-2</v>
      </c>
      <c r="T611" s="218"/>
      <c r="U611" s="215">
        <v>0</v>
      </c>
      <c r="V611" s="216"/>
      <c r="W611" s="217">
        <f t="shared" si="172"/>
        <v>0</v>
      </c>
      <c r="X611" s="218"/>
      <c r="Y611" s="29"/>
      <c r="Z611" s="29"/>
      <c r="AA611" s="29"/>
      <c r="AB611" s="29"/>
      <c r="AC611" s="29"/>
      <c r="AD611" s="29"/>
    </row>
    <row r="612" spans="2:30">
      <c r="B612" s="29"/>
      <c r="C612" s="82"/>
      <c r="D612" s="82"/>
      <c r="E612" s="82"/>
      <c r="F612" s="82"/>
      <c r="G612" s="82"/>
      <c r="H612" s="82"/>
      <c r="I612" s="29"/>
      <c r="J612" s="29"/>
      <c r="K612" s="29"/>
      <c r="L612" s="29"/>
      <c r="M612" s="29"/>
      <c r="N612" s="29"/>
      <c r="O612" s="29"/>
      <c r="P612" s="29"/>
      <c r="Q612" s="29"/>
      <c r="R612" s="29"/>
      <c r="S612" s="29"/>
      <c r="T612" s="29"/>
      <c r="U612" s="29"/>
      <c r="V612" s="29"/>
      <c r="W612" s="29"/>
      <c r="X612" s="29"/>
      <c r="Y612" s="29"/>
      <c r="Z612" s="29"/>
      <c r="AA612" s="29"/>
      <c r="AB612" s="29"/>
      <c r="AC612" s="29"/>
      <c r="AD612" s="29"/>
    </row>
    <row r="613" spans="2:30">
      <c r="AC613" s="29"/>
      <c r="AD613" s="29"/>
    </row>
    <row r="614" spans="2:30">
      <c r="AC614" s="29"/>
      <c r="AD614" s="29"/>
    </row>
    <row r="615" spans="2:30">
      <c r="AC615" s="29"/>
      <c r="AD615" s="29"/>
    </row>
    <row r="616" spans="2:30">
      <c r="AC616" s="29"/>
      <c r="AD616" s="29"/>
    </row>
    <row r="617" spans="2:30" ht="13.5" customHeight="1">
      <c r="B617" s="227" t="s">
        <v>276</v>
      </c>
      <c r="C617" s="227"/>
      <c r="D617" s="227"/>
      <c r="E617" s="227"/>
      <c r="F617" s="227"/>
      <c r="G617" s="227"/>
      <c r="H617" s="227"/>
      <c r="I617" s="227"/>
      <c r="J617" s="227"/>
      <c r="K617" s="227"/>
      <c r="L617" s="227"/>
      <c r="M617" s="227"/>
      <c r="N617" s="227"/>
      <c r="O617" s="227"/>
      <c r="P617" s="227"/>
      <c r="Q617" s="227"/>
      <c r="R617" s="227"/>
      <c r="S617" s="227"/>
      <c r="T617" s="227"/>
      <c r="U617" s="227"/>
      <c r="V617" s="227"/>
      <c r="W617" s="227"/>
      <c r="X617" s="227"/>
      <c r="Y617" s="227"/>
      <c r="Z617" s="227"/>
      <c r="AA617" s="227"/>
      <c r="AB617" s="227"/>
      <c r="AC617" s="29"/>
      <c r="AD617" s="29"/>
    </row>
    <row r="618" spans="2:30">
      <c r="B618" s="227"/>
      <c r="C618" s="227"/>
      <c r="D618" s="227"/>
      <c r="E618" s="227"/>
      <c r="F618" s="227"/>
      <c r="G618" s="227"/>
      <c r="H618" s="227"/>
      <c r="I618" s="227"/>
      <c r="J618" s="227"/>
      <c r="K618" s="227"/>
      <c r="L618" s="227"/>
      <c r="M618" s="227"/>
      <c r="N618" s="227"/>
      <c r="O618" s="227"/>
      <c r="P618" s="227"/>
      <c r="Q618" s="227"/>
      <c r="R618" s="227"/>
      <c r="S618" s="227"/>
      <c r="T618" s="227"/>
      <c r="U618" s="227"/>
      <c r="V618" s="227"/>
      <c r="W618" s="227"/>
      <c r="X618" s="227"/>
      <c r="Y618" s="227"/>
      <c r="Z618" s="227"/>
      <c r="AA618" s="227"/>
      <c r="AB618" s="227"/>
      <c r="AC618" s="29"/>
      <c r="AD618" s="29"/>
    </row>
    <row r="619" spans="2:30">
      <c r="B619" s="227"/>
      <c r="C619" s="227"/>
      <c r="D619" s="227"/>
      <c r="E619" s="227"/>
      <c r="F619" s="227"/>
      <c r="G619" s="227"/>
      <c r="H619" s="227"/>
      <c r="I619" s="227"/>
      <c r="J619" s="227"/>
      <c r="K619" s="227"/>
      <c r="L619" s="227"/>
      <c r="M619" s="227"/>
      <c r="N619" s="227"/>
      <c r="O619" s="227"/>
      <c r="P619" s="227"/>
      <c r="Q619" s="227"/>
      <c r="R619" s="227"/>
      <c r="S619" s="227"/>
      <c r="T619" s="227"/>
      <c r="U619" s="227"/>
      <c r="V619" s="227"/>
      <c r="W619" s="227"/>
      <c r="X619" s="227"/>
      <c r="Y619" s="227"/>
      <c r="Z619" s="227"/>
      <c r="AA619" s="227"/>
      <c r="AB619" s="227"/>
      <c r="AC619" s="29"/>
      <c r="AD619" s="29"/>
    </row>
    <row r="620" spans="2:30">
      <c r="B620" s="227"/>
      <c r="C620" s="227"/>
      <c r="D620" s="227"/>
      <c r="E620" s="227"/>
      <c r="F620" s="227"/>
      <c r="G620" s="227"/>
      <c r="H620" s="227"/>
      <c r="I620" s="227"/>
      <c r="J620" s="227"/>
      <c r="K620" s="227"/>
      <c r="L620" s="227"/>
      <c r="M620" s="227"/>
      <c r="N620" s="227"/>
      <c r="O620" s="227"/>
      <c r="P620" s="227"/>
      <c r="Q620" s="227"/>
      <c r="R620" s="227"/>
      <c r="S620" s="227"/>
      <c r="T620" s="227"/>
      <c r="U620" s="227"/>
      <c r="V620" s="227"/>
      <c r="W620" s="227"/>
      <c r="X620" s="227"/>
      <c r="Y620" s="227"/>
      <c r="Z620" s="227"/>
      <c r="AA620" s="227"/>
      <c r="AB620" s="227"/>
      <c r="AC620" s="29"/>
      <c r="AD620" s="29"/>
    </row>
    <row r="621" spans="2:30">
      <c r="B621" s="186"/>
      <c r="C621" s="186"/>
      <c r="D621" s="186"/>
      <c r="E621" s="186"/>
      <c r="F621" s="186"/>
      <c r="G621" s="186"/>
      <c r="H621" s="186"/>
      <c r="I621" s="186"/>
      <c r="J621" s="186"/>
      <c r="K621" s="186"/>
      <c r="L621" s="186"/>
      <c r="M621" s="186"/>
      <c r="N621" s="186"/>
      <c r="O621" s="186"/>
      <c r="P621" s="186"/>
      <c r="Q621" s="186"/>
      <c r="R621" s="186"/>
      <c r="S621" s="186"/>
      <c r="T621" s="186"/>
      <c r="U621" s="186"/>
      <c r="V621" s="186"/>
      <c r="W621" s="186"/>
      <c r="X621" s="186"/>
      <c r="Y621" s="186"/>
      <c r="Z621" s="186"/>
      <c r="AA621" s="186"/>
      <c r="AB621" s="186"/>
      <c r="AC621" s="29"/>
      <c r="AD621" s="29"/>
    </row>
    <row r="622" spans="2:30">
      <c r="B622" s="29"/>
      <c r="C622" s="208"/>
      <c r="D622" s="209"/>
      <c r="E622" s="209"/>
      <c r="F622" s="209"/>
      <c r="G622" s="209"/>
      <c r="H622" s="210"/>
      <c r="I622" s="238" t="s">
        <v>24</v>
      </c>
      <c r="J622" s="238"/>
      <c r="K622" s="272">
        <f>SUM(O622,S622,W622)</f>
        <v>500</v>
      </c>
      <c r="L622" s="273"/>
      <c r="M622" s="238" t="s">
        <v>2</v>
      </c>
      <c r="N622" s="238"/>
      <c r="O622" s="239">
        <f>P33</f>
        <v>250</v>
      </c>
      <c r="P622" s="240"/>
      <c r="Q622" s="238" t="s">
        <v>3</v>
      </c>
      <c r="R622" s="238"/>
      <c r="S622" s="272">
        <f>P36</f>
        <v>248</v>
      </c>
      <c r="T622" s="273"/>
      <c r="U622" s="238" t="s">
        <v>90</v>
      </c>
      <c r="V622" s="238"/>
      <c r="W622" s="272">
        <f>P39</f>
        <v>2</v>
      </c>
      <c r="X622" s="273"/>
      <c r="Y622" s="29"/>
      <c r="Z622" s="29"/>
      <c r="AA622" s="29"/>
      <c r="AB622" s="29"/>
      <c r="AC622" s="29"/>
      <c r="AD622" s="29"/>
    </row>
    <row r="623" spans="2:30">
      <c r="B623" s="29"/>
      <c r="C623" s="235" t="s">
        <v>94</v>
      </c>
      <c r="D623" s="236"/>
      <c r="E623" s="236"/>
      <c r="F623" s="236"/>
      <c r="G623" s="236"/>
      <c r="H623" s="237"/>
      <c r="I623" s="274">
        <f>M623+Q623+U623</f>
        <v>96</v>
      </c>
      <c r="J623" s="275"/>
      <c r="K623" s="276">
        <f t="shared" ref="K623:K634" si="175">I623/K$622</f>
        <v>0.192</v>
      </c>
      <c r="L623" s="277"/>
      <c r="M623" s="274">
        <v>62</v>
      </c>
      <c r="N623" s="275"/>
      <c r="O623" s="287">
        <f>M623/O$622</f>
        <v>0.248</v>
      </c>
      <c r="P623" s="288"/>
      <c r="Q623" s="274">
        <v>34</v>
      </c>
      <c r="R623" s="275"/>
      <c r="S623" s="276">
        <f t="shared" ref="S623:S634" si="176">Q623/S$622</f>
        <v>0.13709677419354838</v>
      </c>
      <c r="T623" s="277"/>
      <c r="U623" s="274">
        <v>0</v>
      </c>
      <c r="V623" s="275"/>
      <c r="W623" s="276">
        <f t="shared" ref="W623:W634" si="177">U623/W$622</f>
        <v>0</v>
      </c>
      <c r="X623" s="277"/>
      <c r="Y623" s="29"/>
      <c r="Z623" s="29"/>
      <c r="AA623" s="29"/>
      <c r="AB623" s="29"/>
      <c r="AC623" s="29"/>
      <c r="AD623" s="29"/>
    </row>
    <row r="624" spans="2:30" ht="27" customHeight="1">
      <c r="B624" s="29"/>
      <c r="C624" s="259" t="s">
        <v>109</v>
      </c>
      <c r="D624" s="260"/>
      <c r="E624" s="260"/>
      <c r="F624" s="260"/>
      <c r="G624" s="260"/>
      <c r="H624" s="261"/>
      <c r="I624" s="274">
        <f>M624+Q624+U624</f>
        <v>91</v>
      </c>
      <c r="J624" s="275"/>
      <c r="K624" s="276">
        <f t="shared" si="175"/>
        <v>0.182</v>
      </c>
      <c r="L624" s="277"/>
      <c r="M624" s="274">
        <v>40</v>
      </c>
      <c r="N624" s="275"/>
      <c r="O624" s="287">
        <f>M624/O$622</f>
        <v>0.16</v>
      </c>
      <c r="P624" s="288"/>
      <c r="Q624" s="274">
        <v>50</v>
      </c>
      <c r="R624" s="275"/>
      <c r="S624" s="276">
        <f t="shared" si="176"/>
        <v>0.20161290322580644</v>
      </c>
      <c r="T624" s="277"/>
      <c r="U624" s="274">
        <v>1</v>
      </c>
      <c r="V624" s="275"/>
      <c r="W624" s="276">
        <f t="shared" si="177"/>
        <v>0.5</v>
      </c>
      <c r="X624" s="277"/>
      <c r="Y624" s="29"/>
      <c r="Z624" s="29"/>
      <c r="AA624" s="29"/>
      <c r="AB624" s="29"/>
      <c r="AC624" s="29"/>
      <c r="AD624" s="29"/>
    </row>
    <row r="625" spans="2:30" ht="27" customHeight="1">
      <c r="B625" s="29"/>
      <c r="C625" s="259" t="s">
        <v>93</v>
      </c>
      <c r="D625" s="260"/>
      <c r="E625" s="260"/>
      <c r="F625" s="260"/>
      <c r="G625" s="260"/>
      <c r="H625" s="261"/>
      <c r="I625" s="274">
        <f t="shared" ref="I625:I634" si="178">M625+Q625+U625</f>
        <v>76</v>
      </c>
      <c r="J625" s="275"/>
      <c r="K625" s="276">
        <f t="shared" si="175"/>
        <v>0.152</v>
      </c>
      <c r="L625" s="277"/>
      <c r="M625" s="274">
        <v>44</v>
      </c>
      <c r="N625" s="275"/>
      <c r="O625" s="287">
        <f t="shared" ref="O625:O634" si="179">M625/O$622</f>
        <v>0.17599999999999999</v>
      </c>
      <c r="P625" s="288"/>
      <c r="Q625" s="274">
        <v>32</v>
      </c>
      <c r="R625" s="275"/>
      <c r="S625" s="276">
        <f t="shared" si="176"/>
        <v>0.12903225806451613</v>
      </c>
      <c r="T625" s="277"/>
      <c r="U625" s="274">
        <v>0</v>
      </c>
      <c r="V625" s="275"/>
      <c r="W625" s="276">
        <f t="shared" si="177"/>
        <v>0</v>
      </c>
      <c r="X625" s="277"/>
      <c r="Y625" s="29"/>
      <c r="Z625" s="29"/>
      <c r="AA625" s="29"/>
      <c r="AB625" s="29"/>
      <c r="AC625" s="29"/>
      <c r="AD625" s="29"/>
    </row>
    <row r="626" spans="2:30">
      <c r="B626" s="29"/>
      <c r="C626" s="235" t="s">
        <v>97</v>
      </c>
      <c r="D626" s="236"/>
      <c r="E626" s="236"/>
      <c r="F626" s="236"/>
      <c r="G626" s="236"/>
      <c r="H626" s="237"/>
      <c r="I626" s="274">
        <f t="shared" ref="I626:I631" si="180">M626+Q626+U626</f>
        <v>69</v>
      </c>
      <c r="J626" s="275"/>
      <c r="K626" s="276">
        <f t="shared" si="175"/>
        <v>0.13800000000000001</v>
      </c>
      <c r="L626" s="277"/>
      <c r="M626" s="274">
        <v>42</v>
      </c>
      <c r="N626" s="275"/>
      <c r="O626" s="287">
        <f t="shared" ref="O626:O631" si="181">M626/O$622</f>
        <v>0.16800000000000001</v>
      </c>
      <c r="P626" s="288"/>
      <c r="Q626" s="274">
        <v>27</v>
      </c>
      <c r="R626" s="275"/>
      <c r="S626" s="276">
        <f t="shared" si="176"/>
        <v>0.10887096774193548</v>
      </c>
      <c r="T626" s="277"/>
      <c r="U626" s="274">
        <v>0</v>
      </c>
      <c r="V626" s="275"/>
      <c r="W626" s="276">
        <f t="shared" si="177"/>
        <v>0</v>
      </c>
      <c r="X626" s="277"/>
      <c r="Y626" s="29"/>
      <c r="Z626" s="29"/>
      <c r="AA626" s="29"/>
      <c r="AB626" s="29"/>
      <c r="AC626" s="29"/>
      <c r="AD626" s="29"/>
    </row>
    <row r="627" spans="2:30">
      <c r="B627" s="29"/>
      <c r="C627" s="235" t="s">
        <v>99</v>
      </c>
      <c r="D627" s="236"/>
      <c r="E627" s="236"/>
      <c r="F627" s="236"/>
      <c r="G627" s="236"/>
      <c r="H627" s="237"/>
      <c r="I627" s="274">
        <f t="shared" si="180"/>
        <v>60</v>
      </c>
      <c r="J627" s="275"/>
      <c r="K627" s="276">
        <f t="shared" si="175"/>
        <v>0.12</v>
      </c>
      <c r="L627" s="277"/>
      <c r="M627" s="274">
        <v>43</v>
      </c>
      <c r="N627" s="275"/>
      <c r="O627" s="287">
        <f t="shared" si="181"/>
        <v>0.17199999999999999</v>
      </c>
      <c r="P627" s="288"/>
      <c r="Q627" s="274">
        <v>17</v>
      </c>
      <c r="R627" s="275"/>
      <c r="S627" s="276">
        <f t="shared" si="176"/>
        <v>6.8548387096774188E-2</v>
      </c>
      <c r="T627" s="277"/>
      <c r="U627" s="274">
        <v>0</v>
      </c>
      <c r="V627" s="275"/>
      <c r="W627" s="276">
        <f t="shared" si="177"/>
        <v>0</v>
      </c>
      <c r="X627" s="277"/>
      <c r="Y627" s="29"/>
      <c r="Z627" s="29"/>
      <c r="AA627" s="29"/>
      <c r="AB627" s="29"/>
      <c r="AC627" s="29"/>
      <c r="AD627" s="29"/>
    </row>
    <row r="628" spans="2:30">
      <c r="B628" s="29"/>
      <c r="C628" s="235" t="s">
        <v>98</v>
      </c>
      <c r="D628" s="236"/>
      <c r="E628" s="236"/>
      <c r="F628" s="236"/>
      <c r="G628" s="236"/>
      <c r="H628" s="237"/>
      <c r="I628" s="274">
        <f t="shared" si="180"/>
        <v>52</v>
      </c>
      <c r="J628" s="275"/>
      <c r="K628" s="276">
        <f t="shared" si="175"/>
        <v>0.104</v>
      </c>
      <c r="L628" s="277"/>
      <c r="M628" s="274">
        <v>27</v>
      </c>
      <c r="N628" s="275"/>
      <c r="O628" s="287">
        <f t="shared" si="181"/>
        <v>0.108</v>
      </c>
      <c r="P628" s="288"/>
      <c r="Q628" s="274">
        <v>25</v>
      </c>
      <c r="R628" s="275"/>
      <c r="S628" s="276">
        <f t="shared" si="176"/>
        <v>0.10080645161290322</v>
      </c>
      <c r="T628" s="277"/>
      <c r="U628" s="274">
        <v>0</v>
      </c>
      <c r="V628" s="275"/>
      <c r="W628" s="276">
        <f t="shared" si="177"/>
        <v>0</v>
      </c>
      <c r="X628" s="277"/>
      <c r="Y628" s="29"/>
      <c r="Z628" s="29"/>
      <c r="AA628" s="29"/>
      <c r="AB628" s="29"/>
      <c r="AC628" s="29"/>
      <c r="AD628" s="29"/>
    </row>
    <row r="629" spans="2:30" ht="27" customHeight="1">
      <c r="B629" s="29"/>
      <c r="C629" s="259" t="s">
        <v>92</v>
      </c>
      <c r="D629" s="260"/>
      <c r="E629" s="260"/>
      <c r="F629" s="260"/>
      <c r="G629" s="260"/>
      <c r="H629" s="261"/>
      <c r="I629" s="274">
        <f t="shared" si="180"/>
        <v>38</v>
      </c>
      <c r="J629" s="275"/>
      <c r="K629" s="276">
        <f t="shared" si="175"/>
        <v>7.5999999999999998E-2</v>
      </c>
      <c r="L629" s="277"/>
      <c r="M629" s="274">
        <v>20</v>
      </c>
      <c r="N629" s="275"/>
      <c r="O629" s="287">
        <f t="shared" si="181"/>
        <v>0.08</v>
      </c>
      <c r="P629" s="288"/>
      <c r="Q629" s="274">
        <v>18</v>
      </c>
      <c r="R629" s="275"/>
      <c r="S629" s="276">
        <f t="shared" si="176"/>
        <v>7.2580645161290328E-2</v>
      </c>
      <c r="T629" s="277"/>
      <c r="U629" s="274">
        <v>0</v>
      </c>
      <c r="V629" s="275"/>
      <c r="W629" s="276">
        <f t="shared" si="177"/>
        <v>0</v>
      </c>
      <c r="X629" s="277"/>
      <c r="Y629" s="29"/>
      <c r="Z629" s="29"/>
      <c r="AA629" s="29"/>
      <c r="AB629" s="29"/>
      <c r="AC629" s="29"/>
      <c r="AD629" s="29"/>
    </row>
    <row r="630" spans="2:30">
      <c r="B630" s="29"/>
      <c r="C630" s="284" t="s">
        <v>100</v>
      </c>
      <c r="D630" s="285"/>
      <c r="E630" s="285"/>
      <c r="F630" s="285"/>
      <c r="G630" s="285"/>
      <c r="H630" s="286"/>
      <c r="I630" s="274">
        <f t="shared" si="180"/>
        <v>24</v>
      </c>
      <c r="J630" s="275"/>
      <c r="K630" s="276">
        <f t="shared" si="175"/>
        <v>4.8000000000000001E-2</v>
      </c>
      <c r="L630" s="277"/>
      <c r="M630" s="274">
        <v>11</v>
      </c>
      <c r="N630" s="275"/>
      <c r="O630" s="287">
        <f t="shared" si="181"/>
        <v>4.3999999999999997E-2</v>
      </c>
      <c r="P630" s="288"/>
      <c r="Q630" s="274">
        <v>13</v>
      </c>
      <c r="R630" s="275"/>
      <c r="S630" s="276">
        <f t="shared" si="176"/>
        <v>5.2419354838709679E-2</v>
      </c>
      <c r="T630" s="277"/>
      <c r="U630" s="274">
        <v>0</v>
      </c>
      <c r="V630" s="275"/>
      <c r="W630" s="276">
        <f t="shared" si="177"/>
        <v>0</v>
      </c>
      <c r="X630" s="277"/>
      <c r="Y630" s="29"/>
      <c r="Z630" s="29"/>
      <c r="AA630" s="29"/>
      <c r="AB630" s="29"/>
      <c r="AC630" s="29"/>
      <c r="AD630" s="29"/>
    </row>
    <row r="631" spans="2:30" ht="14.25" customHeight="1">
      <c r="B631" s="29"/>
      <c r="C631" s="235" t="s">
        <v>96</v>
      </c>
      <c r="D631" s="236"/>
      <c r="E631" s="236"/>
      <c r="F631" s="236"/>
      <c r="G631" s="236"/>
      <c r="H631" s="237"/>
      <c r="I631" s="274">
        <f t="shared" si="180"/>
        <v>17</v>
      </c>
      <c r="J631" s="275"/>
      <c r="K631" s="276">
        <f t="shared" si="175"/>
        <v>3.4000000000000002E-2</v>
      </c>
      <c r="L631" s="277"/>
      <c r="M631" s="274">
        <v>8</v>
      </c>
      <c r="N631" s="275"/>
      <c r="O631" s="287">
        <f t="shared" si="181"/>
        <v>3.2000000000000001E-2</v>
      </c>
      <c r="P631" s="288"/>
      <c r="Q631" s="274">
        <v>9</v>
      </c>
      <c r="R631" s="275"/>
      <c r="S631" s="276">
        <f t="shared" si="176"/>
        <v>3.6290322580645164E-2</v>
      </c>
      <c r="T631" s="277"/>
      <c r="U631" s="274">
        <v>0</v>
      </c>
      <c r="V631" s="275"/>
      <c r="W631" s="276">
        <f t="shared" si="177"/>
        <v>0</v>
      </c>
      <c r="X631" s="277"/>
      <c r="Y631" s="29"/>
      <c r="Z631" s="29"/>
      <c r="AA631" s="29"/>
      <c r="AB631" s="29"/>
      <c r="AC631" s="29"/>
      <c r="AD631" s="29"/>
    </row>
    <row r="632" spans="2:30">
      <c r="B632" s="29"/>
      <c r="C632" s="235" t="s">
        <v>95</v>
      </c>
      <c r="D632" s="236"/>
      <c r="E632" s="236"/>
      <c r="F632" s="236"/>
      <c r="G632" s="236"/>
      <c r="H632" s="237"/>
      <c r="I632" s="274">
        <f t="shared" si="178"/>
        <v>14</v>
      </c>
      <c r="J632" s="275"/>
      <c r="K632" s="276">
        <f t="shared" si="175"/>
        <v>2.8000000000000001E-2</v>
      </c>
      <c r="L632" s="277"/>
      <c r="M632" s="274">
        <v>8</v>
      </c>
      <c r="N632" s="275"/>
      <c r="O632" s="287">
        <f t="shared" si="179"/>
        <v>3.2000000000000001E-2</v>
      </c>
      <c r="P632" s="288"/>
      <c r="Q632" s="274">
        <v>6</v>
      </c>
      <c r="R632" s="275"/>
      <c r="S632" s="276">
        <f t="shared" si="176"/>
        <v>2.4193548387096774E-2</v>
      </c>
      <c r="T632" s="277"/>
      <c r="U632" s="274">
        <v>0</v>
      </c>
      <c r="V632" s="275"/>
      <c r="W632" s="276">
        <f t="shared" si="177"/>
        <v>0</v>
      </c>
      <c r="X632" s="277"/>
      <c r="Y632" s="29"/>
      <c r="Z632" s="29"/>
      <c r="AA632" s="29"/>
      <c r="AB632" s="29"/>
      <c r="AC632" s="29"/>
      <c r="AD632" s="29"/>
    </row>
    <row r="633" spans="2:30">
      <c r="B633" s="29"/>
      <c r="C633" s="235" t="s">
        <v>90</v>
      </c>
      <c r="D633" s="236"/>
      <c r="E633" s="236"/>
      <c r="F633" s="236"/>
      <c r="G633" s="236"/>
      <c r="H633" s="237"/>
      <c r="I633" s="274">
        <f t="shared" si="178"/>
        <v>1</v>
      </c>
      <c r="J633" s="275"/>
      <c r="K633" s="276">
        <f t="shared" si="175"/>
        <v>2E-3</v>
      </c>
      <c r="L633" s="277"/>
      <c r="M633" s="274">
        <v>1</v>
      </c>
      <c r="N633" s="275"/>
      <c r="O633" s="287">
        <f t="shared" si="179"/>
        <v>4.0000000000000001E-3</v>
      </c>
      <c r="P633" s="288"/>
      <c r="Q633" s="274">
        <v>0</v>
      </c>
      <c r="R633" s="275"/>
      <c r="S633" s="276">
        <f t="shared" si="176"/>
        <v>0</v>
      </c>
      <c r="T633" s="277"/>
      <c r="U633" s="274">
        <v>0</v>
      </c>
      <c r="V633" s="275"/>
      <c r="W633" s="276">
        <f t="shared" si="177"/>
        <v>0</v>
      </c>
      <c r="X633" s="277"/>
      <c r="Y633" s="29"/>
      <c r="Z633" s="29"/>
      <c r="AA633" s="29"/>
      <c r="AB633" s="29"/>
      <c r="AC633" s="29"/>
      <c r="AD633" s="29"/>
    </row>
    <row r="634" spans="2:30">
      <c r="B634" s="29"/>
      <c r="C634" s="235" t="s">
        <v>101</v>
      </c>
      <c r="D634" s="236"/>
      <c r="E634" s="236"/>
      <c r="F634" s="236"/>
      <c r="G634" s="236"/>
      <c r="H634" s="237"/>
      <c r="I634" s="274">
        <f t="shared" si="178"/>
        <v>233</v>
      </c>
      <c r="J634" s="275"/>
      <c r="K634" s="276">
        <f t="shared" si="175"/>
        <v>0.46600000000000003</v>
      </c>
      <c r="L634" s="277"/>
      <c r="M634" s="274">
        <v>104</v>
      </c>
      <c r="N634" s="275"/>
      <c r="O634" s="287">
        <f t="shared" si="179"/>
        <v>0.41599999999999998</v>
      </c>
      <c r="P634" s="288"/>
      <c r="Q634" s="274">
        <v>128</v>
      </c>
      <c r="R634" s="275"/>
      <c r="S634" s="276">
        <f t="shared" si="176"/>
        <v>0.5161290322580645</v>
      </c>
      <c r="T634" s="277"/>
      <c r="U634" s="274">
        <v>1</v>
      </c>
      <c r="V634" s="275"/>
      <c r="W634" s="276">
        <f t="shared" si="177"/>
        <v>0.5</v>
      </c>
      <c r="X634" s="277"/>
      <c r="Y634" s="29"/>
      <c r="Z634" s="29"/>
      <c r="AA634" s="29"/>
      <c r="AB634" s="29"/>
      <c r="AC634" s="29"/>
      <c r="AD634" s="29"/>
    </row>
    <row r="635" spans="2:30">
      <c r="B635" s="29"/>
      <c r="C635" s="79" t="s">
        <v>55</v>
      </c>
      <c r="D635" s="78"/>
      <c r="E635" s="78"/>
      <c r="F635" s="78"/>
      <c r="G635" s="78"/>
      <c r="H635" s="78"/>
      <c r="I635" s="56"/>
      <c r="J635" s="56"/>
      <c r="K635" s="9"/>
      <c r="L635" s="9"/>
      <c r="M635" s="57"/>
      <c r="N635" s="57"/>
      <c r="O635" s="9"/>
      <c r="P635" s="9"/>
      <c r="Q635" s="57"/>
      <c r="R635" s="57"/>
      <c r="S635" s="9"/>
      <c r="T635" s="9"/>
      <c r="U635" s="29"/>
      <c r="V635" s="29"/>
      <c r="W635" s="29"/>
      <c r="X635" s="29"/>
      <c r="Y635" s="29"/>
      <c r="Z635" s="29"/>
      <c r="AA635" s="29"/>
      <c r="AB635" s="29"/>
      <c r="AC635" s="29"/>
      <c r="AD635" s="29"/>
    </row>
    <row r="636" spans="2:30">
      <c r="B636" s="29"/>
      <c r="C636" s="79"/>
      <c r="D636" s="78"/>
      <c r="E636" s="78"/>
      <c r="F636" s="78"/>
      <c r="G636" s="78"/>
      <c r="H636" s="78"/>
      <c r="I636" s="56"/>
      <c r="J636" s="56"/>
      <c r="K636" s="9"/>
      <c r="L636" s="9"/>
      <c r="M636" s="57"/>
      <c r="N636" s="57"/>
      <c r="O636" s="9"/>
      <c r="P636" s="9"/>
      <c r="Q636" s="57"/>
      <c r="R636" s="57"/>
      <c r="S636" s="9"/>
      <c r="T636" s="9"/>
      <c r="U636" s="29"/>
      <c r="V636" s="29"/>
      <c r="W636" s="29"/>
      <c r="X636" s="29"/>
      <c r="Y636" s="29"/>
      <c r="Z636" s="29"/>
      <c r="AA636" s="29"/>
      <c r="AB636" s="29"/>
      <c r="AC636" s="29"/>
      <c r="AD636" s="29"/>
    </row>
    <row r="637" spans="2:30">
      <c r="B637" s="29"/>
      <c r="C637" s="79"/>
      <c r="D637" s="78"/>
      <c r="E637" s="78"/>
      <c r="F637" s="78"/>
      <c r="G637" s="78"/>
      <c r="H637" s="78"/>
      <c r="I637" s="56"/>
      <c r="J637" s="56"/>
      <c r="K637" s="9"/>
      <c r="L637" s="9"/>
      <c r="M637" s="57"/>
      <c r="N637" s="57"/>
      <c r="O637" s="9"/>
      <c r="P637" s="9"/>
      <c r="Q637" s="57"/>
      <c r="R637" s="57"/>
      <c r="S637" s="9"/>
      <c r="T637" s="9"/>
      <c r="U637" s="29"/>
      <c r="V637" s="29"/>
      <c r="W637" s="29"/>
      <c r="X637" s="29"/>
      <c r="Y637" s="29"/>
      <c r="Z637" s="29"/>
      <c r="AA637" s="29"/>
      <c r="AB637" s="29"/>
      <c r="AC637" s="29"/>
      <c r="AD637" s="29"/>
    </row>
    <row r="638" spans="2:30">
      <c r="B638" s="29"/>
      <c r="C638" s="254" t="s">
        <v>2</v>
      </c>
      <c r="D638" s="238"/>
      <c r="E638" s="239">
        <f>O622</f>
        <v>250</v>
      </c>
      <c r="F638" s="239"/>
      <c r="G638" s="76"/>
      <c r="H638" s="77"/>
      <c r="I638" s="289" t="s">
        <v>72</v>
      </c>
      <c r="J638" s="279"/>
      <c r="K638" s="239">
        <f>F33</f>
        <v>50</v>
      </c>
      <c r="L638" s="240"/>
      <c r="M638" s="278" t="s">
        <v>73</v>
      </c>
      <c r="N638" s="279"/>
      <c r="O638" s="239">
        <f>H33</f>
        <v>50</v>
      </c>
      <c r="P638" s="240"/>
      <c r="Q638" s="278" t="s">
        <v>74</v>
      </c>
      <c r="R638" s="279"/>
      <c r="S638" s="239">
        <f>J33</f>
        <v>50</v>
      </c>
      <c r="T638" s="240"/>
      <c r="U638" s="278" t="s">
        <v>75</v>
      </c>
      <c r="V638" s="279"/>
      <c r="W638" s="239">
        <f>L33</f>
        <v>50</v>
      </c>
      <c r="X638" s="240"/>
      <c r="Y638" s="268" t="s">
        <v>76</v>
      </c>
      <c r="Z638" s="269"/>
      <c r="AA638" s="239">
        <f>N33</f>
        <v>50</v>
      </c>
      <c r="AB638" s="240"/>
      <c r="AC638" s="29"/>
      <c r="AD638" s="29"/>
    </row>
    <row r="639" spans="2:30">
      <c r="B639" s="29"/>
      <c r="C639" s="259" t="s">
        <v>94</v>
      </c>
      <c r="D639" s="260"/>
      <c r="E639" s="260"/>
      <c r="F639" s="260"/>
      <c r="G639" s="260"/>
      <c r="H639" s="261"/>
      <c r="I639" s="257">
        <v>8</v>
      </c>
      <c r="J639" s="258"/>
      <c r="K639" s="270">
        <f t="shared" ref="K639:K650" si="182">I639/K$638</f>
        <v>0.16</v>
      </c>
      <c r="L639" s="271"/>
      <c r="M639" s="257">
        <v>14</v>
      </c>
      <c r="N639" s="258"/>
      <c r="O639" s="287">
        <f>M639/O$622</f>
        <v>5.6000000000000001E-2</v>
      </c>
      <c r="P639" s="288"/>
      <c r="Q639" s="257">
        <v>14</v>
      </c>
      <c r="R639" s="258"/>
      <c r="S639" s="270">
        <f t="shared" ref="S639:S650" si="183">Q639/S$638</f>
        <v>0.28000000000000003</v>
      </c>
      <c r="T639" s="271"/>
      <c r="U639" s="257">
        <v>10</v>
      </c>
      <c r="V639" s="258"/>
      <c r="W639" s="270">
        <f t="shared" ref="W639:W650" si="184">U639/W$638</f>
        <v>0.2</v>
      </c>
      <c r="X639" s="271"/>
      <c r="Y639" s="257">
        <v>16</v>
      </c>
      <c r="Z639" s="258"/>
      <c r="AA639" s="255">
        <f>Y639/AA$638</f>
        <v>0.32</v>
      </c>
      <c r="AB639" s="256"/>
      <c r="AC639" s="29"/>
      <c r="AD639" s="29"/>
    </row>
    <row r="640" spans="2:30" ht="27" customHeight="1">
      <c r="B640" s="29"/>
      <c r="C640" s="259" t="s">
        <v>109</v>
      </c>
      <c r="D640" s="260"/>
      <c r="E640" s="260"/>
      <c r="F640" s="260"/>
      <c r="G640" s="260"/>
      <c r="H640" s="261"/>
      <c r="I640" s="257">
        <v>7</v>
      </c>
      <c r="J640" s="258"/>
      <c r="K640" s="270">
        <f t="shared" si="182"/>
        <v>0.14000000000000001</v>
      </c>
      <c r="L640" s="271"/>
      <c r="M640" s="257">
        <v>6</v>
      </c>
      <c r="N640" s="258"/>
      <c r="O640" s="287">
        <f>M640/O$622</f>
        <v>2.4E-2</v>
      </c>
      <c r="P640" s="288"/>
      <c r="Q640" s="257">
        <v>10</v>
      </c>
      <c r="R640" s="258"/>
      <c r="S640" s="270">
        <f t="shared" si="183"/>
        <v>0.2</v>
      </c>
      <c r="T640" s="271"/>
      <c r="U640" s="257">
        <v>7</v>
      </c>
      <c r="V640" s="258"/>
      <c r="W640" s="270">
        <f t="shared" si="184"/>
        <v>0.14000000000000001</v>
      </c>
      <c r="X640" s="271"/>
      <c r="Y640" s="257">
        <v>10</v>
      </c>
      <c r="Z640" s="258"/>
      <c r="AA640" s="255">
        <f t="shared" ref="AA640" si="185">Y640/AA$638</f>
        <v>0.2</v>
      </c>
      <c r="AB640" s="256"/>
      <c r="AC640" s="29"/>
      <c r="AD640" s="29"/>
    </row>
    <row r="641" spans="2:30" ht="27" customHeight="1">
      <c r="B641" s="29"/>
      <c r="C641" s="259" t="s">
        <v>93</v>
      </c>
      <c r="D641" s="260"/>
      <c r="E641" s="260"/>
      <c r="F641" s="260"/>
      <c r="G641" s="260"/>
      <c r="H641" s="261"/>
      <c r="I641" s="257">
        <v>13</v>
      </c>
      <c r="J641" s="258"/>
      <c r="K641" s="270">
        <f t="shared" si="182"/>
        <v>0.26</v>
      </c>
      <c r="L641" s="271"/>
      <c r="M641" s="257">
        <v>12</v>
      </c>
      <c r="N641" s="258"/>
      <c r="O641" s="287">
        <f t="shared" ref="O641:O650" si="186">M641/O$622</f>
        <v>4.8000000000000001E-2</v>
      </c>
      <c r="P641" s="288"/>
      <c r="Q641" s="257">
        <v>8</v>
      </c>
      <c r="R641" s="258"/>
      <c r="S641" s="270">
        <f t="shared" si="183"/>
        <v>0.16</v>
      </c>
      <c r="T641" s="271"/>
      <c r="U641" s="257">
        <v>7</v>
      </c>
      <c r="V641" s="258"/>
      <c r="W641" s="270">
        <f t="shared" si="184"/>
        <v>0.14000000000000001</v>
      </c>
      <c r="X641" s="271"/>
      <c r="Y641" s="257">
        <v>4</v>
      </c>
      <c r="Z641" s="258"/>
      <c r="AA641" s="255">
        <f t="shared" ref="AA641:AA650" si="187">Y641/AA$638</f>
        <v>0.08</v>
      </c>
      <c r="AB641" s="256"/>
      <c r="AC641" s="29"/>
      <c r="AD641" s="29"/>
    </row>
    <row r="642" spans="2:30">
      <c r="B642" s="29"/>
      <c r="C642" s="259" t="s">
        <v>97</v>
      </c>
      <c r="D642" s="260"/>
      <c r="E642" s="260"/>
      <c r="F642" s="260"/>
      <c r="G642" s="260"/>
      <c r="H642" s="261"/>
      <c r="I642" s="257">
        <v>4</v>
      </c>
      <c r="J642" s="258"/>
      <c r="K642" s="270">
        <f t="shared" si="182"/>
        <v>0.08</v>
      </c>
      <c r="L642" s="271"/>
      <c r="M642" s="257">
        <v>6</v>
      </c>
      <c r="N642" s="258"/>
      <c r="O642" s="287">
        <f t="shared" ref="O642:O647" si="188">M642/O$622</f>
        <v>2.4E-2</v>
      </c>
      <c r="P642" s="288"/>
      <c r="Q642" s="257">
        <v>8</v>
      </c>
      <c r="R642" s="258"/>
      <c r="S642" s="270">
        <f t="shared" si="183"/>
        <v>0.16</v>
      </c>
      <c r="T642" s="271"/>
      <c r="U642" s="257">
        <v>11</v>
      </c>
      <c r="V642" s="258"/>
      <c r="W642" s="270">
        <f t="shared" si="184"/>
        <v>0.22</v>
      </c>
      <c r="X642" s="271"/>
      <c r="Y642" s="257">
        <v>13</v>
      </c>
      <c r="Z642" s="258"/>
      <c r="AA642" s="255">
        <f t="shared" ref="AA642:AA647" si="189">Y642/AA$638</f>
        <v>0.26</v>
      </c>
      <c r="AB642" s="256"/>
      <c r="AC642" s="29"/>
      <c r="AD642" s="29"/>
    </row>
    <row r="643" spans="2:30">
      <c r="B643" s="29"/>
      <c r="C643" s="259" t="s">
        <v>99</v>
      </c>
      <c r="D643" s="260"/>
      <c r="E643" s="260"/>
      <c r="F643" s="260"/>
      <c r="G643" s="260"/>
      <c r="H643" s="261"/>
      <c r="I643" s="257">
        <v>8</v>
      </c>
      <c r="J643" s="258"/>
      <c r="K643" s="270">
        <f t="shared" si="182"/>
        <v>0.16</v>
      </c>
      <c r="L643" s="271"/>
      <c r="M643" s="257">
        <v>11</v>
      </c>
      <c r="N643" s="258"/>
      <c r="O643" s="287">
        <f t="shared" si="188"/>
        <v>4.3999999999999997E-2</v>
      </c>
      <c r="P643" s="288"/>
      <c r="Q643" s="257">
        <v>14</v>
      </c>
      <c r="R643" s="258"/>
      <c r="S643" s="270">
        <f t="shared" si="183"/>
        <v>0.28000000000000003</v>
      </c>
      <c r="T643" s="271"/>
      <c r="U643" s="257">
        <v>8</v>
      </c>
      <c r="V643" s="258"/>
      <c r="W643" s="270">
        <f t="shared" si="184"/>
        <v>0.16</v>
      </c>
      <c r="X643" s="271"/>
      <c r="Y643" s="257">
        <v>2</v>
      </c>
      <c r="Z643" s="258"/>
      <c r="AA643" s="255">
        <f t="shared" si="189"/>
        <v>0.04</v>
      </c>
      <c r="AB643" s="256"/>
      <c r="AC643" s="29"/>
      <c r="AD643" s="29"/>
    </row>
    <row r="644" spans="2:30">
      <c r="B644" s="29"/>
      <c r="C644" s="259" t="s">
        <v>98</v>
      </c>
      <c r="D644" s="260"/>
      <c r="E644" s="260"/>
      <c r="F644" s="260"/>
      <c r="G644" s="260"/>
      <c r="H644" s="261"/>
      <c r="I644" s="257">
        <v>9</v>
      </c>
      <c r="J644" s="258"/>
      <c r="K644" s="270">
        <f t="shared" si="182"/>
        <v>0.18</v>
      </c>
      <c r="L644" s="271"/>
      <c r="M644" s="257">
        <v>6</v>
      </c>
      <c r="N644" s="258"/>
      <c r="O644" s="287">
        <f t="shared" si="188"/>
        <v>2.4E-2</v>
      </c>
      <c r="P644" s="288"/>
      <c r="Q644" s="257">
        <v>6</v>
      </c>
      <c r="R644" s="258"/>
      <c r="S644" s="270">
        <f t="shared" si="183"/>
        <v>0.12</v>
      </c>
      <c r="T644" s="271"/>
      <c r="U644" s="257">
        <v>5</v>
      </c>
      <c r="V644" s="258"/>
      <c r="W644" s="270">
        <f t="shared" si="184"/>
        <v>0.1</v>
      </c>
      <c r="X644" s="271"/>
      <c r="Y644" s="257">
        <v>1</v>
      </c>
      <c r="Z644" s="258"/>
      <c r="AA644" s="255">
        <f t="shared" si="189"/>
        <v>0.02</v>
      </c>
      <c r="AB644" s="256"/>
      <c r="AC644" s="29"/>
      <c r="AD644" s="29"/>
    </row>
    <row r="645" spans="2:30" ht="27" customHeight="1">
      <c r="B645" s="29"/>
      <c r="C645" s="259" t="s">
        <v>92</v>
      </c>
      <c r="D645" s="260"/>
      <c r="E645" s="260"/>
      <c r="F645" s="260"/>
      <c r="G645" s="260"/>
      <c r="H645" s="261"/>
      <c r="I645" s="257">
        <v>8</v>
      </c>
      <c r="J645" s="258"/>
      <c r="K645" s="270">
        <f t="shared" si="182"/>
        <v>0.16</v>
      </c>
      <c r="L645" s="271"/>
      <c r="M645" s="257">
        <v>7</v>
      </c>
      <c r="N645" s="258"/>
      <c r="O645" s="287">
        <f t="shared" si="188"/>
        <v>2.8000000000000001E-2</v>
      </c>
      <c r="P645" s="288"/>
      <c r="Q645" s="257">
        <v>3</v>
      </c>
      <c r="R645" s="258"/>
      <c r="S645" s="270">
        <f t="shared" si="183"/>
        <v>0.06</v>
      </c>
      <c r="T645" s="271"/>
      <c r="U645" s="257">
        <v>2</v>
      </c>
      <c r="V645" s="258"/>
      <c r="W645" s="270">
        <f t="shared" si="184"/>
        <v>0.04</v>
      </c>
      <c r="X645" s="271"/>
      <c r="Y645" s="257">
        <v>0</v>
      </c>
      <c r="Z645" s="258"/>
      <c r="AA645" s="255">
        <f t="shared" si="189"/>
        <v>0</v>
      </c>
      <c r="AB645" s="256"/>
      <c r="AC645" s="29"/>
      <c r="AD645" s="29"/>
    </row>
    <row r="646" spans="2:30" ht="13.5" customHeight="1">
      <c r="B646" s="29"/>
      <c r="C646" s="284" t="s">
        <v>100</v>
      </c>
      <c r="D646" s="285"/>
      <c r="E646" s="285"/>
      <c r="F646" s="285"/>
      <c r="G646" s="285"/>
      <c r="H646" s="286"/>
      <c r="I646" s="257">
        <v>4</v>
      </c>
      <c r="J646" s="258"/>
      <c r="K646" s="270">
        <f t="shared" si="182"/>
        <v>0.08</v>
      </c>
      <c r="L646" s="271"/>
      <c r="M646" s="257">
        <v>3</v>
      </c>
      <c r="N646" s="258"/>
      <c r="O646" s="287">
        <f t="shared" si="188"/>
        <v>1.2E-2</v>
      </c>
      <c r="P646" s="288"/>
      <c r="Q646" s="257">
        <v>1</v>
      </c>
      <c r="R646" s="258"/>
      <c r="S646" s="270">
        <f t="shared" si="183"/>
        <v>0.02</v>
      </c>
      <c r="T646" s="271"/>
      <c r="U646" s="257">
        <v>2</v>
      </c>
      <c r="V646" s="258"/>
      <c r="W646" s="270">
        <f t="shared" si="184"/>
        <v>0.04</v>
      </c>
      <c r="X646" s="271"/>
      <c r="Y646" s="257">
        <v>1</v>
      </c>
      <c r="Z646" s="258"/>
      <c r="AA646" s="255">
        <f t="shared" si="189"/>
        <v>0.02</v>
      </c>
      <c r="AB646" s="256"/>
      <c r="AC646" s="29"/>
      <c r="AD646" s="29"/>
    </row>
    <row r="647" spans="2:30">
      <c r="B647" s="29"/>
      <c r="C647" s="259" t="s">
        <v>96</v>
      </c>
      <c r="D647" s="260"/>
      <c r="E647" s="260"/>
      <c r="F647" s="260"/>
      <c r="G647" s="260"/>
      <c r="H647" s="261"/>
      <c r="I647" s="257">
        <v>4</v>
      </c>
      <c r="J647" s="258"/>
      <c r="K647" s="270">
        <f t="shared" si="182"/>
        <v>0.08</v>
      </c>
      <c r="L647" s="271"/>
      <c r="M647" s="257">
        <v>1</v>
      </c>
      <c r="N647" s="258"/>
      <c r="O647" s="287">
        <f t="shared" si="188"/>
        <v>4.0000000000000001E-3</v>
      </c>
      <c r="P647" s="288"/>
      <c r="Q647" s="257">
        <v>2</v>
      </c>
      <c r="R647" s="258"/>
      <c r="S647" s="270">
        <f t="shared" si="183"/>
        <v>0.04</v>
      </c>
      <c r="T647" s="271"/>
      <c r="U647" s="257">
        <v>0</v>
      </c>
      <c r="V647" s="258"/>
      <c r="W647" s="270">
        <f t="shared" si="184"/>
        <v>0</v>
      </c>
      <c r="X647" s="271"/>
      <c r="Y647" s="257">
        <v>1</v>
      </c>
      <c r="Z647" s="258"/>
      <c r="AA647" s="255">
        <f t="shared" si="189"/>
        <v>0.02</v>
      </c>
      <c r="AB647" s="256"/>
      <c r="AC647" s="29"/>
      <c r="AD647" s="29"/>
    </row>
    <row r="648" spans="2:30">
      <c r="B648" s="29"/>
      <c r="C648" s="259" t="s">
        <v>95</v>
      </c>
      <c r="D648" s="260"/>
      <c r="E648" s="260"/>
      <c r="F648" s="260"/>
      <c r="G648" s="260"/>
      <c r="H648" s="261"/>
      <c r="I648" s="257">
        <v>3</v>
      </c>
      <c r="J648" s="258"/>
      <c r="K648" s="270">
        <f t="shared" si="182"/>
        <v>0.06</v>
      </c>
      <c r="L648" s="271"/>
      <c r="M648" s="257">
        <v>2</v>
      </c>
      <c r="N648" s="258"/>
      <c r="O648" s="287">
        <f t="shared" si="186"/>
        <v>8.0000000000000002E-3</v>
      </c>
      <c r="P648" s="288"/>
      <c r="Q648" s="257">
        <v>1</v>
      </c>
      <c r="R648" s="258"/>
      <c r="S648" s="270">
        <f t="shared" si="183"/>
        <v>0.02</v>
      </c>
      <c r="T648" s="271"/>
      <c r="U648" s="257">
        <v>2</v>
      </c>
      <c r="V648" s="258"/>
      <c r="W648" s="270">
        <f t="shared" si="184"/>
        <v>0.04</v>
      </c>
      <c r="X648" s="271"/>
      <c r="Y648" s="257">
        <v>0</v>
      </c>
      <c r="Z648" s="258"/>
      <c r="AA648" s="255">
        <f t="shared" si="187"/>
        <v>0</v>
      </c>
      <c r="AB648" s="256"/>
      <c r="AC648" s="29"/>
      <c r="AD648" s="29"/>
    </row>
    <row r="649" spans="2:30">
      <c r="B649" s="29"/>
      <c r="C649" s="259" t="s">
        <v>90</v>
      </c>
      <c r="D649" s="260"/>
      <c r="E649" s="260"/>
      <c r="F649" s="260"/>
      <c r="G649" s="260"/>
      <c r="H649" s="261"/>
      <c r="I649" s="257">
        <v>1</v>
      </c>
      <c r="J649" s="258"/>
      <c r="K649" s="270">
        <f t="shared" si="182"/>
        <v>0.02</v>
      </c>
      <c r="L649" s="271"/>
      <c r="M649" s="257">
        <v>0</v>
      </c>
      <c r="N649" s="258"/>
      <c r="O649" s="287">
        <f t="shared" si="186"/>
        <v>0</v>
      </c>
      <c r="P649" s="288"/>
      <c r="Q649" s="257">
        <v>0</v>
      </c>
      <c r="R649" s="258"/>
      <c r="S649" s="270">
        <f t="shared" si="183"/>
        <v>0</v>
      </c>
      <c r="T649" s="271"/>
      <c r="U649" s="257">
        <v>0</v>
      </c>
      <c r="V649" s="258"/>
      <c r="W649" s="270">
        <f t="shared" si="184"/>
        <v>0</v>
      </c>
      <c r="X649" s="271"/>
      <c r="Y649" s="257"/>
      <c r="Z649" s="258"/>
      <c r="AA649" s="255">
        <f t="shared" si="187"/>
        <v>0</v>
      </c>
      <c r="AB649" s="256"/>
      <c r="AC649" s="29"/>
      <c r="AD649" s="29"/>
    </row>
    <row r="650" spans="2:30">
      <c r="B650" s="29"/>
      <c r="C650" s="259" t="s">
        <v>101</v>
      </c>
      <c r="D650" s="260"/>
      <c r="E650" s="260"/>
      <c r="F650" s="260"/>
      <c r="G650" s="260"/>
      <c r="H650" s="261"/>
      <c r="I650" s="257">
        <v>20</v>
      </c>
      <c r="J650" s="258"/>
      <c r="K650" s="270">
        <f t="shared" si="182"/>
        <v>0.4</v>
      </c>
      <c r="L650" s="271"/>
      <c r="M650" s="257">
        <v>22</v>
      </c>
      <c r="N650" s="258"/>
      <c r="O650" s="287">
        <f t="shared" si="186"/>
        <v>8.7999999999999995E-2</v>
      </c>
      <c r="P650" s="288"/>
      <c r="Q650" s="257">
        <v>19</v>
      </c>
      <c r="R650" s="258"/>
      <c r="S650" s="270">
        <f t="shared" si="183"/>
        <v>0.38</v>
      </c>
      <c r="T650" s="271"/>
      <c r="U650" s="257">
        <v>21</v>
      </c>
      <c r="V650" s="258"/>
      <c r="W650" s="270">
        <f t="shared" si="184"/>
        <v>0.42</v>
      </c>
      <c r="X650" s="271"/>
      <c r="Y650" s="257">
        <v>22</v>
      </c>
      <c r="Z650" s="258"/>
      <c r="AA650" s="255">
        <f t="shared" si="187"/>
        <v>0.44</v>
      </c>
      <c r="AB650" s="256"/>
      <c r="AC650" s="29"/>
      <c r="AD650" s="29"/>
    </row>
    <row r="651" spans="2:30" ht="14.25" customHeight="1">
      <c r="B651" s="29"/>
      <c r="C651" s="29"/>
      <c r="D651" s="29"/>
      <c r="E651" s="29"/>
      <c r="F651" s="29"/>
      <c r="G651" s="29"/>
      <c r="H651" s="29"/>
      <c r="I651" s="29"/>
      <c r="J651" s="29"/>
      <c r="K651" s="29"/>
      <c r="L651" s="29"/>
      <c r="M651" s="29"/>
      <c r="N651" s="29"/>
      <c r="O651" s="29"/>
      <c r="P651" s="29"/>
      <c r="Q651" s="29"/>
      <c r="R651" s="29"/>
      <c r="S651" s="29"/>
      <c r="T651" s="29"/>
      <c r="U651" s="29"/>
      <c r="V651" s="29"/>
      <c r="W651" s="29"/>
      <c r="X651" s="29"/>
      <c r="Y651" s="29"/>
      <c r="Z651" s="29"/>
      <c r="AA651" s="29"/>
      <c r="AB651" s="29"/>
      <c r="AC651" s="29"/>
      <c r="AD651" s="29"/>
    </row>
    <row r="652" spans="2:30">
      <c r="B652" s="29"/>
      <c r="C652" s="254" t="s">
        <v>3</v>
      </c>
      <c r="D652" s="238"/>
      <c r="E652" s="239">
        <f>S622</f>
        <v>248</v>
      </c>
      <c r="F652" s="239"/>
      <c r="G652" s="76"/>
      <c r="H652" s="77"/>
      <c r="I652" s="289" t="s">
        <v>72</v>
      </c>
      <c r="J652" s="279"/>
      <c r="K652" s="239">
        <f>F36</f>
        <v>49</v>
      </c>
      <c r="L652" s="240"/>
      <c r="M652" s="278" t="s">
        <v>73</v>
      </c>
      <c r="N652" s="279"/>
      <c r="O652" s="239">
        <f>H36</f>
        <v>50</v>
      </c>
      <c r="P652" s="240"/>
      <c r="Q652" s="278" t="s">
        <v>74</v>
      </c>
      <c r="R652" s="279"/>
      <c r="S652" s="239">
        <f>J36</f>
        <v>50</v>
      </c>
      <c r="T652" s="240"/>
      <c r="U652" s="278" t="s">
        <v>75</v>
      </c>
      <c r="V652" s="279"/>
      <c r="W652" s="239">
        <f>L36</f>
        <v>49</v>
      </c>
      <c r="X652" s="240"/>
      <c r="Y652" s="268" t="s">
        <v>76</v>
      </c>
      <c r="Z652" s="269"/>
      <c r="AA652" s="239">
        <f>N36</f>
        <v>50</v>
      </c>
      <c r="AB652" s="240"/>
      <c r="AC652" s="29"/>
      <c r="AD652" s="29"/>
    </row>
    <row r="653" spans="2:30">
      <c r="B653" s="29"/>
      <c r="C653" s="259" t="s">
        <v>94</v>
      </c>
      <c r="D653" s="260"/>
      <c r="E653" s="260"/>
      <c r="F653" s="260"/>
      <c r="G653" s="260"/>
      <c r="H653" s="261"/>
      <c r="I653" s="257">
        <v>3</v>
      </c>
      <c r="J653" s="258"/>
      <c r="K653" s="255">
        <f t="shared" ref="K653:K664" si="190">I653/K$652</f>
        <v>6.1224489795918366E-2</v>
      </c>
      <c r="L653" s="256"/>
      <c r="M653" s="257">
        <v>5</v>
      </c>
      <c r="N653" s="258"/>
      <c r="O653" s="255">
        <f t="shared" ref="O653:O664" si="191">M653/O$652</f>
        <v>0.1</v>
      </c>
      <c r="P653" s="256"/>
      <c r="Q653" s="257">
        <v>5</v>
      </c>
      <c r="R653" s="258"/>
      <c r="S653" s="255">
        <f t="shared" ref="S653:S664" si="192">Q653/S$652</f>
        <v>0.1</v>
      </c>
      <c r="T653" s="256"/>
      <c r="U653" s="257">
        <v>9</v>
      </c>
      <c r="V653" s="258"/>
      <c r="W653" s="255">
        <f t="shared" ref="W653:W664" si="193">U653/W$652</f>
        <v>0.18367346938775511</v>
      </c>
      <c r="X653" s="256"/>
      <c r="Y653" s="257">
        <v>12</v>
      </c>
      <c r="Z653" s="258"/>
      <c r="AA653" s="255">
        <f t="shared" ref="AA653:AA664" si="194">Y653/AA$652</f>
        <v>0.24</v>
      </c>
      <c r="AB653" s="256"/>
      <c r="AC653" s="29"/>
      <c r="AD653" s="29"/>
    </row>
    <row r="654" spans="2:30" ht="27" customHeight="1">
      <c r="B654" s="29"/>
      <c r="C654" s="259" t="s">
        <v>109</v>
      </c>
      <c r="D654" s="260"/>
      <c r="E654" s="260"/>
      <c r="F654" s="260"/>
      <c r="G654" s="260"/>
      <c r="H654" s="261"/>
      <c r="I654" s="257">
        <v>6</v>
      </c>
      <c r="J654" s="258"/>
      <c r="K654" s="255">
        <f t="shared" si="190"/>
        <v>0.12244897959183673</v>
      </c>
      <c r="L654" s="256"/>
      <c r="M654" s="257">
        <v>6</v>
      </c>
      <c r="N654" s="258"/>
      <c r="O654" s="255">
        <f t="shared" si="191"/>
        <v>0.12</v>
      </c>
      <c r="P654" s="256"/>
      <c r="Q654" s="257">
        <v>9</v>
      </c>
      <c r="R654" s="258"/>
      <c r="S654" s="255">
        <f t="shared" si="192"/>
        <v>0.18</v>
      </c>
      <c r="T654" s="256"/>
      <c r="U654" s="257">
        <v>13</v>
      </c>
      <c r="V654" s="258"/>
      <c r="W654" s="255">
        <f t="shared" si="193"/>
        <v>0.26530612244897961</v>
      </c>
      <c r="X654" s="256"/>
      <c r="Y654" s="257">
        <v>16</v>
      </c>
      <c r="Z654" s="258"/>
      <c r="AA654" s="255">
        <f t="shared" si="194"/>
        <v>0.32</v>
      </c>
      <c r="AB654" s="256"/>
      <c r="AC654" s="29"/>
      <c r="AD654" s="29"/>
    </row>
    <row r="655" spans="2:30" ht="27" customHeight="1">
      <c r="B655" s="29"/>
      <c r="C655" s="259" t="s">
        <v>93</v>
      </c>
      <c r="D655" s="260"/>
      <c r="E655" s="260"/>
      <c r="F655" s="260"/>
      <c r="G655" s="260"/>
      <c r="H655" s="261"/>
      <c r="I655" s="257">
        <v>9</v>
      </c>
      <c r="J655" s="258"/>
      <c r="K655" s="255">
        <f t="shared" si="190"/>
        <v>0.18367346938775511</v>
      </c>
      <c r="L655" s="256"/>
      <c r="M655" s="257">
        <v>5</v>
      </c>
      <c r="N655" s="258"/>
      <c r="O655" s="255">
        <f t="shared" si="191"/>
        <v>0.1</v>
      </c>
      <c r="P655" s="256"/>
      <c r="Q655" s="257">
        <v>7</v>
      </c>
      <c r="R655" s="258"/>
      <c r="S655" s="255">
        <f t="shared" si="192"/>
        <v>0.14000000000000001</v>
      </c>
      <c r="T655" s="256"/>
      <c r="U655" s="257">
        <v>4</v>
      </c>
      <c r="V655" s="258"/>
      <c r="W655" s="255">
        <f t="shared" si="193"/>
        <v>8.1632653061224483E-2</v>
      </c>
      <c r="X655" s="256"/>
      <c r="Y655" s="257">
        <v>7</v>
      </c>
      <c r="Z655" s="258"/>
      <c r="AA655" s="255">
        <f t="shared" si="194"/>
        <v>0.14000000000000001</v>
      </c>
      <c r="AB655" s="256"/>
      <c r="AC655" s="29"/>
      <c r="AD655" s="29"/>
    </row>
    <row r="656" spans="2:30">
      <c r="B656" s="29"/>
      <c r="C656" s="259" t="s">
        <v>97</v>
      </c>
      <c r="D656" s="260"/>
      <c r="E656" s="260"/>
      <c r="F656" s="260"/>
      <c r="G656" s="260"/>
      <c r="H656" s="261"/>
      <c r="I656" s="257">
        <v>2</v>
      </c>
      <c r="J656" s="258"/>
      <c r="K656" s="255">
        <f t="shared" si="190"/>
        <v>4.0816326530612242E-2</v>
      </c>
      <c r="L656" s="256"/>
      <c r="M656" s="257">
        <v>3</v>
      </c>
      <c r="N656" s="258"/>
      <c r="O656" s="255">
        <f t="shared" si="191"/>
        <v>0.06</v>
      </c>
      <c r="P656" s="256"/>
      <c r="Q656" s="257">
        <v>5</v>
      </c>
      <c r="R656" s="258"/>
      <c r="S656" s="255">
        <f t="shared" si="192"/>
        <v>0.1</v>
      </c>
      <c r="T656" s="256"/>
      <c r="U656" s="257">
        <v>5</v>
      </c>
      <c r="V656" s="258"/>
      <c r="W656" s="255">
        <f t="shared" si="193"/>
        <v>0.10204081632653061</v>
      </c>
      <c r="X656" s="256"/>
      <c r="Y656" s="257">
        <v>12</v>
      </c>
      <c r="Z656" s="258"/>
      <c r="AA656" s="255">
        <f t="shared" si="194"/>
        <v>0.24</v>
      </c>
      <c r="AB656" s="256"/>
      <c r="AC656" s="29"/>
      <c r="AD656" s="29"/>
    </row>
    <row r="657" spans="2:30">
      <c r="B657" s="29"/>
      <c r="C657" s="259" t="s">
        <v>99</v>
      </c>
      <c r="D657" s="260"/>
      <c r="E657" s="260"/>
      <c r="F657" s="260"/>
      <c r="G657" s="260"/>
      <c r="H657" s="261"/>
      <c r="I657" s="257">
        <v>1</v>
      </c>
      <c r="J657" s="258"/>
      <c r="K657" s="255">
        <f t="shared" si="190"/>
        <v>2.0408163265306121E-2</v>
      </c>
      <c r="L657" s="256"/>
      <c r="M657" s="257">
        <v>5</v>
      </c>
      <c r="N657" s="258"/>
      <c r="O657" s="255">
        <f t="shared" si="191"/>
        <v>0.1</v>
      </c>
      <c r="P657" s="256"/>
      <c r="Q657" s="257">
        <v>4</v>
      </c>
      <c r="R657" s="258"/>
      <c r="S657" s="255">
        <f t="shared" si="192"/>
        <v>0.08</v>
      </c>
      <c r="T657" s="256"/>
      <c r="U657" s="257">
        <v>1</v>
      </c>
      <c r="V657" s="258"/>
      <c r="W657" s="255">
        <f t="shared" si="193"/>
        <v>2.0408163265306121E-2</v>
      </c>
      <c r="X657" s="256"/>
      <c r="Y657" s="257">
        <v>6</v>
      </c>
      <c r="Z657" s="258"/>
      <c r="AA657" s="255">
        <f t="shared" si="194"/>
        <v>0.12</v>
      </c>
      <c r="AB657" s="256"/>
      <c r="AC657" s="29"/>
      <c r="AD657" s="29"/>
    </row>
    <row r="658" spans="2:30">
      <c r="B658" s="29"/>
      <c r="C658" s="259" t="s">
        <v>98</v>
      </c>
      <c r="D658" s="260"/>
      <c r="E658" s="260"/>
      <c r="F658" s="260"/>
      <c r="G658" s="260"/>
      <c r="H658" s="261"/>
      <c r="I658" s="257">
        <v>9</v>
      </c>
      <c r="J658" s="258"/>
      <c r="K658" s="255">
        <f t="shared" si="190"/>
        <v>0.18367346938775511</v>
      </c>
      <c r="L658" s="256"/>
      <c r="M658" s="257">
        <v>3</v>
      </c>
      <c r="N658" s="258"/>
      <c r="O658" s="255">
        <f t="shared" si="191"/>
        <v>0.06</v>
      </c>
      <c r="P658" s="256"/>
      <c r="Q658" s="257">
        <v>1</v>
      </c>
      <c r="R658" s="258"/>
      <c r="S658" s="255">
        <f t="shared" si="192"/>
        <v>0.02</v>
      </c>
      <c r="T658" s="256"/>
      <c r="U658" s="257">
        <v>6</v>
      </c>
      <c r="V658" s="258"/>
      <c r="W658" s="255">
        <f t="shared" si="193"/>
        <v>0.12244897959183673</v>
      </c>
      <c r="X658" s="256"/>
      <c r="Y658" s="257">
        <v>6</v>
      </c>
      <c r="Z658" s="258"/>
      <c r="AA658" s="255">
        <f t="shared" si="194"/>
        <v>0.12</v>
      </c>
      <c r="AB658" s="256"/>
      <c r="AC658" s="29"/>
      <c r="AD658" s="29"/>
    </row>
    <row r="659" spans="2:30" ht="27" customHeight="1">
      <c r="C659" s="259" t="s">
        <v>92</v>
      </c>
      <c r="D659" s="260"/>
      <c r="E659" s="260"/>
      <c r="F659" s="260"/>
      <c r="G659" s="260"/>
      <c r="H659" s="261"/>
      <c r="I659" s="257">
        <v>6</v>
      </c>
      <c r="J659" s="258"/>
      <c r="K659" s="255">
        <f t="shared" si="190"/>
        <v>0.12244897959183673</v>
      </c>
      <c r="L659" s="256"/>
      <c r="M659" s="257">
        <v>6</v>
      </c>
      <c r="N659" s="258"/>
      <c r="O659" s="255">
        <f t="shared" si="191"/>
        <v>0.12</v>
      </c>
      <c r="P659" s="256"/>
      <c r="Q659" s="257">
        <v>0</v>
      </c>
      <c r="R659" s="258"/>
      <c r="S659" s="255">
        <f t="shared" si="192"/>
        <v>0</v>
      </c>
      <c r="T659" s="256"/>
      <c r="U659" s="257">
        <v>2</v>
      </c>
      <c r="V659" s="258"/>
      <c r="W659" s="255">
        <f t="shared" si="193"/>
        <v>4.0816326530612242E-2</v>
      </c>
      <c r="X659" s="256"/>
      <c r="Y659" s="257">
        <v>4</v>
      </c>
      <c r="Z659" s="258"/>
      <c r="AA659" s="255">
        <f t="shared" si="194"/>
        <v>0.08</v>
      </c>
      <c r="AB659" s="256"/>
      <c r="AC659" s="29"/>
      <c r="AD659" s="29"/>
    </row>
    <row r="660" spans="2:30" ht="13.5" customHeight="1">
      <c r="C660" s="284" t="s">
        <v>100</v>
      </c>
      <c r="D660" s="285"/>
      <c r="E660" s="285"/>
      <c r="F660" s="285"/>
      <c r="G660" s="285"/>
      <c r="H660" s="286"/>
      <c r="I660" s="257">
        <v>2</v>
      </c>
      <c r="J660" s="258"/>
      <c r="K660" s="255">
        <f t="shared" si="190"/>
        <v>4.0816326530612242E-2</v>
      </c>
      <c r="L660" s="256"/>
      <c r="M660" s="257">
        <v>4</v>
      </c>
      <c r="N660" s="258"/>
      <c r="O660" s="255">
        <f t="shared" si="191"/>
        <v>0.08</v>
      </c>
      <c r="P660" s="256"/>
      <c r="Q660" s="257">
        <v>0</v>
      </c>
      <c r="R660" s="258"/>
      <c r="S660" s="255">
        <f t="shared" si="192"/>
        <v>0</v>
      </c>
      <c r="T660" s="256"/>
      <c r="U660" s="257">
        <v>3</v>
      </c>
      <c r="V660" s="258"/>
      <c r="W660" s="255">
        <f t="shared" si="193"/>
        <v>6.1224489795918366E-2</v>
      </c>
      <c r="X660" s="256"/>
      <c r="Y660" s="257">
        <v>4</v>
      </c>
      <c r="Z660" s="258"/>
      <c r="AA660" s="255">
        <f t="shared" si="194"/>
        <v>0.08</v>
      </c>
      <c r="AB660" s="256"/>
      <c r="AC660" s="29"/>
      <c r="AD660" s="29"/>
    </row>
    <row r="661" spans="2:30">
      <c r="B661" s="122"/>
      <c r="C661" s="259" t="s">
        <v>96</v>
      </c>
      <c r="D661" s="260"/>
      <c r="E661" s="260"/>
      <c r="F661" s="260"/>
      <c r="G661" s="260"/>
      <c r="H661" s="261"/>
      <c r="I661" s="257">
        <v>2</v>
      </c>
      <c r="J661" s="258"/>
      <c r="K661" s="255">
        <f t="shared" si="190"/>
        <v>4.0816326530612242E-2</v>
      </c>
      <c r="L661" s="256"/>
      <c r="M661" s="257">
        <v>6</v>
      </c>
      <c r="N661" s="258"/>
      <c r="O661" s="255">
        <f t="shared" si="191"/>
        <v>0.12</v>
      </c>
      <c r="P661" s="256"/>
      <c r="Q661" s="257">
        <v>0</v>
      </c>
      <c r="R661" s="258"/>
      <c r="S661" s="255">
        <f t="shared" si="192"/>
        <v>0</v>
      </c>
      <c r="T661" s="256"/>
      <c r="U661" s="257">
        <v>0</v>
      </c>
      <c r="V661" s="258"/>
      <c r="W661" s="255">
        <f t="shared" si="193"/>
        <v>0</v>
      </c>
      <c r="X661" s="256"/>
      <c r="Y661" s="257">
        <v>1</v>
      </c>
      <c r="Z661" s="258"/>
      <c r="AA661" s="255">
        <f t="shared" si="194"/>
        <v>0.02</v>
      </c>
      <c r="AB661" s="256"/>
      <c r="AC661" s="29"/>
      <c r="AD661" s="29"/>
    </row>
    <row r="662" spans="2:30">
      <c r="B662" s="122"/>
      <c r="C662" s="259" t="s">
        <v>95</v>
      </c>
      <c r="D662" s="260"/>
      <c r="E662" s="260"/>
      <c r="F662" s="260"/>
      <c r="G662" s="260"/>
      <c r="H662" s="261"/>
      <c r="I662" s="257">
        <v>3</v>
      </c>
      <c r="J662" s="258"/>
      <c r="K662" s="255">
        <f t="shared" si="190"/>
        <v>6.1224489795918366E-2</v>
      </c>
      <c r="L662" s="256"/>
      <c r="M662" s="257">
        <v>0</v>
      </c>
      <c r="N662" s="258"/>
      <c r="O662" s="255">
        <f t="shared" si="191"/>
        <v>0</v>
      </c>
      <c r="P662" s="256"/>
      <c r="Q662" s="257">
        <v>2</v>
      </c>
      <c r="R662" s="258"/>
      <c r="S662" s="255">
        <f t="shared" si="192"/>
        <v>0.04</v>
      </c>
      <c r="T662" s="256"/>
      <c r="U662" s="257">
        <v>1</v>
      </c>
      <c r="V662" s="258"/>
      <c r="W662" s="255">
        <f t="shared" si="193"/>
        <v>2.0408163265306121E-2</v>
      </c>
      <c r="X662" s="256"/>
      <c r="Y662" s="257">
        <v>0</v>
      </c>
      <c r="Z662" s="258"/>
      <c r="AA662" s="255">
        <f t="shared" si="194"/>
        <v>0</v>
      </c>
      <c r="AB662" s="256"/>
      <c r="AC662" s="29"/>
      <c r="AD662" s="29"/>
    </row>
    <row r="663" spans="2:30">
      <c r="B663" s="122"/>
      <c r="C663" s="259" t="s">
        <v>90</v>
      </c>
      <c r="D663" s="260"/>
      <c r="E663" s="260"/>
      <c r="F663" s="260"/>
      <c r="G663" s="260"/>
      <c r="H663" s="261"/>
      <c r="I663" s="257">
        <v>0</v>
      </c>
      <c r="J663" s="258"/>
      <c r="K663" s="255">
        <f t="shared" si="190"/>
        <v>0</v>
      </c>
      <c r="L663" s="256"/>
      <c r="M663" s="257">
        <v>0</v>
      </c>
      <c r="N663" s="258"/>
      <c r="O663" s="255">
        <f t="shared" si="191"/>
        <v>0</v>
      </c>
      <c r="P663" s="256"/>
      <c r="Q663" s="257">
        <v>0</v>
      </c>
      <c r="R663" s="258"/>
      <c r="S663" s="255">
        <f t="shared" si="192"/>
        <v>0</v>
      </c>
      <c r="T663" s="256"/>
      <c r="U663" s="257">
        <v>0</v>
      </c>
      <c r="V663" s="258"/>
      <c r="W663" s="255">
        <f t="shared" si="193"/>
        <v>0</v>
      </c>
      <c r="X663" s="256"/>
      <c r="Y663" s="257">
        <v>0</v>
      </c>
      <c r="Z663" s="258"/>
      <c r="AA663" s="255">
        <f t="shared" si="194"/>
        <v>0</v>
      </c>
      <c r="AB663" s="256"/>
      <c r="AC663" s="29"/>
      <c r="AD663" s="29"/>
    </row>
    <row r="664" spans="2:30">
      <c r="B664" s="122"/>
      <c r="C664" s="259" t="s">
        <v>101</v>
      </c>
      <c r="D664" s="260"/>
      <c r="E664" s="260"/>
      <c r="F664" s="260"/>
      <c r="G664" s="260"/>
      <c r="H664" s="261"/>
      <c r="I664" s="257">
        <v>26</v>
      </c>
      <c r="J664" s="258"/>
      <c r="K664" s="255">
        <f t="shared" si="190"/>
        <v>0.53061224489795922</v>
      </c>
      <c r="L664" s="256"/>
      <c r="M664" s="257">
        <v>26</v>
      </c>
      <c r="N664" s="258"/>
      <c r="O664" s="255">
        <f t="shared" si="191"/>
        <v>0.52</v>
      </c>
      <c r="P664" s="256"/>
      <c r="Q664" s="257">
        <v>30</v>
      </c>
      <c r="R664" s="258"/>
      <c r="S664" s="255">
        <f t="shared" si="192"/>
        <v>0.6</v>
      </c>
      <c r="T664" s="256"/>
      <c r="U664" s="257">
        <v>27</v>
      </c>
      <c r="V664" s="258"/>
      <c r="W664" s="255">
        <f t="shared" si="193"/>
        <v>0.55102040816326525</v>
      </c>
      <c r="X664" s="256"/>
      <c r="Y664" s="257">
        <v>19</v>
      </c>
      <c r="Z664" s="258"/>
      <c r="AA664" s="255">
        <f t="shared" si="194"/>
        <v>0.38</v>
      </c>
      <c r="AB664" s="256"/>
      <c r="AC664" s="29"/>
      <c r="AD664" s="29"/>
    </row>
    <row r="665" spans="2:30">
      <c r="B665" s="122"/>
      <c r="C665" s="178"/>
      <c r="D665" s="178"/>
      <c r="E665" s="178"/>
      <c r="F665" s="178"/>
      <c r="G665" s="178"/>
      <c r="H665" s="178"/>
      <c r="I665" s="162"/>
      <c r="J665" s="162"/>
      <c r="K665" s="65"/>
      <c r="L665" s="65"/>
      <c r="M665" s="162"/>
      <c r="N665" s="162"/>
      <c r="O665" s="65"/>
      <c r="P665" s="65"/>
      <c r="Q665" s="162"/>
      <c r="R665" s="162"/>
      <c r="S665" s="65"/>
      <c r="T665" s="65"/>
      <c r="U665" s="162"/>
      <c r="V665" s="162"/>
      <c r="W665" s="65"/>
      <c r="X665" s="65"/>
      <c r="Y665" s="162"/>
      <c r="Z665" s="162"/>
      <c r="AA665" s="65"/>
      <c r="AB665" s="65"/>
      <c r="AC665" s="29"/>
      <c r="AD665" s="29"/>
    </row>
    <row r="666" spans="2:30">
      <c r="B666" s="122"/>
      <c r="C666" s="79"/>
      <c r="D666" s="78"/>
      <c r="E666" s="78"/>
      <c r="F666" s="78"/>
      <c r="G666" s="78"/>
      <c r="H666" s="78"/>
      <c r="I666" s="56"/>
      <c r="J666" s="56"/>
      <c r="K666" s="9"/>
      <c r="L666" s="9"/>
      <c r="M666" s="57"/>
      <c r="N666" s="57"/>
      <c r="O666" s="9"/>
      <c r="P666" s="9"/>
      <c r="Q666" s="57"/>
      <c r="R666" s="57"/>
      <c r="S666" s="9"/>
      <c r="T666" s="9"/>
      <c r="U666" s="29"/>
      <c r="V666" s="29"/>
      <c r="W666" s="29"/>
      <c r="X666" s="29"/>
      <c r="Y666" s="29"/>
      <c r="Z666" s="29"/>
      <c r="AA666" s="29"/>
      <c r="AB666" s="29"/>
      <c r="AC666" s="29"/>
      <c r="AD666" s="29"/>
    </row>
    <row r="667" spans="2:30">
      <c r="B667" s="29"/>
      <c r="C667" s="254" t="s">
        <v>90</v>
      </c>
      <c r="D667" s="238"/>
      <c r="E667" s="239">
        <f>W622</f>
        <v>2</v>
      </c>
      <c r="F667" s="239"/>
      <c r="G667" s="142"/>
      <c r="H667" s="143"/>
      <c r="I667" s="289" t="s">
        <v>72</v>
      </c>
      <c r="J667" s="279"/>
      <c r="K667" s="239">
        <f>F39</f>
        <v>1</v>
      </c>
      <c r="L667" s="240"/>
      <c r="M667" s="278" t="s">
        <v>177</v>
      </c>
      <c r="N667" s="279"/>
      <c r="O667" s="239" t="s">
        <v>268</v>
      </c>
      <c r="P667" s="240"/>
      <c r="Q667" s="278" t="s">
        <v>178</v>
      </c>
      <c r="R667" s="279"/>
      <c r="S667" s="239" t="s">
        <v>268</v>
      </c>
      <c r="T667" s="240"/>
      <c r="U667" s="278" t="s">
        <v>179</v>
      </c>
      <c r="V667" s="279"/>
      <c r="W667" s="239">
        <f>L39</f>
        <v>1</v>
      </c>
      <c r="X667" s="240"/>
      <c r="Y667" s="268" t="s">
        <v>180</v>
      </c>
      <c r="Z667" s="269"/>
      <c r="AA667" s="239" t="s">
        <v>268</v>
      </c>
      <c r="AB667" s="240"/>
      <c r="AC667" s="29"/>
      <c r="AD667" s="29"/>
    </row>
    <row r="668" spans="2:30">
      <c r="B668" s="29"/>
      <c r="C668" s="259" t="s">
        <v>94</v>
      </c>
      <c r="D668" s="260"/>
      <c r="E668" s="260"/>
      <c r="F668" s="260"/>
      <c r="G668" s="260"/>
      <c r="H668" s="261"/>
      <c r="I668" s="257">
        <v>0</v>
      </c>
      <c r="J668" s="258"/>
      <c r="K668" s="255">
        <f t="shared" ref="K668:K679" si="195">I668/K$667</f>
        <v>0</v>
      </c>
      <c r="L668" s="256"/>
      <c r="M668" s="257">
        <v>0</v>
      </c>
      <c r="N668" s="258"/>
      <c r="O668" s="282">
        <v>0</v>
      </c>
      <c r="P668" s="283"/>
      <c r="Q668" s="257">
        <v>0</v>
      </c>
      <c r="R668" s="258"/>
      <c r="S668" s="255">
        <v>0</v>
      </c>
      <c r="T668" s="256"/>
      <c r="U668" s="257">
        <v>0</v>
      </c>
      <c r="V668" s="258"/>
      <c r="W668" s="255">
        <f>U668/W$667</f>
        <v>0</v>
      </c>
      <c r="X668" s="256"/>
      <c r="Y668" s="257">
        <v>0</v>
      </c>
      <c r="Z668" s="258"/>
      <c r="AA668" s="255">
        <v>0</v>
      </c>
      <c r="AB668" s="256"/>
      <c r="AC668" s="29"/>
      <c r="AD668" s="29"/>
    </row>
    <row r="669" spans="2:30" ht="27" customHeight="1">
      <c r="B669" s="29"/>
      <c r="C669" s="259" t="s">
        <v>109</v>
      </c>
      <c r="D669" s="260"/>
      <c r="E669" s="260"/>
      <c r="F669" s="260"/>
      <c r="G669" s="260"/>
      <c r="H669" s="261"/>
      <c r="I669" s="257">
        <v>0</v>
      </c>
      <c r="J669" s="258"/>
      <c r="K669" s="255">
        <f t="shared" si="195"/>
        <v>0</v>
      </c>
      <c r="L669" s="256"/>
      <c r="M669" s="257">
        <v>0</v>
      </c>
      <c r="N669" s="258"/>
      <c r="O669" s="282">
        <v>0</v>
      </c>
      <c r="P669" s="283"/>
      <c r="Q669" s="257">
        <v>0</v>
      </c>
      <c r="R669" s="258"/>
      <c r="S669" s="255">
        <v>0</v>
      </c>
      <c r="T669" s="256"/>
      <c r="U669" s="257">
        <v>1</v>
      </c>
      <c r="V669" s="258"/>
      <c r="W669" s="255">
        <f>U669/W$667</f>
        <v>1</v>
      </c>
      <c r="X669" s="256"/>
      <c r="Y669" s="257">
        <v>0</v>
      </c>
      <c r="Z669" s="258"/>
      <c r="AA669" s="255">
        <v>0</v>
      </c>
      <c r="AB669" s="256"/>
      <c r="AC669" s="29"/>
      <c r="AD669" s="29"/>
    </row>
    <row r="670" spans="2:30" ht="27" customHeight="1">
      <c r="B670" s="29"/>
      <c r="C670" s="259" t="s">
        <v>93</v>
      </c>
      <c r="D670" s="260"/>
      <c r="E670" s="260"/>
      <c r="F670" s="260"/>
      <c r="G670" s="260"/>
      <c r="H670" s="261"/>
      <c r="I670" s="257">
        <v>0</v>
      </c>
      <c r="J670" s="258"/>
      <c r="K670" s="255">
        <f t="shared" si="195"/>
        <v>0</v>
      </c>
      <c r="L670" s="256"/>
      <c r="M670" s="257">
        <v>0</v>
      </c>
      <c r="N670" s="258"/>
      <c r="O670" s="282">
        <v>0</v>
      </c>
      <c r="P670" s="283"/>
      <c r="Q670" s="257">
        <v>0</v>
      </c>
      <c r="R670" s="258"/>
      <c r="S670" s="255">
        <v>0</v>
      </c>
      <c r="T670" s="256"/>
      <c r="U670" s="257">
        <v>0</v>
      </c>
      <c r="V670" s="258"/>
      <c r="W670" s="255">
        <f t="shared" ref="W670:W679" si="196">U670/W$667</f>
        <v>0</v>
      </c>
      <c r="X670" s="256"/>
      <c r="Y670" s="257">
        <v>0</v>
      </c>
      <c r="Z670" s="258"/>
      <c r="AA670" s="255">
        <v>0</v>
      </c>
      <c r="AB670" s="256"/>
      <c r="AC670" s="29"/>
      <c r="AD670" s="29"/>
    </row>
    <row r="671" spans="2:30">
      <c r="C671" s="259" t="s">
        <v>97</v>
      </c>
      <c r="D671" s="260"/>
      <c r="E671" s="260"/>
      <c r="F671" s="260"/>
      <c r="G671" s="260"/>
      <c r="H671" s="261"/>
      <c r="I671" s="257">
        <v>0</v>
      </c>
      <c r="J671" s="258"/>
      <c r="K671" s="255">
        <f t="shared" si="195"/>
        <v>0</v>
      </c>
      <c r="L671" s="256"/>
      <c r="M671" s="257">
        <v>0</v>
      </c>
      <c r="N671" s="258"/>
      <c r="O671" s="282">
        <v>0</v>
      </c>
      <c r="P671" s="283"/>
      <c r="Q671" s="257">
        <v>0</v>
      </c>
      <c r="R671" s="258"/>
      <c r="S671" s="255">
        <v>0</v>
      </c>
      <c r="T671" s="256"/>
      <c r="U671" s="257">
        <v>0</v>
      </c>
      <c r="V671" s="258"/>
      <c r="W671" s="255">
        <f t="shared" ref="W671:W676" si="197">U671/W$667</f>
        <v>0</v>
      </c>
      <c r="X671" s="256"/>
      <c r="Y671" s="257">
        <v>0</v>
      </c>
      <c r="Z671" s="258"/>
      <c r="AA671" s="255">
        <v>0</v>
      </c>
      <c r="AB671" s="256"/>
      <c r="AC671" s="29"/>
      <c r="AD671" s="29"/>
    </row>
    <row r="672" spans="2:30">
      <c r="C672" s="259" t="s">
        <v>99</v>
      </c>
      <c r="D672" s="260"/>
      <c r="E672" s="260"/>
      <c r="F672" s="260"/>
      <c r="G672" s="260"/>
      <c r="H672" s="261"/>
      <c r="I672" s="257">
        <v>0</v>
      </c>
      <c r="J672" s="258"/>
      <c r="K672" s="255">
        <f t="shared" si="195"/>
        <v>0</v>
      </c>
      <c r="L672" s="256"/>
      <c r="M672" s="257">
        <v>0</v>
      </c>
      <c r="N672" s="258"/>
      <c r="O672" s="282">
        <v>0</v>
      </c>
      <c r="P672" s="283"/>
      <c r="Q672" s="257">
        <v>0</v>
      </c>
      <c r="R672" s="258"/>
      <c r="S672" s="255">
        <v>0</v>
      </c>
      <c r="T672" s="256"/>
      <c r="U672" s="257">
        <v>0</v>
      </c>
      <c r="V672" s="258"/>
      <c r="W672" s="255">
        <f t="shared" si="197"/>
        <v>0</v>
      </c>
      <c r="X672" s="256"/>
      <c r="Y672" s="257">
        <v>0</v>
      </c>
      <c r="Z672" s="258"/>
      <c r="AA672" s="255">
        <v>0</v>
      </c>
      <c r="AB672" s="256"/>
      <c r="AC672" s="29"/>
      <c r="AD672" s="29"/>
    </row>
    <row r="673" spans="2:30">
      <c r="B673" s="29"/>
      <c r="C673" s="259" t="s">
        <v>98</v>
      </c>
      <c r="D673" s="260"/>
      <c r="E673" s="260"/>
      <c r="F673" s="260"/>
      <c r="G673" s="260"/>
      <c r="H673" s="261"/>
      <c r="I673" s="257">
        <v>0</v>
      </c>
      <c r="J673" s="258"/>
      <c r="K673" s="255">
        <f t="shared" si="195"/>
        <v>0</v>
      </c>
      <c r="L673" s="256"/>
      <c r="M673" s="257">
        <v>0</v>
      </c>
      <c r="N673" s="258"/>
      <c r="O673" s="282">
        <v>0</v>
      </c>
      <c r="P673" s="283"/>
      <c r="Q673" s="257">
        <v>0</v>
      </c>
      <c r="R673" s="258"/>
      <c r="S673" s="255">
        <v>0</v>
      </c>
      <c r="T673" s="256"/>
      <c r="U673" s="257">
        <v>0</v>
      </c>
      <c r="V673" s="258"/>
      <c r="W673" s="255">
        <f t="shared" si="197"/>
        <v>0</v>
      </c>
      <c r="X673" s="256"/>
      <c r="Y673" s="257">
        <v>0</v>
      </c>
      <c r="Z673" s="258"/>
      <c r="AA673" s="255">
        <v>0</v>
      </c>
      <c r="AB673" s="256"/>
      <c r="AC673" s="29"/>
      <c r="AD673" s="29"/>
    </row>
    <row r="674" spans="2:30" ht="27" customHeight="1">
      <c r="B674" s="29"/>
      <c r="C674" s="259" t="s">
        <v>92</v>
      </c>
      <c r="D674" s="260"/>
      <c r="E674" s="260"/>
      <c r="F674" s="260"/>
      <c r="G674" s="260"/>
      <c r="H674" s="261"/>
      <c r="I674" s="257">
        <v>0</v>
      </c>
      <c r="J674" s="258"/>
      <c r="K674" s="255">
        <f t="shared" si="195"/>
        <v>0</v>
      </c>
      <c r="L674" s="256"/>
      <c r="M674" s="257">
        <v>0</v>
      </c>
      <c r="N674" s="258"/>
      <c r="O674" s="282">
        <v>0</v>
      </c>
      <c r="P674" s="283"/>
      <c r="Q674" s="257">
        <v>0</v>
      </c>
      <c r="R674" s="258"/>
      <c r="S674" s="255">
        <v>0</v>
      </c>
      <c r="T674" s="256"/>
      <c r="U674" s="257">
        <v>0</v>
      </c>
      <c r="V674" s="258"/>
      <c r="W674" s="255">
        <f t="shared" si="197"/>
        <v>0</v>
      </c>
      <c r="X674" s="256"/>
      <c r="Y674" s="257">
        <v>0</v>
      </c>
      <c r="Z674" s="258"/>
      <c r="AA674" s="255">
        <v>0</v>
      </c>
      <c r="AB674" s="256"/>
      <c r="AC674" s="29"/>
      <c r="AD674" s="29"/>
    </row>
    <row r="675" spans="2:30" ht="13.5" customHeight="1">
      <c r="B675" s="29"/>
      <c r="C675" s="284" t="s">
        <v>100</v>
      </c>
      <c r="D675" s="285"/>
      <c r="E675" s="285"/>
      <c r="F675" s="285"/>
      <c r="G675" s="285"/>
      <c r="H675" s="286"/>
      <c r="I675" s="257">
        <v>0</v>
      </c>
      <c r="J675" s="258"/>
      <c r="K675" s="255">
        <f t="shared" si="195"/>
        <v>0</v>
      </c>
      <c r="L675" s="256"/>
      <c r="M675" s="257">
        <v>0</v>
      </c>
      <c r="N675" s="258"/>
      <c r="O675" s="282">
        <v>0</v>
      </c>
      <c r="P675" s="283"/>
      <c r="Q675" s="257">
        <v>0</v>
      </c>
      <c r="R675" s="258"/>
      <c r="S675" s="255">
        <v>0</v>
      </c>
      <c r="T675" s="256"/>
      <c r="U675" s="257">
        <v>0</v>
      </c>
      <c r="V675" s="258"/>
      <c r="W675" s="255">
        <f t="shared" si="197"/>
        <v>0</v>
      </c>
      <c r="X675" s="256"/>
      <c r="Y675" s="257">
        <v>0</v>
      </c>
      <c r="Z675" s="258"/>
      <c r="AA675" s="255">
        <v>0</v>
      </c>
      <c r="AB675" s="256"/>
      <c r="AC675" s="29"/>
      <c r="AD675" s="29"/>
    </row>
    <row r="676" spans="2:30">
      <c r="B676" s="29"/>
      <c r="C676" s="259" t="s">
        <v>96</v>
      </c>
      <c r="D676" s="260"/>
      <c r="E676" s="260"/>
      <c r="F676" s="260"/>
      <c r="G676" s="260"/>
      <c r="H676" s="261"/>
      <c r="I676" s="257">
        <v>0</v>
      </c>
      <c r="J676" s="258"/>
      <c r="K676" s="255">
        <f t="shared" si="195"/>
        <v>0</v>
      </c>
      <c r="L676" s="256"/>
      <c r="M676" s="257">
        <v>0</v>
      </c>
      <c r="N676" s="258"/>
      <c r="O676" s="282">
        <v>0</v>
      </c>
      <c r="P676" s="283"/>
      <c r="Q676" s="257">
        <v>0</v>
      </c>
      <c r="R676" s="258"/>
      <c r="S676" s="255">
        <v>0</v>
      </c>
      <c r="T676" s="256"/>
      <c r="U676" s="257">
        <v>0</v>
      </c>
      <c r="V676" s="258"/>
      <c r="W676" s="255">
        <f t="shared" si="197"/>
        <v>0</v>
      </c>
      <c r="X676" s="256"/>
      <c r="Y676" s="257">
        <v>0</v>
      </c>
      <c r="Z676" s="258"/>
      <c r="AA676" s="255">
        <v>0</v>
      </c>
      <c r="AB676" s="256"/>
      <c r="AC676" s="29"/>
      <c r="AD676" s="29"/>
    </row>
    <row r="677" spans="2:30">
      <c r="B677" s="29"/>
      <c r="C677" s="259" t="s">
        <v>95</v>
      </c>
      <c r="D677" s="260"/>
      <c r="E677" s="260"/>
      <c r="F677" s="260"/>
      <c r="G677" s="260"/>
      <c r="H677" s="261"/>
      <c r="I677" s="257">
        <v>0</v>
      </c>
      <c r="J677" s="258"/>
      <c r="K677" s="255">
        <f t="shared" si="195"/>
        <v>0</v>
      </c>
      <c r="L677" s="256"/>
      <c r="M677" s="257">
        <v>0</v>
      </c>
      <c r="N677" s="258"/>
      <c r="O677" s="282">
        <v>0</v>
      </c>
      <c r="P677" s="283"/>
      <c r="Q677" s="257">
        <v>0</v>
      </c>
      <c r="R677" s="258"/>
      <c r="S677" s="255">
        <v>0</v>
      </c>
      <c r="T677" s="256"/>
      <c r="U677" s="257">
        <v>0</v>
      </c>
      <c r="V677" s="258"/>
      <c r="W677" s="255">
        <f t="shared" si="196"/>
        <v>0</v>
      </c>
      <c r="X677" s="256"/>
      <c r="Y677" s="257">
        <v>0</v>
      </c>
      <c r="Z677" s="258"/>
      <c r="AA677" s="255">
        <v>0</v>
      </c>
      <c r="AB677" s="256"/>
      <c r="AC677" s="29"/>
      <c r="AD677" s="29"/>
    </row>
    <row r="678" spans="2:30">
      <c r="B678" s="29"/>
      <c r="C678" s="259" t="s">
        <v>90</v>
      </c>
      <c r="D678" s="260"/>
      <c r="E678" s="260"/>
      <c r="F678" s="260"/>
      <c r="G678" s="260"/>
      <c r="H678" s="261"/>
      <c r="I678" s="257">
        <v>0</v>
      </c>
      <c r="J678" s="258"/>
      <c r="K678" s="255">
        <f t="shared" si="195"/>
        <v>0</v>
      </c>
      <c r="L678" s="256"/>
      <c r="M678" s="257">
        <v>0</v>
      </c>
      <c r="N678" s="258"/>
      <c r="O678" s="282">
        <v>0</v>
      </c>
      <c r="P678" s="283"/>
      <c r="Q678" s="257">
        <v>0</v>
      </c>
      <c r="R678" s="258"/>
      <c r="S678" s="255">
        <v>0</v>
      </c>
      <c r="T678" s="256"/>
      <c r="U678" s="257">
        <v>0</v>
      </c>
      <c r="V678" s="258"/>
      <c r="W678" s="255">
        <f t="shared" si="196"/>
        <v>0</v>
      </c>
      <c r="X678" s="256"/>
      <c r="Y678" s="257">
        <v>0</v>
      </c>
      <c r="Z678" s="258"/>
      <c r="AA678" s="255">
        <v>0</v>
      </c>
      <c r="AB678" s="256"/>
      <c r="AC678" s="29"/>
      <c r="AD678" s="29"/>
    </row>
    <row r="679" spans="2:30">
      <c r="B679" s="29"/>
      <c r="C679" s="259" t="s">
        <v>101</v>
      </c>
      <c r="D679" s="260"/>
      <c r="E679" s="260"/>
      <c r="F679" s="260"/>
      <c r="G679" s="260"/>
      <c r="H679" s="261"/>
      <c r="I679" s="257">
        <v>1</v>
      </c>
      <c r="J679" s="258"/>
      <c r="K679" s="255">
        <f t="shared" si="195"/>
        <v>1</v>
      </c>
      <c r="L679" s="256"/>
      <c r="M679" s="257">
        <v>0</v>
      </c>
      <c r="N679" s="258"/>
      <c r="O679" s="282">
        <v>0</v>
      </c>
      <c r="P679" s="283"/>
      <c r="Q679" s="257">
        <v>0</v>
      </c>
      <c r="R679" s="258"/>
      <c r="S679" s="255">
        <v>0</v>
      </c>
      <c r="T679" s="256"/>
      <c r="U679" s="257">
        <v>0</v>
      </c>
      <c r="V679" s="258"/>
      <c r="W679" s="255">
        <f t="shared" si="196"/>
        <v>0</v>
      </c>
      <c r="X679" s="256"/>
      <c r="Y679" s="257">
        <v>0</v>
      </c>
      <c r="Z679" s="258"/>
      <c r="AA679" s="255">
        <v>0</v>
      </c>
      <c r="AB679" s="256"/>
      <c r="AC679" s="29"/>
      <c r="AD679" s="29"/>
    </row>
    <row r="680" spans="2:30">
      <c r="B680" s="29"/>
      <c r="C680" s="82"/>
      <c r="D680" s="82"/>
      <c r="E680" s="82"/>
      <c r="F680" s="82"/>
      <c r="G680" s="82"/>
      <c r="H680" s="82"/>
      <c r="I680" s="29"/>
      <c r="J680" s="29"/>
      <c r="K680" s="29"/>
      <c r="L680" s="29"/>
      <c r="M680" s="29"/>
      <c r="N680" s="29"/>
      <c r="O680" s="29"/>
      <c r="P680" s="29"/>
      <c r="Q680" s="29"/>
      <c r="R680" s="29"/>
      <c r="S680" s="29"/>
      <c r="T680" s="29"/>
      <c r="U680" s="29"/>
      <c r="V680" s="29"/>
      <c r="W680" s="29"/>
      <c r="X680" s="29"/>
      <c r="Y680" s="29"/>
      <c r="Z680" s="29"/>
      <c r="AA680" s="29"/>
      <c r="AB680" s="29"/>
      <c r="AC680" s="29"/>
      <c r="AD680" s="29"/>
    </row>
    <row r="681" spans="2:30">
      <c r="B681" s="29"/>
      <c r="C681" s="82"/>
      <c r="D681" s="82"/>
      <c r="E681" s="82"/>
      <c r="F681" s="82"/>
      <c r="G681" s="82"/>
      <c r="H681" s="82"/>
      <c r="I681" s="29"/>
      <c r="J681" s="29"/>
      <c r="K681" s="29"/>
      <c r="L681" s="29"/>
      <c r="M681" s="29"/>
      <c r="N681" s="29"/>
      <c r="O681" s="29"/>
      <c r="P681" s="29"/>
      <c r="Q681" s="29"/>
      <c r="R681" s="29"/>
      <c r="S681" s="29"/>
      <c r="T681" s="29"/>
      <c r="U681" s="29"/>
      <c r="V681" s="29"/>
      <c r="W681" s="29"/>
      <c r="X681" s="29"/>
      <c r="Y681" s="29"/>
      <c r="Z681" s="29"/>
      <c r="AA681" s="29"/>
      <c r="AB681" s="29"/>
      <c r="AC681" s="29"/>
      <c r="AD681" s="29"/>
    </row>
    <row r="682" spans="2:30">
      <c r="B682" s="29"/>
      <c r="C682" s="122"/>
      <c r="D682" s="122"/>
      <c r="E682" s="122"/>
      <c r="F682" s="122"/>
      <c r="G682" s="122"/>
      <c r="H682" s="122"/>
      <c r="I682" s="122"/>
      <c r="J682" s="122"/>
      <c r="K682" s="122"/>
      <c r="L682" s="122"/>
      <c r="M682" s="122"/>
      <c r="N682" s="122"/>
      <c r="O682" s="122"/>
      <c r="P682" s="122"/>
      <c r="Q682" s="122"/>
      <c r="R682" s="122"/>
      <c r="S682" s="122"/>
      <c r="T682" s="122"/>
      <c r="U682" s="122"/>
      <c r="V682" s="122"/>
      <c r="W682" s="122"/>
      <c r="X682" s="122"/>
      <c r="Y682" s="122"/>
      <c r="Z682" s="122"/>
      <c r="AA682" s="122"/>
      <c r="AB682" s="122"/>
      <c r="AC682" s="29"/>
      <c r="AD682" s="29"/>
    </row>
    <row r="683" spans="2:30" ht="76.5" customHeight="1">
      <c r="B683" s="228" t="s">
        <v>277</v>
      </c>
      <c r="C683" s="228"/>
      <c r="D683" s="228"/>
      <c r="E683" s="228"/>
      <c r="F683" s="228"/>
      <c r="G683" s="228"/>
      <c r="H683" s="228"/>
      <c r="I683" s="228"/>
      <c r="J683" s="228"/>
      <c r="K683" s="228"/>
      <c r="L683" s="228"/>
      <c r="M683" s="228"/>
      <c r="N683" s="228"/>
      <c r="O683" s="228"/>
      <c r="P683" s="228"/>
      <c r="Q683" s="228"/>
      <c r="R683" s="228"/>
      <c r="S683" s="228"/>
      <c r="T683" s="228"/>
      <c r="U683" s="228"/>
      <c r="V683" s="228"/>
      <c r="W683" s="228"/>
      <c r="X683" s="228"/>
      <c r="Y683" s="228"/>
      <c r="Z683" s="228"/>
      <c r="AA683" s="228"/>
      <c r="AB683" s="228"/>
      <c r="AC683" s="29"/>
      <c r="AD683" s="29"/>
    </row>
    <row r="684" spans="2:30">
      <c r="B684" s="29"/>
      <c r="Y684" s="122"/>
      <c r="Z684" s="122"/>
      <c r="AA684" s="122"/>
      <c r="AB684" s="122"/>
      <c r="AC684" s="29"/>
      <c r="AD684" s="29"/>
    </row>
    <row r="685" spans="2:30">
      <c r="B685" s="29"/>
      <c r="C685" s="208"/>
      <c r="D685" s="209"/>
      <c r="E685" s="209"/>
      <c r="F685" s="209"/>
      <c r="G685" s="209"/>
      <c r="H685" s="210"/>
      <c r="I685" s="238" t="s">
        <v>24</v>
      </c>
      <c r="J685" s="238"/>
      <c r="K685" s="272">
        <f>SUM(O685,S685,W685)</f>
        <v>500</v>
      </c>
      <c r="L685" s="273"/>
      <c r="M685" s="238" t="s">
        <v>2</v>
      </c>
      <c r="N685" s="238"/>
      <c r="O685" s="239">
        <f>P33</f>
        <v>250</v>
      </c>
      <c r="P685" s="240"/>
      <c r="Q685" s="238" t="s">
        <v>3</v>
      </c>
      <c r="R685" s="238"/>
      <c r="S685" s="272">
        <f>P36</f>
        <v>248</v>
      </c>
      <c r="T685" s="273"/>
      <c r="U685" s="238" t="s">
        <v>90</v>
      </c>
      <c r="V685" s="238"/>
      <c r="W685" s="272">
        <f>P39</f>
        <v>2</v>
      </c>
      <c r="X685" s="273"/>
      <c r="Y685" s="29"/>
      <c r="Z685" s="29"/>
      <c r="AA685" s="29"/>
      <c r="AB685" s="29"/>
      <c r="AC685" s="29"/>
      <c r="AD685" s="29"/>
    </row>
    <row r="686" spans="2:30" ht="27" customHeight="1">
      <c r="B686" s="29"/>
      <c r="C686" s="259" t="s">
        <v>109</v>
      </c>
      <c r="D686" s="260"/>
      <c r="E686" s="260"/>
      <c r="F686" s="260"/>
      <c r="G686" s="260"/>
      <c r="H686" s="261"/>
      <c r="I686" s="274">
        <f>M686+Q686+U686</f>
        <v>96</v>
      </c>
      <c r="J686" s="275"/>
      <c r="K686" s="276">
        <f>I686/K$685</f>
        <v>0.192</v>
      </c>
      <c r="L686" s="277"/>
      <c r="M686" s="274">
        <v>52</v>
      </c>
      <c r="N686" s="275"/>
      <c r="O686" s="280">
        <f>M686/O$685</f>
        <v>0.20799999999999999</v>
      </c>
      <c r="P686" s="281"/>
      <c r="Q686" s="274">
        <v>43</v>
      </c>
      <c r="R686" s="275"/>
      <c r="S686" s="276">
        <f>Q686/S$685</f>
        <v>0.17338709677419356</v>
      </c>
      <c r="T686" s="277"/>
      <c r="U686" s="274">
        <v>1</v>
      </c>
      <c r="V686" s="275"/>
      <c r="W686" s="276">
        <f>U686/W$685</f>
        <v>0.5</v>
      </c>
      <c r="X686" s="277"/>
      <c r="Y686" s="29"/>
      <c r="Z686" s="29"/>
      <c r="AA686" s="29"/>
      <c r="AB686" s="29"/>
      <c r="AC686" s="29"/>
      <c r="AD686" s="29"/>
    </row>
    <row r="687" spans="2:30" ht="27" customHeight="1">
      <c r="B687" s="29"/>
      <c r="C687" s="259" t="s">
        <v>93</v>
      </c>
      <c r="D687" s="260"/>
      <c r="E687" s="260"/>
      <c r="F687" s="260"/>
      <c r="G687" s="260"/>
      <c r="H687" s="261"/>
      <c r="I687" s="274">
        <f t="shared" ref="I687:I697" si="198">M687+Q687+U687</f>
        <v>91</v>
      </c>
      <c r="J687" s="275"/>
      <c r="K687" s="276">
        <f t="shared" ref="K687:K697" si="199">I687/K$685</f>
        <v>0.182</v>
      </c>
      <c r="L687" s="277"/>
      <c r="M687" s="274">
        <v>57</v>
      </c>
      <c r="N687" s="275"/>
      <c r="O687" s="280">
        <f t="shared" ref="O687:O697" si="200">M687/O$685</f>
        <v>0.22800000000000001</v>
      </c>
      <c r="P687" s="281"/>
      <c r="Q687" s="274">
        <v>34</v>
      </c>
      <c r="R687" s="275"/>
      <c r="S687" s="276">
        <f t="shared" ref="S687:S697" si="201">Q687/S$685</f>
        <v>0.13709677419354838</v>
      </c>
      <c r="T687" s="277"/>
      <c r="U687" s="274">
        <v>0</v>
      </c>
      <c r="V687" s="275"/>
      <c r="W687" s="276">
        <f t="shared" ref="W687:W697" si="202">U687/W$685</f>
        <v>0</v>
      </c>
      <c r="X687" s="277"/>
      <c r="Y687" s="29"/>
      <c r="Z687" s="29"/>
      <c r="AA687" s="29"/>
      <c r="AB687" s="29"/>
      <c r="AC687" s="29"/>
      <c r="AD687" s="29"/>
    </row>
    <row r="688" spans="2:30">
      <c r="B688" s="29"/>
      <c r="C688" s="259" t="s">
        <v>94</v>
      </c>
      <c r="D688" s="260"/>
      <c r="E688" s="260"/>
      <c r="F688" s="260"/>
      <c r="G688" s="260"/>
      <c r="H688" s="261"/>
      <c r="I688" s="274">
        <f>M688+Q688+U688</f>
        <v>86</v>
      </c>
      <c r="J688" s="275"/>
      <c r="K688" s="276">
        <f>I688/K$685</f>
        <v>0.17199999999999999</v>
      </c>
      <c r="L688" s="277"/>
      <c r="M688" s="274">
        <v>48</v>
      </c>
      <c r="N688" s="275"/>
      <c r="O688" s="280">
        <f>M688/O$685</f>
        <v>0.192</v>
      </c>
      <c r="P688" s="281"/>
      <c r="Q688" s="274">
        <v>38</v>
      </c>
      <c r="R688" s="275"/>
      <c r="S688" s="276">
        <f>Q688/S$685</f>
        <v>0.15322580645161291</v>
      </c>
      <c r="T688" s="277"/>
      <c r="U688" s="274">
        <v>0</v>
      </c>
      <c r="V688" s="275"/>
      <c r="W688" s="276">
        <f>U688/W$685</f>
        <v>0</v>
      </c>
      <c r="X688" s="277"/>
      <c r="Y688" s="29"/>
      <c r="Z688" s="29"/>
      <c r="AA688" s="29"/>
      <c r="AB688" s="29"/>
      <c r="AC688" s="29"/>
    </row>
    <row r="689" spans="2:30">
      <c r="B689" s="29"/>
      <c r="C689" s="265" t="s">
        <v>97</v>
      </c>
      <c r="D689" s="266"/>
      <c r="E689" s="266"/>
      <c r="F689" s="266"/>
      <c r="G689" s="266"/>
      <c r="H689" s="267"/>
      <c r="I689" s="274">
        <f>M689+Q689+U689</f>
        <v>57</v>
      </c>
      <c r="J689" s="275"/>
      <c r="K689" s="276">
        <f>I689/K$685</f>
        <v>0.114</v>
      </c>
      <c r="L689" s="277"/>
      <c r="M689" s="274">
        <v>32</v>
      </c>
      <c r="N689" s="275"/>
      <c r="O689" s="280">
        <f>M689/O$685</f>
        <v>0.128</v>
      </c>
      <c r="P689" s="281"/>
      <c r="Q689" s="274">
        <v>25</v>
      </c>
      <c r="R689" s="275"/>
      <c r="S689" s="276">
        <f>Q689/S$685</f>
        <v>0.10080645161290322</v>
      </c>
      <c r="T689" s="277"/>
      <c r="U689" s="274">
        <v>0</v>
      </c>
      <c r="V689" s="275"/>
      <c r="W689" s="276">
        <f>U689/W$685</f>
        <v>0</v>
      </c>
      <c r="X689" s="277"/>
      <c r="Y689" s="29"/>
      <c r="Z689" s="29"/>
      <c r="AA689" s="29"/>
    </row>
    <row r="690" spans="2:30">
      <c r="B690" s="29"/>
      <c r="C690" s="259" t="s">
        <v>99</v>
      </c>
      <c r="D690" s="260"/>
      <c r="E690" s="260"/>
      <c r="F690" s="260"/>
      <c r="G690" s="260"/>
      <c r="H690" s="261"/>
      <c r="I690" s="274">
        <f t="shared" si="198"/>
        <v>56</v>
      </c>
      <c r="J690" s="275"/>
      <c r="K690" s="276">
        <f t="shared" si="199"/>
        <v>0.112</v>
      </c>
      <c r="L690" s="277"/>
      <c r="M690" s="274">
        <v>36</v>
      </c>
      <c r="N690" s="275"/>
      <c r="O690" s="280">
        <f t="shared" si="200"/>
        <v>0.14399999999999999</v>
      </c>
      <c r="P690" s="281"/>
      <c r="Q690" s="274">
        <v>20</v>
      </c>
      <c r="R690" s="275"/>
      <c r="S690" s="276">
        <f t="shared" si="201"/>
        <v>8.0645161290322578E-2</v>
      </c>
      <c r="T690" s="277"/>
      <c r="U690" s="274">
        <v>0</v>
      </c>
      <c r="V690" s="275"/>
      <c r="W690" s="276">
        <f t="shared" si="202"/>
        <v>0</v>
      </c>
      <c r="X690" s="277"/>
      <c r="Y690" s="29"/>
      <c r="Z690" s="29"/>
      <c r="AA690" s="29"/>
      <c r="AB690" s="29"/>
    </row>
    <row r="691" spans="2:30" ht="27" customHeight="1">
      <c r="B691" s="29"/>
      <c r="C691" s="259" t="s">
        <v>92</v>
      </c>
      <c r="D691" s="260"/>
      <c r="E691" s="260"/>
      <c r="F691" s="260"/>
      <c r="G691" s="260"/>
      <c r="H691" s="261"/>
      <c r="I691" s="274">
        <f>M691+Q691+U691</f>
        <v>55</v>
      </c>
      <c r="J691" s="275"/>
      <c r="K691" s="276">
        <f>I691/K$685</f>
        <v>0.11</v>
      </c>
      <c r="L691" s="277"/>
      <c r="M691" s="274">
        <v>28</v>
      </c>
      <c r="N691" s="275"/>
      <c r="O691" s="280">
        <f>M691/O$685</f>
        <v>0.112</v>
      </c>
      <c r="P691" s="281"/>
      <c r="Q691" s="274">
        <v>26</v>
      </c>
      <c r="R691" s="275"/>
      <c r="S691" s="276">
        <f>Q691/S$685</f>
        <v>0.10483870967741936</v>
      </c>
      <c r="T691" s="277"/>
      <c r="U691" s="274">
        <v>1</v>
      </c>
      <c r="V691" s="275"/>
      <c r="W691" s="276">
        <f>U691/W$685</f>
        <v>0.5</v>
      </c>
      <c r="X691" s="277"/>
      <c r="Y691" s="29"/>
      <c r="Z691" s="29"/>
      <c r="AA691" s="29"/>
      <c r="AB691" s="29"/>
      <c r="AC691" s="29"/>
      <c r="AD691" s="29"/>
    </row>
    <row r="692" spans="2:30" ht="13.5" customHeight="1">
      <c r="B692" s="29"/>
      <c r="C692" s="284" t="s">
        <v>100</v>
      </c>
      <c r="D692" s="285"/>
      <c r="E692" s="285"/>
      <c r="F692" s="285"/>
      <c r="G692" s="285"/>
      <c r="H692" s="286"/>
      <c r="I692" s="274">
        <f>M692+Q692+U692</f>
        <v>46</v>
      </c>
      <c r="J692" s="275"/>
      <c r="K692" s="276">
        <f>I692/K$685</f>
        <v>9.1999999999999998E-2</v>
      </c>
      <c r="L692" s="277"/>
      <c r="M692" s="274">
        <v>26</v>
      </c>
      <c r="N692" s="275"/>
      <c r="O692" s="280">
        <f>M692/O$685</f>
        <v>0.104</v>
      </c>
      <c r="P692" s="281"/>
      <c r="Q692" s="274">
        <v>19</v>
      </c>
      <c r="R692" s="275"/>
      <c r="S692" s="276">
        <f>Q692/S$685</f>
        <v>7.6612903225806453E-2</v>
      </c>
      <c r="T692" s="277"/>
      <c r="U692" s="274">
        <v>1</v>
      </c>
      <c r="V692" s="275"/>
      <c r="W692" s="276">
        <f>U692/W$685</f>
        <v>0.5</v>
      </c>
      <c r="X692" s="277"/>
      <c r="Y692" s="29"/>
      <c r="Z692" s="29"/>
      <c r="AA692" s="29"/>
      <c r="AB692" s="29"/>
      <c r="AC692" s="29"/>
      <c r="AD692" s="29"/>
    </row>
    <row r="693" spans="2:30">
      <c r="B693" s="29"/>
      <c r="C693" s="259" t="s">
        <v>95</v>
      </c>
      <c r="D693" s="260"/>
      <c r="E693" s="260"/>
      <c r="F693" s="260"/>
      <c r="G693" s="260"/>
      <c r="H693" s="261"/>
      <c r="I693" s="274">
        <f>M693+Q693+U693</f>
        <v>28</v>
      </c>
      <c r="J693" s="275"/>
      <c r="K693" s="276">
        <f>I693/K$685</f>
        <v>5.6000000000000001E-2</v>
      </c>
      <c r="L693" s="277"/>
      <c r="M693" s="274">
        <v>13</v>
      </c>
      <c r="N693" s="275"/>
      <c r="O693" s="280">
        <f>M693/O$685</f>
        <v>5.1999999999999998E-2</v>
      </c>
      <c r="P693" s="281"/>
      <c r="Q693" s="274">
        <v>15</v>
      </c>
      <c r="R693" s="275"/>
      <c r="S693" s="276">
        <f>Q693/S$685</f>
        <v>6.0483870967741937E-2</v>
      </c>
      <c r="T693" s="277"/>
      <c r="U693" s="274">
        <v>0</v>
      </c>
      <c r="V693" s="275"/>
      <c r="W693" s="276">
        <f>U693/W$685</f>
        <v>0</v>
      </c>
      <c r="X693" s="277"/>
      <c r="Y693" s="29"/>
      <c r="Z693" s="29"/>
      <c r="AA693" s="29"/>
      <c r="AB693" s="29"/>
      <c r="AC693" s="29"/>
      <c r="AD693" s="29"/>
    </row>
    <row r="694" spans="2:30">
      <c r="B694" s="29"/>
      <c r="C694" s="259" t="s">
        <v>98</v>
      </c>
      <c r="D694" s="260"/>
      <c r="E694" s="260"/>
      <c r="F694" s="260"/>
      <c r="G694" s="260"/>
      <c r="H694" s="261"/>
      <c r="I694" s="274">
        <f t="shared" si="198"/>
        <v>20</v>
      </c>
      <c r="J694" s="275"/>
      <c r="K694" s="276">
        <f t="shared" si="199"/>
        <v>0.04</v>
      </c>
      <c r="L694" s="277"/>
      <c r="M694" s="274">
        <v>10</v>
      </c>
      <c r="N694" s="275"/>
      <c r="O694" s="280">
        <f t="shared" si="200"/>
        <v>0.04</v>
      </c>
      <c r="P694" s="281"/>
      <c r="Q694" s="274">
        <v>10</v>
      </c>
      <c r="R694" s="275"/>
      <c r="S694" s="276">
        <f t="shared" si="201"/>
        <v>4.0322580645161289E-2</v>
      </c>
      <c r="T694" s="277"/>
      <c r="U694" s="274">
        <v>0</v>
      </c>
      <c r="V694" s="275"/>
      <c r="W694" s="276">
        <f t="shared" si="202"/>
        <v>0</v>
      </c>
      <c r="X694" s="277"/>
      <c r="Y694" s="29"/>
      <c r="Z694" s="29"/>
      <c r="AA694" s="29"/>
      <c r="AB694" s="29"/>
      <c r="AC694" s="29"/>
      <c r="AD694" s="29"/>
    </row>
    <row r="695" spans="2:30" ht="14.25" customHeight="1">
      <c r="B695" s="29"/>
      <c r="C695" s="259" t="s">
        <v>96</v>
      </c>
      <c r="D695" s="260"/>
      <c r="E695" s="260"/>
      <c r="F695" s="260"/>
      <c r="G695" s="260"/>
      <c r="H695" s="261"/>
      <c r="I695" s="274">
        <f>M695+Q695+U695</f>
        <v>19</v>
      </c>
      <c r="J695" s="275"/>
      <c r="K695" s="276">
        <f>I695/K$685</f>
        <v>3.7999999999999999E-2</v>
      </c>
      <c r="L695" s="277"/>
      <c r="M695" s="274">
        <v>13</v>
      </c>
      <c r="N695" s="275"/>
      <c r="O695" s="280">
        <f>M695/O$685</f>
        <v>5.1999999999999998E-2</v>
      </c>
      <c r="P695" s="281"/>
      <c r="Q695" s="274">
        <v>6</v>
      </c>
      <c r="R695" s="275"/>
      <c r="S695" s="276">
        <f>Q695/S$685</f>
        <v>2.4193548387096774E-2</v>
      </c>
      <c r="T695" s="277"/>
      <c r="U695" s="274">
        <v>0</v>
      </c>
      <c r="V695" s="275"/>
      <c r="W695" s="276">
        <f>U695/W$685</f>
        <v>0</v>
      </c>
      <c r="X695" s="277"/>
      <c r="Y695" s="29"/>
      <c r="Z695" s="29"/>
      <c r="AA695" s="29"/>
      <c r="AB695" s="29"/>
      <c r="AC695" s="29"/>
      <c r="AD695" s="29"/>
    </row>
    <row r="696" spans="2:30">
      <c r="B696" s="29"/>
      <c r="C696" s="259" t="s">
        <v>90</v>
      </c>
      <c r="D696" s="260"/>
      <c r="E696" s="260"/>
      <c r="F696" s="260"/>
      <c r="G696" s="260"/>
      <c r="H696" s="261"/>
      <c r="I696" s="274">
        <f t="shared" si="198"/>
        <v>0</v>
      </c>
      <c r="J696" s="275"/>
      <c r="K696" s="276">
        <f t="shared" si="199"/>
        <v>0</v>
      </c>
      <c r="L696" s="277"/>
      <c r="M696" s="274">
        <v>0</v>
      </c>
      <c r="N696" s="275"/>
      <c r="O696" s="280">
        <f t="shared" si="200"/>
        <v>0</v>
      </c>
      <c r="P696" s="281"/>
      <c r="Q696" s="274">
        <v>0</v>
      </c>
      <c r="R696" s="275"/>
      <c r="S696" s="276">
        <f t="shared" si="201"/>
        <v>0</v>
      </c>
      <c r="T696" s="277"/>
      <c r="U696" s="274">
        <v>0</v>
      </c>
      <c r="V696" s="275"/>
      <c r="W696" s="276">
        <f t="shared" si="202"/>
        <v>0</v>
      </c>
      <c r="X696" s="277"/>
      <c r="Y696" s="29"/>
      <c r="Z696" s="29"/>
      <c r="AA696" s="29"/>
      <c r="AB696" s="29"/>
      <c r="AC696" s="29"/>
      <c r="AD696" s="29"/>
    </row>
    <row r="697" spans="2:30">
      <c r="B697" s="29"/>
      <c r="C697" s="259" t="s">
        <v>181</v>
      </c>
      <c r="D697" s="260"/>
      <c r="E697" s="260"/>
      <c r="F697" s="260"/>
      <c r="G697" s="260"/>
      <c r="H697" s="261"/>
      <c r="I697" s="274">
        <f t="shared" si="198"/>
        <v>237</v>
      </c>
      <c r="J697" s="275"/>
      <c r="K697" s="276">
        <f t="shared" si="199"/>
        <v>0.47399999999999998</v>
      </c>
      <c r="L697" s="277"/>
      <c r="M697" s="274">
        <v>106</v>
      </c>
      <c r="N697" s="275"/>
      <c r="O697" s="280">
        <f t="shared" si="200"/>
        <v>0.42399999999999999</v>
      </c>
      <c r="P697" s="281"/>
      <c r="Q697" s="274">
        <v>130</v>
      </c>
      <c r="R697" s="275"/>
      <c r="S697" s="276">
        <f t="shared" si="201"/>
        <v>0.52419354838709675</v>
      </c>
      <c r="T697" s="277"/>
      <c r="U697" s="274">
        <v>1</v>
      </c>
      <c r="V697" s="275"/>
      <c r="W697" s="276">
        <f t="shared" si="202"/>
        <v>0.5</v>
      </c>
      <c r="X697" s="277"/>
      <c r="Y697" s="29"/>
      <c r="Z697" s="29"/>
      <c r="AA697" s="29"/>
      <c r="AB697" s="29"/>
      <c r="AC697" s="29"/>
      <c r="AD697" s="29"/>
    </row>
    <row r="698" spans="2:30">
      <c r="B698" s="29"/>
      <c r="C698" s="79" t="s">
        <v>55</v>
      </c>
      <c r="D698" s="78"/>
      <c r="E698" s="78"/>
      <c r="F698" s="78"/>
      <c r="G698" s="78"/>
      <c r="H698" s="78"/>
      <c r="I698" s="56"/>
      <c r="J698" s="56"/>
      <c r="K698" s="9"/>
      <c r="L698" s="9"/>
      <c r="M698" s="57"/>
      <c r="N698" s="57"/>
      <c r="O698" s="9"/>
      <c r="P698" s="9"/>
      <c r="Q698" s="57"/>
      <c r="R698" s="57"/>
      <c r="S698" s="9"/>
      <c r="T698" s="9"/>
      <c r="U698" s="29"/>
      <c r="V698" s="29"/>
      <c r="W698" s="29"/>
      <c r="X698" s="29"/>
      <c r="Y698" s="29"/>
      <c r="Z698" s="29"/>
      <c r="AA698" s="29"/>
      <c r="AB698" s="29"/>
      <c r="AC698" s="29"/>
      <c r="AD698" s="29"/>
    </row>
    <row r="699" spans="2:30">
      <c r="B699" s="29"/>
      <c r="C699" s="79"/>
      <c r="D699" s="78"/>
      <c r="E699" s="78"/>
      <c r="F699" s="78"/>
      <c r="G699" s="78"/>
      <c r="H699" s="78"/>
      <c r="I699" s="56"/>
      <c r="J699" s="56"/>
      <c r="K699" s="9"/>
      <c r="L699" s="9"/>
      <c r="M699" s="57"/>
      <c r="N699" s="57"/>
      <c r="O699" s="9"/>
      <c r="P699" s="9"/>
      <c r="Q699" s="57"/>
      <c r="R699" s="57"/>
      <c r="S699" s="9"/>
      <c r="T699" s="9"/>
      <c r="U699" s="29"/>
      <c r="V699" s="29"/>
      <c r="W699" s="29"/>
      <c r="X699" s="29"/>
      <c r="Y699" s="29"/>
      <c r="Z699" s="29"/>
      <c r="AA699" s="29"/>
      <c r="AB699" s="29"/>
      <c r="AC699" s="29"/>
      <c r="AD699" s="29"/>
    </row>
    <row r="700" spans="2:30">
      <c r="B700" s="29"/>
      <c r="C700" s="79"/>
      <c r="D700" s="78"/>
      <c r="E700" s="78"/>
      <c r="F700" s="78"/>
      <c r="G700" s="78"/>
      <c r="H700" s="78"/>
      <c r="I700" s="56"/>
      <c r="J700" s="56"/>
      <c r="K700" s="9"/>
      <c r="L700" s="9"/>
      <c r="M700" s="57"/>
      <c r="N700" s="57"/>
      <c r="O700" s="9"/>
      <c r="P700" s="9"/>
      <c r="Q700" s="57"/>
      <c r="R700" s="57"/>
      <c r="S700" s="9"/>
      <c r="T700" s="9"/>
      <c r="U700" s="29"/>
      <c r="V700" s="29"/>
      <c r="W700" s="29"/>
      <c r="X700" s="29"/>
      <c r="Y700" s="29"/>
      <c r="Z700" s="29"/>
      <c r="AA700" s="29"/>
      <c r="AB700" s="29"/>
      <c r="AC700" s="29"/>
      <c r="AD700" s="29"/>
    </row>
    <row r="701" spans="2:30" ht="14.25" customHeight="1">
      <c r="B701" s="29"/>
      <c r="C701" s="254" t="s">
        <v>2</v>
      </c>
      <c r="D701" s="238"/>
      <c r="E701" s="239">
        <f>O685</f>
        <v>250</v>
      </c>
      <c r="F701" s="239"/>
      <c r="G701" s="93"/>
      <c r="H701" s="94"/>
      <c r="I701" s="289" t="s">
        <v>72</v>
      </c>
      <c r="J701" s="279"/>
      <c r="K701" s="239">
        <f>F33</f>
        <v>50</v>
      </c>
      <c r="L701" s="240"/>
      <c r="M701" s="278" t="s">
        <v>73</v>
      </c>
      <c r="N701" s="279"/>
      <c r="O701" s="239">
        <f>H33</f>
        <v>50</v>
      </c>
      <c r="P701" s="240"/>
      <c r="Q701" s="278" t="s">
        <v>74</v>
      </c>
      <c r="R701" s="279"/>
      <c r="S701" s="239">
        <f>J33</f>
        <v>50</v>
      </c>
      <c r="T701" s="240"/>
      <c r="U701" s="278" t="s">
        <v>75</v>
      </c>
      <c r="V701" s="279"/>
      <c r="W701" s="239">
        <f>L33</f>
        <v>50</v>
      </c>
      <c r="X701" s="240"/>
      <c r="Y701" s="268" t="s">
        <v>76</v>
      </c>
      <c r="Z701" s="269"/>
      <c r="AA701" s="239">
        <f>N33</f>
        <v>50</v>
      </c>
      <c r="AB701" s="240"/>
      <c r="AC701" s="29"/>
      <c r="AD701" s="29"/>
    </row>
    <row r="702" spans="2:30" ht="27" customHeight="1">
      <c r="B702" s="29"/>
      <c r="C702" s="259" t="s">
        <v>109</v>
      </c>
      <c r="D702" s="260"/>
      <c r="E702" s="260"/>
      <c r="F702" s="260"/>
      <c r="G702" s="260"/>
      <c r="H702" s="261"/>
      <c r="I702" s="257">
        <v>9</v>
      </c>
      <c r="J702" s="258"/>
      <c r="K702" s="270">
        <f>I702/K$701</f>
        <v>0.18</v>
      </c>
      <c r="L702" s="271"/>
      <c r="M702" s="257">
        <v>10</v>
      </c>
      <c r="N702" s="258"/>
      <c r="O702" s="270">
        <f>M702/O$701</f>
        <v>0.2</v>
      </c>
      <c r="P702" s="271"/>
      <c r="Q702" s="257">
        <v>10</v>
      </c>
      <c r="R702" s="258"/>
      <c r="S702" s="270">
        <f>Q702/S$701</f>
        <v>0.2</v>
      </c>
      <c r="T702" s="271"/>
      <c r="U702" s="257">
        <v>8</v>
      </c>
      <c r="V702" s="258"/>
      <c r="W702" s="270">
        <f>U702/W$701</f>
        <v>0.16</v>
      </c>
      <c r="X702" s="271"/>
      <c r="Y702" s="257">
        <v>15</v>
      </c>
      <c r="Z702" s="258"/>
      <c r="AA702" s="270">
        <f>Y702/AA$701</f>
        <v>0.3</v>
      </c>
      <c r="AB702" s="271"/>
      <c r="AC702" s="29"/>
      <c r="AD702" s="29"/>
    </row>
    <row r="703" spans="2:30" ht="27" customHeight="1">
      <c r="B703" s="29"/>
      <c r="C703" s="259" t="s">
        <v>93</v>
      </c>
      <c r="D703" s="260"/>
      <c r="E703" s="260"/>
      <c r="F703" s="260"/>
      <c r="G703" s="260"/>
      <c r="H703" s="261"/>
      <c r="I703" s="257">
        <v>15</v>
      </c>
      <c r="J703" s="258"/>
      <c r="K703" s="270">
        <f t="shared" ref="K703:K713" si="203">I703/K$701</f>
        <v>0.3</v>
      </c>
      <c r="L703" s="271"/>
      <c r="M703" s="257">
        <v>12</v>
      </c>
      <c r="N703" s="258"/>
      <c r="O703" s="270">
        <f t="shared" ref="O703:O713" si="204">M703/O$701</f>
        <v>0.24</v>
      </c>
      <c r="P703" s="271"/>
      <c r="Q703" s="257">
        <v>11</v>
      </c>
      <c r="R703" s="258"/>
      <c r="S703" s="270">
        <f t="shared" ref="S703:S713" si="205">Q703/S$701</f>
        <v>0.22</v>
      </c>
      <c r="T703" s="271"/>
      <c r="U703" s="257">
        <v>10</v>
      </c>
      <c r="V703" s="258"/>
      <c r="W703" s="270">
        <f t="shared" ref="W703:W713" si="206">U703/W$701</f>
        <v>0.2</v>
      </c>
      <c r="X703" s="271"/>
      <c r="Y703" s="257">
        <v>9</v>
      </c>
      <c r="Z703" s="258"/>
      <c r="AA703" s="270">
        <f t="shared" ref="AA703:AA713" si="207">Y703/AA$701</f>
        <v>0.18</v>
      </c>
      <c r="AB703" s="271"/>
      <c r="AC703" s="29"/>
      <c r="AD703" s="29"/>
    </row>
    <row r="704" spans="2:30">
      <c r="B704" s="29"/>
      <c r="C704" s="259" t="s">
        <v>95</v>
      </c>
      <c r="D704" s="260"/>
      <c r="E704" s="260"/>
      <c r="F704" s="260"/>
      <c r="G704" s="260"/>
      <c r="H704" s="261"/>
      <c r="I704" s="257">
        <v>4</v>
      </c>
      <c r="J704" s="258"/>
      <c r="K704" s="270">
        <f t="shared" si="203"/>
        <v>0.08</v>
      </c>
      <c r="L704" s="271"/>
      <c r="M704" s="257">
        <v>5</v>
      </c>
      <c r="N704" s="258"/>
      <c r="O704" s="270">
        <f t="shared" si="204"/>
        <v>0.1</v>
      </c>
      <c r="P704" s="271"/>
      <c r="Q704" s="257">
        <v>1</v>
      </c>
      <c r="R704" s="258"/>
      <c r="S704" s="270">
        <f t="shared" si="205"/>
        <v>0.02</v>
      </c>
      <c r="T704" s="271"/>
      <c r="U704" s="257">
        <v>2</v>
      </c>
      <c r="V704" s="258"/>
      <c r="W704" s="270">
        <f t="shared" si="206"/>
        <v>0.04</v>
      </c>
      <c r="X704" s="271"/>
      <c r="Y704" s="257">
        <v>1</v>
      </c>
      <c r="Z704" s="258"/>
      <c r="AA704" s="270">
        <f t="shared" si="207"/>
        <v>0.02</v>
      </c>
      <c r="AB704" s="271"/>
      <c r="AC704" s="29"/>
      <c r="AD704" s="29"/>
    </row>
    <row r="705" spans="1:54" ht="27" customHeight="1">
      <c r="B705" s="29"/>
      <c r="C705" s="259" t="s">
        <v>92</v>
      </c>
      <c r="D705" s="260"/>
      <c r="E705" s="260"/>
      <c r="F705" s="260"/>
      <c r="G705" s="260"/>
      <c r="H705" s="261"/>
      <c r="I705" s="257">
        <v>12</v>
      </c>
      <c r="J705" s="258"/>
      <c r="K705" s="270">
        <f t="shared" si="203"/>
        <v>0.24</v>
      </c>
      <c r="L705" s="271"/>
      <c r="M705" s="257">
        <v>6</v>
      </c>
      <c r="N705" s="258"/>
      <c r="O705" s="270">
        <f t="shared" si="204"/>
        <v>0.12</v>
      </c>
      <c r="P705" s="271"/>
      <c r="Q705" s="257">
        <v>5</v>
      </c>
      <c r="R705" s="258"/>
      <c r="S705" s="270">
        <f t="shared" si="205"/>
        <v>0.1</v>
      </c>
      <c r="T705" s="271"/>
      <c r="U705" s="257">
        <v>2</v>
      </c>
      <c r="V705" s="258"/>
      <c r="W705" s="270">
        <f t="shared" si="206"/>
        <v>0.04</v>
      </c>
      <c r="X705" s="271"/>
      <c r="Y705" s="257">
        <v>3</v>
      </c>
      <c r="Z705" s="258"/>
      <c r="AA705" s="270">
        <f t="shared" si="207"/>
        <v>0.06</v>
      </c>
      <c r="AB705" s="271"/>
      <c r="AC705" s="29"/>
      <c r="AD705" s="29"/>
    </row>
    <row r="706" spans="1:54">
      <c r="B706" s="29"/>
      <c r="C706" s="259" t="s">
        <v>99</v>
      </c>
      <c r="D706" s="260"/>
      <c r="E706" s="260"/>
      <c r="F706" s="260"/>
      <c r="G706" s="260"/>
      <c r="H706" s="261"/>
      <c r="I706" s="257">
        <v>9</v>
      </c>
      <c r="J706" s="258"/>
      <c r="K706" s="270">
        <f t="shared" si="203"/>
        <v>0.18</v>
      </c>
      <c r="L706" s="271"/>
      <c r="M706" s="257">
        <v>9</v>
      </c>
      <c r="N706" s="258"/>
      <c r="O706" s="270">
        <f t="shared" si="204"/>
        <v>0.18</v>
      </c>
      <c r="P706" s="271"/>
      <c r="Q706" s="257">
        <v>9</v>
      </c>
      <c r="R706" s="258"/>
      <c r="S706" s="270">
        <f t="shared" si="205"/>
        <v>0.18</v>
      </c>
      <c r="T706" s="271"/>
      <c r="U706" s="257">
        <v>7</v>
      </c>
      <c r="V706" s="258"/>
      <c r="W706" s="270">
        <f t="shared" si="206"/>
        <v>0.14000000000000001</v>
      </c>
      <c r="X706" s="271"/>
      <c r="Y706" s="257">
        <v>2</v>
      </c>
      <c r="Z706" s="258"/>
      <c r="AA706" s="270">
        <f t="shared" si="207"/>
        <v>0.04</v>
      </c>
      <c r="AB706" s="271"/>
      <c r="AC706" s="29"/>
      <c r="AD706" s="29"/>
    </row>
    <row r="707" spans="1:54">
      <c r="B707" s="29"/>
      <c r="C707" s="259" t="s">
        <v>94</v>
      </c>
      <c r="D707" s="260"/>
      <c r="E707" s="260"/>
      <c r="F707" s="260"/>
      <c r="G707" s="260"/>
      <c r="H707" s="261"/>
      <c r="I707" s="257">
        <v>8</v>
      </c>
      <c r="J707" s="258"/>
      <c r="K707" s="270">
        <f t="shared" si="203"/>
        <v>0.16</v>
      </c>
      <c r="L707" s="271"/>
      <c r="M707" s="257">
        <v>9</v>
      </c>
      <c r="N707" s="258"/>
      <c r="O707" s="270">
        <f t="shared" si="204"/>
        <v>0.18</v>
      </c>
      <c r="P707" s="271"/>
      <c r="Q707" s="257">
        <v>10</v>
      </c>
      <c r="R707" s="258"/>
      <c r="S707" s="270">
        <f t="shared" si="205"/>
        <v>0.2</v>
      </c>
      <c r="T707" s="271"/>
      <c r="U707" s="257">
        <v>10</v>
      </c>
      <c r="V707" s="258"/>
      <c r="W707" s="270">
        <f t="shared" si="206"/>
        <v>0.2</v>
      </c>
      <c r="X707" s="271"/>
      <c r="Y707" s="257">
        <v>11</v>
      </c>
      <c r="Z707" s="258"/>
      <c r="AA707" s="270">
        <f t="shared" si="207"/>
        <v>0.22</v>
      </c>
      <c r="AB707" s="271"/>
      <c r="AC707" s="29"/>
      <c r="AD707" s="29"/>
    </row>
    <row r="708" spans="1:54">
      <c r="B708" s="29"/>
      <c r="C708" s="265" t="s">
        <v>97</v>
      </c>
      <c r="D708" s="266"/>
      <c r="E708" s="266"/>
      <c r="F708" s="266"/>
      <c r="G708" s="266"/>
      <c r="H708" s="267"/>
      <c r="I708" s="257">
        <v>5</v>
      </c>
      <c r="J708" s="258"/>
      <c r="K708" s="270">
        <f t="shared" si="203"/>
        <v>0.1</v>
      </c>
      <c r="L708" s="271"/>
      <c r="M708" s="257">
        <v>5</v>
      </c>
      <c r="N708" s="258"/>
      <c r="O708" s="270">
        <f t="shared" si="204"/>
        <v>0.1</v>
      </c>
      <c r="P708" s="271"/>
      <c r="Q708" s="257">
        <v>8</v>
      </c>
      <c r="R708" s="258"/>
      <c r="S708" s="270">
        <f t="shared" si="205"/>
        <v>0.16</v>
      </c>
      <c r="T708" s="271"/>
      <c r="U708" s="257">
        <v>7</v>
      </c>
      <c r="V708" s="258"/>
      <c r="W708" s="270">
        <f t="shared" si="206"/>
        <v>0.14000000000000001</v>
      </c>
      <c r="X708" s="271"/>
      <c r="Y708" s="257">
        <v>7</v>
      </c>
      <c r="Z708" s="258"/>
      <c r="AA708" s="270">
        <f t="shared" si="207"/>
        <v>0.14000000000000001</v>
      </c>
      <c r="AB708" s="271"/>
      <c r="AC708" s="29"/>
      <c r="AD708" s="29"/>
    </row>
    <row r="709" spans="1:54">
      <c r="B709" s="29"/>
      <c r="C709" s="259" t="s">
        <v>96</v>
      </c>
      <c r="D709" s="260"/>
      <c r="E709" s="260"/>
      <c r="F709" s="260"/>
      <c r="G709" s="260"/>
      <c r="H709" s="261"/>
      <c r="I709" s="257">
        <v>5</v>
      </c>
      <c r="J709" s="258"/>
      <c r="K709" s="270">
        <f t="shared" si="203"/>
        <v>0.1</v>
      </c>
      <c r="L709" s="271"/>
      <c r="M709" s="257">
        <v>3</v>
      </c>
      <c r="N709" s="258"/>
      <c r="O709" s="270">
        <f t="shared" si="204"/>
        <v>0.06</v>
      </c>
      <c r="P709" s="271"/>
      <c r="Q709" s="257">
        <v>1</v>
      </c>
      <c r="R709" s="258"/>
      <c r="S709" s="270">
        <f t="shared" si="205"/>
        <v>0.02</v>
      </c>
      <c r="T709" s="271"/>
      <c r="U709" s="257">
        <v>3</v>
      </c>
      <c r="V709" s="258"/>
      <c r="W709" s="270">
        <f t="shared" si="206"/>
        <v>0.06</v>
      </c>
      <c r="X709" s="271"/>
      <c r="Y709" s="257">
        <v>1</v>
      </c>
      <c r="Z709" s="258"/>
      <c r="AA709" s="270">
        <f t="shared" si="207"/>
        <v>0.02</v>
      </c>
      <c r="AB709" s="271"/>
      <c r="AC709" s="29"/>
      <c r="AD709" s="29"/>
    </row>
    <row r="710" spans="1:54">
      <c r="C710" s="259" t="s">
        <v>98</v>
      </c>
      <c r="D710" s="260"/>
      <c r="E710" s="260"/>
      <c r="F710" s="260"/>
      <c r="G710" s="260"/>
      <c r="H710" s="261"/>
      <c r="I710" s="257">
        <v>4</v>
      </c>
      <c r="J710" s="258"/>
      <c r="K710" s="270">
        <f t="shared" si="203"/>
        <v>0.08</v>
      </c>
      <c r="L710" s="271"/>
      <c r="M710" s="257">
        <v>1</v>
      </c>
      <c r="N710" s="258"/>
      <c r="O710" s="270">
        <f t="shared" si="204"/>
        <v>0.02</v>
      </c>
      <c r="P710" s="271"/>
      <c r="Q710" s="257">
        <v>3</v>
      </c>
      <c r="R710" s="258"/>
      <c r="S710" s="270">
        <f t="shared" si="205"/>
        <v>0.06</v>
      </c>
      <c r="T710" s="271"/>
      <c r="U710" s="257">
        <v>1</v>
      </c>
      <c r="V710" s="258"/>
      <c r="W710" s="270">
        <f t="shared" si="206"/>
        <v>0.02</v>
      </c>
      <c r="X710" s="271"/>
      <c r="Y710" s="257">
        <v>1</v>
      </c>
      <c r="Z710" s="258"/>
      <c r="AA710" s="270">
        <f t="shared" si="207"/>
        <v>0.02</v>
      </c>
      <c r="AB710" s="271"/>
      <c r="AC710" s="29"/>
      <c r="AD710" s="29"/>
    </row>
    <row r="711" spans="1:54" ht="13.5" customHeight="1">
      <c r="C711" s="284" t="s">
        <v>100</v>
      </c>
      <c r="D711" s="285"/>
      <c r="E711" s="285"/>
      <c r="F711" s="285"/>
      <c r="G711" s="285"/>
      <c r="H711" s="286"/>
      <c r="I711" s="257">
        <v>3</v>
      </c>
      <c r="J711" s="258"/>
      <c r="K711" s="270">
        <f t="shared" si="203"/>
        <v>0.06</v>
      </c>
      <c r="L711" s="271"/>
      <c r="M711" s="257">
        <v>7</v>
      </c>
      <c r="N711" s="258"/>
      <c r="O711" s="270">
        <f t="shared" si="204"/>
        <v>0.14000000000000001</v>
      </c>
      <c r="P711" s="271"/>
      <c r="Q711" s="257">
        <v>4</v>
      </c>
      <c r="R711" s="258"/>
      <c r="S711" s="270">
        <f t="shared" si="205"/>
        <v>0.08</v>
      </c>
      <c r="T711" s="271"/>
      <c r="U711" s="257">
        <v>7</v>
      </c>
      <c r="V711" s="258"/>
      <c r="W711" s="270">
        <f t="shared" si="206"/>
        <v>0.14000000000000001</v>
      </c>
      <c r="X711" s="271"/>
      <c r="Y711" s="257">
        <v>5</v>
      </c>
      <c r="Z711" s="258"/>
      <c r="AA711" s="270">
        <f t="shared" si="207"/>
        <v>0.1</v>
      </c>
      <c r="AB711" s="271"/>
      <c r="AC711" s="29"/>
      <c r="AD711" s="29"/>
    </row>
    <row r="712" spans="1:54">
      <c r="A712" s="28"/>
      <c r="B712" s="122"/>
      <c r="C712" s="235" t="s">
        <v>90</v>
      </c>
      <c r="D712" s="236"/>
      <c r="E712" s="236"/>
      <c r="F712" s="236"/>
      <c r="G712" s="236"/>
      <c r="H712" s="237"/>
      <c r="I712" s="257">
        <v>0</v>
      </c>
      <c r="J712" s="258"/>
      <c r="K712" s="270">
        <f t="shared" si="203"/>
        <v>0</v>
      </c>
      <c r="L712" s="271"/>
      <c r="M712" s="257">
        <v>0</v>
      </c>
      <c r="N712" s="258"/>
      <c r="O712" s="270">
        <f t="shared" si="204"/>
        <v>0</v>
      </c>
      <c r="P712" s="271"/>
      <c r="Q712" s="257">
        <v>0</v>
      </c>
      <c r="R712" s="258"/>
      <c r="S712" s="270">
        <f t="shared" si="205"/>
        <v>0</v>
      </c>
      <c r="T712" s="271"/>
      <c r="U712" s="257">
        <v>0</v>
      </c>
      <c r="V712" s="258"/>
      <c r="W712" s="270">
        <f t="shared" si="206"/>
        <v>0</v>
      </c>
      <c r="X712" s="271"/>
      <c r="Y712" s="257">
        <v>0</v>
      </c>
      <c r="Z712" s="258"/>
      <c r="AA712" s="270">
        <f t="shared" si="207"/>
        <v>0</v>
      </c>
      <c r="AB712" s="271"/>
      <c r="AC712" s="29"/>
      <c r="AD712" s="29"/>
    </row>
    <row r="713" spans="1:54">
      <c r="A713" s="28"/>
      <c r="B713" s="122"/>
      <c r="C713" s="235" t="s">
        <v>181</v>
      </c>
      <c r="D713" s="236"/>
      <c r="E713" s="236"/>
      <c r="F713" s="236"/>
      <c r="G713" s="236"/>
      <c r="H713" s="237"/>
      <c r="I713" s="257">
        <v>17</v>
      </c>
      <c r="J713" s="258"/>
      <c r="K713" s="270">
        <f t="shared" si="203"/>
        <v>0.34</v>
      </c>
      <c r="L713" s="271"/>
      <c r="M713" s="257">
        <v>23</v>
      </c>
      <c r="N713" s="258"/>
      <c r="O713" s="270">
        <f t="shared" si="204"/>
        <v>0.46</v>
      </c>
      <c r="P713" s="271"/>
      <c r="Q713" s="257">
        <v>23</v>
      </c>
      <c r="R713" s="258"/>
      <c r="S713" s="270">
        <f t="shared" si="205"/>
        <v>0.46</v>
      </c>
      <c r="T713" s="271"/>
      <c r="U713" s="257">
        <v>21</v>
      </c>
      <c r="V713" s="258"/>
      <c r="W713" s="270">
        <f t="shared" si="206"/>
        <v>0.42</v>
      </c>
      <c r="X713" s="271"/>
      <c r="Y713" s="257">
        <v>22</v>
      </c>
      <c r="Z713" s="258"/>
      <c r="AA713" s="270">
        <f t="shared" si="207"/>
        <v>0.44</v>
      </c>
      <c r="AB713" s="271"/>
      <c r="AC713" s="29"/>
      <c r="AD713" s="29"/>
    </row>
    <row r="714" spans="1:54">
      <c r="A714" s="28"/>
      <c r="B714" s="122"/>
      <c r="C714" s="29"/>
      <c r="D714" s="29"/>
      <c r="E714" s="29"/>
      <c r="F714" s="29"/>
      <c r="G714" s="29"/>
      <c r="H714" s="29"/>
      <c r="I714" s="29"/>
      <c r="J714" s="29"/>
      <c r="K714" s="29"/>
      <c r="L714" s="29"/>
      <c r="M714" s="29"/>
      <c r="N714" s="29"/>
      <c r="O714" s="29"/>
      <c r="P714" s="29"/>
      <c r="Q714" s="29"/>
      <c r="R714" s="29"/>
      <c r="S714" s="29"/>
      <c r="T714" s="29"/>
      <c r="U714" s="29"/>
      <c r="V714" s="29"/>
      <c r="W714" s="29"/>
      <c r="X714" s="29"/>
      <c r="Y714" s="29"/>
      <c r="Z714" s="29"/>
      <c r="AA714" s="29"/>
      <c r="AB714" s="29"/>
      <c r="AC714" s="29"/>
      <c r="AD714" s="29"/>
    </row>
    <row r="715" spans="1:54">
      <c r="A715" s="31"/>
      <c r="B715" s="27"/>
      <c r="C715" s="254" t="s">
        <v>3</v>
      </c>
      <c r="D715" s="238"/>
      <c r="E715" s="239">
        <f>S685</f>
        <v>248</v>
      </c>
      <c r="F715" s="239"/>
      <c r="G715" s="93"/>
      <c r="H715" s="94"/>
      <c r="I715" s="289" t="s">
        <v>72</v>
      </c>
      <c r="J715" s="279"/>
      <c r="K715" s="239">
        <f>F36</f>
        <v>49</v>
      </c>
      <c r="L715" s="240"/>
      <c r="M715" s="278" t="s">
        <v>177</v>
      </c>
      <c r="N715" s="279"/>
      <c r="O715" s="239">
        <f>H36</f>
        <v>50</v>
      </c>
      <c r="P715" s="240"/>
      <c r="Q715" s="278" t="s">
        <v>178</v>
      </c>
      <c r="R715" s="279"/>
      <c r="S715" s="239">
        <f>J36</f>
        <v>50</v>
      </c>
      <c r="T715" s="240"/>
      <c r="U715" s="278" t="s">
        <v>179</v>
      </c>
      <c r="V715" s="279"/>
      <c r="W715" s="239">
        <f>L36</f>
        <v>49</v>
      </c>
      <c r="X715" s="240"/>
      <c r="Y715" s="268" t="s">
        <v>180</v>
      </c>
      <c r="Z715" s="269"/>
      <c r="AA715" s="239">
        <f>N36</f>
        <v>50</v>
      </c>
      <c r="AB715" s="240"/>
      <c r="AC715" s="29"/>
      <c r="AD715" s="29"/>
      <c r="AF715" s="154"/>
      <c r="AG715" s="154"/>
      <c r="AH715" s="154"/>
      <c r="AI715" s="154"/>
      <c r="AJ715" s="154"/>
      <c r="AK715" s="154"/>
      <c r="AL715" s="154"/>
      <c r="AM715" s="154"/>
      <c r="AN715" s="154"/>
      <c r="AO715" s="154"/>
      <c r="AP715" s="154"/>
      <c r="AQ715" s="154"/>
      <c r="AR715" s="154"/>
      <c r="AS715" s="154"/>
      <c r="AT715" s="154"/>
      <c r="AU715" s="154"/>
      <c r="AV715" s="154"/>
      <c r="AW715" s="154"/>
      <c r="AX715" s="154"/>
      <c r="AY715" s="154"/>
      <c r="AZ715" s="154"/>
      <c r="BA715" s="154"/>
      <c r="BB715" s="154"/>
    </row>
    <row r="716" spans="1:54" ht="27" customHeight="1">
      <c r="B716" s="29"/>
      <c r="C716" s="259" t="s">
        <v>109</v>
      </c>
      <c r="D716" s="260"/>
      <c r="E716" s="260"/>
      <c r="F716" s="260"/>
      <c r="G716" s="260"/>
      <c r="H716" s="261"/>
      <c r="I716" s="257">
        <v>1</v>
      </c>
      <c r="J716" s="258"/>
      <c r="K716" s="255">
        <f>I716/K$715</f>
        <v>2.0408163265306121E-2</v>
      </c>
      <c r="L716" s="256"/>
      <c r="M716" s="257">
        <v>5</v>
      </c>
      <c r="N716" s="258"/>
      <c r="O716" s="255">
        <f>M716/O$715</f>
        <v>0.1</v>
      </c>
      <c r="P716" s="256"/>
      <c r="Q716" s="257">
        <v>10</v>
      </c>
      <c r="R716" s="258"/>
      <c r="S716" s="255">
        <f>Q716/S$715</f>
        <v>0.2</v>
      </c>
      <c r="T716" s="256"/>
      <c r="U716" s="257">
        <v>12</v>
      </c>
      <c r="V716" s="258"/>
      <c r="W716" s="255">
        <f>U716/W$715</f>
        <v>0.24489795918367346</v>
      </c>
      <c r="X716" s="256"/>
      <c r="Y716" s="257">
        <v>15</v>
      </c>
      <c r="Z716" s="258"/>
      <c r="AA716" s="255">
        <f>Y716/AA$715</f>
        <v>0.3</v>
      </c>
      <c r="AB716" s="256"/>
      <c r="AC716" s="29"/>
      <c r="AD716" s="29"/>
      <c r="AF716" s="154"/>
      <c r="AG716" s="154"/>
      <c r="AH716" s="154"/>
      <c r="AI716" s="154"/>
      <c r="AJ716" s="154"/>
      <c r="AK716" s="154"/>
      <c r="AL716" s="154"/>
      <c r="AM716" s="154"/>
      <c r="AN716" s="154"/>
      <c r="AO716" s="154"/>
      <c r="AP716" s="154"/>
      <c r="AQ716" s="154"/>
      <c r="AR716" s="154"/>
      <c r="AS716" s="154"/>
      <c r="AT716" s="154"/>
      <c r="AU716" s="154"/>
      <c r="AV716" s="154"/>
      <c r="AW716" s="154"/>
      <c r="AX716" s="154"/>
      <c r="AY716" s="154"/>
      <c r="AZ716" s="154"/>
      <c r="BA716" s="154"/>
      <c r="BB716" s="154"/>
    </row>
    <row r="717" spans="1:54" ht="27" customHeight="1">
      <c r="B717" s="29"/>
      <c r="C717" s="259" t="s">
        <v>93</v>
      </c>
      <c r="D717" s="260"/>
      <c r="E717" s="260"/>
      <c r="F717" s="260"/>
      <c r="G717" s="260"/>
      <c r="H717" s="261"/>
      <c r="I717" s="257">
        <v>5</v>
      </c>
      <c r="J717" s="258"/>
      <c r="K717" s="255">
        <f>I717/K$715</f>
        <v>0.10204081632653061</v>
      </c>
      <c r="L717" s="256"/>
      <c r="M717" s="257">
        <v>5</v>
      </c>
      <c r="N717" s="258"/>
      <c r="O717" s="255">
        <f t="shared" ref="O717:O727" si="208">M717/O$715</f>
        <v>0.1</v>
      </c>
      <c r="P717" s="256"/>
      <c r="Q717" s="257">
        <v>8</v>
      </c>
      <c r="R717" s="258"/>
      <c r="S717" s="255">
        <f t="shared" ref="S717:S727" si="209">Q717/S$715</f>
        <v>0.16</v>
      </c>
      <c r="T717" s="256"/>
      <c r="U717" s="257">
        <v>6</v>
      </c>
      <c r="V717" s="258"/>
      <c r="W717" s="255">
        <f t="shared" ref="W717:W727" si="210">U717/W$715</f>
        <v>0.12244897959183673</v>
      </c>
      <c r="X717" s="256"/>
      <c r="Y717" s="257">
        <v>10</v>
      </c>
      <c r="Z717" s="258"/>
      <c r="AA717" s="255">
        <f t="shared" ref="AA717:AA727" si="211">Y717/AA$715</f>
        <v>0.2</v>
      </c>
      <c r="AB717" s="256"/>
      <c r="AC717" s="29"/>
      <c r="AD717" s="29"/>
      <c r="AF717" s="154"/>
      <c r="AG717" s="154"/>
      <c r="AH717" s="154"/>
      <c r="AI717" s="154"/>
      <c r="AJ717" s="154"/>
      <c r="AK717" s="154"/>
      <c r="AL717" s="154"/>
      <c r="AM717" s="154"/>
      <c r="AN717" s="154"/>
      <c r="AO717" s="154"/>
      <c r="AP717" s="154"/>
      <c r="AQ717" s="154"/>
      <c r="AR717" s="154"/>
      <c r="AS717" s="154"/>
      <c r="AT717" s="154"/>
      <c r="AU717" s="154"/>
      <c r="AV717" s="154"/>
      <c r="AW717" s="154"/>
      <c r="AX717" s="154"/>
      <c r="AY717" s="154"/>
      <c r="AZ717" s="154"/>
      <c r="BA717" s="154"/>
      <c r="BB717" s="154"/>
    </row>
    <row r="718" spans="1:54" ht="13.5" customHeight="1">
      <c r="B718" s="29"/>
      <c r="C718" s="259" t="s">
        <v>95</v>
      </c>
      <c r="D718" s="260"/>
      <c r="E718" s="260"/>
      <c r="F718" s="260"/>
      <c r="G718" s="260"/>
      <c r="H718" s="261"/>
      <c r="I718" s="257">
        <v>2</v>
      </c>
      <c r="J718" s="258"/>
      <c r="K718" s="255">
        <f t="shared" ref="K718:K727" si="212">I718/K$715</f>
        <v>4.0816326530612242E-2</v>
      </c>
      <c r="L718" s="256"/>
      <c r="M718" s="257">
        <v>3</v>
      </c>
      <c r="N718" s="258"/>
      <c r="O718" s="255">
        <f t="shared" si="208"/>
        <v>0.06</v>
      </c>
      <c r="P718" s="256"/>
      <c r="Q718" s="257">
        <v>4</v>
      </c>
      <c r="R718" s="258"/>
      <c r="S718" s="255">
        <f t="shared" si="209"/>
        <v>0.08</v>
      </c>
      <c r="T718" s="256"/>
      <c r="U718" s="257">
        <v>2</v>
      </c>
      <c r="V718" s="258"/>
      <c r="W718" s="255">
        <f t="shared" si="210"/>
        <v>4.0816326530612242E-2</v>
      </c>
      <c r="X718" s="256"/>
      <c r="Y718" s="257">
        <v>4</v>
      </c>
      <c r="Z718" s="258"/>
      <c r="AA718" s="255">
        <f t="shared" si="211"/>
        <v>0.08</v>
      </c>
      <c r="AB718" s="256"/>
      <c r="AC718" s="29"/>
      <c r="AD718" s="29"/>
      <c r="AF718" s="154"/>
      <c r="AG718" s="154"/>
      <c r="AH718" s="154"/>
      <c r="AI718" s="154"/>
      <c r="AJ718" s="154"/>
      <c r="AK718" s="154"/>
      <c r="AL718" s="154"/>
      <c r="AM718" s="154"/>
      <c r="AN718" s="154"/>
      <c r="AO718" s="154"/>
      <c r="AP718" s="154"/>
      <c r="AQ718" s="154"/>
      <c r="AR718" s="154"/>
      <c r="AS718" s="154"/>
      <c r="AT718" s="154"/>
      <c r="AU718" s="154"/>
      <c r="AV718" s="154"/>
      <c r="AW718" s="154"/>
      <c r="AX718" s="154"/>
      <c r="AY718" s="154"/>
      <c r="AZ718" s="154"/>
      <c r="BA718" s="154"/>
      <c r="BB718" s="154"/>
    </row>
    <row r="719" spans="1:54" ht="27.75" customHeight="1">
      <c r="B719" s="29"/>
      <c r="C719" s="259" t="s">
        <v>92</v>
      </c>
      <c r="D719" s="260"/>
      <c r="E719" s="260"/>
      <c r="F719" s="260"/>
      <c r="G719" s="260"/>
      <c r="H719" s="261"/>
      <c r="I719" s="257">
        <v>9</v>
      </c>
      <c r="J719" s="258"/>
      <c r="K719" s="255">
        <f t="shared" si="212"/>
        <v>0.18367346938775511</v>
      </c>
      <c r="L719" s="256"/>
      <c r="M719" s="257">
        <v>8</v>
      </c>
      <c r="N719" s="258"/>
      <c r="O719" s="255">
        <f t="shared" si="208"/>
        <v>0.16</v>
      </c>
      <c r="P719" s="256"/>
      <c r="Q719" s="257">
        <v>5</v>
      </c>
      <c r="R719" s="258"/>
      <c r="S719" s="255">
        <f t="shared" si="209"/>
        <v>0.1</v>
      </c>
      <c r="T719" s="256"/>
      <c r="U719" s="257">
        <v>3</v>
      </c>
      <c r="V719" s="258"/>
      <c r="W719" s="255">
        <f>U719/W$715</f>
        <v>6.1224489795918366E-2</v>
      </c>
      <c r="X719" s="256"/>
      <c r="Y719" s="257">
        <v>1</v>
      </c>
      <c r="Z719" s="258"/>
      <c r="AA719" s="255">
        <f t="shared" si="211"/>
        <v>0.02</v>
      </c>
      <c r="AB719" s="256"/>
      <c r="AC719" s="29"/>
      <c r="AD719" s="29"/>
      <c r="AF719" s="154"/>
      <c r="AG719" s="154"/>
      <c r="AH719" s="154"/>
      <c r="AI719" s="154"/>
      <c r="AJ719" s="154"/>
      <c r="AK719" s="154"/>
      <c r="AL719" s="154"/>
      <c r="AM719" s="154"/>
      <c r="AN719" s="154"/>
      <c r="AO719" s="154"/>
      <c r="AP719" s="154"/>
      <c r="AQ719" s="154"/>
      <c r="AR719" s="154"/>
      <c r="AS719" s="154"/>
      <c r="AT719" s="154"/>
      <c r="AU719" s="154"/>
      <c r="AV719" s="154"/>
      <c r="AW719" s="154"/>
      <c r="AX719" s="154"/>
      <c r="AY719" s="154"/>
      <c r="AZ719" s="154"/>
      <c r="BA719" s="154"/>
      <c r="BB719" s="154"/>
    </row>
    <row r="720" spans="1:54">
      <c r="B720" s="29"/>
      <c r="C720" s="259" t="s">
        <v>99</v>
      </c>
      <c r="D720" s="260"/>
      <c r="E720" s="260"/>
      <c r="F720" s="260"/>
      <c r="G720" s="260"/>
      <c r="H720" s="261"/>
      <c r="I720" s="257">
        <v>5</v>
      </c>
      <c r="J720" s="258"/>
      <c r="K720" s="255">
        <f t="shared" si="212"/>
        <v>0.10204081632653061</v>
      </c>
      <c r="L720" s="256"/>
      <c r="M720" s="257">
        <v>5</v>
      </c>
      <c r="N720" s="258"/>
      <c r="O720" s="255">
        <f t="shared" si="208"/>
        <v>0.1</v>
      </c>
      <c r="P720" s="256"/>
      <c r="Q720" s="257">
        <v>4</v>
      </c>
      <c r="R720" s="258"/>
      <c r="S720" s="255">
        <f t="shared" si="209"/>
        <v>0.08</v>
      </c>
      <c r="T720" s="256"/>
      <c r="U720" s="257">
        <v>3</v>
      </c>
      <c r="V720" s="258"/>
      <c r="W720" s="255">
        <f t="shared" si="210"/>
        <v>6.1224489795918366E-2</v>
      </c>
      <c r="X720" s="256"/>
      <c r="Y720" s="257">
        <v>3</v>
      </c>
      <c r="Z720" s="258"/>
      <c r="AA720" s="255">
        <f t="shared" si="211"/>
        <v>0.06</v>
      </c>
      <c r="AB720" s="256"/>
      <c r="AC720" s="29"/>
      <c r="AD720" s="29"/>
      <c r="AF720" s="154"/>
      <c r="AG720" s="154"/>
      <c r="AH720" s="154"/>
      <c r="AI720" s="154"/>
      <c r="AJ720" s="154"/>
      <c r="AK720" s="154"/>
      <c r="AL720" s="154"/>
      <c r="AM720" s="154"/>
      <c r="AN720" s="154"/>
      <c r="AO720" s="154"/>
      <c r="AP720" s="154"/>
      <c r="AQ720" s="154"/>
      <c r="AR720" s="154"/>
      <c r="AS720" s="154"/>
      <c r="AT720" s="154"/>
      <c r="AU720" s="154"/>
      <c r="AV720" s="154"/>
      <c r="AW720" s="154"/>
      <c r="AX720" s="154"/>
      <c r="AY720" s="154"/>
      <c r="AZ720" s="154"/>
      <c r="BA720" s="154"/>
      <c r="BB720" s="154"/>
    </row>
    <row r="721" spans="1:54">
      <c r="A721" s="45"/>
      <c r="B721" s="53"/>
      <c r="C721" s="259" t="s">
        <v>94</v>
      </c>
      <c r="D721" s="260"/>
      <c r="E721" s="260"/>
      <c r="F721" s="260"/>
      <c r="G721" s="260"/>
      <c r="H721" s="261"/>
      <c r="I721" s="257">
        <v>9</v>
      </c>
      <c r="J721" s="258"/>
      <c r="K721" s="255">
        <f t="shared" si="212"/>
        <v>0.18367346938775511</v>
      </c>
      <c r="L721" s="256"/>
      <c r="M721" s="257">
        <v>7</v>
      </c>
      <c r="N721" s="258"/>
      <c r="O721" s="255">
        <f t="shared" si="208"/>
        <v>0.14000000000000001</v>
      </c>
      <c r="P721" s="256"/>
      <c r="Q721" s="257">
        <v>1</v>
      </c>
      <c r="R721" s="258"/>
      <c r="S721" s="255">
        <f t="shared" si="209"/>
        <v>0.02</v>
      </c>
      <c r="T721" s="256"/>
      <c r="U721" s="257">
        <v>9</v>
      </c>
      <c r="V721" s="258"/>
      <c r="W721" s="255">
        <f t="shared" si="210"/>
        <v>0.18367346938775511</v>
      </c>
      <c r="X721" s="256"/>
      <c r="Y721" s="257">
        <v>12</v>
      </c>
      <c r="Z721" s="258"/>
      <c r="AA721" s="255">
        <f t="shared" si="211"/>
        <v>0.24</v>
      </c>
      <c r="AB721" s="256"/>
      <c r="AC721" s="53"/>
      <c r="AD721" s="29"/>
      <c r="AF721" s="154"/>
      <c r="AG721" s="154"/>
      <c r="AH721" s="154"/>
      <c r="AI721" s="154"/>
      <c r="AJ721" s="154"/>
      <c r="AK721" s="154"/>
      <c r="AL721" s="154"/>
      <c r="AM721" s="154"/>
      <c r="AN721" s="154"/>
      <c r="AO721" s="154"/>
      <c r="AP721" s="154"/>
      <c r="AQ721" s="154"/>
      <c r="AR721" s="154"/>
      <c r="AS721" s="154"/>
      <c r="AT721" s="154"/>
      <c r="AU721" s="154"/>
      <c r="AV721" s="154"/>
      <c r="AW721" s="154"/>
      <c r="AX721" s="154"/>
      <c r="AY721" s="154"/>
      <c r="AZ721" s="154"/>
      <c r="BA721" s="154"/>
      <c r="BB721" s="154"/>
    </row>
    <row r="722" spans="1:54" ht="13.5" customHeight="1">
      <c r="A722" s="45"/>
      <c r="B722" s="53"/>
      <c r="C722" s="265" t="s">
        <v>97</v>
      </c>
      <c r="D722" s="266"/>
      <c r="E722" s="266"/>
      <c r="F722" s="266"/>
      <c r="G722" s="266"/>
      <c r="H722" s="267"/>
      <c r="I722" s="257">
        <v>3</v>
      </c>
      <c r="J722" s="258"/>
      <c r="K722" s="255">
        <f t="shared" si="212"/>
        <v>6.1224489795918366E-2</v>
      </c>
      <c r="L722" s="256"/>
      <c r="M722" s="257">
        <v>5</v>
      </c>
      <c r="N722" s="258"/>
      <c r="O722" s="255">
        <f t="shared" si="208"/>
        <v>0.1</v>
      </c>
      <c r="P722" s="256"/>
      <c r="Q722" s="257">
        <v>4</v>
      </c>
      <c r="R722" s="258"/>
      <c r="S722" s="255">
        <f t="shared" si="209"/>
        <v>0.08</v>
      </c>
      <c r="T722" s="256"/>
      <c r="U722" s="257">
        <v>6</v>
      </c>
      <c r="V722" s="258"/>
      <c r="W722" s="255">
        <f t="shared" si="210"/>
        <v>0.12244897959183673</v>
      </c>
      <c r="X722" s="256"/>
      <c r="Y722" s="257">
        <v>7</v>
      </c>
      <c r="Z722" s="258"/>
      <c r="AA722" s="255">
        <f t="shared" si="211"/>
        <v>0.14000000000000001</v>
      </c>
      <c r="AB722" s="256"/>
      <c r="AC722" s="53"/>
      <c r="AD722" s="29"/>
      <c r="AF722" s="154"/>
      <c r="AG722" s="154"/>
      <c r="AH722" s="154"/>
      <c r="AI722" s="154"/>
      <c r="AJ722" s="154"/>
      <c r="AK722" s="154"/>
      <c r="AL722" s="154"/>
      <c r="AM722" s="154"/>
      <c r="AN722" s="154"/>
      <c r="AO722" s="154"/>
      <c r="AP722" s="154"/>
      <c r="AQ722" s="154"/>
      <c r="AR722" s="154"/>
      <c r="AS722" s="154"/>
      <c r="AT722" s="154"/>
      <c r="AU722" s="154"/>
      <c r="AV722" s="154"/>
      <c r="AW722" s="154"/>
      <c r="AX722" s="154"/>
      <c r="AY722" s="154"/>
      <c r="AZ722" s="154"/>
      <c r="BA722" s="154"/>
      <c r="BB722" s="154"/>
    </row>
    <row r="723" spans="1:54" ht="13.5" customHeight="1">
      <c r="A723" s="45"/>
      <c r="B723" s="53"/>
      <c r="C723" s="259" t="s">
        <v>96</v>
      </c>
      <c r="D723" s="260"/>
      <c r="E723" s="260"/>
      <c r="F723" s="260"/>
      <c r="G723" s="260"/>
      <c r="H723" s="261"/>
      <c r="I723" s="257">
        <v>2</v>
      </c>
      <c r="J723" s="258"/>
      <c r="K723" s="255">
        <f t="shared" si="212"/>
        <v>4.0816326530612242E-2</v>
      </c>
      <c r="L723" s="256"/>
      <c r="M723" s="257">
        <v>4</v>
      </c>
      <c r="N723" s="258"/>
      <c r="O723" s="255">
        <f t="shared" si="208"/>
        <v>0.08</v>
      </c>
      <c r="P723" s="256"/>
      <c r="Q723" s="257">
        <v>0</v>
      </c>
      <c r="R723" s="258"/>
      <c r="S723" s="255">
        <f t="shared" si="209"/>
        <v>0</v>
      </c>
      <c r="T723" s="256"/>
      <c r="U723" s="257">
        <v>0</v>
      </c>
      <c r="V723" s="258"/>
      <c r="W723" s="255">
        <f t="shared" si="210"/>
        <v>0</v>
      </c>
      <c r="X723" s="256"/>
      <c r="Y723" s="257">
        <v>0</v>
      </c>
      <c r="Z723" s="258"/>
      <c r="AA723" s="255">
        <f t="shared" si="211"/>
        <v>0</v>
      </c>
      <c r="AB723" s="256"/>
      <c r="AC723" s="53"/>
      <c r="AD723" s="29"/>
      <c r="AF723" s="154"/>
      <c r="AG723" s="154"/>
      <c r="AH723" s="154"/>
      <c r="AI723" s="154"/>
      <c r="AJ723" s="154"/>
      <c r="AK723" s="154"/>
      <c r="AL723" s="154"/>
      <c r="AM723" s="154"/>
      <c r="AN723" s="154"/>
      <c r="AO723" s="154"/>
      <c r="AP723" s="154"/>
      <c r="AQ723" s="154"/>
      <c r="AR723" s="154"/>
      <c r="AS723" s="154"/>
      <c r="AT723" s="154"/>
      <c r="AU723" s="154"/>
      <c r="AV723" s="154"/>
      <c r="AW723" s="154"/>
      <c r="AX723" s="154"/>
      <c r="AY723" s="154"/>
      <c r="AZ723" s="154"/>
      <c r="BA723" s="154"/>
      <c r="BB723" s="154"/>
    </row>
    <row r="724" spans="1:54" ht="13.5" customHeight="1">
      <c r="A724" s="45"/>
      <c r="B724" s="53"/>
      <c r="C724" s="259" t="s">
        <v>98</v>
      </c>
      <c r="D724" s="260"/>
      <c r="E724" s="260"/>
      <c r="F724" s="260"/>
      <c r="G724" s="260"/>
      <c r="H724" s="261"/>
      <c r="I724" s="257">
        <v>3</v>
      </c>
      <c r="J724" s="258"/>
      <c r="K724" s="255">
        <f t="shared" si="212"/>
        <v>6.1224489795918366E-2</v>
      </c>
      <c r="L724" s="256"/>
      <c r="M724" s="257">
        <v>4</v>
      </c>
      <c r="N724" s="258"/>
      <c r="O724" s="255">
        <f t="shared" si="208"/>
        <v>0.08</v>
      </c>
      <c r="P724" s="256"/>
      <c r="Q724" s="257">
        <v>1</v>
      </c>
      <c r="R724" s="258"/>
      <c r="S724" s="255">
        <f t="shared" si="209"/>
        <v>0.02</v>
      </c>
      <c r="T724" s="256"/>
      <c r="U724" s="257">
        <v>1</v>
      </c>
      <c r="V724" s="258"/>
      <c r="W724" s="255">
        <f t="shared" si="210"/>
        <v>2.0408163265306121E-2</v>
      </c>
      <c r="X724" s="256"/>
      <c r="Y724" s="257">
        <v>1</v>
      </c>
      <c r="Z724" s="258"/>
      <c r="AA724" s="255">
        <f t="shared" si="211"/>
        <v>0.02</v>
      </c>
      <c r="AB724" s="256"/>
      <c r="AC724" s="53"/>
      <c r="AD724" s="29"/>
      <c r="AF724" s="154"/>
      <c r="AG724" s="154"/>
      <c r="AH724" s="154"/>
      <c r="AI724" s="154"/>
      <c r="AJ724" s="154"/>
      <c r="AK724" s="154"/>
      <c r="AL724" s="154"/>
      <c r="AM724" s="154"/>
      <c r="AN724" s="154"/>
      <c r="AO724" s="154"/>
      <c r="AP724" s="154"/>
      <c r="AQ724" s="154"/>
      <c r="AR724" s="154"/>
      <c r="AS724" s="154"/>
      <c r="AT724" s="154"/>
      <c r="AU724" s="154"/>
      <c r="AV724" s="154"/>
      <c r="AW724" s="154"/>
      <c r="AX724" s="154"/>
      <c r="AY724" s="154"/>
      <c r="AZ724" s="154"/>
      <c r="BA724" s="154"/>
      <c r="BB724" s="154"/>
    </row>
    <row r="725" spans="1:54" ht="13.5" customHeight="1">
      <c r="A725" s="45"/>
      <c r="B725" s="53"/>
      <c r="C725" s="262" t="s">
        <v>100</v>
      </c>
      <c r="D725" s="263"/>
      <c r="E725" s="263"/>
      <c r="F725" s="263"/>
      <c r="G725" s="263"/>
      <c r="H725" s="264"/>
      <c r="I725" s="257">
        <v>4</v>
      </c>
      <c r="J725" s="258"/>
      <c r="K725" s="255">
        <f t="shared" si="212"/>
        <v>8.1632653061224483E-2</v>
      </c>
      <c r="L725" s="256"/>
      <c r="M725" s="257">
        <v>7</v>
      </c>
      <c r="N725" s="258"/>
      <c r="O725" s="255">
        <f t="shared" si="208"/>
        <v>0.14000000000000001</v>
      </c>
      <c r="P725" s="256"/>
      <c r="Q725" s="257">
        <v>3</v>
      </c>
      <c r="R725" s="258"/>
      <c r="S725" s="255">
        <f t="shared" si="209"/>
        <v>0.06</v>
      </c>
      <c r="T725" s="256"/>
      <c r="U725" s="257">
        <v>2</v>
      </c>
      <c r="V725" s="258"/>
      <c r="W725" s="255">
        <f t="shared" si="210"/>
        <v>4.0816326530612242E-2</v>
      </c>
      <c r="X725" s="256"/>
      <c r="Y725" s="257">
        <v>3</v>
      </c>
      <c r="Z725" s="258"/>
      <c r="AA725" s="255">
        <f t="shared" si="211"/>
        <v>0.06</v>
      </c>
      <c r="AB725" s="256"/>
      <c r="AC725" s="53"/>
      <c r="AD725" s="29"/>
      <c r="AF725" s="154"/>
      <c r="AG725" s="154"/>
      <c r="AH725" s="154"/>
      <c r="AI725" s="154"/>
      <c r="AJ725" s="154"/>
      <c r="AK725" s="154"/>
      <c r="AL725" s="154"/>
      <c r="AM725" s="154"/>
      <c r="AN725" s="154"/>
      <c r="AO725" s="154"/>
      <c r="AP725" s="154"/>
      <c r="AQ725" s="154"/>
      <c r="AR725" s="154"/>
      <c r="AS725" s="154"/>
      <c r="AT725" s="154"/>
      <c r="AU725" s="154"/>
      <c r="AV725" s="154"/>
      <c r="AW725" s="154"/>
      <c r="AX725" s="154"/>
      <c r="AY725" s="154"/>
      <c r="AZ725" s="154"/>
      <c r="BA725" s="154"/>
      <c r="BB725" s="154"/>
    </row>
    <row r="726" spans="1:54" ht="13.5" customHeight="1">
      <c r="A726" s="45"/>
      <c r="B726" s="53"/>
      <c r="C726" s="235" t="s">
        <v>90</v>
      </c>
      <c r="D726" s="236"/>
      <c r="E726" s="236"/>
      <c r="F726" s="236"/>
      <c r="G726" s="236"/>
      <c r="H726" s="237"/>
      <c r="I726" s="257">
        <v>0</v>
      </c>
      <c r="J726" s="258"/>
      <c r="K726" s="255">
        <f t="shared" si="212"/>
        <v>0</v>
      </c>
      <c r="L726" s="256"/>
      <c r="M726" s="257">
        <v>0</v>
      </c>
      <c r="N726" s="258"/>
      <c r="O726" s="255">
        <f t="shared" si="208"/>
        <v>0</v>
      </c>
      <c r="P726" s="256"/>
      <c r="Q726" s="257">
        <v>0</v>
      </c>
      <c r="R726" s="258"/>
      <c r="S726" s="255">
        <f t="shared" si="209"/>
        <v>0</v>
      </c>
      <c r="T726" s="256"/>
      <c r="U726" s="257">
        <v>0</v>
      </c>
      <c r="V726" s="258"/>
      <c r="W726" s="255">
        <f t="shared" si="210"/>
        <v>0</v>
      </c>
      <c r="X726" s="256"/>
      <c r="Y726" s="257">
        <v>0</v>
      </c>
      <c r="Z726" s="258"/>
      <c r="AA726" s="255">
        <f t="shared" si="211"/>
        <v>0</v>
      </c>
      <c r="AB726" s="256"/>
      <c r="AC726" s="53"/>
      <c r="AD726" s="29"/>
      <c r="AF726" s="154"/>
      <c r="AG726" s="154"/>
      <c r="AH726" s="154"/>
      <c r="AI726" s="154"/>
      <c r="AJ726" s="154"/>
      <c r="AK726" s="154"/>
      <c r="AL726" s="154"/>
      <c r="AM726" s="154"/>
      <c r="AN726" s="154"/>
      <c r="AO726" s="154"/>
      <c r="AP726" s="154"/>
      <c r="AQ726" s="154"/>
      <c r="AR726" s="154"/>
      <c r="AS726" s="154"/>
      <c r="AT726" s="154"/>
      <c r="AU726" s="154"/>
      <c r="AV726" s="154"/>
      <c r="AW726" s="154"/>
      <c r="AX726" s="154"/>
      <c r="AY726" s="154"/>
      <c r="AZ726" s="154"/>
      <c r="BA726" s="154"/>
      <c r="BB726" s="154"/>
    </row>
    <row r="727" spans="1:54">
      <c r="B727" s="29"/>
      <c r="C727" s="235" t="s">
        <v>181</v>
      </c>
      <c r="D727" s="236"/>
      <c r="E727" s="236"/>
      <c r="F727" s="236"/>
      <c r="G727" s="236"/>
      <c r="H727" s="237"/>
      <c r="I727" s="257">
        <v>26</v>
      </c>
      <c r="J727" s="258"/>
      <c r="K727" s="255">
        <f t="shared" si="212"/>
        <v>0.53061224489795922</v>
      </c>
      <c r="L727" s="256"/>
      <c r="M727" s="257">
        <v>26</v>
      </c>
      <c r="N727" s="258"/>
      <c r="O727" s="255">
        <f t="shared" si="208"/>
        <v>0.52</v>
      </c>
      <c r="P727" s="256"/>
      <c r="Q727" s="257">
        <v>30</v>
      </c>
      <c r="R727" s="258"/>
      <c r="S727" s="255">
        <f t="shared" si="209"/>
        <v>0.6</v>
      </c>
      <c r="T727" s="256"/>
      <c r="U727" s="257">
        <v>28</v>
      </c>
      <c r="V727" s="258"/>
      <c r="W727" s="255">
        <f t="shared" si="210"/>
        <v>0.5714285714285714</v>
      </c>
      <c r="X727" s="256"/>
      <c r="Y727" s="257">
        <v>20</v>
      </c>
      <c r="Z727" s="258"/>
      <c r="AA727" s="255">
        <f t="shared" si="211"/>
        <v>0.4</v>
      </c>
      <c r="AB727" s="256"/>
      <c r="AC727" s="29"/>
      <c r="AD727" s="29"/>
      <c r="AF727" s="154"/>
      <c r="AG727" s="154"/>
      <c r="AH727" s="154"/>
      <c r="AI727" s="154"/>
      <c r="AJ727" s="154"/>
      <c r="AK727" s="154"/>
      <c r="AL727" s="154"/>
      <c r="AM727" s="154"/>
      <c r="AN727" s="154"/>
      <c r="AO727" s="154"/>
      <c r="AP727" s="154"/>
      <c r="AQ727" s="154"/>
      <c r="AR727" s="154"/>
      <c r="AS727" s="154"/>
      <c r="AT727" s="154"/>
      <c r="AU727" s="154"/>
      <c r="AV727" s="154"/>
      <c r="AW727" s="154"/>
      <c r="AX727" s="154"/>
      <c r="AY727" s="154"/>
      <c r="AZ727" s="154"/>
      <c r="BA727" s="154"/>
      <c r="BB727" s="154"/>
    </row>
    <row r="728" spans="1:54">
      <c r="B728" s="29"/>
      <c r="C728" s="119"/>
      <c r="D728" s="119"/>
      <c r="E728" s="119"/>
      <c r="F728" s="119"/>
      <c r="G728" s="119"/>
      <c r="H728" s="119"/>
      <c r="I728" s="102"/>
      <c r="J728" s="102"/>
      <c r="K728" s="65"/>
      <c r="L728" s="65"/>
      <c r="M728" s="102"/>
      <c r="N728" s="102"/>
      <c r="O728" s="120"/>
      <c r="P728" s="120"/>
      <c r="Q728" s="102"/>
      <c r="R728" s="102"/>
      <c r="S728" s="65"/>
      <c r="T728" s="65"/>
      <c r="U728" s="102"/>
      <c r="V728" s="102"/>
      <c r="W728" s="65"/>
      <c r="X728" s="65"/>
      <c r="Y728" s="102"/>
      <c r="Z728" s="102"/>
      <c r="AA728" s="120"/>
      <c r="AB728" s="120"/>
      <c r="AC728" s="29"/>
      <c r="AD728" s="29"/>
      <c r="AH728" s="101"/>
      <c r="AI728" s="101"/>
      <c r="AJ728" s="101"/>
      <c r="AK728" s="101"/>
    </row>
    <row r="729" spans="1:54">
      <c r="B729" s="29"/>
      <c r="C729" s="254" t="s">
        <v>90</v>
      </c>
      <c r="D729" s="238"/>
      <c r="E729" s="239">
        <f>W685</f>
        <v>2</v>
      </c>
      <c r="F729" s="239"/>
      <c r="G729" s="142"/>
      <c r="H729" s="143"/>
      <c r="I729" s="289" t="s">
        <v>72</v>
      </c>
      <c r="J729" s="279"/>
      <c r="K729" s="239">
        <f>F39</f>
        <v>1</v>
      </c>
      <c r="L729" s="240"/>
      <c r="M729" s="278" t="s">
        <v>177</v>
      </c>
      <c r="N729" s="279"/>
      <c r="O729" s="239" t="s">
        <v>268</v>
      </c>
      <c r="P729" s="240"/>
      <c r="Q729" s="278" t="s">
        <v>178</v>
      </c>
      <c r="R729" s="279"/>
      <c r="S729" s="239" t="s">
        <v>268</v>
      </c>
      <c r="T729" s="240"/>
      <c r="U729" s="278" t="s">
        <v>179</v>
      </c>
      <c r="V729" s="279"/>
      <c r="W729" s="239">
        <f>L39</f>
        <v>1</v>
      </c>
      <c r="X729" s="240"/>
      <c r="Y729" s="268" t="s">
        <v>180</v>
      </c>
      <c r="Z729" s="269"/>
      <c r="AA729" s="239" t="s">
        <v>268</v>
      </c>
      <c r="AB729" s="240"/>
      <c r="AC729" s="29"/>
      <c r="AD729" s="29"/>
      <c r="AH729" s="141"/>
      <c r="AI729" s="141"/>
      <c r="AJ729" s="141"/>
      <c r="AK729" s="141"/>
    </row>
    <row r="730" spans="1:54" ht="27" customHeight="1">
      <c r="B730" s="29"/>
      <c r="C730" s="259" t="s">
        <v>109</v>
      </c>
      <c r="D730" s="260"/>
      <c r="E730" s="260"/>
      <c r="F730" s="260"/>
      <c r="G730" s="260"/>
      <c r="H730" s="261"/>
      <c r="I730" s="257">
        <v>0</v>
      </c>
      <c r="J730" s="258"/>
      <c r="K730" s="255">
        <f>I730/K$729</f>
        <v>0</v>
      </c>
      <c r="L730" s="256"/>
      <c r="M730" s="257">
        <v>0</v>
      </c>
      <c r="N730" s="258"/>
      <c r="O730" s="255">
        <v>0</v>
      </c>
      <c r="P730" s="256"/>
      <c r="Q730" s="257">
        <v>0</v>
      </c>
      <c r="R730" s="258"/>
      <c r="S730" s="255">
        <v>0</v>
      </c>
      <c r="T730" s="256"/>
      <c r="U730" s="257">
        <v>1</v>
      </c>
      <c r="V730" s="258"/>
      <c r="W730" s="255">
        <f>U730/W$729</f>
        <v>1</v>
      </c>
      <c r="X730" s="256"/>
      <c r="Y730" s="257">
        <v>0</v>
      </c>
      <c r="Z730" s="258"/>
      <c r="AA730" s="255">
        <v>0</v>
      </c>
      <c r="AB730" s="256"/>
      <c r="AC730" s="29"/>
      <c r="AD730" s="29"/>
      <c r="AH730" s="141"/>
      <c r="AI730" s="141"/>
      <c r="AJ730" s="141"/>
      <c r="AK730" s="141"/>
    </row>
    <row r="731" spans="1:54" ht="27" customHeight="1">
      <c r="B731" s="29"/>
      <c r="C731" s="259" t="s">
        <v>93</v>
      </c>
      <c r="D731" s="260"/>
      <c r="E731" s="260"/>
      <c r="F731" s="260"/>
      <c r="G731" s="260"/>
      <c r="H731" s="261"/>
      <c r="I731" s="257">
        <v>0</v>
      </c>
      <c r="J731" s="258"/>
      <c r="K731" s="255">
        <f t="shared" ref="K731:K741" si="213">I731/K$729</f>
        <v>0</v>
      </c>
      <c r="L731" s="256"/>
      <c r="M731" s="257">
        <v>0</v>
      </c>
      <c r="N731" s="258"/>
      <c r="O731" s="255">
        <v>0</v>
      </c>
      <c r="P731" s="256"/>
      <c r="Q731" s="257">
        <v>0</v>
      </c>
      <c r="R731" s="258"/>
      <c r="S731" s="255">
        <v>0</v>
      </c>
      <c r="T731" s="256"/>
      <c r="U731" s="257">
        <v>0</v>
      </c>
      <c r="V731" s="258"/>
      <c r="W731" s="255">
        <f t="shared" ref="W731:W741" si="214">U731/W$729</f>
        <v>0</v>
      </c>
      <c r="X731" s="256"/>
      <c r="Y731" s="257">
        <v>0</v>
      </c>
      <c r="Z731" s="258"/>
      <c r="AA731" s="255">
        <v>0</v>
      </c>
      <c r="AB731" s="256"/>
      <c r="AC731" s="29"/>
      <c r="AD731" s="29"/>
      <c r="AH731" s="141"/>
      <c r="AI731" s="141"/>
      <c r="AJ731" s="141"/>
      <c r="AK731" s="141"/>
    </row>
    <row r="732" spans="1:54">
      <c r="B732" s="29"/>
      <c r="C732" s="259" t="s">
        <v>95</v>
      </c>
      <c r="D732" s="260"/>
      <c r="E732" s="260"/>
      <c r="F732" s="260"/>
      <c r="G732" s="260"/>
      <c r="H732" s="261"/>
      <c r="I732" s="257">
        <v>0</v>
      </c>
      <c r="J732" s="258"/>
      <c r="K732" s="255">
        <f t="shared" si="213"/>
        <v>0</v>
      </c>
      <c r="L732" s="256"/>
      <c r="M732" s="257">
        <v>0</v>
      </c>
      <c r="N732" s="258"/>
      <c r="O732" s="255">
        <v>0</v>
      </c>
      <c r="P732" s="256"/>
      <c r="Q732" s="257">
        <v>0</v>
      </c>
      <c r="R732" s="258"/>
      <c r="S732" s="255">
        <v>0</v>
      </c>
      <c r="T732" s="256"/>
      <c r="U732" s="257">
        <v>0</v>
      </c>
      <c r="V732" s="258"/>
      <c r="W732" s="255">
        <f t="shared" si="214"/>
        <v>0</v>
      </c>
      <c r="X732" s="256"/>
      <c r="Y732" s="257">
        <v>0</v>
      </c>
      <c r="Z732" s="258"/>
      <c r="AA732" s="255">
        <v>0</v>
      </c>
      <c r="AB732" s="256"/>
      <c r="AC732" s="29"/>
      <c r="AD732" s="29"/>
      <c r="AH732" s="141"/>
      <c r="AI732" s="141"/>
      <c r="AJ732" s="141"/>
      <c r="AK732" s="141"/>
    </row>
    <row r="733" spans="1:54" ht="27" customHeight="1">
      <c r="B733" s="29"/>
      <c r="C733" s="259" t="s">
        <v>92</v>
      </c>
      <c r="D733" s="260"/>
      <c r="E733" s="260"/>
      <c r="F733" s="260"/>
      <c r="G733" s="260"/>
      <c r="H733" s="261"/>
      <c r="I733" s="257">
        <v>0</v>
      </c>
      <c r="J733" s="258"/>
      <c r="K733" s="255">
        <f t="shared" si="213"/>
        <v>0</v>
      </c>
      <c r="L733" s="256"/>
      <c r="M733" s="257">
        <v>0</v>
      </c>
      <c r="N733" s="258"/>
      <c r="O733" s="255">
        <v>0</v>
      </c>
      <c r="P733" s="256"/>
      <c r="Q733" s="257">
        <v>0</v>
      </c>
      <c r="R733" s="258"/>
      <c r="S733" s="255">
        <v>0</v>
      </c>
      <c r="T733" s="256"/>
      <c r="U733" s="257">
        <v>1</v>
      </c>
      <c r="V733" s="258"/>
      <c r="W733" s="255">
        <f t="shared" si="214"/>
        <v>1</v>
      </c>
      <c r="X733" s="256"/>
      <c r="Y733" s="257">
        <v>0</v>
      </c>
      <c r="Z733" s="258"/>
      <c r="AA733" s="255">
        <v>0</v>
      </c>
      <c r="AB733" s="256"/>
      <c r="AC733" s="29"/>
      <c r="AD733" s="29"/>
      <c r="AH733" s="141"/>
      <c r="AI733" s="141"/>
      <c r="AJ733" s="141"/>
      <c r="AK733" s="141"/>
    </row>
    <row r="734" spans="1:54">
      <c r="B734" s="29"/>
      <c r="C734" s="259" t="s">
        <v>99</v>
      </c>
      <c r="D734" s="260"/>
      <c r="E734" s="260"/>
      <c r="F734" s="260"/>
      <c r="G734" s="260"/>
      <c r="H734" s="261"/>
      <c r="I734" s="257">
        <v>0</v>
      </c>
      <c r="J734" s="258"/>
      <c r="K734" s="255">
        <f t="shared" si="213"/>
        <v>0</v>
      </c>
      <c r="L734" s="256"/>
      <c r="M734" s="257">
        <v>0</v>
      </c>
      <c r="N734" s="258"/>
      <c r="O734" s="255">
        <v>0</v>
      </c>
      <c r="P734" s="256"/>
      <c r="Q734" s="257">
        <v>0</v>
      </c>
      <c r="R734" s="258"/>
      <c r="S734" s="255">
        <v>0</v>
      </c>
      <c r="T734" s="256"/>
      <c r="U734" s="257">
        <v>0</v>
      </c>
      <c r="V734" s="258"/>
      <c r="W734" s="255">
        <f t="shared" si="214"/>
        <v>0</v>
      </c>
      <c r="X734" s="256"/>
      <c r="Y734" s="257">
        <v>0</v>
      </c>
      <c r="Z734" s="258"/>
      <c r="AA734" s="255">
        <v>0</v>
      </c>
      <c r="AB734" s="256"/>
      <c r="AC734" s="29"/>
      <c r="AD734" s="29"/>
      <c r="AH734" s="141"/>
      <c r="AI734" s="141"/>
      <c r="AJ734" s="141"/>
      <c r="AK734" s="141"/>
    </row>
    <row r="735" spans="1:54">
      <c r="B735" s="29"/>
      <c r="C735" s="259" t="s">
        <v>94</v>
      </c>
      <c r="D735" s="260"/>
      <c r="E735" s="260"/>
      <c r="F735" s="260"/>
      <c r="G735" s="260"/>
      <c r="H735" s="261"/>
      <c r="I735" s="257">
        <v>0</v>
      </c>
      <c r="J735" s="258"/>
      <c r="K735" s="255">
        <f t="shared" si="213"/>
        <v>0</v>
      </c>
      <c r="L735" s="256"/>
      <c r="M735" s="257">
        <v>0</v>
      </c>
      <c r="N735" s="258"/>
      <c r="O735" s="255">
        <v>0</v>
      </c>
      <c r="P735" s="256"/>
      <c r="Q735" s="257">
        <v>0</v>
      </c>
      <c r="R735" s="258"/>
      <c r="S735" s="255">
        <v>0</v>
      </c>
      <c r="T735" s="256"/>
      <c r="U735" s="257">
        <v>0</v>
      </c>
      <c r="V735" s="258"/>
      <c r="W735" s="255">
        <f t="shared" si="214"/>
        <v>0</v>
      </c>
      <c r="X735" s="256"/>
      <c r="Y735" s="257">
        <v>0</v>
      </c>
      <c r="Z735" s="258"/>
      <c r="AA735" s="255">
        <v>0</v>
      </c>
      <c r="AB735" s="256"/>
      <c r="AC735" s="29"/>
      <c r="AD735" s="29"/>
      <c r="AH735" s="141"/>
      <c r="AI735" s="141"/>
      <c r="AJ735" s="141"/>
      <c r="AK735" s="141"/>
    </row>
    <row r="736" spans="1:54">
      <c r="B736" s="29"/>
      <c r="C736" s="265" t="s">
        <v>97</v>
      </c>
      <c r="D736" s="266"/>
      <c r="E736" s="266"/>
      <c r="F736" s="266"/>
      <c r="G736" s="266"/>
      <c r="H736" s="267"/>
      <c r="I736" s="257">
        <v>0</v>
      </c>
      <c r="J736" s="258"/>
      <c r="K736" s="255">
        <f t="shared" si="213"/>
        <v>0</v>
      </c>
      <c r="L736" s="256"/>
      <c r="M736" s="257">
        <v>0</v>
      </c>
      <c r="N736" s="258"/>
      <c r="O736" s="255">
        <v>0</v>
      </c>
      <c r="P736" s="256"/>
      <c r="Q736" s="257">
        <v>0</v>
      </c>
      <c r="R736" s="258"/>
      <c r="S736" s="255">
        <v>0</v>
      </c>
      <c r="T736" s="256"/>
      <c r="U736" s="257">
        <v>0</v>
      </c>
      <c r="V736" s="258"/>
      <c r="W736" s="255">
        <f t="shared" si="214"/>
        <v>0</v>
      </c>
      <c r="X736" s="256"/>
      <c r="Y736" s="257">
        <v>0</v>
      </c>
      <c r="Z736" s="258"/>
      <c r="AA736" s="255">
        <v>0</v>
      </c>
      <c r="AB736" s="256"/>
      <c r="AC736" s="29"/>
      <c r="AD736" s="29"/>
      <c r="AH736" s="141"/>
      <c r="AI736" s="141"/>
      <c r="AJ736" s="141"/>
      <c r="AK736" s="141"/>
    </row>
    <row r="737" spans="1:37">
      <c r="B737" s="29"/>
      <c r="C737" s="259" t="s">
        <v>96</v>
      </c>
      <c r="D737" s="260"/>
      <c r="E737" s="260"/>
      <c r="F737" s="260"/>
      <c r="G737" s="260"/>
      <c r="H737" s="261"/>
      <c r="I737" s="257">
        <v>0</v>
      </c>
      <c r="J737" s="258"/>
      <c r="K737" s="255">
        <f t="shared" si="213"/>
        <v>0</v>
      </c>
      <c r="L737" s="256"/>
      <c r="M737" s="257">
        <v>0</v>
      </c>
      <c r="N737" s="258"/>
      <c r="O737" s="255">
        <v>0</v>
      </c>
      <c r="P737" s="256"/>
      <c r="Q737" s="257">
        <v>0</v>
      </c>
      <c r="R737" s="258"/>
      <c r="S737" s="255">
        <v>0</v>
      </c>
      <c r="T737" s="256"/>
      <c r="U737" s="257">
        <v>0</v>
      </c>
      <c r="V737" s="258"/>
      <c r="W737" s="255">
        <f t="shared" si="214"/>
        <v>0</v>
      </c>
      <c r="X737" s="256"/>
      <c r="Y737" s="257">
        <v>0</v>
      </c>
      <c r="Z737" s="258"/>
      <c r="AA737" s="255">
        <v>0</v>
      </c>
      <c r="AB737" s="256"/>
      <c r="AC737" s="29"/>
      <c r="AD737" s="29"/>
      <c r="AH737" s="141"/>
      <c r="AI737" s="141"/>
      <c r="AJ737" s="141"/>
      <c r="AK737" s="141"/>
    </row>
    <row r="738" spans="1:37">
      <c r="B738" s="29"/>
      <c r="C738" s="259" t="s">
        <v>98</v>
      </c>
      <c r="D738" s="260"/>
      <c r="E738" s="260"/>
      <c r="F738" s="260"/>
      <c r="G738" s="260"/>
      <c r="H738" s="261"/>
      <c r="I738" s="257">
        <v>0</v>
      </c>
      <c r="J738" s="258"/>
      <c r="K738" s="255">
        <f t="shared" si="213"/>
        <v>0</v>
      </c>
      <c r="L738" s="256"/>
      <c r="M738" s="257">
        <v>0</v>
      </c>
      <c r="N738" s="258"/>
      <c r="O738" s="255">
        <v>0</v>
      </c>
      <c r="P738" s="256"/>
      <c r="Q738" s="257">
        <v>0</v>
      </c>
      <c r="R738" s="258"/>
      <c r="S738" s="255">
        <v>0</v>
      </c>
      <c r="T738" s="256"/>
      <c r="U738" s="257">
        <v>0</v>
      </c>
      <c r="V738" s="258"/>
      <c r="W738" s="255">
        <f t="shared" si="214"/>
        <v>0</v>
      </c>
      <c r="X738" s="256"/>
      <c r="Y738" s="257">
        <v>0</v>
      </c>
      <c r="Z738" s="258"/>
      <c r="AA738" s="255">
        <v>0</v>
      </c>
      <c r="AB738" s="256"/>
      <c r="AC738" s="29"/>
      <c r="AD738" s="29"/>
      <c r="AH738" s="141"/>
      <c r="AI738" s="141"/>
      <c r="AJ738" s="141"/>
      <c r="AK738" s="141"/>
    </row>
    <row r="739" spans="1:37">
      <c r="B739" s="29"/>
      <c r="C739" s="262" t="s">
        <v>100</v>
      </c>
      <c r="D739" s="263"/>
      <c r="E739" s="263"/>
      <c r="F739" s="263"/>
      <c r="G739" s="263"/>
      <c r="H739" s="264"/>
      <c r="I739" s="257">
        <v>0</v>
      </c>
      <c r="J739" s="258"/>
      <c r="K739" s="255">
        <f t="shared" si="213"/>
        <v>0</v>
      </c>
      <c r="L739" s="256"/>
      <c r="M739" s="257">
        <v>0</v>
      </c>
      <c r="N739" s="258"/>
      <c r="O739" s="255">
        <v>0</v>
      </c>
      <c r="P739" s="256"/>
      <c r="Q739" s="257">
        <v>0</v>
      </c>
      <c r="R739" s="258"/>
      <c r="S739" s="255">
        <v>0</v>
      </c>
      <c r="T739" s="256"/>
      <c r="U739" s="257">
        <v>1</v>
      </c>
      <c r="V739" s="258"/>
      <c r="W739" s="255">
        <f t="shared" si="214"/>
        <v>1</v>
      </c>
      <c r="X739" s="256"/>
      <c r="Y739" s="257">
        <v>0</v>
      </c>
      <c r="Z739" s="258"/>
      <c r="AA739" s="255">
        <v>0</v>
      </c>
      <c r="AB739" s="256"/>
      <c r="AC739" s="29"/>
      <c r="AD739" s="29"/>
      <c r="AH739" s="141"/>
      <c r="AI739" s="141"/>
      <c r="AJ739" s="141"/>
      <c r="AK739" s="141"/>
    </row>
    <row r="740" spans="1:37">
      <c r="B740" s="29"/>
      <c r="C740" s="259" t="s">
        <v>90</v>
      </c>
      <c r="D740" s="260"/>
      <c r="E740" s="260"/>
      <c r="F740" s="260"/>
      <c r="G740" s="260"/>
      <c r="H740" s="261"/>
      <c r="I740" s="257">
        <v>0</v>
      </c>
      <c r="J740" s="258"/>
      <c r="K740" s="255">
        <f t="shared" si="213"/>
        <v>0</v>
      </c>
      <c r="L740" s="256"/>
      <c r="M740" s="257">
        <v>0</v>
      </c>
      <c r="N740" s="258"/>
      <c r="O740" s="255">
        <v>0</v>
      </c>
      <c r="P740" s="256"/>
      <c r="Q740" s="257">
        <v>0</v>
      </c>
      <c r="R740" s="258"/>
      <c r="S740" s="255">
        <v>0</v>
      </c>
      <c r="T740" s="256"/>
      <c r="U740" s="257">
        <v>0</v>
      </c>
      <c r="V740" s="258"/>
      <c r="W740" s="255">
        <f t="shared" si="214"/>
        <v>0</v>
      </c>
      <c r="X740" s="256"/>
      <c r="Y740" s="257">
        <v>0</v>
      </c>
      <c r="Z740" s="258"/>
      <c r="AA740" s="255">
        <v>0</v>
      </c>
      <c r="AB740" s="256"/>
      <c r="AC740" s="29"/>
      <c r="AD740" s="29"/>
      <c r="AH740" s="141"/>
      <c r="AI740" s="141"/>
      <c r="AJ740" s="141"/>
      <c r="AK740" s="141"/>
    </row>
    <row r="741" spans="1:37">
      <c r="B741" s="29"/>
      <c r="C741" s="259" t="s">
        <v>181</v>
      </c>
      <c r="D741" s="260"/>
      <c r="E741" s="260"/>
      <c r="F741" s="260"/>
      <c r="G741" s="260"/>
      <c r="H741" s="261"/>
      <c r="I741" s="257">
        <v>1</v>
      </c>
      <c r="J741" s="258"/>
      <c r="K741" s="255">
        <f t="shared" si="213"/>
        <v>1</v>
      </c>
      <c r="L741" s="256"/>
      <c r="M741" s="257">
        <v>0</v>
      </c>
      <c r="N741" s="258"/>
      <c r="O741" s="255">
        <v>0</v>
      </c>
      <c r="P741" s="256"/>
      <c r="Q741" s="257">
        <v>0</v>
      </c>
      <c r="R741" s="258"/>
      <c r="S741" s="255">
        <v>0</v>
      </c>
      <c r="T741" s="256"/>
      <c r="U741" s="257">
        <v>0</v>
      </c>
      <c r="V741" s="258"/>
      <c r="W741" s="255">
        <f t="shared" si="214"/>
        <v>0</v>
      </c>
      <c r="X741" s="256"/>
      <c r="Y741" s="257">
        <v>0</v>
      </c>
      <c r="Z741" s="258"/>
      <c r="AA741" s="255">
        <v>0</v>
      </c>
      <c r="AB741" s="256"/>
      <c r="AC741" s="29"/>
      <c r="AD741" s="29"/>
      <c r="AH741" s="141"/>
      <c r="AI741" s="141"/>
      <c r="AJ741" s="141"/>
      <c r="AK741" s="141"/>
    </row>
    <row r="742" spans="1:37">
      <c r="B742" s="29"/>
      <c r="C742" s="119"/>
      <c r="D742" s="119"/>
      <c r="E742" s="119"/>
      <c r="F742" s="119"/>
      <c r="G742" s="119"/>
      <c r="H742" s="119"/>
      <c r="I742" s="144"/>
      <c r="J742" s="144"/>
      <c r="K742" s="65"/>
      <c r="L742" s="65"/>
      <c r="M742" s="144"/>
      <c r="N742" s="144"/>
      <c r="O742" s="120"/>
      <c r="P742" s="120"/>
      <c r="Q742" s="144"/>
      <c r="R742" s="144"/>
      <c r="S742" s="65"/>
      <c r="T742" s="65"/>
      <c r="U742" s="144"/>
      <c r="V742" s="144"/>
      <c r="W742" s="65"/>
      <c r="X742" s="65"/>
      <c r="Y742" s="144"/>
      <c r="Z742" s="144"/>
      <c r="AA742" s="120"/>
      <c r="AB742" s="120"/>
      <c r="AC742" s="29"/>
      <c r="AD742" s="29"/>
      <c r="AH742" s="141"/>
      <c r="AI742" s="141"/>
      <c r="AJ742" s="141"/>
      <c r="AK742" s="141"/>
    </row>
    <row r="743" spans="1:37">
      <c r="A743" s="28"/>
      <c r="B743" s="29"/>
      <c r="C743" s="119"/>
      <c r="D743" s="119"/>
      <c r="E743" s="119"/>
      <c r="F743" s="119"/>
      <c r="G743" s="119"/>
      <c r="H743" s="119"/>
      <c r="I743" s="144"/>
      <c r="J743" s="144"/>
      <c r="K743" s="65"/>
      <c r="L743" s="65"/>
      <c r="M743" s="144"/>
      <c r="N743" s="144"/>
      <c r="O743" s="120"/>
      <c r="P743" s="120"/>
      <c r="Q743" s="144"/>
      <c r="R743" s="144"/>
      <c r="S743" s="65"/>
      <c r="T743" s="65"/>
      <c r="U743" s="144"/>
      <c r="V743" s="144"/>
      <c r="W743" s="65"/>
      <c r="X743" s="65"/>
      <c r="Y743" s="144"/>
      <c r="Z743" s="144"/>
      <c r="AA743" s="120"/>
      <c r="AB743" s="120"/>
      <c r="AC743" s="29"/>
      <c r="AD743" s="29"/>
      <c r="AH743" s="141"/>
      <c r="AI743" s="141"/>
      <c r="AJ743" s="141"/>
      <c r="AK743" s="141"/>
    </row>
    <row r="744" spans="1:37" ht="52.5" customHeight="1">
      <c r="A744" s="28"/>
      <c r="B744" s="227" t="s">
        <v>262</v>
      </c>
      <c r="C744" s="227"/>
      <c r="D744" s="227"/>
      <c r="E744" s="227"/>
      <c r="F744" s="227"/>
      <c r="G744" s="227"/>
      <c r="H744" s="227"/>
      <c r="I744" s="227"/>
      <c r="J744" s="227"/>
      <c r="K744" s="227"/>
      <c r="L744" s="227"/>
      <c r="M744" s="227"/>
      <c r="N744" s="227"/>
      <c r="O744" s="227"/>
      <c r="P744" s="227"/>
      <c r="Q744" s="227"/>
      <c r="R744" s="227"/>
      <c r="S744" s="227"/>
      <c r="T744" s="227"/>
      <c r="U744" s="227"/>
      <c r="V744" s="227"/>
      <c r="W744" s="227"/>
      <c r="X744" s="227"/>
      <c r="Y744" s="227"/>
      <c r="Z744" s="227"/>
      <c r="AA744" s="227"/>
      <c r="AB744" s="227"/>
      <c r="AC744" s="29"/>
      <c r="AD744" s="29"/>
      <c r="AH744" s="141"/>
      <c r="AI744" s="141"/>
      <c r="AJ744" s="141"/>
      <c r="AK744" s="141"/>
    </row>
    <row r="745" spans="1:37" ht="13.5" customHeight="1">
      <c r="B745" s="29"/>
      <c r="C745" s="229"/>
      <c r="D745" s="230"/>
      <c r="E745" s="230"/>
      <c r="F745" s="230"/>
      <c r="G745" s="230"/>
      <c r="H745" s="231"/>
      <c r="I745" s="232" t="s">
        <v>24</v>
      </c>
      <c r="J745" s="232"/>
      <c r="K745" s="233">
        <f>SUM(O745,S745,W745)</f>
        <v>500</v>
      </c>
      <c r="L745" s="234"/>
      <c r="M745" s="232" t="s">
        <v>2</v>
      </c>
      <c r="N745" s="232"/>
      <c r="O745" s="233">
        <f>P33</f>
        <v>250</v>
      </c>
      <c r="P745" s="234"/>
      <c r="Q745" s="232" t="s">
        <v>3</v>
      </c>
      <c r="R745" s="232"/>
      <c r="S745" s="233">
        <f>P36</f>
        <v>248</v>
      </c>
      <c r="T745" s="234"/>
      <c r="U745" s="232" t="s">
        <v>90</v>
      </c>
      <c r="V745" s="232"/>
      <c r="W745" s="233">
        <f>P39</f>
        <v>2</v>
      </c>
      <c r="X745" s="234"/>
      <c r="Y745" s="29"/>
      <c r="Z745" s="29"/>
      <c r="AA745" s="29"/>
      <c r="AB745" s="29"/>
      <c r="AC745" s="29"/>
      <c r="AD745" s="29"/>
      <c r="AG745" s="6"/>
      <c r="AH745" s="80"/>
    </row>
    <row r="746" spans="1:37" ht="13.5" customHeight="1">
      <c r="B746" s="29"/>
      <c r="C746" s="242" t="s">
        <v>61</v>
      </c>
      <c r="D746" s="243"/>
      <c r="E746" s="243"/>
      <c r="F746" s="243"/>
      <c r="G746" s="243"/>
      <c r="H746" s="244"/>
      <c r="I746" s="215">
        <f>M746+Q746+U746</f>
        <v>95</v>
      </c>
      <c r="J746" s="216"/>
      <c r="K746" s="217">
        <f>I746/$K$745</f>
        <v>0.19</v>
      </c>
      <c r="L746" s="218"/>
      <c r="M746" s="215">
        <v>64</v>
      </c>
      <c r="N746" s="216"/>
      <c r="O746" s="217">
        <f>M746/$O$745</f>
        <v>0.25600000000000001</v>
      </c>
      <c r="P746" s="218"/>
      <c r="Q746" s="215">
        <v>31</v>
      </c>
      <c r="R746" s="216"/>
      <c r="S746" s="217">
        <f>Q746/$S$745</f>
        <v>0.125</v>
      </c>
      <c r="T746" s="218"/>
      <c r="U746" s="215">
        <v>0</v>
      </c>
      <c r="V746" s="216"/>
      <c r="W746" s="217">
        <f>U746/$W$745</f>
        <v>0</v>
      </c>
      <c r="X746" s="218"/>
      <c r="Y746" s="29"/>
      <c r="Z746" s="29"/>
      <c r="AA746" s="29"/>
      <c r="AB746" s="29"/>
      <c r="AC746" s="29"/>
      <c r="AD746" s="29"/>
      <c r="AG746" s="6"/>
      <c r="AH746" s="80"/>
    </row>
    <row r="747" spans="1:37" ht="13.5" customHeight="1">
      <c r="B747" s="29"/>
      <c r="C747" s="242" t="s">
        <v>62</v>
      </c>
      <c r="D747" s="243"/>
      <c r="E747" s="243"/>
      <c r="F747" s="243"/>
      <c r="G747" s="243"/>
      <c r="H747" s="244"/>
      <c r="I747" s="215">
        <f t="shared" ref="I747:I749" si="215">M747+Q747+U747</f>
        <v>84</v>
      </c>
      <c r="J747" s="216"/>
      <c r="K747" s="217">
        <f>I747/$K$745</f>
        <v>0.16800000000000001</v>
      </c>
      <c r="L747" s="218"/>
      <c r="M747" s="215">
        <v>42</v>
      </c>
      <c r="N747" s="216"/>
      <c r="O747" s="217">
        <f t="shared" ref="O747:O749" si="216">M747/$O$745</f>
        <v>0.16800000000000001</v>
      </c>
      <c r="P747" s="218"/>
      <c r="Q747" s="215">
        <v>41</v>
      </c>
      <c r="R747" s="216"/>
      <c r="S747" s="217">
        <f>Q747/$S$745</f>
        <v>0.16532258064516128</v>
      </c>
      <c r="T747" s="218"/>
      <c r="U747" s="215">
        <v>1</v>
      </c>
      <c r="V747" s="216"/>
      <c r="W747" s="217">
        <f>U747/$W$745</f>
        <v>0.5</v>
      </c>
      <c r="X747" s="218"/>
      <c r="Y747" s="29"/>
      <c r="Z747" s="29"/>
      <c r="AA747" s="29"/>
      <c r="AB747" s="29"/>
      <c r="AC747" s="29"/>
      <c r="AD747" s="29"/>
      <c r="AG747" s="6"/>
      <c r="AH747" s="80"/>
    </row>
    <row r="748" spans="1:37" ht="13.5" customHeight="1">
      <c r="B748" s="29"/>
      <c r="C748" s="242" t="s">
        <v>63</v>
      </c>
      <c r="D748" s="243"/>
      <c r="E748" s="243"/>
      <c r="F748" s="243"/>
      <c r="G748" s="243"/>
      <c r="H748" s="244"/>
      <c r="I748" s="215">
        <f t="shared" si="215"/>
        <v>167</v>
      </c>
      <c r="J748" s="216"/>
      <c r="K748" s="217">
        <f>I748/$K$745</f>
        <v>0.33400000000000002</v>
      </c>
      <c r="L748" s="218"/>
      <c r="M748" s="215">
        <v>84</v>
      </c>
      <c r="N748" s="216"/>
      <c r="O748" s="217">
        <f t="shared" si="216"/>
        <v>0.33600000000000002</v>
      </c>
      <c r="P748" s="218"/>
      <c r="Q748" s="215">
        <v>83</v>
      </c>
      <c r="R748" s="216"/>
      <c r="S748" s="217">
        <f>Q748/$S$745</f>
        <v>0.33467741935483869</v>
      </c>
      <c r="T748" s="218"/>
      <c r="U748" s="215">
        <v>0</v>
      </c>
      <c r="V748" s="216"/>
      <c r="W748" s="217">
        <f>U748/$W$745</f>
        <v>0</v>
      </c>
      <c r="X748" s="218"/>
      <c r="Y748" s="29"/>
      <c r="Z748" s="29"/>
      <c r="AA748" s="29"/>
      <c r="AB748" s="29"/>
      <c r="AC748" s="29"/>
      <c r="AD748" s="29"/>
      <c r="AG748" s="6"/>
      <c r="AH748" s="80"/>
    </row>
    <row r="749" spans="1:37" ht="13.5" customHeight="1">
      <c r="B749" s="29"/>
      <c r="C749" s="208" t="s">
        <v>64</v>
      </c>
      <c r="D749" s="209"/>
      <c r="E749" s="209"/>
      <c r="F749" s="209"/>
      <c r="G749" s="209"/>
      <c r="H749" s="210"/>
      <c r="I749" s="215">
        <f t="shared" si="215"/>
        <v>154</v>
      </c>
      <c r="J749" s="216"/>
      <c r="K749" s="217">
        <f>I749/$K$745</f>
        <v>0.308</v>
      </c>
      <c r="L749" s="218"/>
      <c r="M749" s="215">
        <v>60</v>
      </c>
      <c r="N749" s="216"/>
      <c r="O749" s="217">
        <f t="shared" si="216"/>
        <v>0.24</v>
      </c>
      <c r="P749" s="218"/>
      <c r="Q749" s="215">
        <v>93</v>
      </c>
      <c r="R749" s="216"/>
      <c r="S749" s="217">
        <f>Q749/$S$745</f>
        <v>0.375</v>
      </c>
      <c r="T749" s="218"/>
      <c r="U749" s="215">
        <v>1</v>
      </c>
      <c r="V749" s="216"/>
      <c r="W749" s="217">
        <f>U749/$W$745</f>
        <v>0.5</v>
      </c>
      <c r="X749" s="218"/>
      <c r="Y749" s="29"/>
      <c r="Z749" s="29"/>
      <c r="AA749" s="29"/>
      <c r="AB749" s="29"/>
      <c r="AC749" s="29"/>
      <c r="AD749" s="29"/>
      <c r="AG749" s="6"/>
      <c r="AH749" s="80"/>
    </row>
    <row r="750" spans="1:37" ht="13.5" customHeight="1">
      <c r="B750" s="29"/>
      <c r="C750" s="78"/>
      <c r="D750" s="78"/>
      <c r="E750" s="78"/>
      <c r="F750" s="78"/>
      <c r="G750" s="78"/>
      <c r="H750" s="78"/>
      <c r="I750" s="36"/>
      <c r="J750" s="36"/>
      <c r="K750" s="42"/>
      <c r="L750" s="42"/>
      <c r="M750" s="36"/>
      <c r="N750" s="36"/>
      <c r="O750" s="42"/>
      <c r="P750" s="42"/>
      <c r="Q750" s="36"/>
      <c r="R750" s="36"/>
      <c r="S750" s="42"/>
      <c r="T750" s="42"/>
      <c r="U750" s="29"/>
      <c r="V750" s="29"/>
      <c r="W750" s="29"/>
      <c r="X750" s="29"/>
      <c r="Y750" s="29"/>
      <c r="Z750" s="29"/>
      <c r="AA750" s="29"/>
      <c r="AB750" s="29"/>
      <c r="AC750" s="29"/>
      <c r="AD750" s="29"/>
      <c r="AG750" s="6"/>
      <c r="AH750" s="80"/>
    </row>
    <row r="751" spans="1:37" ht="13.5" customHeight="1">
      <c r="B751" s="29"/>
      <c r="C751" s="56" t="s">
        <v>103</v>
      </c>
      <c r="D751" s="56"/>
      <c r="E751" s="56"/>
      <c r="F751" s="56"/>
      <c r="G751" s="56"/>
      <c r="H751" s="56"/>
      <c r="I751" s="56"/>
      <c r="J751" s="56"/>
      <c r="K751" s="72"/>
      <c r="L751" s="72"/>
      <c r="M751" s="69"/>
      <c r="N751" s="69"/>
      <c r="O751" s="72"/>
      <c r="P751" s="72"/>
      <c r="Q751" s="56"/>
      <c r="R751" s="56"/>
      <c r="S751" s="72"/>
      <c r="T751" s="72"/>
      <c r="U751" s="56"/>
      <c r="V751" s="56"/>
      <c r="W751" s="72"/>
      <c r="X751" s="72"/>
      <c r="Y751" s="53"/>
      <c r="Z751" s="53"/>
      <c r="AA751" s="53"/>
      <c r="AB751" s="53"/>
      <c r="AC751" s="29"/>
      <c r="AD751" s="29"/>
      <c r="AG751" s="6"/>
      <c r="AH751" s="80"/>
    </row>
    <row r="752" spans="1:37" ht="13.5" customHeight="1">
      <c r="B752" s="29"/>
      <c r="C752" s="70"/>
      <c r="D752" s="66"/>
      <c r="E752" s="66"/>
      <c r="F752" s="66"/>
      <c r="G752" s="66"/>
      <c r="H752" s="71"/>
      <c r="I752" s="223" t="s">
        <v>164</v>
      </c>
      <c r="J752" s="224"/>
      <c r="K752" s="225">
        <v>500</v>
      </c>
      <c r="L752" s="226"/>
      <c r="M752" s="232" t="s">
        <v>239</v>
      </c>
      <c r="N752" s="232"/>
      <c r="O752" s="233">
        <v>500</v>
      </c>
      <c r="P752" s="234"/>
      <c r="Q752" s="29"/>
      <c r="R752" s="29"/>
      <c r="S752" s="29"/>
      <c r="T752" s="69"/>
      <c r="U752" s="53"/>
      <c r="V752" s="53"/>
      <c r="W752" s="53"/>
      <c r="X752" s="53"/>
      <c r="Y752" s="29"/>
      <c r="Z752" s="29"/>
      <c r="AC752" s="6"/>
      <c r="AD752" s="25"/>
      <c r="AE752" s="80"/>
      <c r="AF752" s="80"/>
    </row>
    <row r="753" spans="2:46" ht="13.5" customHeight="1">
      <c r="B753" s="29"/>
      <c r="C753" s="242" t="s">
        <v>61</v>
      </c>
      <c r="D753" s="243"/>
      <c r="E753" s="243"/>
      <c r="F753" s="243"/>
      <c r="G753" s="243"/>
      <c r="H753" s="244"/>
      <c r="I753" s="350">
        <v>80</v>
      </c>
      <c r="J753" s="322"/>
      <c r="K753" s="351">
        <f>I753/$K$745</f>
        <v>0.16</v>
      </c>
      <c r="L753" s="352"/>
      <c r="M753" s="215">
        <v>95</v>
      </c>
      <c r="N753" s="216"/>
      <c r="O753" s="217">
        <v>0.19</v>
      </c>
      <c r="P753" s="218"/>
      <c r="Q753" s="69"/>
      <c r="R753" s="69"/>
      <c r="S753" s="69"/>
      <c r="T753" s="69"/>
      <c r="U753" s="53"/>
      <c r="V753" s="53"/>
      <c r="W753" s="53"/>
      <c r="X753" s="53"/>
      <c r="Y753" s="29"/>
      <c r="Z753" s="29"/>
      <c r="AC753" s="6"/>
      <c r="AD753" s="25"/>
      <c r="AE753" s="80"/>
      <c r="AF753" s="80"/>
    </row>
    <row r="754" spans="2:46" ht="13.5" customHeight="1">
      <c r="B754" s="29"/>
      <c r="C754" s="242" t="s">
        <v>62</v>
      </c>
      <c r="D754" s="243"/>
      <c r="E754" s="243"/>
      <c r="F754" s="243"/>
      <c r="G754" s="243"/>
      <c r="H754" s="244"/>
      <c r="I754" s="350">
        <v>49</v>
      </c>
      <c r="J754" s="322"/>
      <c r="K754" s="351">
        <f>I754/$K$745</f>
        <v>9.8000000000000004E-2</v>
      </c>
      <c r="L754" s="352"/>
      <c r="M754" s="215">
        <v>84</v>
      </c>
      <c r="N754" s="216"/>
      <c r="O754" s="217">
        <v>0.16800000000000001</v>
      </c>
      <c r="P754" s="218"/>
      <c r="Q754" s="69"/>
      <c r="R754" s="69"/>
      <c r="S754" s="69"/>
      <c r="T754" s="69"/>
      <c r="U754" s="53"/>
      <c r="V754" s="53"/>
      <c r="W754" s="53"/>
      <c r="X754" s="53"/>
      <c r="Y754" s="29"/>
      <c r="Z754" s="29"/>
      <c r="AC754" s="6"/>
      <c r="AD754" s="25"/>
      <c r="AE754" s="80"/>
      <c r="AF754" s="80"/>
    </row>
    <row r="755" spans="2:46" ht="13.5" customHeight="1">
      <c r="B755" s="29"/>
      <c r="C755" s="242" t="s">
        <v>63</v>
      </c>
      <c r="D755" s="243"/>
      <c r="E755" s="243"/>
      <c r="F755" s="243"/>
      <c r="G755" s="243"/>
      <c r="H755" s="244"/>
      <c r="I755" s="350">
        <v>187</v>
      </c>
      <c r="J755" s="322"/>
      <c r="K755" s="351">
        <f>I755/$K$745</f>
        <v>0.374</v>
      </c>
      <c r="L755" s="352"/>
      <c r="M755" s="215">
        <v>167</v>
      </c>
      <c r="N755" s="216"/>
      <c r="O755" s="217">
        <v>0.33400000000000002</v>
      </c>
      <c r="P755" s="218"/>
      <c r="Q755" s="69"/>
      <c r="R755" s="69"/>
      <c r="S755" s="69"/>
      <c r="T755" s="69"/>
      <c r="U755" s="53"/>
      <c r="V755" s="53"/>
      <c r="W755" s="53"/>
      <c r="X755" s="53"/>
      <c r="Y755" s="29"/>
      <c r="Z755" s="29"/>
    </row>
    <row r="756" spans="2:46" ht="13.5" customHeight="1">
      <c r="B756" s="29"/>
      <c r="C756" s="208" t="s">
        <v>42</v>
      </c>
      <c r="D756" s="209"/>
      <c r="E756" s="209"/>
      <c r="F756" s="209"/>
      <c r="G756" s="209"/>
      <c r="H756" s="210"/>
      <c r="I756" s="350">
        <v>184</v>
      </c>
      <c r="J756" s="322"/>
      <c r="K756" s="351">
        <f>I756/$K$745</f>
        <v>0.36799999999999999</v>
      </c>
      <c r="L756" s="352"/>
      <c r="M756" s="215">
        <v>154</v>
      </c>
      <c r="N756" s="216"/>
      <c r="O756" s="217">
        <v>0.308</v>
      </c>
      <c r="P756" s="218"/>
      <c r="Q756" s="69"/>
      <c r="R756" s="69"/>
      <c r="S756" s="69"/>
      <c r="T756" s="69"/>
      <c r="U756" s="53"/>
      <c r="V756" s="53"/>
      <c r="W756" s="53"/>
      <c r="X756" s="53"/>
      <c r="Y756" s="29"/>
      <c r="Z756" s="29"/>
    </row>
    <row r="757" spans="2:46" ht="13.5" customHeight="1">
      <c r="B757" s="29"/>
      <c r="C757" s="82"/>
      <c r="D757" s="82"/>
      <c r="E757" s="82"/>
      <c r="F757" s="82"/>
      <c r="G757" s="82"/>
      <c r="H757" s="82"/>
      <c r="I757" s="29"/>
      <c r="J757" s="29"/>
      <c r="K757" s="29"/>
      <c r="L757" s="29"/>
      <c r="M757" s="29"/>
      <c r="N757" s="29"/>
      <c r="O757" s="29"/>
      <c r="P757" s="29"/>
      <c r="Q757" s="29"/>
      <c r="R757" s="29"/>
      <c r="S757" s="29"/>
      <c r="T757" s="29"/>
      <c r="U757" s="29"/>
      <c r="V757" s="29"/>
      <c r="W757" s="29"/>
      <c r="X757" s="29"/>
      <c r="Y757" s="29"/>
      <c r="Z757" s="29"/>
      <c r="AA757" s="29"/>
      <c r="AB757" s="29"/>
      <c r="AC757" s="29"/>
      <c r="AD757" s="29"/>
    </row>
    <row r="758" spans="2:46" ht="13.5" customHeight="1">
      <c r="B758" s="29"/>
      <c r="C758" s="82"/>
      <c r="D758" s="82"/>
      <c r="E758" s="82"/>
      <c r="F758" s="82"/>
      <c r="G758" s="82"/>
      <c r="H758" s="82"/>
      <c r="I758" s="29"/>
      <c r="J758" s="29"/>
      <c r="K758" s="29"/>
      <c r="L758" s="29"/>
      <c r="M758" s="29"/>
      <c r="N758" s="29"/>
      <c r="O758" s="29"/>
      <c r="P758" s="29"/>
      <c r="Q758" s="29"/>
      <c r="R758" s="29"/>
      <c r="S758" s="29"/>
      <c r="T758" s="29"/>
      <c r="U758" s="29"/>
      <c r="V758" s="29"/>
      <c r="W758" s="29"/>
      <c r="X758" s="29"/>
      <c r="Y758" s="29"/>
      <c r="Z758" s="29"/>
      <c r="AA758" s="29"/>
      <c r="AB758" s="29"/>
      <c r="AC758" s="29"/>
      <c r="AD758" s="29"/>
    </row>
    <row r="759" spans="2:46" ht="13.5" customHeight="1">
      <c r="B759" s="29"/>
      <c r="C759" s="82"/>
      <c r="D759" s="82"/>
      <c r="E759" s="82"/>
      <c r="F759" s="82"/>
      <c r="G759" s="82"/>
      <c r="H759" s="82"/>
      <c r="I759" s="29"/>
      <c r="J759" s="29"/>
      <c r="K759" s="29"/>
      <c r="L759" s="29"/>
      <c r="M759" s="29"/>
      <c r="N759" s="29"/>
      <c r="O759" s="29"/>
      <c r="P759" s="29"/>
      <c r="Q759" s="29"/>
      <c r="R759" s="29"/>
      <c r="S759" s="29"/>
      <c r="T759" s="29"/>
      <c r="U759" s="29"/>
      <c r="V759" s="29"/>
      <c r="W759" s="29"/>
      <c r="X759" s="29"/>
      <c r="Y759" s="29"/>
      <c r="Z759" s="29"/>
      <c r="AA759" s="29"/>
      <c r="AB759" s="29"/>
      <c r="AC759" s="29"/>
      <c r="AD759" s="29"/>
    </row>
    <row r="760" spans="2:46" ht="13.5" customHeight="1">
      <c r="B760" s="29"/>
      <c r="C760" s="82"/>
      <c r="D760" s="82"/>
      <c r="E760" s="82"/>
      <c r="F760" s="82"/>
      <c r="G760" s="82"/>
      <c r="H760" s="82"/>
      <c r="I760" s="29"/>
      <c r="J760" s="29"/>
      <c r="K760" s="29"/>
      <c r="L760" s="29"/>
      <c r="M760" s="29"/>
      <c r="N760" s="29"/>
      <c r="O760" s="29"/>
      <c r="P760" s="29"/>
      <c r="Q760" s="29"/>
      <c r="R760" s="29"/>
      <c r="S760" s="29"/>
      <c r="T760" s="29"/>
      <c r="U760" s="29"/>
      <c r="V760" s="29"/>
      <c r="W760" s="29"/>
      <c r="X760" s="29"/>
      <c r="Y760" s="29"/>
      <c r="Z760" s="29"/>
      <c r="AA760" s="29"/>
      <c r="AB760" s="29"/>
      <c r="AC760" s="29"/>
      <c r="AD760" s="29"/>
    </row>
    <row r="761" spans="2:46" ht="13.5" customHeight="1">
      <c r="B761" s="29"/>
      <c r="C761" s="82"/>
      <c r="D761" s="82"/>
      <c r="E761" s="82"/>
      <c r="F761" s="82"/>
      <c r="G761" s="82"/>
      <c r="H761" s="82"/>
      <c r="I761" s="29"/>
      <c r="J761" s="29"/>
      <c r="K761" s="29"/>
      <c r="L761" s="29"/>
      <c r="M761" s="29"/>
      <c r="N761" s="29"/>
      <c r="O761" s="29"/>
      <c r="P761" s="29"/>
      <c r="Q761" s="29"/>
      <c r="R761" s="29"/>
      <c r="S761" s="29"/>
      <c r="T761" s="29"/>
      <c r="U761" s="29"/>
      <c r="V761" s="29"/>
      <c r="W761" s="29"/>
      <c r="X761" s="29"/>
      <c r="Y761" s="29"/>
      <c r="Z761" s="29"/>
      <c r="AA761" s="29"/>
      <c r="AB761" s="29"/>
      <c r="AC761" s="29"/>
      <c r="AD761" s="29"/>
    </row>
    <row r="762" spans="2:46" ht="13.5" customHeight="1">
      <c r="B762" s="29"/>
      <c r="C762" s="82"/>
      <c r="D762" s="82"/>
      <c r="E762" s="82"/>
      <c r="F762" s="82"/>
      <c r="G762" s="82"/>
      <c r="H762" s="82"/>
      <c r="I762" s="29"/>
      <c r="J762" s="29"/>
      <c r="K762" s="29"/>
      <c r="L762" s="29"/>
      <c r="M762" s="29"/>
      <c r="N762" s="29"/>
      <c r="O762" s="29"/>
      <c r="P762" s="29"/>
      <c r="Q762" s="29"/>
      <c r="R762" s="29"/>
      <c r="S762" s="29"/>
      <c r="T762" s="29"/>
      <c r="U762" s="29"/>
      <c r="V762" s="29"/>
      <c r="W762" s="29"/>
      <c r="X762" s="29"/>
      <c r="Y762" s="29"/>
      <c r="Z762" s="29"/>
      <c r="AA762" s="29"/>
      <c r="AB762" s="29"/>
      <c r="AC762" s="29"/>
      <c r="AD762" s="29"/>
    </row>
    <row r="763" spans="2:46" ht="13.5" customHeight="1">
      <c r="B763" s="29"/>
      <c r="C763" s="82"/>
      <c r="D763" s="82"/>
      <c r="E763" s="82"/>
      <c r="F763" s="82"/>
      <c r="G763" s="82"/>
      <c r="H763" s="82"/>
      <c r="I763" s="29"/>
      <c r="J763" s="29"/>
      <c r="K763" s="29"/>
      <c r="L763" s="29"/>
      <c r="M763" s="29"/>
      <c r="N763" s="29"/>
      <c r="O763" s="29"/>
      <c r="P763" s="29"/>
      <c r="Q763" s="29"/>
      <c r="R763" s="29"/>
      <c r="S763" s="29"/>
      <c r="T763" s="29"/>
      <c r="U763" s="29"/>
      <c r="V763" s="29"/>
      <c r="W763" s="29"/>
      <c r="X763" s="29"/>
      <c r="Y763" s="29"/>
      <c r="Z763" s="29"/>
      <c r="AA763" s="29"/>
      <c r="AB763" s="29"/>
      <c r="AC763" s="29"/>
      <c r="AD763" s="29"/>
    </row>
    <row r="764" spans="2:46" ht="13.5" customHeight="1">
      <c r="B764" s="29"/>
      <c r="C764" s="82"/>
      <c r="D764" s="82"/>
      <c r="E764" s="82"/>
      <c r="F764" s="82"/>
      <c r="G764" s="82"/>
      <c r="H764" s="82"/>
      <c r="I764" s="29"/>
      <c r="J764" s="29"/>
      <c r="K764" s="29"/>
      <c r="L764" s="29"/>
      <c r="M764" s="29"/>
      <c r="N764" s="29"/>
      <c r="O764" s="29"/>
      <c r="P764" s="29"/>
      <c r="Q764" s="29"/>
      <c r="R764" s="29"/>
      <c r="S764" s="29"/>
      <c r="T764" s="29"/>
      <c r="U764" s="29"/>
      <c r="V764" s="29"/>
      <c r="W764" s="29"/>
      <c r="X764" s="29"/>
      <c r="Y764" s="29"/>
      <c r="Z764" s="29"/>
      <c r="AA764" s="29"/>
      <c r="AB764" s="29"/>
      <c r="AC764" s="29"/>
      <c r="AD764" s="29"/>
    </row>
    <row r="765" spans="2:46" ht="13.5" customHeight="1">
      <c r="B765" s="29"/>
      <c r="C765" s="82"/>
      <c r="D765" s="82"/>
      <c r="E765" s="82"/>
      <c r="F765" s="82"/>
      <c r="G765" s="82"/>
      <c r="H765" s="82"/>
      <c r="I765" s="29"/>
      <c r="J765" s="29"/>
      <c r="K765" s="29"/>
      <c r="L765" s="29"/>
      <c r="M765" s="29"/>
      <c r="N765" s="29"/>
      <c r="O765" s="29"/>
      <c r="P765" s="29"/>
      <c r="Q765" s="29"/>
      <c r="R765" s="29"/>
      <c r="S765" s="29"/>
      <c r="T765" s="29"/>
      <c r="U765" s="29"/>
      <c r="V765" s="29"/>
      <c r="W765" s="29"/>
      <c r="X765" s="29"/>
      <c r="Y765" s="29"/>
      <c r="Z765" s="29"/>
      <c r="AA765" s="29"/>
      <c r="AB765" s="29"/>
      <c r="AC765" s="29"/>
      <c r="AD765" s="29"/>
      <c r="AG765" s="56"/>
      <c r="AH765" s="56"/>
      <c r="AI765" s="56"/>
      <c r="AJ765" s="56"/>
      <c r="AK765" s="56"/>
      <c r="AL765" s="56"/>
      <c r="AM765" s="165"/>
      <c r="AN765" s="165"/>
      <c r="AO765" s="166"/>
      <c r="AP765" s="166"/>
      <c r="AQ765" s="32"/>
      <c r="AR765" s="32"/>
      <c r="AS765" s="206"/>
      <c r="AT765" s="206"/>
    </row>
    <row r="766" spans="2:46" ht="13.5" customHeight="1">
      <c r="B766" s="29"/>
      <c r="C766" s="82"/>
      <c r="D766" s="82"/>
      <c r="E766" s="82"/>
      <c r="F766" s="82"/>
      <c r="G766" s="82"/>
      <c r="H766" s="82"/>
      <c r="I766" s="29"/>
      <c r="J766" s="29"/>
      <c r="K766" s="29"/>
      <c r="L766" s="29"/>
      <c r="M766" s="29"/>
      <c r="N766" s="29"/>
      <c r="O766" s="29"/>
      <c r="P766" s="29"/>
      <c r="Q766" s="29"/>
      <c r="R766" s="29"/>
      <c r="S766" s="29"/>
      <c r="T766" s="29"/>
      <c r="U766" s="29"/>
      <c r="V766" s="29"/>
      <c r="W766" s="29"/>
      <c r="X766" s="29"/>
      <c r="Y766" s="29"/>
      <c r="Z766" s="29"/>
      <c r="AA766" s="29"/>
      <c r="AB766" s="29"/>
      <c r="AC766" s="29"/>
      <c r="AD766" s="29"/>
      <c r="AG766" s="73"/>
      <c r="AH766" s="81" t="s">
        <v>164</v>
      </c>
      <c r="AI766" s="81" t="s">
        <v>225</v>
      </c>
      <c r="AJ766" s="56"/>
      <c r="AK766" s="56"/>
      <c r="AL766" s="56"/>
      <c r="AM766" s="167"/>
      <c r="AN766" s="167"/>
      <c r="AO766" s="168"/>
      <c r="AP766" s="168"/>
      <c r="AQ766" s="56"/>
      <c r="AR766" s="56"/>
      <c r="AS766" s="205"/>
      <c r="AT766" s="205"/>
    </row>
    <row r="767" spans="2:46" ht="13.5" customHeight="1">
      <c r="B767" s="29"/>
      <c r="C767" s="82"/>
      <c r="D767" s="82"/>
      <c r="E767" s="82"/>
      <c r="F767" s="82"/>
      <c r="G767" s="82"/>
      <c r="H767" s="82"/>
      <c r="I767" s="29"/>
      <c r="J767" s="29"/>
      <c r="K767" s="29"/>
      <c r="L767" s="29"/>
      <c r="M767" s="29"/>
      <c r="N767" s="29"/>
      <c r="O767" s="29"/>
      <c r="P767" s="29"/>
      <c r="Q767" s="29"/>
      <c r="R767" s="29"/>
      <c r="S767" s="29"/>
      <c r="T767" s="29"/>
      <c r="U767" s="29"/>
      <c r="V767" s="29"/>
      <c r="W767" s="29"/>
      <c r="X767" s="29"/>
      <c r="Y767" s="29"/>
      <c r="Z767" s="29"/>
      <c r="AA767" s="29"/>
      <c r="AB767" s="29"/>
      <c r="AC767" s="29"/>
      <c r="AD767" s="29"/>
      <c r="AG767" s="74" t="s">
        <v>247</v>
      </c>
      <c r="AH767" s="75">
        <v>0.16</v>
      </c>
      <c r="AI767" s="75">
        <v>0.19</v>
      </c>
      <c r="AJ767" s="56"/>
      <c r="AK767" s="56"/>
      <c r="AL767" s="56"/>
      <c r="AM767" s="167"/>
      <c r="AN767" s="167"/>
      <c r="AO767" s="168"/>
      <c r="AP767" s="168"/>
      <c r="AQ767" s="56"/>
      <c r="AR767" s="56"/>
      <c r="AS767" s="205"/>
      <c r="AT767" s="205"/>
    </row>
    <row r="768" spans="2:46" ht="13.5" customHeight="1">
      <c r="B768" s="29"/>
      <c r="C768" s="82"/>
      <c r="D768" s="82"/>
      <c r="E768" s="82"/>
      <c r="F768" s="82"/>
      <c r="G768" s="82"/>
      <c r="H768" s="82"/>
      <c r="I768" s="29"/>
      <c r="J768" s="29"/>
      <c r="K768" s="29"/>
      <c r="L768" s="29"/>
      <c r="M768" s="29"/>
      <c r="N768" s="29"/>
      <c r="O768" s="29"/>
      <c r="P768" s="29"/>
      <c r="Q768" s="29"/>
      <c r="R768" s="29"/>
      <c r="S768" s="29"/>
      <c r="T768" s="29"/>
      <c r="U768" s="29"/>
      <c r="V768" s="29"/>
      <c r="W768" s="29"/>
      <c r="X768" s="29"/>
      <c r="Y768" s="29"/>
      <c r="Z768" s="29"/>
      <c r="AA768" s="29"/>
      <c r="AB768" s="29"/>
      <c r="AC768" s="29"/>
      <c r="AD768" s="29"/>
      <c r="AG768" s="24" t="s">
        <v>110</v>
      </c>
      <c r="AH768" s="75">
        <v>9.8000000000000004E-2</v>
      </c>
      <c r="AI768" s="75">
        <v>0.16800000000000001</v>
      </c>
      <c r="AJ768" s="56"/>
      <c r="AK768" s="56"/>
      <c r="AL768" s="56"/>
      <c r="AM768" s="167"/>
      <c r="AN768" s="167"/>
      <c r="AO768" s="168"/>
      <c r="AP768" s="168"/>
      <c r="AQ768" s="56"/>
      <c r="AR768" s="56"/>
      <c r="AS768" s="205"/>
      <c r="AT768" s="205"/>
    </row>
    <row r="769" spans="1:46" ht="13.5" customHeight="1">
      <c r="B769" s="29"/>
      <c r="C769" s="82"/>
      <c r="D769" s="82"/>
      <c r="E769" s="82"/>
      <c r="F769" s="82"/>
      <c r="G769" s="82"/>
      <c r="H769" s="82"/>
      <c r="I769" s="29"/>
      <c r="J769" s="29"/>
      <c r="K769" s="29"/>
      <c r="L769" s="29"/>
      <c r="M769" s="29"/>
      <c r="N769" s="29"/>
      <c r="O769" s="29"/>
      <c r="P769" s="29"/>
      <c r="Q769" s="29"/>
      <c r="R769" s="29"/>
      <c r="S769" s="29"/>
      <c r="T769" s="29"/>
      <c r="U769" s="29"/>
      <c r="V769" s="29"/>
      <c r="W769" s="29"/>
      <c r="X769" s="29"/>
      <c r="Y769" s="29"/>
      <c r="Z769" s="29"/>
      <c r="AA769" s="29"/>
      <c r="AB769" s="29"/>
      <c r="AC769" s="29"/>
      <c r="AD769" s="29"/>
      <c r="AG769" s="74" t="s">
        <v>111</v>
      </c>
      <c r="AH769" s="75">
        <v>0.374</v>
      </c>
      <c r="AI769" s="75">
        <v>0.33400000000000002</v>
      </c>
      <c r="AJ769" s="169"/>
      <c r="AK769" s="169"/>
      <c r="AL769" s="169"/>
      <c r="AM769" s="167"/>
      <c r="AN769" s="167"/>
      <c r="AO769" s="168"/>
      <c r="AP769" s="168"/>
      <c r="AQ769" s="56"/>
      <c r="AR769" s="56"/>
      <c r="AS769" s="205"/>
      <c r="AT769" s="205"/>
    </row>
    <row r="770" spans="1:46" ht="13.5" customHeight="1">
      <c r="B770" s="29"/>
      <c r="C770" s="82"/>
      <c r="D770" s="82"/>
      <c r="E770" s="82"/>
      <c r="F770" s="82"/>
      <c r="G770" s="82"/>
      <c r="H770" s="82"/>
      <c r="I770" s="29"/>
      <c r="J770" s="29"/>
      <c r="K770" s="29"/>
      <c r="L770" s="29"/>
      <c r="M770" s="29"/>
      <c r="N770" s="29"/>
      <c r="O770" s="29"/>
      <c r="P770" s="29"/>
      <c r="Q770" s="29"/>
      <c r="R770" s="29"/>
      <c r="S770" s="29"/>
      <c r="T770" s="29"/>
      <c r="U770" s="29"/>
      <c r="V770" s="29"/>
      <c r="W770" s="29"/>
      <c r="X770" s="29"/>
      <c r="Y770" s="29"/>
      <c r="Z770" s="29"/>
      <c r="AA770" s="29"/>
      <c r="AB770" s="29"/>
      <c r="AC770" s="29"/>
      <c r="AD770" s="29"/>
      <c r="AG770" s="24" t="s">
        <v>106</v>
      </c>
      <c r="AH770" s="75">
        <v>0.36799999999999999</v>
      </c>
      <c r="AI770" s="75">
        <v>0.308</v>
      </c>
    </row>
    <row r="771" spans="1:46" ht="13.5" customHeight="1">
      <c r="B771" s="29"/>
      <c r="C771" s="82"/>
      <c r="D771" s="82"/>
      <c r="E771" s="82"/>
      <c r="F771" s="82"/>
      <c r="G771" s="82"/>
      <c r="H771" s="82"/>
      <c r="I771" s="29"/>
      <c r="J771" s="29"/>
      <c r="K771" s="29"/>
      <c r="L771" s="29"/>
      <c r="M771" s="29"/>
      <c r="N771" s="29"/>
      <c r="O771" s="29"/>
      <c r="P771" s="29"/>
      <c r="Q771" s="29"/>
      <c r="R771" s="29"/>
      <c r="S771" s="29"/>
      <c r="T771" s="29"/>
      <c r="U771" s="29"/>
      <c r="V771" s="29"/>
      <c r="W771" s="29"/>
      <c r="X771" s="29"/>
      <c r="Y771" s="29"/>
      <c r="Z771" s="29"/>
      <c r="AA771" s="29"/>
      <c r="AB771" s="29"/>
      <c r="AC771" s="29"/>
      <c r="AD771" s="29"/>
    </row>
    <row r="772" spans="1:46" ht="13.5" customHeight="1">
      <c r="B772" s="29"/>
      <c r="C772" s="82"/>
      <c r="D772" s="82"/>
      <c r="E772" s="82"/>
      <c r="F772" s="82"/>
      <c r="G772" s="82"/>
      <c r="H772" s="82"/>
      <c r="I772" s="29"/>
      <c r="J772" s="29"/>
      <c r="K772" s="29"/>
      <c r="L772" s="29"/>
      <c r="M772" s="29"/>
      <c r="N772" s="29"/>
      <c r="O772" s="29"/>
      <c r="P772" s="29"/>
      <c r="Q772" s="29"/>
      <c r="R772" s="29"/>
      <c r="S772" s="29"/>
      <c r="T772" s="29"/>
      <c r="U772" s="29"/>
      <c r="V772" s="29"/>
      <c r="W772" s="29"/>
      <c r="X772" s="29"/>
      <c r="Y772" s="29"/>
      <c r="Z772" s="29"/>
      <c r="AA772" s="29"/>
      <c r="AB772" s="29"/>
      <c r="AC772" s="29"/>
      <c r="AD772" s="29"/>
    </row>
    <row r="773" spans="1:46" ht="13.5" customHeight="1">
      <c r="B773" s="29"/>
      <c r="C773" s="82"/>
      <c r="D773" s="82"/>
      <c r="E773" s="82"/>
      <c r="F773" s="82"/>
      <c r="G773" s="82"/>
      <c r="H773" s="82"/>
      <c r="I773" s="29"/>
      <c r="J773" s="29"/>
      <c r="K773" s="29"/>
      <c r="L773" s="29"/>
      <c r="M773" s="29"/>
      <c r="N773" s="29"/>
      <c r="O773" s="29"/>
      <c r="P773" s="29"/>
      <c r="Q773" s="29"/>
      <c r="R773" s="29"/>
      <c r="S773" s="29"/>
      <c r="T773" s="29"/>
      <c r="U773" s="29"/>
      <c r="V773" s="29"/>
      <c r="W773" s="29"/>
      <c r="X773" s="29"/>
      <c r="Y773" s="29"/>
      <c r="Z773" s="29"/>
      <c r="AA773" s="29"/>
      <c r="AB773" s="29"/>
      <c r="AC773" s="29"/>
      <c r="AD773" s="29"/>
    </row>
    <row r="774" spans="1:46" ht="13.5" customHeight="1">
      <c r="B774" s="29"/>
      <c r="C774" s="82"/>
      <c r="D774" s="82"/>
      <c r="E774" s="82"/>
      <c r="F774" s="82"/>
      <c r="G774" s="82"/>
      <c r="H774" s="82"/>
      <c r="I774" s="29"/>
      <c r="J774" s="29"/>
      <c r="K774" s="29"/>
      <c r="L774" s="29"/>
      <c r="M774" s="29"/>
      <c r="N774" s="29"/>
      <c r="O774" s="29"/>
      <c r="P774" s="29"/>
      <c r="Q774" s="29"/>
      <c r="R774" s="29"/>
      <c r="S774" s="29"/>
      <c r="T774" s="29"/>
      <c r="U774" s="29"/>
      <c r="V774" s="29"/>
      <c r="W774" s="29"/>
      <c r="X774" s="29"/>
      <c r="Y774" s="29"/>
      <c r="Z774" s="29"/>
      <c r="AA774" s="29"/>
      <c r="AB774" s="29"/>
      <c r="AC774" s="29"/>
      <c r="AD774" s="29"/>
    </row>
    <row r="775" spans="1:46" ht="13.5" customHeight="1">
      <c r="B775" s="29"/>
      <c r="C775" s="82"/>
      <c r="D775" s="82"/>
      <c r="E775" s="82"/>
      <c r="F775" s="82"/>
      <c r="G775" s="82"/>
      <c r="H775" s="82"/>
      <c r="I775" s="29"/>
      <c r="J775" s="29"/>
      <c r="K775" s="29"/>
      <c r="L775" s="29"/>
      <c r="M775" s="29"/>
      <c r="N775" s="29"/>
      <c r="O775" s="29"/>
      <c r="P775" s="29"/>
      <c r="Q775" s="29"/>
      <c r="R775" s="29"/>
      <c r="S775" s="29"/>
      <c r="T775" s="29"/>
      <c r="U775" s="29"/>
      <c r="V775" s="29"/>
      <c r="W775" s="29"/>
      <c r="X775" s="29"/>
      <c r="Y775" s="29"/>
      <c r="Z775" s="29"/>
      <c r="AA775" s="29"/>
      <c r="AB775" s="29"/>
      <c r="AC775" s="29"/>
      <c r="AD775" s="29"/>
    </row>
    <row r="776" spans="1:46" ht="13.5" customHeight="1">
      <c r="B776" s="29"/>
      <c r="C776" s="82"/>
      <c r="D776" s="82"/>
      <c r="E776" s="82"/>
      <c r="F776" s="82"/>
      <c r="G776" s="82"/>
      <c r="H776" s="82"/>
      <c r="I776" s="29"/>
      <c r="J776" s="29"/>
      <c r="K776" s="29"/>
      <c r="L776" s="29"/>
      <c r="M776" s="29"/>
      <c r="N776" s="29"/>
      <c r="O776" s="29"/>
      <c r="P776" s="29"/>
      <c r="Q776" s="29"/>
      <c r="R776" s="29"/>
      <c r="S776" s="29"/>
      <c r="T776" s="29"/>
      <c r="U776" s="29"/>
      <c r="V776" s="29"/>
      <c r="W776" s="29"/>
      <c r="X776" s="29"/>
      <c r="Y776" s="29"/>
      <c r="Z776" s="29"/>
      <c r="AA776" s="29"/>
      <c r="AB776" s="29"/>
      <c r="AC776" s="29"/>
      <c r="AD776" s="29"/>
    </row>
    <row r="777" spans="1:46" ht="13.5" customHeight="1">
      <c r="B777" s="29"/>
      <c r="C777" s="82"/>
      <c r="D777" s="82"/>
      <c r="E777" s="82"/>
      <c r="F777" s="82"/>
      <c r="G777" s="82"/>
      <c r="H777" s="82"/>
      <c r="I777" s="29"/>
      <c r="J777" s="29"/>
      <c r="K777" s="29"/>
      <c r="L777" s="29"/>
      <c r="M777" s="29"/>
      <c r="N777" s="29"/>
      <c r="O777" s="29"/>
      <c r="P777" s="29"/>
      <c r="Q777" s="29"/>
      <c r="R777" s="29"/>
      <c r="S777" s="29"/>
      <c r="T777" s="29"/>
      <c r="U777" s="29"/>
      <c r="V777" s="29"/>
      <c r="W777" s="29"/>
      <c r="X777" s="29"/>
      <c r="Y777" s="29"/>
      <c r="Z777" s="29"/>
      <c r="AA777" s="29"/>
      <c r="AB777" s="29"/>
      <c r="AC777" s="29"/>
      <c r="AD777" s="29"/>
    </row>
    <row r="778" spans="1:46" ht="13.5" customHeight="1">
      <c r="B778" s="29"/>
      <c r="C778" s="82"/>
      <c r="D778" s="82"/>
      <c r="E778" s="82"/>
      <c r="F778" s="82"/>
      <c r="G778" s="82"/>
      <c r="H778" s="82"/>
      <c r="I778" s="29"/>
      <c r="J778" s="29"/>
      <c r="K778" s="29"/>
      <c r="L778" s="29"/>
      <c r="M778" s="29"/>
      <c r="N778" s="29"/>
      <c r="O778" s="29"/>
      <c r="P778" s="29"/>
      <c r="Q778" s="29"/>
      <c r="R778" s="29"/>
      <c r="S778" s="29"/>
      <c r="T778" s="29"/>
      <c r="U778" s="29"/>
      <c r="V778" s="29"/>
      <c r="W778" s="29"/>
      <c r="X778" s="29"/>
      <c r="Y778" s="29"/>
      <c r="Z778" s="29"/>
      <c r="AA778" s="29"/>
      <c r="AB778" s="29"/>
      <c r="AC778" s="29"/>
      <c r="AD778" s="29"/>
    </row>
    <row r="779" spans="1:46" ht="13.5" customHeight="1">
      <c r="B779" s="29"/>
      <c r="C779" s="82"/>
      <c r="D779" s="82"/>
      <c r="E779" s="82"/>
      <c r="F779" s="82"/>
      <c r="G779" s="82"/>
      <c r="H779" s="82"/>
      <c r="I779" s="29"/>
      <c r="J779" s="29"/>
      <c r="K779" s="29"/>
      <c r="L779" s="29"/>
      <c r="M779" s="29"/>
      <c r="N779" s="29"/>
      <c r="O779" s="29"/>
      <c r="P779" s="29"/>
      <c r="Q779" s="29"/>
      <c r="R779" s="29"/>
      <c r="S779" s="29"/>
      <c r="T779" s="29"/>
      <c r="U779" s="29"/>
      <c r="V779" s="29"/>
      <c r="W779" s="29"/>
      <c r="X779" s="29"/>
      <c r="Y779" s="29"/>
      <c r="Z779" s="29"/>
      <c r="AA779" s="29"/>
      <c r="AB779" s="29"/>
      <c r="AC779" s="29"/>
      <c r="AD779" s="29"/>
    </row>
    <row r="780" spans="1:46" ht="13.5" customHeight="1">
      <c r="B780" s="29"/>
      <c r="C780" s="82"/>
      <c r="D780" s="82"/>
      <c r="E780" s="82"/>
      <c r="F780" s="82"/>
      <c r="G780" s="82"/>
      <c r="H780" s="82"/>
      <c r="I780" s="29"/>
      <c r="J780" s="29"/>
      <c r="K780" s="29"/>
      <c r="L780" s="29"/>
      <c r="M780" s="29"/>
      <c r="N780" s="29"/>
      <c r="O780" s="29"/>
      <c r="P780" s="29"/>
      <c r="Q780" s="29"/>
      <c r="R780" s="29"/>
      <c r="S780" s="29"/>
      <c r="T780" s="29"/>
      <c r="U780" s="29"/>
      <c r="V780" s="29"/>
      <c r="W780" s="29"/>
      <c r="X780" s="29"/>
      <c r="Y780" s="29"/>
      <c r="Z780" s="29"/>
      <c r="AA780" s="29"/>
      <c r="AB780" s="29"/>
      <c r="AC780" s="29"/>
      <c r="AD780" s="29"/>
    </row>
    <row r="781" spans="1:46" ht="18.75" customHeight="1">
      <c r="A781" s="28"/>
      <c r="B781" s="227" t="s">
        <v>278</v>
      </c>
      <c r="C781" s="227"/>
      <c r="D781" s="227"/>
      <c r="E781" s="227"/>
      <c r="F781" s="227"/>
      <c r="G781" s="227"/>
      <c r="H781" s="227"/>
      <c r="I781" s="227"/>
      <c r="J781" s="227"/>
      <c r="K781" s="227"/>
      <c r="L781" s="227"/>
      <c r="M781" s="227"/>
      <c r="N781" s="227"/>
      <c r="O781" s="227"/>
      <c r="P781" s="227"/>
      <c r="Q781" s="227"/>
      <c r="R781" s="227"/>
      <c r="S781" s="227"/>
      <c r="T781" s="227"/>
      <c r="U781" s="227"/>
      <c r="V781" s="227"/>
      <c r="W781" s="227"/>
      <c r="X781" s="227"/>
      <c r="Y781" s="227"/>
      <c r="Z781" s="227"/>
      <c r="AA781" s="227"/>
      <c r="AB781" s="227"/>
      <c r="AC781" s="27"/>
      <c r="AD781" s="27"/>
    </row>
    <row r="782" spans="1:46">
      <c r="A782" s="31"/>
      <c r="B782" s="227"/>
      <c r="C782" s="227"/>
      <c r="D782" s="227"/>
      <c r="E782" s="227"/>
      <c r="F782" s="227"/>
      <c r="G782" s="227"/>
      <c r="H782" s="227"/>
      <c r="I782" s="227"/>
      <c r="J782" s="227"/>
      <c r="K782" s="227"/>
      <c r="L782" s="227"/>
      <c r="M782" s="227"/>
      <c r="N782" s="227"/>
      <c r="O782" s="227"/>
      <c r="P782" s="227"/>
      <c r="Q782" s="227"/>
      <c r="R782" s="227"/>
      <c r="S782" s="227"/>
      <c r="T782" s="227"/>
      <c r="U782" s="227"/>
      <c r="V782" s="227"/>
      <c r="W782" s="227"/>
      <c r="X782" s="227"/>
      <c r="Y782" s="227"/>
      <c r="Z782" s="227"/>
      <c r="AA782" s="227"/>
      <c r="AB782" s="227"/>
      <c r="AC782" s="27"/>
      <c r="AD782" s="27"/>
    </row>
    <row r="783" spans="1:46">
      <c r="A783" s="31"/>
      <c r="B783" s="186"/>
      <c r="C783" s="186"/>
      <c r="D783" s="186"/>
      <c r="E783" s="186"/>
      <c r="F783" s="186"/>
      <c r="G783" s="186"/>
      <c r="H783" s="186"/>
      <c r="I783" s="186"/>
      <c r="J783" s="186"/>
      <c r="K783" s="186"/>
      <c r="L783" s="186"/>
      <c r="M783" s="186"/>
      <c r="N783" s="186"/>
      <c r="O783" s="186"/>
      <c r="P783" s="186"/>
      <c r="Q783" s="186"/>
      <c r="R783" s="186"/>
      <c r="S783" s="186"/>
      <c r="T783" s="186"/>
      <c r="U783" s="186"/>
      <c r="V783" s="186"/>
      <c r="W783" s="186"/>
      <c r="X783" s="186"/>
      <c r="Y783" s="186"/>
      <c r="Z783" s="186"/>
      <c r="AA783" s="186"/>
      <c r="AB783" s="186"/>
      <c r="AC783" s="27"/>
      <c r="AD783" s="27"/>
    </row>
    <row r="784" spans="1:46">
      <c r="B784" s="29"/>
      <c r="C784" s="242"/>
      <c r="D784" s="243"/>
      <c r="E784" s="243"/>
      <c r="F784" s="243"/>
      <c r="G784" s="243"/>
      <c r="H784" s="244"/>
      <c r="I784" s="254" t="s">
        <v>24</v>
      </c>
      <c r="J784" s="238"/>
      <c r="K784" s="239">
        <f>SUM(O784,S784,W784)</f>
        <v>95</v>
      </c>
      <c r="L784" s="240"/>
      <c r="M784" s="254" t="s">
        <v>2</v>
      </c>
      <c r="N784" s="238"/>
      <c r="O784" s="239">
        <f>M746</f>
        <v>64</v>
      </c>
      <c r="P784" s="240"/>
      <c r="Q784" s="254" t="s">
        <v>3</v>
      </c>
      <c r="R784" s="238"/>
      <c r="S784" s="239">
        <f>Q746</f>
        <v>31</v>
      </c>
      <c r="T784" s="240"/>
      <c r="U784" s="248"/>
      <c r="V784" s="248"/>
      <c r="W784" s="202"/>
      <c r="X784" s="202"/>
      <c r="Y784" s="29"/>
      <c r="Z784" s="29"/>
      <c r="AA784" s="29"/>
      <c r="AB784" s="29"/>
      <c r="AC784" s="29"/>
      <c r="AD784" s="29"/>
    </row>
    <row r="785" spans="1:30" ht="27" customHeight="1">
      <c r="B785" s="29"/>
      <c r="C785" s="245" t="s">
        <v>104</v>
      </c>
      <c r="D785" s="246"/>
      <c r="E785" s="246"/>
      <c r="F785" s="246"/>
      <c r="G785" s="246"/>
      <c r="H785" s="247"/>
      <c r="I785" s="250">
        <f>M785+Q785+U785</f>
        <v>59</v>
      </c>
      <c r="J785" s="251"/>
      <c r="K785" s="252">
        <f>I785/$K$784</f>
        <v>0.62105263157894741</v>
      </c>
      <c r="L785" s="253"/>
      <c r="M785" s="250">
        <v>42</v>
      </c>
      <c r="N785" s="251"/>
      <c r="O785" s="252">
        <f>M785/$K$784</f>
        <v>0.44210526315789472</v>
      </c>
      <c r="P785" s="253"/>
      <c r="Q785" s="250">
        <v>17</v>
      </c>
      <c r="R785" s="251"/>
      <c r="S785" s="252">
        <f>Q785/$S$784</f>
        <v>0.54838709677419351</v>
      </c>
      <c r="T785" s="253"/>
      <c r="U785" s="249"/>
      <c r="V785" s="249"/>
      <c r="W785" s="205"/>
      <c r="X785" s="205"/>
      <c r="Y785" s="29"/>
      <c r="Z785" s="29"/>
      <c r="AA785" s="29"/>
      <c r="AB785" s="29"/>
      <c r="AC785" s="29"/>
      <c r="AD785" s="29"/>
    </row>
    <row r="786" spans="1:30" ht="27" customHeight="1">
      <c r="B786" s="29"/>
      <c r="C786" s="245" t="s">
        <v>65</v>
      </c>
      <c r="D786" s="246"/>
      <c r="E786" s="246"/>
      <c r="F786" s="246"/>
      <c r="G786" s="246"/>
      <c r="H786" s="247"/>
      <c r="I786" s="250">
        <f t="shared" ref="I786:I788" si="217">M786+Q786+U786</f>
        <v>55</v>
      </c>
      <c r="J786" s="251"/>
      <c r="K786" s="252">
        <f>I786/$K$784</f>
        <v>0.57894736842105265</v>
      </c>
      <c r="L786" s="253"/>
      <c r="M786" s="250">
        <v>36</v>
      </c>
      <c r="N786" s="251"/>
      <c r="O786" s="252">
        <f>M786/$K$784</f>
        <v>0.37894736842105264</v>
      </c>
      <c r="P786" s="253"/>
      <c r="Q786" s="250">
        <v>19</v>
      </c>
      <c r="R786" s="251"/>
      <c r="S786" s="252">
        <f>Q786/$S$784</f>
        <v>0.61290322580645162</v>
      </c>
      <c r="T786" s="253"/>
      <c r="U786" s="249"/>
      <c r="V786" s="249"/>
      <c r="W786" s="205"/>
      <c r="X786" s="205"/>
      <c r="Y786" s="29"/>
      <c r="Z786" s="29"/>
      <c r="AA786" s="29"/>
      <c r="AB786" s="29"/>
      <c r="AC786" s="29"/>
      <c r="AD786" s="29"/>
    </row>
    <row r="787" spans="1:30" ht="27" customHeight="1">
      <c r="B787" s="29"/>
      <c r="C787" s="245" t="s">
        <v>66</v>
      </c>
      <c r="D787" s="246"/>
      <c r="E787" s="246"/>
      <c r="F787" s="246"/>
      <c r="G787" s="246"/>
      <c r="H787" s="247"/>
      <c r="I787" s="250">
        <f t="shared" si="217"/>
        <v>31</v>
      </c>
      <c r="J787" s="251"/>
      <c r="K787" s="252">
        <f>I787/$K$784</f>
        <v>0.32631578947368423</v>
      </c>
      <c r="L787" s="253"/>
      <c r="M787" s="250">
        <v>21</v>
      </c>
      <c r="N787" s="251"/>
      <c r="O787" s="252">
        <f>M787/$K$784</f>
        <v>0.22105263157894736</v>
      </c>
      <c r="P787" s="253"/>
      <c r="Q787" s="250">
        <v>10</v>
      </c>
      <c r="R787" s="251"/>
      <c r="S787" s="252">
        <f>Q787/$S$784</f>
        <v>0.32258064516129031</v>
      </c>
      <c r="T787" s="253"/>
      <c r="U787" s="249"/>
      <c r="V787" s="249"/>
      <c r="W787" s="205"/>
      <c r="X787" s="205"/>
      <c r="Y787" s="29"/>
      <c r="Z787" s="29"/>
      <c r="AA787" s="29"/>
      <c r="AB787" s="29"/>
      <c r="AC787" s="29"/>
      <c r="AD787" s="29"/>
    </row>
    <row r="788" spans="1:30">
      <c r="B788" s="29"/>
      <c r="C788" s="245" t="s">
        <v>67</v>
      </c>
      <c r="D788" s="246"/>
      <c r="E788" s="246"/>
      <c r="F788" s="246"/>
      <c r="G788" s="246"/>
      <c r="H788" s="247"/>
      <c r="I788" s="250">
        <f t="shared" si="217"/>
        <v>3</v>
      </c>
      <c r="J788" s="251"/>
      <c r="K788" s="217">
        <f>I788/$K$784</f>
        <v>3.1578947368421054E-2</v>
      </c>
      <c r="L788" s="218"/>
      <c r="M788" s="215">
        <v>2</v>
      </c>
      <c r="N788" s="216"/>
      <c r="O788" s="217">
        <f>M788/$K$784</f>
        <v>2.1052631578947368E-2</v>
      </c>
      <c r="P788" s="218"/>
      <c r="Q788" s="215">
        <v>1</v>
      </c>
      <c r="R788" s="216"/>
      <c r="S788" s="217">
        <f>Q788/$S$784</f>
        <v>3.2258064516129031E-2</v>
      </c>
      <c r="T788" s="218"/>
      <c r="U788" s="249"/>
      <c r="V788" s="249"/>
      <c r="W788" s="205"/>
      <c r="X788" s="205"/>
      <c r="Y788" s="29"/>
      <c r="Z788" s="29"/>
      <c r="AA788" s="29"/>
      <c r="AB788" s="29"/>
      <c r="AC788" s="29"/>
      <c r="AD788" s="29"/>
    </row>
    <row r="789" spans="1:30">
      <c r="B789" s="29"/>
      <c r="C789" s="79"/>
      <c r="D789" s="79"/>
      <c r="E789" s="79"/>
      <c r="F789" s="79"/>
      <c r="G789" s="79"/>
      <c r="H789" s="79"/>
      <c r="I789" s="36"/>
      <c r="J789" s="36"/>
      <c r="K789" s="42"/>
      <c r="L789" s="42"/>
      <c r="M789" s="36"/>
      <c r="N789" s="36"/>
      <c r="O789" s="42"/>
      <c r="P789" s="42"/>
      <c r="Q789" s="36"/>
      <c r="R789" s="36"/>
      <c r="S789" s="42"/>
      <c r="T789" s="42"/>
      <c r="U789" s="29"/>
      <c r="V789" s="29"/>
      <c r="W789" s="29"/>
      <c r="X789" s="29"/>
      <c r="Y789" s="29"/>
      <c r="Z789" s="29"/>
      <c r="AA789" s="29"/>
      <c r="AB789" s="29"/>
      <c r="AC789" s="29"/>
      <c r="AD789" s="29"/>
    </row>
    <row r="790" spans="1:30">
      <c r="A790" s="28"/>
      <c r="B790" s="29"/>
      <c r="C790" s="79"/>
      <c r="D790" s="79"/>
      <c r="E790" s="79"/>
      <c r="F790" s="79"/>
      <c r="G790" s="79"/>
      <c r="H790" s="79"/>
      <c r="I790" s="36"/>
      <c r="J790" s="36"/>
      <c r="K790" s="42"/>
      <c r="L790" s="42"/>
      <c r="M790" s="36"/>
      <c r="N790" s="36"/>
      <c r="O790" s="42"/>
      <c r="P790" s="42"/>
      <c r="Q790" s="36"/>
      <c r="R790" s="36"/>
      <c r="S790" s="42"/>
      <c r="T790" s="42"/>
      <c r="U790" s="29"/>
      <c r="V790" s="29"/>
      <c r="W790" s="29"/>
      <c r="X790" s="29"/>
      <c r="Y790" s="29"/>
      <c r="Z790" s="29"/>
      <c r="AA790" s="29"/>
      <c r="AB790" s="29"/>
      <c r="AC790" s="29"/>
      <c r="AD790" s="29"/>
    </row>
    <row r="791" spans="1:30">
      <c r="A791" s="28"/>
      <c r="B791" s="29"/>
      <c r="C791" s="79"/>
      <c r="D791" s="79"/>
      <c r="E791" s="79"/>
      <c r="F791" s="79"/>
      <c r="G791" s="79"/>
      <c r="H791" s="79"/>
      <c r="I791" s="158"/>
      <c r="J791" s="158"/>
      <c r="K791" s="159"/>
      <c r="L791" s="159"/>
      <c r="M791" s="158"/>
      <c r="N791" s="158"/>
      <c r="O791" s="159"/>
      <c r="P791" s="159"/>
      <c r="Q791" s="158"/>
      <c r="R791" s="158"/>
      <c r="S791" s="159"/>
      <c r="T791" s="159"/>
      <c r="U791" s="29"/>
      <c r="V791" s="29"/>
      <c r="W791" s="29"/>
      <c r="X791" s="29"/>
      <c r="Y791" s="29"/>
      <c r="Z791" s="29"/>
      <c r="AA791" s="29"/>
      <c r="AB791" s="29"/>
      <c r="AC791" s="29"/>
      <c r="AD791" s="29"/>
    </row>
    <row r="792" spans="1:30" ht="13.5" customHeight="1">
      <c r="A792" s="28"/>
      <c r="B792" s="227" t="s">
        <v>280</v>
      </c>
      <c r="C792" s="227"/>
      <c r="D792" s="227"/>
      <c r="E792" s="227"/>
      <c r="F792" s="227"/>
      <c r="G792" s="227"/>
      <c r="H792" s="227"/>
      <c r="I792" s="227"/>
      <c r="J792" s="227"/>
      <c r="K792" s="227"/>
      <c r="L792" s="227"/>
      <c r="M792" s="227"/>
      <c r="N792" s="227"/>
      <c r="O792" s="227"/>
      <c r="P792" s="227"/>
      <c r="Q792" s="227"/>
      <c r="R792" s="227"/>
      <c r="S792" s="227"/>
      <c r="T792" s="227"/>
      <c r="U792" s="227"/>
      <c r="V792" s="227"/>
      <c r="W792" s="227"/>
      <c r="X792" s="227"/>
      <c r="Y792" s="227"/>
      <c r="Z792" s="227"/>
      <c r="AA792" s="227"/>
      <c r="AB792" s="227"/>
      <c r="AC792" s="29"/>
      <c r="AD792" s="29"/>
    </row>
    <row r="793" spans="1:30">
      <c r="A793" s="28"/>
      <c r="B793" s="227"/>
      <c r="C793" s="227"/>
      <c r="D793" s="227"/>
      <c r="E793" s="227"/>
      <c r="F793" s="227"/>
      <c r="G793" s="227"/>
      <c r="H793" s="227"/>
      <c r="I793" s="227"/>
      <c r="J793" s="227"/>
      <c r="K793" s="227"/>
      <c r="L793" s="227"/>
      <c r="M793" s="227"/>
      <c r="N793" s="227"/>
      <c r="O793" s="227"/>
      <c r="P793" s="227"/>
      <c r="Q793" s="227"/>
      <c r="R793" s="227"/>
      <c r="S793" s="227"/>
      <c r="T793" s="227"/>
      <c r="U793" s="227"/>
      <c r="V793" s="227"/>
      <c r="W793" s="227"/>
      <c r="X793" s="227"/>
      <c r="Y793" s="227"/>
      <c r="Z793" s="227"/>
      <c r="AA793" s="227"/>
      <c r="AB793" s="227"/>
      <c r="AC793" s="29"/>
      <c r="AD793" s="29"/>
    </row>
    <row r="794" spans="1:30">
      <c r="A794" s="28"/>
      <c r="B794" s="227"/>
      <c r="C794" s="227"/>
      <c r="D794" s="227"/>
      <c r="E794" s="227"/>
      <c r="F794" s="227"/>
      <c r="G794" s="227"/>
      <c r="H794" s="227"/>
      <c r="I794" s="227"/>
      <c r="J794" s="227"/>
      <c r="K794" s="227"/>
      <c r="L794" s="227"/>
      <c r="M794" s="227"/>
      <c r="N794" s="227"/>
      <c r="O794" s="227"/>
      <c r="P794" s="227"/>
      <c r="Q794" s="227"/>
      <c r="R794" s="227"/>
      <c r="S794" s="227"/>
      <c r="T794" s="227"/>
      <c r="U794" s="227"/>
      <c r="V794" s="227"/>
      <c r="W794" s="227"/>
      <c r="X794" s="227"/>
      <c r="Y794" s="227"/>
      <c r="Z794" s="227"/>
      <c r="AA794" s="227"/>
      <c r="AB794" s="227"/>
      <c r="AC794" s="29"/>
      <c r="AD794" s="29"/>
    </row>
    <row r="795" spans="1:30">
      <c r="A795" s="28"/>
      <c r="B795" s="122"/>
      <c r="C795" s="79"/>
      <c r="D795" s="79"/>
      <c r="E795" s="79"/>
      <c r="F795" s="79"/>
      <c r="G795" s="79"/>
      <c r="H795" s="79"/>
      <c r="I795" s="36"/>
      <c r="J795" s="36"/>
      <c r="K795" s="42"/>
      <c r="L795" s="42"/>
      <c r="M795" s="36"/>
      <c r="N795" s="36"/>
      <c r="O795" s="42"/>
      <c r="P795" s="42"/>
      <c r="Q795" s="36"/>
      <c r="R795" s="36"/>
      <c r="S795" s="42"/>
      <c r="T795" s="42"/>
      <c r="U795" s="29"/>
      <c r="V795" s="29"/>
      <c r="W795" s="29"/>
      <c r="X795" s="29"/>
      <c r="Y795" s="29"/>
      <c r="Z795" s="29"/>
      <c r="AA795" s="29"/>
      <c r="AB795" s="29"/>
      <c r="AC795" s="29"/>
      <c r="AD795" s="29"/>
    </row>
    <row r="796" spans="1:30">
      <c r="B796" s="29"/>
      <c r="C796" s="242"/>
      <c r="D796" s="243"/>
      <c r="E796" s="243"/>
      <c r="F796" s="243"/>
      <c r="G796" s="243"/>
      <c r="H796" s="244"/>
      <c r="I796" s="238" t="s">
        <v>24</v>
      </c>
      <c r="J796" s="238"/>
      <c r="K796" s="239">
        <f>SUM(O796,S796,W796)</f>
        <v>84</v>
      </c>
      <c r="L796" s="240"/>
      <c r="M796" s="238" t="s">
        <v>2</v>
      </c>
      <c r="N796" s="238"/>
      <c r="O796" s="239">
        <f>M747</f>
        <v>42</v>
      </c>
      <c r="P796" s="240"/>
      <c r="Q796" s="238" t="s">
        <v>3</v>
      </c>
      <c r="R796" s="238"/>
      <c r="S796" s="239">
        <f>Q747</f>
        <v>41</v>
      </c>
      <c r="T796" s="240"/>
      <c r="U796" s="238" t="s">
        <v>90</v>
      </c>
      <c r="V796" s="238"/>
      <c r="W796" s="239">
        <f>U747</f>
        <v>1</v>
      </c>
      <c r="X796" s="240"/>
      <c r="Y796" s="29"/>
      <c r="Z796" s="29"/>
      <c r="AA796" s="29"/>
      <c r="AB796" s="29"/>
      <c r="AC796" s="29"/>
      <c r="AD796" s="29"/>
    </row>
    <row r="797" spans="1:30" ht="27" customHeight="1">
      <c r="B797" s="29"/>
      <c r="C797" s="245" t="s">
        <v>70</v>
      </c>
      <c r="D797" s="246"/>
      <c r="E797" s="246"/>
      <c r="F797" s="246"/>
      <c r="G797" s="246"/>
      <c r="H797" s="247"/>
      <c r="I797" s="215">
        <f>M797+Q797+U797</f>
        <v>39</v>
      </c>
      <c r="J797" s="216"/>
      <c r="K797" s="217">
        <f>I797/$K$796</f>
        <v>0.4642857142857143</v>
      </c>
      <c r="L797" s="218"/>
      <c r="M797" s="215">
        <v>20</v>
      </c>
      <c r="N797" s="216"/>
      <c r="O797" s="217">
        <f>M797/$K$796</f>
        <v>0.23809523809523808</v>
      </c>
      <c r="P797" s="218"/>
      <c r="Q797" s="215">
        <v>19</v>
      </c>
      <c r="R797" s="216"/>
      <c r="S797" s="217">
        <f>Q797/$S$796</f>
        <v>0.46341463414634149</v>
      </c>
      <c r="T797" s="218"/>
      <c r="U797" s="215">
        <v>0</v>
      </c>
      <c r="V797" s="216"/>
      <c r="W797" s="217">
        <f>U797/$S$796</f>
        <v>0</v>
      </c>
      <c r="X797" s="218"/>
      <c r="Y797" s="29"/>
      <c r="Z797" s="29"/>
      <c r="AA797" s="29"/>
      <c r="AB797" s="29"/>
      <c r="AC797" s="29"/>
      <c r="AD797" s="29"/>
    </row>
    <row r="798" spans="1:30" ht="27" customHeight="1">
      <c r="B798" s="29"/>
      <c r="C798" s="245" t="s">
        <v>69</v>
      </c>
      <c r="D798" s="246"/>
      <c r="E798" s="246"/>
      <c r="F798" s="246"/>
      <c r="G798" s="246"/>
      <c r="H798" s="247"/>
      <c r="I798" s="215">
        <f>M798+Q798+U798</f>
        <v>38</v>
      </c>
      <c r="J798" s="216"/>
      <c r="K798" s="217">
        <f>I798/$K$796</f>
        <v>0.45238095238095238</v>
      </c>
      <c r="L798" s="218"/>
      <c r="M798" s="215">
        <v>18</v>
      </c>
      <c r="N798" s="216"/>
      <c r="O798" s="217">
        <f>M798/$K$796</f>
        <v>0.21428571428571427</v>
      </c>
      <c r="P798" s="218"/>
      <c r="Q798" s="215">
        <v>20</v>
      </c>
      <c r="R798" s="216"/>
      <c r="S798" s="217">
        <f>Q798/$S$796</f>
        <v>0.48780487804878048</v>
      </c>
      <c r="T798" s="218"/>
      <c r="U798" s="215">
        <v>0</v>
      </c>
      <c r="V798" s="216"/>
      <c r="W798" s="217">
        <f>U798/$S$796</f>
        <v>0</v>
      </c>
      <c r="X798" s="218"/>
      <c r="Y798" s="29"/>
      <c r="Z798" s="29"/>
      <c r="AA798" s="29"/>
      <c r="AB798" s="29"/>
      <c r="AC798" s="29"/>
      <c r="AD798" s="29"/>
    </row>
    <row r="799" spans="1:30" ht="27" customHeight="1">
      <c r="B799" s="29"/>
      <c r="C799" s="245" t="s">
        <v>68</v>
      </c>
      <c r="D799" s="246"/>
      <c r="E799" s="246"/>
      <c r="F799" s="246"/>
      <c r="G799" s="246"/>
      <c r="H799" s="247"/>
      <c r="I799" s="215">
        <f>M799+Q799+U799</f>
        <v>29</v>
      </c>
      <c r="J799" s="216"/>
      <c r="K799" s="217">
        <f>I799/$K$796</f>
        <v>0.34523809523809523</v>
      </c>
      <c r="L799" s="218"/>
      <c r="M799" s="215">
        <v>13</v>
      </c>
      <c r="N799" s="216"/>
      <c r="O799" s="217">
        <f>M799/$K$796</f>
        <v>0.15476190476190477</v>
      </c>
      <c r="P799" s="218"/>
      <c r="Q799" s="215">
        <v>15</v>
      </c>
      <c r="R799" s="216"/>
      <c r="S799" s="217">
        <f>Q799/$S$796</f>
        <v>0.36585365853658536</v>
      </c>
      <c r="T799" s="218"/>
      <c r="U799" s="215">
        <v>1</v>
      </c>
      <c r="V799" s="216"/>
      <c r="W799" s="217">
        <f>U799/$S$796</f>
        <v>2.4390243902439025E-2</v>
      </c>
      <c r="X799" s="218"/>
      <c r="Y799" s="29"/>
      <c r="Z799" s="29"/>
      <c r="AA799" s="29"/>
      <c r="AB799" s="29"/>
      <c r="AC799" s="29"/>
      <c r="AD799" s="29"/>
    </row>
    <row r="800" spans="1:30">
      <c r="B800" s="29"/>
      <c r="C800" s="245" t="s">
        <v>67</v>
      </c>
      <c r="D800" s="246"/>
      <c r="E800" s="246"/>
      <c r="F800" s="246"/>
      <c r="G800" s="246"/>
      <c r="H800" s="247"/>
      <c r="I800" s="215">
        <f t="shared" ref="I800" si="218">M800+Q800+U800</f>
        <v>1</v>
      </c>
      <c r="J800" s="216"/>
      <c r="K800" s="217">
        <f>I800/$K$796</f>
        <v>1.1904761904761904E-2</v>
      </c>
      <c r="L800" s="218"/>
      <c r="M800" s="215">
        <v>1</v>
      </c>
      <c r="N800" s="216"/>
      <c r="O800" s="217">
        <f>M800/$K$796</f>
        <v>1.1904761904761904E-2</v>
      </c>
      <c r="P800" s="218"/>
      <c r="Q800" s="215">
        <v>0</v>
      </c>
      <c r="R800" s="216"/>
      <c r="S800" s="217">
        <f>Q800/$S$796</f>
        <v>0</v>
      </c>
      <c r="T800" s="218"/>
      <c r="U800" s="215">
        <v>0</v>
      </c>
      <c r="V800" s="216"/>
      <c r="W800" s="217">
        <f>U800/$S$796</f>
        <v>0</v>
      </c>
      <c r="X800" s="218"/>
      <c r="Y800" s="29"/>
      <c r="Z800" s="29"/>
      <c r="AA800" s="29"/>
      <c r="AB800" s="29"/>
      <c r="AC800" s="29"/>
      <c r="AD800" s="29"/>
    </row>
    <row r="801" spans="1:35">
      <c r="B801" s="29"/>
      <c r="C801" s="78"/>
      <c r="D801" s="78"/>
      <c r="E801" s="78"/>
      <c r="F801" s="78"/>
      <c r="G801" s="78"/>
      <c r="H801" s="78"/>
      <c r="I801" s="158"/>
      <c r="J801" s="158"/>
      <c r="K801" s="159"/>
      <c r="L801" s="159"/>
      <c r="M801" s="158"/>
      <c r="N801" s="158"/>
      <c r="O801" s="159"/>
      <c r="P801" s="159"/>
      <c r="Q801" s="158"/>
      <c r="R801" s="158"/>
      <c r="S801" s="159"/>
      <c r="T801" s="159"/>
      <c r="U801" s="158"/>
      <c r="V801" s="158"/>
      <c r="W801" s="159"/>
      <c r="X801" s="159"/>
      <c r="Y801" s="29"/>
      <c r="Z801" s="29"/>
      <c r="AA801" s="29"/>
      <c r="AB801" s="29"/>
      <c r="AC801" s="29"/>
      <c r="AD801" s="29"/>
    </row>
    <row r="802" spans="1:35">
      <c r="B802" s="29"/>
      <c r="C802" s="78"/>
      <c r="D802" s="78"/>
      <c r="E802" s="78"/>
      <c r="F802" s="78"/>
      <c r="G802" s="78"/>
      <c r="H802" s="78"/>
      <c r="I802" s="158"/>
      <c r="J802" s="158"/>
      <c r="K802" s="159"/>
      <c r="L802" s="159"/>
      <c r="M802" s="158"/>
      <c r="N802" s="158"/>
      <c r="O802" s="159"/>
      <c r="P802" s="159"/>
      <c r="Q802" s="158"/>
      <c r="R802" s="158"/>
      <c r="S802" s="159"/>
      <c r="T802" s="159"/>
      <c r="U802" s="158"/>
      <c r="V802" s="158"/>
      <c r="W802" s="159"/>
      <c r="X802" s="159"/>
      <c r="Y802" s="29"/>
      <c r="Z802" s="29"/>
      <c r="AA802" s="29"/>
      <c r="AB802" s="29"/>
      <c r="AC802" s="29"/>
      <c r="AD802" s="29"/>
    </row>
    <row r="803" spans="1:35">
      <c r="B803" s="29"/>
      <c r="C803" s="78"/>
      <c r="D803" s="78"/>
      <c r="E803" s="78"/>
      <c r="F803" s="78"/>
      <c r="G803" s="78"/>
      <c r="H803" s="78"/>
      <c r="I803" s="158"/>
      <c r="J803" s="158"/>
      <c r="K803" s="159"/>
      <c r="L803" s="159"/>
      <c r="M803" s="158"/>
      <c r="N803" s="158"/>
      <c r="O803" s="159"/>
      <c r="P803" s="159"/>
      <c r="Q803" s="158"/>
      <c r="R803" s="158"/>
      <c r="S803" s="159"/>
      <c r="T803" s="159"/>
      <c r="U803" s="158"/>
      <c r="V803" s="158"/>
      <c r="W803" s="159"/>
      <c r="X803" s="159"/>
      <c r="Y803" s="29"/>
      <c r="Z803" s="29"/>
      <c r="AA803" s="29"/>
      <c r="AB803" s="29"/>
      <c r="AC803" s="29"/>
      <c r="AD803" s="29"/>
    </row>
    <row r="804" spans="1:35" ht="13.5" customHeight="1">
      <c r="A804" s="28"/>
      <c r="B804" s="241" t="s">
        <v>261</v>
      </c>
      <c r="C804" s="241"/>
      <c r="D804" s="241"/>
      <c r="E804" s="241"/>
      <c r="F804" s="241"/>
      <c r="G804" s="241"/>
      <c r="H804" s="241"/>
      <c r="I804" s="241"/>
      <c r="J804" s="241"/>
      <c r="K804" s="241"/>
      <c r="L804" s="241"/>
      <c r="M804" s="241"/>
      <c r="N804" s="241"/>
      <c r="O804" s="241"/>
      <c r="P804" s="241"/>
      <c r="Q804" s="241"/>
      <c r="R804" s="241"/>
      <c r="S804" s="241"/>
      <c r="T804" s="241"/>
      <c r="U804" s="241"/>
      <c r="V804" s="241"/>
      <c r="W804" s="241"/>
      <c r="X804" s="241"/>
      <c r="Y804" s="241"/>
      <c r="Z804" s="241"/>
      <c r="AA804" s="241"/>
      <c r="AB804" s="241"/>
      <c r="AC804" s="29"/>
      <c r="AD804" s="29"/>
    </row>
    <row r="805" spans="1:35">
      <c r="A805" s="28"/>
      <c r="B805" s="241"/>
      <c r="C805" s="241"/>
      <c r="D805" s="241"/>
      <c r="E805" s="241"/>
      <c r="F805" s="241"/>
      <c r="G805" s="241"/>
      <c r="H805" s="241"/>
      <c r="I805" s="241"/>
      <c r="J805" s="241"/>
      <c r="K805" s="241"/>
      <c r="L805" s="241"/>
      <c r="M805" s="241"/>
      <c r="N805" s="241"/>
      <c r="O805" s="241"/>
      <c r="P805" s="241"/>
      <c r="Q805" s="241"/>
      <c r="R805" s="241"/>
      <c r="S805" s="241"/>
      <c r="T805" s="241"/>
      <c r="U805" s="241"/>
      <c r="V805" s="241"/>
      <c r="W805" s="241"/>
      <c r="X805" s="241"/>
      <c r="Y805" s="241"/>
      <c r="Z805" s="241"/>
      <c r="AA805" s="241"/>
      <c r="AB805" s="241"/>
      <c r="AC805" s="29"/>
      <c r="AD805" s="29"/>
    </row>
    <row r="806" spans="1:35">
      <c r="A806" s="28"/>
      <c r="B806" s="241"/>
      <c r="C806" s="241"/>
      <c r="D806" s="241"/>
      <c r="E806" s="241"/>
      <c r="F806" s="241"/>
      <c r="G806" s="241"/>
      <c r="H806" s="241"/>
      <c r="I806" s="241"/>
      <c r="J806" s="241"/>
      <c r="K806" s="241"/>
      <c r="L806" s="241"/>
      <c r="M806" s="241"/>
      <c r="N806" s="241"/>
      <c r="O806" s="241"/>
      <c r="P806" s="241"/>
      <c r="Q806" s="241"/>
      <c r="R806" s="241"/>
      <c r="S806" s="241"/>
      <c r="T806" s="241"/>
      <c r="U806" s="241"/>
      <c r="V806" s="241"/>
      <c r="W806" s="241"/>
      <c r="X806" s="241"/>
      <c r="Y806" s="241"/>
      <c r="Z806" s="241"/>
      <c r="AA806" s="241"/>
      <c r="AB806" s="241"/>
      <c r="AC806" s="29"/>
      <c r="AD806" s="29"/>
    </row>
    <row r="807" spans="1:35">
      <c r="A807" s="28"/>
      <c r="B807" s="122"/>
      <c r="U807" s="29"/>
      <c r="V807" s="29"/>
      <c r="W807" s="29"/>
      <c r="X807" s="29"/>
      <c r="Y807" s="29"/>
      <c r="Z807" s="29"/>
      <c r="AA807" s="29"/>
      <c r="AB807" s="29"/>
      <c r="AC807" s="29"/>
      <c r="AD807" s="29"/>
    </row>
    <row r="808" spans="1:35">
      <c r="B808" s="29"/>
      <c r="C808" s="229"/>
      <c r="D808" s="230"/>
      <c r="E808" s="230"/>
      <c r="F808" s="230"/>
      <c r="G808" s="230"/>
      <c r="H808" s="231"/>
      <c r="I808" s="232" t="s">
        <v>24</v>
      </c>
      <c r="J808" s="232"/>
      <c r="K808" s="233">
        <f>SUM(O808,S808,W808)</f>
        <v>500</v>
      </c>
      <c r="L808" s="234"/>
      <c r="M808" s="232" t="s">
        <v>2</v>
      </c>
      <c r="N808" s="232"/>
      <c r="O808" s="233">
        <f>P33</f>
        <v>250</v>
      </c>
      <c r="P808" s="234"/>
      <c r="Q808" s="232" t="s">
        <v>3</v>
      </c>
      <c r="R808" s="232"/>
      <c r="S808" s="233">
        <f>P36</f>
        <v>248</v>
      </c>
      <c r="T808" s="234"/>
      <c r="U808" s="232" t="s">
        <v>90</v>
      </c>
      <c r="V808" s="232"/>
      <c r="W808" s="233">
        <f>P39</f>
        <v>2</v>
      </c>
      <c r="X808" s="234"/>
      <c r="Y808" s="29"/>
      <c r="Z808" s="29"/>
      <c r="AA808" s="29"/>
      <c r="AB808" s="29"/>
      <c r="AC808" s="29"/>
      <c r="AD808" s="29"/>
    </row>
    <row r="809" spans="1:35">
      <c r="B809" s="29"/>
      <c r="C809" s="242" t="s">
        <v>61</v>
      </c>
      <c r="D809" s="243"/>
      <c r="E809" s="243"/>
      <c r="F809" s="243"/>
      <c r="G809" s="243"/>
      <c r="H809" s="244"/>
      <c r="I809" s="215">
        <f>M809+Q809+U809</f>
        <v>60</v>
      </c>
      <c r="J809" s="216"/>
      <c r="K809" s="217">
        <f>I809/K$808</f>
        <v>0.12</v>
      </c>
      <c r="L809" s="218"/>
      <c r="M809" s="215">
        <v>38</v>
      </c>
      <c r="N809" s="216"/>
      <c r="O809" s="217">
        <f>M809/O$808</f>
        <v>0.152</v>
      </c>
      <c r="P809" s="218"/>
      <c r="Q809" s="215">
        <v>22</v>
      </c>
      <c r="R809" s="216"/>
      <c r="S809" s="217">
        <f>Q809/S$808</f>
        <v>8.8709677419354843E-2</v>
      </c>
      <c r="T809" s="218"/>
      <c r="U809" s="215">
        <v>0</v>
      </c>
      <c r="V809" s="216"/>
      <c r="W809" s="217">
        <f>U809/W$808</f>
        <v>0</v>
      </c>
      <c r="X809" s="218"/>
      <c r="Y809" s="29"/>
      <c r="Z809" s="29"/>
      <c r="AA809" s="29"/>
      <c r="AB809" s="29"/>
      <c r="AC809" s="29"/>
      <c r="AD809" s="29"/>
    </row>
    <row r="810" spans="1:35">
      <c r="A810" s="45"/>
      <c r="B810" s="53"/>
      <c r="C810" s="242" t="s">
        <v>62</v>
      </c>
      <c r="D810" s="243"/>
      <c r="E810" s="243"/>
      <c r="F810" s="243"/>
      <c r="G810" s="243"/>
      <c r="H810" s="244"/>
      <c r="I810" s="215">
        <f t="shared" ref="I810:I812" si="219">M810+Q810+U810</f>
        <v>126</v>
      </c>
      <c r="J810" s="216"/>
      <c r="K810" s="217">
        <f>I810/K$808</f>
        <v>0.252</v>
      </c>
      <c r="L810" s="218"/>
      <c r="M810" s="215">
        <v>66</v>
      </c>
      <c r="N810" s="216"/>
      <c r="O810" s="217">
        <f>M810/O$808</f>
        <v>0.26400000000000001</v>
      </c>
      <c r="P810" s="218"/>
      <c r="Q810" s="215">
        <v>59</v>
      </c>
      <c r="R810" s="216"/>
      <c r="S810" s="217">
        <f>Q810/S$808</f>
        <v>0.23790322580645162</v>
      </c>
      <c r="T810" s="218"/>
      <c r="U810" s="215">
        <v>1</v>
      </c>
      <c r="V810" s="216"/>
      <c r="W810" s="217">
        <f>U810/W$808</f>
        <v>0.5</v>
      </c>
      <c r="X810" s="218"/>
      <c r="Y810" s="122"/>
      <c r="Z810" s="122"/>
      <c r="AA810" s="122"/>
      <c r="AB810" s="122"/>
      <c r="AC810" s="53"/>
      <c r="AD810" s="29"/>
    </row>
    <row r="811" spans="1:35" ht="13.5" customHeight="1">
      <c r="A811" s="45"/>
      <c r="B811" s="53"/>
      <c r="C811" s="242" t="s">
        <v>63</v>
      </c>
      <c r="D811" s="243"/>
      <c r="E811" s="243"/>
      <c r="F811" s="243"/>
      <c r="G811" s="243"/>
      <c r="H811" s="244"/>
      <c r="I811" s="215">
        <f t="shared" si="219"/>
        <v>116</v>
      </c>
      <c r="J811" s="216"/>
      <c r="K811" s="217">
        <f>I811/K$808</f>
        <v>0.23200000000000001</v>
      </c>
      <c r="L811" s="218"/>
      <c r="M811" s="215">
        <v>63</v>
      </c>
      <c r="N811" s="216"/>
      <c r="O811" s="217">
        <f>M811/O$808</f>
        <v>0.252</v>
      </c>
      <c r="P811" s="218"/>
      <c r="Q811" s="215">
        <v>52</v>
      </c>
      <c r="R811" s="216"/>
      <c r="S811" s="217">
        <f>Q811/S$808</f>
        <v>0.20967741935483872</v>
      </c>
      <c r="T811" s="218"/>
      <c r="U811" s="215">
        <v>1</v>
      </c>
      <c r="V811" s="216"/>
      <c r="W811" s="217">
        <f>U811/W$808</f>
        <v>0.5</v>
      </c>
      <c r="X811" s="218"/>
      <c r="Y811" s="122"/>
      <c r="Z811" s="122"/>
      <c r="AA811" s="122"/>
      <c r="AB811" s="122"/>
      <c r="AC811" s="53"/>
      <c r="AD811" s="29"/>
    </row>
    <row r="812" spans="1:35" ht="13.5" customHeight="1">
      <c r="A812" s="45"/>
      <c r="B812" s="53"/>
      <c r="C812" s="208" t="s">
        <v>64</v>
      </c>
      <c r="D812" s="209"/>
      <c r="E812" s="209"/>
      <c r="F812" s="209"/>
      <c r="G812" s="209"/>
      <c r="H812" s="210"/>
      <c r="I812" s="215">
        <f t="shared" si="219"/>
        <v>198</v>
      </c>
      <c r="J812" s="216"/>
      <c r="K812" s="217">
        <f>I812/K$808</f>
        <v>0.39600000000000002</v>
      </c>
      <c r="L812" s="218"/>
      <c r="M812" s="215">
        <v>83</v>
      </c>
      <c r="N812" s="216"/>
      <c r="O812" s="217">
        <f>M812/O$808</f>
        <v>0.33200000000000002</v>
      </c>
      <c r="P812" s="218"/>
      <c r="Q812" s="215">
        <v>115</v>
      </c>
      <c r="R812" s="216"/>
      <c r="S812" s="217">
        <f>Q812/S$808</f>
        <v>0.46370967741935482</v>
      </c>
      <c r="T812" s="218"/>
      <c r="U812" s="215">
        <v>0</v>
      </c>
      <c r="V812" s="216"/>
      <c r="W812" s="217">
        <f>U812/W$808</f>
        <v>0</v>
      </c>
      <c r="X812" s="218"/>
      <c r="Y812" s="122"/>
      <c r="Z812" s="122"/>
      <c r="AA812" s="122"/>
      <c r="AB812" s="122"/>
      <c r="AC812" s="53"/>
      <c r="AD812" s="29"/>
    </row>
    <row r="813" spans="1:35" ht="13.5" customHeight="1">
      <c r="A813" s="45"/>
      <c r="B813" s="53"/>
      <c r="C813" s="78"/>
      <c r="D813" s="78"/>
      <c r="E813" s="78"/>
      <c r="F813" s="78"/>
      <c r="G813" s="78"/>
      <c r="H813" s="78"/>
      <c r="I813" s="36"/>
      <c r="J813" s="36"/>
      <c r="K813" s="42"/>
      <c r="L813" s="42"/>
      <c r="M813" s="36"/>
      <c r="N813" s="36"/>
      <c r="O813" s="42"/>
      <c r="P813" s="42"/>
      <c r="Q813" s="36"/>
      <c r="R813" s="36"/>
      <c r="S813" s="42"/>
      <c r="T813" s="42"/>
      <c r="U813" s="29"/>
      <c r="V813" s="29"/>
      <c r="W813" s="29"/>
      <c r="X813" s="29"/>
      <c r="Y813" s="29"/>
      <c r="Z813" s="29"/>
      <c r="AA813" s="29"/>
      <c r="AB813" s="29"/>
      <c r="AC813" s="53"/>
      <c r="AD813" s="29"/>
    </row>
    <row r="814" spans="1:35" ht="13.5" customHeight="1">
      <c r="A814" s="45"/>
      <c r="B814" s="53"/>
      <c r="C814" s="56" t="s">
        <v>103</v>
      </c>
      <c r="D814" s="56"/>
      <c r="E814" s="56"/>
      <c r="F814" s="56"/>
      <c r="G814" s="56"/>
      <c r="H814" s="56"/>
      <c r="I814" s="56"/>
      <c r="J814" s="56"/>
      <c r="K814" s="72"/>
      <c r="L814" s="72"/>
      <c r="M814" s="69"/>
      <c r="N814" s="69"/>
      <c r="O814" s="72"/>
      <c r="P814" s="72"/>
      <c r="Q814" s="56"/>
      <c r="R814" s="56"/>
      <c r="S814" s="72"/>
      <c r="T814" s="72"/>
      <c r="U814" s="29"/>
      <c r="V814" s="29"/>
      <c r="W814" s="29"/>
      <c r="X814" s="29"/>
      <c r="Y814" s="29"/>
      <c r="Z814" s="29"/>
      <c r="AA814" s="29"/>
      <c r="AB814" s="29"/>
      <c r="AC814" s="53"/>
      <c r="AD814" s="29"/>
    </row>
    <row r="815" spans="1:35" ht="13.5" customHeight="1">
      <c r="A815" s="45"/>
      <c r="B815" s="53"/>
      <c r="C815" s="105"/>
      <c r="D815" s="106"/>
      <c r="E815" s="106"/>
      <c r="F815" s="106"/>
      <c r="G815" s="106"/>
      <c r="H815" s="107"/>
      <c r="I815" s="223" t="s">
        <v>164</v>
      </c>
      <c r="J815" s="224"/>
      <c r="K815" s="225">
        <v>500</v>
      </c>
      <c r="L815" s="226"/>
      <c r="M815" s="223" t="s">
        <v>239</v>
      </c>
      <c r="N815" s="224"/>
      <c r="O815" s="225">
        <v>500</v>
      </c>
      <c r="P815" s="226"/>
      <c r="Q815" s="29"/>
      <c r="R815" s="29"/>
      <c r="S815" s="29"/>
      <c r="T815" s="29"/>
      <c r="U815" s="29"/>
      <c r="V815" s="29"/>
      <c r="W815" s="29"/>
      <c r="X815" s="29"/>
      <c r="Y815" s="53"/>
      <c r="Z815" s="29"/>
    </row>
    <row r="816" spans="1:35" ht="13.5" customHeight="1">
      <c r="A816" s="45"/>
      <c r="B816" s="53"/>
      <c r="C816" s="436" t="s">
        <v>61</v>
      </c>
      <c r="D816" s="437"/>
      <c r="E816" s="437"/>
      <c r="F816" s="437"/>
      <c r="G816" s="437"/>
      <c r="H816" s="438"/>
      <c r="I816" s="211">
        <v>43</v>
      </c>
      <c r="J816" s="212"/>
      <c r="K816" s="213">
        <v>8.5999999999999993E-2</v>
      </c>
      <c r="L816" s="214"/>
      <c r="M816" s="211">
        <v>60</v>
      </c>
      <c r="N816" s="212"/>
      <c r="O816" s="213">
        <v>0.12</v>
      </c>
      <c r="P816" s="214"/>
      <c r="Q816" s="29"/>
      <c r="R816" s="29"/>
      <c r="S816" s="29"/>
      <c r="T816" s="29"/>
      <c r="U816" s="29"/>
      <c r="V816" s="29"/>
      <c r="W816" s="29"/>
      <c r="X816" s="29"/>
      <c r="Y816" s="53"/>
      <c r="Z816" s="29"/>
      <c r="AG816" s="73"/>
      <c r="AH816" s="81" t="s">
        <v>164</v>
      </c>
      <c r="AI816" s="73" t="s">
        <v>248</v>
      </c>
    </row>
    <row r="817" spans="2:35" ht="13.5" customHeight="1">
      <c r="B817" s="29"/>
      <c r="C817" s="436" t="s">
        <v>62</v>
      </c>
      <c r="D817" s="437"/>
      <c r="E817" s="437"/>
      <c r="F817" s="437"/>
      <c r="G817" s="437"/>
      <c r="H817" s="438"/>
      <c r="I817" s="211">
        <v>81</v>
      </c>
      <c r="J817" s="212"/>
      <c r="K817" s="213">
        <v>0.16200000000000001</v>
      </c>
      <c r="L817" s="214"/>
      <c r="M817" s="211">
        <v>126</v>
      </c>
      <c r="N817" s="212"/>
      <c r="O817" s="213">
        <v>0.252</v>
      </c>
      <c r="P817" s="214"/>
      <c r="Q817" s="29"/>
      <c r="R817" s="29"/>
      <c r="S817" s="29"/>
      <c r="T817" s="29"/>
      <c r="U817" s="29"/>
      <c r="V817" s="29"/>
      <c r="W817" s="29"/>
      <c r="X817" s="29"/>
      <c r="Y817" s="29"/>
      <c r="Z817" s="29"/>
      <c r="AG817" s="74" t="s">
        <v>61</v>
      </c>
      <c r="AH817" s="75">
        <v>8.5999999999999993E-2</v>
      </c>
      <c r="AI817" s="75">
        <v>0.12</v>
      </c>
    </row>
    <row r="818" spans="2:35" ht="13.5" customHeight="1">
      <c r="B818" s="29"/>
      <c r="C818" s="436" t="s">
        <v>63</v>
      </c>
      <c r="D818" s="437"/>
      <c r="E818" s="437"/>
      <c r="F818" s="437"/>
      <c r="G818" s="437"/>
      <c r="H818" s="438"/>
      <c r="I818" s="211">
        <v>150</v>
      </c>
      <c r="J818" s="212"/>
      <c r="K818" s="213">
        <v>0.3</v>
      </c>
      <c r="L818" s="214"/>
      <c r="M818" s="211">
        <v>116</v>
      </c>
      <c r="N818" s="212"/>
      <c r="O818" s="213">
        <v>0.23200000000000001</v>
      </c>
      <c r="P818" s="214"/>
      <c r="Q818" s="29"/>
      <c r="R818" s="29"/>
      <c r="S818" s="29"/>
      <c r="T818" s="29"/>
      <c r="U818" s="29"/>
      <c r="V818" s="29"/>
      <c r="W818" s="29"/>
      <c r="X818" s="29"/>
      <c r="Y818" s="29"/>
      <c r="Z818" s="29"/>
      <c r="AG818" s="24" t="s">
        <v>110</v>
      </c>
      <c r="AH818" s="75">
        <v>0.16200000000000001</v>
      </c>
      <c r="AI818" s="75">
        <v>0.252</v>
      </c>
    </row>
    <row r="819" spans="2:35" ht="13.5" customHeight="1">
      <c r="B819" s="29"/>
      <c r="C819" s="235" t="s">
        <v>42</v>
      </c>
      <c r="D819" s="236"/>
      <c r="E819" s="236"/>
      <c r="F819" s="236"/>
      <c r="G819" s="236"/>
      <c r="H819" s="237"/>
      <c r="I819" s="211">
        <v>226</v>
      </c>
      <c r="J819" s="212"/>
      <c r="K819" s="213">
        <v>0.45200000000000001</v>
      </c>
      <c r="L819" s="214"/>
      <c r="M819" s="211">
        <v>198</v>
      </c>
      <c r="N819" s="212"/>
      <c r="O819" s="213">
        <v>0.39600000000000002</v>
      </c>
      <c r="P819" s="214"/>
      <c r="Q819" s="29"/>
      <c r="R819" s="29"/>
      <c r="S819" s="29"/>
      <c r="T819" s="29"/>
      <c r="U819" s="29"/>
      <c r="V819" s="29"/>
      <c r="W819" s="29"/>
      <c r="X819" s="29"/>
      <c r="Y819" s="29"/>
      <c r="Z819" s="29"/>
      <c r="AG819" s="24" t="s">
        <v>111</v>
      </c>
      <c r="AH819" s="75">
        <v>0.3</v>
      </c>
      <c r="AI819" s="75">
        <v>0.23200000000000001</v>
      </c>
    </row>
    <row r="820" spans="2:35" ht="13.5" customHeight="1">
      <c r="B820" s="29"/>
      <c r="C820" s="122"/>
      <c r="D820" s="122"/>
      <c r="E820" s="122"/>
      <c r="F820" s="122"/>
      <c r="G820" s="122"/>
      <c r="H820" s="122"/>
      <c r="I820" s="122"/>
      <c r="J820" s="122"/>
      <c r="K820" s="122"/>
      <c r="L820" s="122"/>
      <c r="M820" s="122"/>
      <c r="N820" s="122"/>
      <c r="O820" s="122"/>
      <c r="P820" s="122"/>
      <c r="Q820" s="122"/>
      <c r="R820" s="122"/>
      <c r="S820" s="122"/>
      <c r="T820" s="122"/>
      <c r="U820" s="122"/>
      <c r="V820" s="122"/>
      <c r="W820" s="122"/>
      <c r="X820" s="122"/>
      <c r="Y820" s="122"/>
      <c r="Z820" s="122"/>
      <c r="AA820" s="122"/>
      <c r="AB820" s="122"/>
      <c r="AC820" s="29"/>
      <c r="AD820" s="29"/>
      <c r="AG820" s="24" t="s">
        <v>112</v>
      </c>
      <c r="AH820" s="75">
        <v>0.45200000000000001</v>
      </c>
      <c r="AI820" s="75">
        <v>0.39600000000000002</v>
      </c>
    </row>
    <row r="821" spans="2:35" ht="13.5" customHeight="1">
      <c r="B821" s="29"/>
      <c r="C821" s="122"/>
      <c r="D821" s="122"/>
      <c r="E821" s="122"/>
      <c r="F821" s="122"/>
      <c r="G821" s="122"/>
      <c r="H821" s="122"/>
      <c r="I821" s="122"/>
      <c r="J821" s="122"/>
      <c r="K821" s="122"/>
      <c r="L821" s="122"/>
      <c r="M821" s="122"/>
      <c r="N821" s="122"/>
      <c r="O821" s="122"/>
      <c r="P821" s="122"/>
      <c r="Q821" s="122"/>
      <c r="R821" s="122"/>
      <c r="S821" s="122"/>
      <c r="T821" s="122"/>
      <c r="U821" s="122"/>
      <c r="V821" s="122"/>
      <c r="W821" s="122"/>
      <c r="X821" s="122"/>
      <c r="Y821" s="122"/>
      <c r="Z821" s="122"/>
      <c r="AA821" s="122"/>
      <c r="AB821" s="122"/>
      <c r="AC821" s="29"/>
      <c r="AD821" s="29"/>
      <c r="AG821" s="6"/>
      <c r="AH821" s="80"/>
      <c r="AI821" s="97"/>
    </row>
    <row r="822" spans="2:35" ht="13.5" customHeight="1">
      <c r="B822" s="29"/>
      <c r="C822" s="122"/>
      <c r="D822" s="122"/>
      <c r="E822" s="122"/>
      <c r="F822" s="122"/>
      <c r="G822" s="122"/>
      <c r="H822" s="122"/>
      <c r="I822" s="122"/>
      <c r="J822" s="122"/>
      <c r="K822" s="122"/>
      <c r="L822" s="122"/>
      <c r="M822" s="122"/>
      <c r="N822" s="122"/>
      <c r="O822" s="122"/>
      <c r="P822" s="122"/>
      <c r="Q822" s="122"/>
      <c r="R822" s="122"/>
      <c r="S822" s="122"/>
      <c r="T822" s="122"/>
      <c r="U822" s="122"/>
      <c r="V822" s="122"/>
      <c r="W822" s="122"/>
      <c r="X822" s="122"/>
      <c r="Y822" s="122"/>
      <c r="Z822" s="122"/>
      <c r="AA822" s="122"/>
      <c r="AB822" s="122"/>
      <c r="AC822" s="29"/>
      <c r="AD822" s="29"/>
      <c r="AG822" s="6"/>
      <c r="AH822" s="80"/>
      <c r="AI822" s="97"/>
    </row>
    <row r="823" spans="2:35" ht="13.5" customHeight="1">
      <c r="B823" s="29"/>
      <c r="C823" s="122"/>
      <c r="D823" s="122"/>
      <c r="E823" s="122"/>
      <c r="F823" s="122"/>
      <c r="G823" s="122"/>
      <c r="H823" s="122"/>
      <c r="I823" s="122"/>
      <c r="J823" s="122"/>
      <c r="K823" s="122"/>
      <c r="L823" s="122"/>
      <c r="M823" s="122"/>
      <c r="N823" s="122"/>
      <c r="O823" s="122"/>
      <c r="P823" s="122"/>
      <c r="Q823" s="122"/>
      <c r="R823" s="122"/>
      <c r="S823" s="122"/>
      <c r="T823" s="122"/>
      <c r="U823" s="122"/>
      <c r="V823" s="122"/>
      <c r="W823" s="122"/>
      <c r="X823" s="122"/>
      <c r="Y823" s="122"/>
      <c r="Z823" s="122"/>
      <c r="AA823" s="122"/>
      <c r="AB823" s="122"/>
      <c r="AC823" s="29"/>
      <c r="AD823" s="29"/>
      <c r="AG823" s="6"/>
      <c r="AH823" s="80"/>
      <c r="AI823" s="97"/>
    </row>
    <row r="824" spans="2:35" ht="13.5" customHeight="1">
      <c r="B824" s="29"/>
      <c r="C824" s="122"/>
      <c r="D824" s="122"/>
      <c r="E824" s="122"/>
      <c r="F824" s="122"/>
      <c r="G824" s="122"/>
      <c r="H824" s="122"/>
      <c r="I824" s="122"/>
      <c r="J824" s="122"/>
      <c r="K824" s="122"/>
      <c r="L824" s="122"/>
      <c r="M824" s="122"/>
      <c r="N824" s="122"/>
      <c r="O824" s="122"/>
      <c r="P824" s="122"/>
      <c r="Q824" s="122"/>
      <c r="R824" s="122"/>
      <c r="S824" s="122"/>
      <c r="T824" s="122"/>
      <c r="U824" s="122"/>
      <c r="V824" s="122"/>
      <c r="W824" s="122"/>
      <c r="X824" s="122"/>
      <c r="Y824" s="122"/>
      <c r="Z824" s="122"/>
      <c r="AA824" s="122"/>
      <c r="AB824" s="122"/>
      <c r="AC824" s="29"/>
      <c r="AD824" s="29"/>
      <c r="AG824" s="6"/>
      <c r="AH824" s="80"/>
      <c r="AI824" s="97"/>
    </row>
    <row r="825" spans="2:35" ht="13.5" customHeight="1">
      <c r="B825" s="29"/>
      <c r="C825" s="122"/>
      <c r="D825" s="122"/>
      <c r="E825" s="122"/>
      <c r="F825" s="122"/>
      <c r="G825" s="122"/>
      <c r="H825" s="122"/>
      <c r="I825" s="122"/>
      <c r="J825" s="122"/>
      <c r="K825" s="122"/>
      <c r="L825" s="122"/>
      <c r="M825" s="122"/>
      <c r="N825" s="122"/>
      <c r="O825" s="122"/>
      <c r="P825" s="122"/>
      <c r="Q825" s="122"/>
      <c r="R825" s="122"/>
      <c r="S825" s="122"/>
      <c r="T825" s="122"/>
      <c r="U825" s="122"/>
      <c r="V825" s="122"/>
      <c r="W825" s="122"/>
      <c r="X825" s="122"/>
      <c r="Y825" s="122"/>
      <c r="Z825" s="122"/>
      <c r="AA825" s="122"/>
      <c r="AB825" s="122"/>
      <c r="AC825" s="29"/>
      <c r="AD825" s="29"/>
      <c r="AG825" s="6"/>
      <c r="AH825" s="80"/>
      <c r="AI825" s="97"/>
    </row>
    <row r="826" spans="2:35" ht="13.5" customHeight="1">
      <c r="B826" s="29"/>
      <c r="C826" s="122"/>
      <c r="D826" s="122"/>
      <c r="E826" s="122"/>
      <c r="F826" s="122"/>
      <c r="G826" s="122"/>
      <c r="H826" s="122"/>
      <c r="I826" s="122"/>
      <c r="J826" s="122"/>
      <c r="K826" s="122"/>
      <c r="L826" s="122"/>
      <c r="M826" s="122"/>
      <c r="N826" s="122"/>
      <c r="O826" s="122"/>
      <c r="P826" s="122"/>
      <c r="Q826" s="122"/>
      <c r="R826" s="122"/>
      <c r="S826" s="122"/>
      <c r="T826" s="122"/>
      <c r="U826" s="122"/>
      <c r="V826" s="122"/>
      <c r="W826" s="122"/>
      <c r="X826" s="122"/>
      <c r="Y826" s="122"/>
      <c r="Z826" s="122"/>
      <c r="AA826" s="122"/>
      <c r="AB826" s="122"/>
      <c r="AC826" s="29"/>
      <c r="AD826" s="29"/>
      <c r="AG826" s="6"/>
      <c r="AH826" s="80"/>
      <c r="AI826" s="97"/>
    </row>
    <row r="827" spans="2:35" ht="13.5" customHeight="1">
      <c r="B827" s="29"/>
      <c r="C827" s="122"/>
      <c r="D827" s="122"/>
      <c r="E827" s="122"/>
      <c r="F827" s="122"/>
      <c r="G827" s="122"/>
      <c r="H827" s="122"/>
      <c r="I827" s="122"/>
      <c r="J827" s="122"/>
      <c r="K827" s="122"/>
      <c r="L827" s="122"/>
      <c r="M827" s="122"/>
      <c r="N827" s="122"/>
      <c r="O827" s="122"/>
      <c r="P827" s="122"/>
      <c r="Q827" s="122"/>
      <c r="R827" s="122"/>
      <c r="S827" s="122"/>
      <c r="T827" s="122"/>
      <c r="U827" s="122"/>
      <c r="V827" s="122"/>
      <c r="W827" s="122"/>
      <c r="X827" s="122"/>
      <c r="Y827" s="122"/>
      <c r="Z827" s="122"/>
      <c r="AA827" s="122"/>
      <c r="AB827" s="122"/>
      <c r="AC827" s="29"/>
      <c r="AD827" s="29"/>
      <c r="AG827" s="6"/>
      <c r="AH827" s="80"/>
      <c r="AI827" s="97"/>
    </row>
    <row r="828" spans="2:35" ht="13.5" customHeight="1">
      <c r="B828" s="29"/>
      <c r="C828" s="122"/>
      <c r="D828" s="122"/>
      <c r="E828" s="122"/>
      <c r="F828" s="122"/>
      <c r="G828" s="122"/>
      <c r="H828" s="122"/>
      <c r="I828" s="122"/>
      <c r="J828" s="122"/>
      <c r="K828" s="122"/>
      <c r="L828" s="122"/>
      <c r="M828" s="122"/>
      <c r="N828" s="122"/>
      <c r="O828" s="122"/>
      <c r="P828" s="122"/>
      <c r="Q828" s="122"/>
      <c r="R828" s="122"/>
      <c r="S828" s="122"/>
      <c r="T828" s="122"/>
      <c r="U828" s="122"/>
      <c r="V828" s="122"/>
      <c r="W828" s="122"/>
      <c r="X828" s="122"/>
      <c r="Y828" s="122"/>
      <c r="Z828" s="122"/>
      <c r="AA828" s="122"/>
      <c r="AB828" s="122"/>
      <c r="AC828" s="29"/>
      <c r="AD828" s="29"/>
      <c r="AG828" s="6"/>
      <c r="AH828" s="80"/>
      <c r="AI828" s="97"/>
    </row>
    <row r="829" spans="2:35" ht="13.5" customHeight="1">
      <c r="B829" s="29"/>
      <c r="C829" s="122"/>
      <c r="D829" s="122"/>
      <c r="E829" s="122"/>
      <c r="F829" s="122"/>
      <c r="G829" s="122"/>
      <c r="H829" s="122"/>
      <c r="I829" s="122"/>
      <c r="J829" s="122"/>
      <c r="K829" s="122"/>
      <c r="L829" s="122"/>
      <c r="M829" s="122"/>
      <c r="N829" s="122"/>
      <c r="O829" s="122"/>
      <c r="P829" s="122"/>
      <c r="Q829" s="122"/>
      <c r="R829" s="122"/>
      <c r="S829" s="122"/>
      <c r="T829" s="122"/>
      <c r="U829" s="122"/>
      <c r="V829" s="122"/>
      <c r="W829" s="122"/>
      <c r="X829" s="122"/>
      <c r="Y829" s="122"/>
      <c r="Z829" s="122"/>
      <c r="AA829" s="122"/>
      <c r="AB829" s="122"/>
      <c r="AC829" s="29"/>
      <c r="AD829" s="29"/>
      <c r="AG829" s="6"/>
      <c r="AH829" s="80"/>
      <c r="AI829" s="97"/>
    </row>
    <row r="830" spans="2:35" ht="13.5" customHeight="1">
      <c r="B830" s="29"/>
      <c r="C830" s="122"/>
      <c r="D830" s="122"/>
      <c r="E830" s="122"/>
      <c r="F830" s="122"/>
      <c r="G830" s="122"/>
      <c r="H830" s="122"/>
      <c r="I830" s="122"/>
      <c r="J830" s="122"/>
      <c r="K830" s="122"/>
      <c r="L830" s="122"/>
      <c r="M830" s="122"/>
      <c r="N830" s="122"/>
      <c r="O830" s="122"/>
      <c r="P830" s="122"/>
      <c r="Q830" s="122"/>
      <c r="R830" s="122"/>
      <c r="S830" s="122"/>
      <c r="T830" s="122"/>
      <c r="U830" s="122"/>
      <c r="V830" s="122"/>
      <c r="W830" s="122"/>
      <c r="X830" s="122"/>
      <c r="Y830" s="122"/>
      <c r="Z830" s="122"/>
      <c r="AA830" s="122"/>
      <c r="AB830" s="122"/>
      <c r="AC830" s="29"/>
      <c r="AD830" s="29"/>
      <c r="AG830" s="6"/>
      <c r="AH830" s="80"/>
      <c r="AI830" s="97"/>
    </row>
    <row r="831" spans="2:35" ht="13.5" customHeight="1">
      <c r="B831" s="29"/>
      <c r="C831" s="122"/>
      <c r="D831" s="122"/>
      <c r="E831" s="122"/>
      <c r="F831" s="122"/>
      <c r="G831" s="122"/>
      <c r="H831" s="122"/>
      <c r="I831" s="122"/>
      <c r="J831" s="122"/>
      <c r="K831" s="122"/>
      <c r="L831" s="122"/>
      <c r="M831" s="122"/>
      <c r="N831" s="122"/>
      <c r="O831" s="122"/>
      <c r="P831" s="122"/>
      <c r="Q831" s="122"/>
      <c r="R831" s="122"/>
      <c r="S831" s="122"/>
      <c r="T831" s="122"/>
      <c r="U831" s="122"/>
      <c r="V831" s="122"/>
      <c r="W831" s="122"/>
      <c r="X831" s="122"/>
      <c r="Y831" s="122"/>
      <c r="Z831" s="122"/>
      <c r="AA831" s="122"/>
      <c r="AB831" s="122"/>
      <c r="AC831" s="29"/>
      <c r="AD831" s="29"/>
      <c r="AG831" s="6"/>
      <c r="AH831" s="80"/>
      <c r="AI831" s="97"/>
    </row>
    <row r="832" spans="2:35" ht="13.5" customHeight="1">
      <c r="B832" s="29"/>
      <c r="C832" s="122"/>
      <c r="D832" s="122"/>
      <c r="E832" s="122"/>
      <c r="F832" s="122"/>
      <c r="G832" s="122"/>
      <c r="H832" s="122"/>
      <c r="I832" s="122"/>
      <c r="J832" s="122"/>
      <c r="K832" s="122"/>
      <c r="L832" s="122"/>
      <c r="M832" s="122"/>
      <c r="N832" s="122"/>
      <c r="O832" s="122"/>
      <c r="P832" s="122"/>
      <c r="Q832" s="122"/>
      <c r="R832" s="122"/>
      <c r="S832" s="122"/>
      <c r="T832" s="122"/>
      <c r="U832" s="122"/>
      <c r="V832" s="122"/>
      <c r="W832" s="122"/>
      <c r="X832" s="122"/>
      <c r="Y832" s="122"/>
      <c r="Z832" s="122"/>
      <c r="AA832" s="122"/>
      <c r="AB832" s="122"/>
      <c r="AC832" s="29"/>
      <c r="AD832" s="29"/>
      <c r="AG832" s="6"/>
      <c r="AH832" s="80"/>
      <c r="AI832" s="97"/>
    </row>
    <row r="833" spans="1:35" ht="13.5" customHeight="1">
      <c r="B833" s="29"/>
      <c r="C833" s="122"/>
      <c r="D833" s="122"/>
      <c r="E833" s="122"/>
      <c r="F833" s="122"/>
      <c r="G833" s="122"/>
      <c r="H833" s="122"/>
      <c r="I833" s="122"/>
      <c r="J833" s="122"/>
      <c r="K833" s="122"/>
      <c r="L833" s="122"/>
      <c r="M833" s="122"/>
      <c r="N833" s="122"/>
      <c r="O833" s="122"/>
      <c r="P833" s="122"/>
      <c r="Q833" s="122"/>
      <c r="R833" s="122"/>
      <c r="S833" s="122"/>
      <c r="T833" s="122"/>
      <c r="U833" s="122"/>
      <c r="V833" s="122"/>
      <c r="W833" s="122"/>
      <c r="X833" s="122"/>
      <c r="Y833" s="122"/>
      <c r="Z833" s="122"/>
      <c r="AA833" s="122"/>
      <c r="AB833" s="122"/>
      <c r="AC833" s="29"/>
      <c r="AD833" s="29"/>
      <c r="AG833" s="6"/>
      <c r="AH833" s="80"/>
      <c r="AI833" s="97"/>
    </row>
    <row r="834" spans="1:35" ht="13.5" customHeight="1">
      <c r="B834" s="29"/>
      <c r="C834" s="122"/>
      <c r="D834" s="122"/>
      <c r="E834" s="122"/>
      <c r="F834" s="122"/>
      <c r="G834" s="122"/>
      <c r="H834" s="122"/>
      <c r="I834" s="122"/>
      <c r="J834" s="122"/>
      <c r="K834" s="122"/>
      <c r="L834" s="122"/>
      <c r="M834" s="122"/>
      <c r="N834" s="122"/>
      <c r="O834" s="122"/>
      <c r="P834" s="122"/>
      <c r="Q834" s="122"/>
      <c r="R834" s="122"/>
      <c r="S834" s="122"/>
      <c r="T834" s="122"/>
      <c r="U834" s="122"/>
      <c r="V834" s="122"/>
      <c r="W834" s="122"/>
      <c r="X834" s="122"/>
      <c r="Y834" s="122"/>
      <c r="Z834" s="122"/>
      <c r="AA834" s="122"/>
      <c r="AB834" s="122"/>
      <c r="AC834" s="29"/>
      <c r="AD834" s="29"/>
      <c r="AG834" s="6"/>
      <c r="AH834" s="80"/>
      <c r="AI834" s="97"/>
    </row>
    <row r="835" spans="1:35" ht="13.5" customHeight="1">
      <c r="B835" s="29"/>
      <c r="C835" s="122"/>
      <c r="D835" s="122"/>
      <c r="E835" s="122"/>
      <c r="F835" s="122"/>
      <c r="G835" s="122"/>
      <c r="H835" s="122"/>
      <c r="I835" s="122"/>
      <c r="J835" s="122"/>
      <c r="K835" s="122"/>
      <c r="L835" s="122"/>
      <c r="M835" s="122"/>
      <c r="N835" s="122"/>
      <c r="O835" s="122"/>
      <c r="P835" s="122"/>
      <c r="Q835" s="122"/>
      <c r="R835" s="122"/>
      <c r="S835" s="122"/>
      <c r="T835" s="122"/>
      <c r="U835" s="122"/>
      <c r="V835" s="122"/>
      <c r="W835" s="122"/>
      <c r="X835" s="122"/>
      <c r="Y835" s="122"/>
      <c r="Z835" s="122"/>
      <c r="AA835" s="122"/>
      <c r="AB835" s="122"/>
      <c r="AC835" s="29"/>
      <c r="AD835" s="29"/>
      <c r="AG835" s="6"/>
      <c r="AH835" s="80"/>
      <c r="AI835" s="97"/>
    </row>
    <row r="836" spans="1:35" ht="13.5" customHeight="1">
      <c r="B836" s="29"/>
      <c r="C836" s="122"/>
      <c r="D836" s="122"/>
      <c r="E836" s="122"/>
      <c r="F836" s="122"/>
      <c r="G836" s="122"/>
      <c r="H836" s="122"/>
      <c r="I836" s="122"/>
      <c r="J836" s="122"/>
      <c r="K836" s="122"/>
      <c r="L836" s="122"/>
      <c r="M836" s="122"/>
      <c r="N836" s="122"/>
      <c r="O836" s="122"/>
      <c r="P836" s="122"/>
      <c r="Q836" s="122"/>
      <c r="R836" s="122"/>
      <c r="S836" s="122"/>
      <c r="T836" s="122"/>
      <c r="U836" s="122"/>
      <c r="V836" s="122"/>
      <c r="W836" s="122"/>
      <c r="X836" s="122"/>
      <c r="Y836" s="122"/>
      <c r="Z836" s="122"/>
      <c r="AA836" s="122"/>
      <c r="AB836" s="122"/>
      <c r="AC836" s="29"/>
      <c r="AD836" s="29"/>
      <c r="AI836" s="97"/>
    </row>
    <row r="837" spans="1:35" ht="13.5" customHeight="1">
      <c r="B837" s="29"/>
      <c r="C837" s="122"/>
      <c r="D837" s="122"/>
      <c r="E837" s="122"/>
      <c r="F837" s="122"/>
      <c r="G837" s="122"/>
      <c r="H837" s="122"/>
      <c r="I837" s="122"/>
      <c r="J837" s="122"/>
      <c r="K837" s="122"/>
      <c r="L837" s="122"/>
      <c r="M837" s="122"/>
      <c r="N837" s="122"/>
      <c r="O837" s="122"/>
      <c r="P837" s="122"/>
      <c r="Q837" s="122"/>
      <c r="R837" s="122"/>
      <c r="S837" s="122"/>
      <c r="T837" s="122"/>
      <c r="U837" s="122"/>
      <c r="V837" s="122"/>
      <c r="W837" s="122"/>
      <c r="X837" s="122"/>
      <c r="Y837" s="122"/>
      <c r="Z837" s="122"/>
      <c r="AA837" s="122"/>
      <c r="AB837" s="122"/>
      <c r="AC837" s="29"/>
      <c r="AD837" s="29"/>
    </row>
    <row r="838" spans="1:35" ht="13.5" customHeight="1">
      <c r="B838" s="29"/>
      <c r="C838" s="122"/>
      <c r="D838" s="122"/>
      <c r="E838" s="122"/>
      <c r="F838" s="122"/>
      <c r="G838" s="122"/>
      <c r="H838" s="122"/>
      <c r="I838" s="122"/>
      <c r="J838" s="122"/>
      <c r="K838" s="122"/>
      <c r="L838" s="122"/>
      <c r="M838" s="122"/>
      <c r="N838" s="122"/>
      <c r="O838" s="122"/>
      <c r="P838" s="122"/>
      <c r="Q838" s="122"/>
      <c r="R838" s="122"/>
      <c r="S838" s="122"/>
      <c r="T838" s="122"/>
      <c r="U838" s="122"/>
      <c r="V838" s="122"/>
      <c r="W838" s="122"/>
      <c r="X838" s="122"/>
      <c r="Y838" s="122"/>
      <c r="Z838" s="122"/>
      <c r="AA838" s="122"/>
      <c r="AB838" s="122"/>
      <c r="AC838" s="29"/>
      <c r="AD838" s="29"/>
    </row>
    <row r="839" spans="1:35" ht="13.5" customHeight="1">
      <c r="B839" s="29"/>
      <c r="U839" s="29"/>
      <c r="V839" s="29"/>
      <c r="W839" s="29"/>
      <c r="X839" s="29"/>
      <c r="Y839" s="29"/>
      <c r="Z839" s="29"/>
      <c r="AA839" s="29"/>
      <c r="AB839" s="29"/>
      <c r="AC839" s="29"/>
      <c r="AD839" s="29"/>
    </row>
    <row r="840" spans="1:35" ht="13.5" customHeight="1">
      <c r="B840" s="29"/>
      <c r="U840" s="29"/>
      <c r="V840" s="29"/>
      <c r="W840" s="29"/>
      <c r="X840" s="29"/>
      <c r="Y840" s="29"/>
      <c r="Z840" s="29"/>
      <c r="AA840" s="29"/>
      <c r="AB840" s="29"/>
      <c r="AC840" s="29"/>
      <c r="AD840" s="29"/>
    </row>
    <row r="841" spans="1:35" ht="13.5" customHeight="1">
      <c r="B841" s="29"/>
      <c r="U841" s="29"/>
      <c r="V841" s="29"/>
      <c r="W841" s="29"/>
      <c r="X841" s="29"/>
      <c r="Y841" s="29"/>
      <c r="Z841" s="29"/>
      <c r="AA841" s="29"/>
      <c r="AB841" s="29"/>
      <c r="AC841" s="29"/>
      <c r="AD841" s="29"/>
    </row>
    <row r="842" spans="1:35" ht="13.5" customHeight="1">
      <c r="A842" s="28"/>
      <c r="B842" s="29"/>
      <c r="U842" s="29"/>
      <c r="V842" s="29"/>
      <c r="W842" s="29"/>
      <c r="X842" s="29"/>
      <c r="Y842" s="29"/>
      <c r="Z842" s="29"/>
      <c r="AA842" s="29"/>
      <c r="AB842" s="29"/>
      <c r="AC842" s="29"/>
      <c r="AD842" s="29"/>
    </row>
    <row r="843" spans="1:35" ht="13.5" customHeight="1">
      <c r="A843" s="28"/>
      <c r="B843" s="228" t="s">
        <v>253</v>
      </c>
      <c r="C843" s="228"/>
      <c r="D843" s="228"/>
      <c r="E843" s="228"/>
      <c r="F843" s="228"/>
      <c r="G843" s="228"/>
      <c r="H843" s="228"/>
      <c r="I843" s="228"/>
      <c r="J843" s="228"/>
      <c r="K843" s="228"/>
      <c r="L843" s="228"/>
      <c r="M843" s="228"/>
      <c r="N843" s="228"/>
      <c r="O843" s="228"/>
      <c r="P843" s="228"/>
      <c r="Q843" s="228"/>
      <c r="R843" s="228"/>
      <c r="S843" s="228"/>
      <c r="T843" s="228"/>
      <c r="U843" s="228"/>
      <c r="V843" s="228"/>
      <c r="W843" s="228"/>
      <c r="X843" s="228"/>
      <c r="Y843" s="228"/>
      <c r="Z843" s="228"/>
      <c r="AA843" s="228"/>
      <c r="AB843" s="228"/>
      <c r="AC843" s="29"/>
      <c r="AD843" s="29"/>
    </row>
    <row r="844" spans="1:35" ht="13.5" customHeight="1">
      <c r="A844" s="28"/>
      <c r="B844" s="228"/>
      <c r="C844" s="228"/>
      <c r="D844" s="228"/>
      <c r="E844" s="228"/>
      <c r="F844" s="228"/>
      <c r="G844" s="228"/>
      <c r="H844" s="228"/>
      <c r="I844" s="228"/>
      <c r="J844" s="228"/>
      <c r="K844" s="228"/>
      <c r="L844" s="228"/>
      <c r="M844" s="228"/>
      <c r="N844" s="228"/>
      <c r="O844" s="228"/>
      <c r="P844" s="228"/>
      <c r="Q844" s="228"/>
      <c r="R844" s="228"/>
      <c r="S844" s="228"/>
      <c r="T844" s="228"/>
      <c r="U844" s="228"/>
      <c r="V844" s="228"/>
      <c r="W844" s="228"/>
      <c r="X844" s="228"/>
      <c r="Y844" s="228"/>
      <c r="Z844" s="228"/>
      <c r="AA844" s="228"/>
      <c r="AB844" s="228"/>
      <c r="AC844" s="29"/>
      <c r="AD844" s="29"/>
    </row>
    <row r="845" spans="1:35" ht="13.5" customHeight="1">
      <c r="A845" s="28"/>
      <c r="B845" s="228"/>
      <c r="C845" s="228"/>
      <c r="D845" s="228"/>
      <c r="E845" s="228"/>
      <c r="F845" s="228"/>
      <c r="G845" s="228"/>
      <c r="H845" s="228"/>
      <c r="I845" s="228"/>
      <c r="J845" s="228"/>
      <c r="K845" s="228"/>
      <c r="L845" s="228"/>
      <c r="M845" s="228"/>
      <c r="N845" s="228"/>
      <c r="O845" s="228"/>
      <c r="P845" s="228"/>
      <c r="Q845" s="228"/>
      <c r="R845" s="228"/>
      <c r="S845" s="228"/>
      <c r="T845" s="228"/>
      <c r="U845" s="228"/>
      <c r="V845" s="228"/>
      <c r="W845" s="228"/>
      <c r="X845" s="228"/>
      <c r="Y845" s="228"/>
      <c r="Z845" s="228"/>
      <c r="AA845" s="228"/>
      <c r="AB845" s="228"/>
      <c r="AC845" s="29"/>
      <c r="AD845" s="29"/>
    </row>
    <row r="846" spans="1:35" ht="13.5" customHeight="1">
      <c r="B846" s="29"/>
      <c r="U846" s="29"/>
      <c r="V846" s="29"/>
      <c r="W846" s="29"/>
      <c r="X846" s="29"/>
      <c r="Y846" s="29"/>
      <c r="Z846" s="29"/>
      <c r="AA846" s="29"/>
      <c r="AB846" s="29"/>
      <c r="AC846" s="29"/>
      <c r="AD846" s="29"/>
    </row>
    <row r="847" spans="1:35" ht="13.5" customHeight="1">
      <c r="B847" s="29"/>
      <c r="C847" s="229"/>
      <c r="D847" s="230"/>
      <c r="E847" s="230"/>
      <c r="F847" s="230"/>
      <c r="G847" s="230"/>
      <c r="H847" s="231"/>
      <c r="I847" s="232" t="s">
        <v>24</v>
      </c>
      <c r="J847" s="232"/>
      <c r="K847" s="233">
        <f>SUM(O847,S847,W847)</f>
        <v>500</v>
      </c>
      <c r="L847" s="234"/>
      <c r="M847" s="232" t="s">
        <v>2</v>
      </c>
      <c r="N847" s="232"/>
      <c r="O847" s="233">
        <f>P33</f>
        <v>250</v>
      </c>
      <c r="P847" s="234"/>
      <c r="Q847" s="232" t="s">
        <v>3</v>
      </c>
      <c r="R847" s="232"/>
      <c r="S847" s="233">
        <f>P36</f>
        <v>248</v>
      </c>
      <c r="T847" s="234"/>
      <c r="U847" s="232" t="s">
        <v>90</v>
      </c>
      <c r="V847" s="232"/>
      <c r="W847" s="233">
        <f>P39</f>
        <v>2</v>
      </c>
      <c r="X847" s="234"/>
      <c r="Y847" s="29"/>
      <c r="Z847" s="29"/>
      <c r="AA847" s="29"/>
      <c r="AB847" s="29"/>
      <c r="AC847" s="29"/>
      <c r="AD847" s="29"/>
    </row>
    <row r="848" spans="1:35" ht="13.5" customHeight="1">
      <c r="B848" s="29"/>
      <c r="C848" s="208" t="s">
        <v>229</v>
      </c>
      <c r="D848" s="209"/>
      <c r="E848" s="209"/>
      <c r="F848" s="209"/>
      <c r="G848" s="209"/>
      <c r="H848" s="210"/>
      <c r="I848" s="215">
        <f>M848+Q848+U848</f>
        <v>89</v>
      </c>
      <c r="J848" s="216"/>
      <c r="K848" s="217">
        <f>I848/K$808</f>
        <v>0.17799999999999999</v>
      </c>
      <c r="L848" s="218"/>
      <c r="M848" s="215">
        <v>57</v>
      </c>
      <c r="N848" s="216"/>
      <c r="O848" s="217">
        <f>M848/O$808</f>
        <v>0.22800000000000001</v>
      </c>
      <c r="P848" s="218"/>
      <c r="Q848" s="215">
        <v>32</v>
      </c>
      <c r="R848" s="216"/>
      <c r="S848" s="217">
        <f>Q848/S$808</f>
        <v>0.12903225806451613</v>
      </c>
      <c r="T848" s="218"/>
      <c r="U848" s="215">
        <v>0</v>
      </c>
      <c r="V848" s="216"/>
      <c r="W848" s="217">
        <f>U848/W$808</f>
        <v>0</v>
      </c>
      <c r="X848" s="218"/>
      <c r="Y848" s="53"/>
      <c r="Z848" s="53"/>
      <c r="AA848" s="53"/>
      <c r="AB848" s="53"/>
      <c r="AC848" s="29"/>
      <c r="AD848" s="29"/>
    </row>
    <row r="849" spans="2:30" ht="13.5" customHeight="1">
      <c r="B849" s="29"/>
      <c r="C849" s="208" t="s">
        <v>230</v>
      </c>
      <c r="D849" s="209"/>
      <c r="E849" s="209"/>
      <c r="F849" s="209"/>
      <c r="G849" s="209"/>
      <c r="H849" s="210"/>
      <c r="I849" s="215">
        <f t="shared" ref="I849:I851" si="220">M849+Q849+U849</f>
        <v>142</v>
      </c>
      <c r="J849" s="216"/>
      <c r="K849" s="217">
        <f>I849/K$808</f>
        <v>0.28399999999999997</v>
      </c>
      <c r="L849" s="218"/>
      <c r="M849" s="215">
        <v>71</v>
      </c>
      <c r="N849" s="216"/>
      <c r="O849" s="217">
        <f>M849/O$808</f>
        <v>0.28399999999999997</v>
      </c>
      <c r="P849" s="218"/>
      <c r="Q849" s="215">
        <v>70</v>
      </c>
      <c r="R849" s="216"/>
      <c r="S849" s="217">
        <f>Q849/S$808</f>
        <v>0.28225806451612906</v>
      </c>
      <c r="T849" s="218"/>
      <c r="U849" s="215">
        <v>1</v>
      </c>
      <c r="V849" s="216"/>
      <c r="W849" s="217">
        <f>U849/W$808</f>
        <v>0.5</v>
      </c>
      <c r="X849" s="218"/>
      <c r="Y849" s="53"/>
      <c r="Z849" s="53"/>
      <c r="AA849" s="53"/>
      <c r="AB849" s="53"/>
      <c r="AC849" s="29"/>
      <c r="AD849" s="29"/>
    </row>
    <row r="850" spans="2:30" ht="13.5" customHeight="1">
      <c r="B850" s="29"/>
      <c r="C850" s="208" t="s">
        <v>251</v>
      </c>
      <c r="D850" s="209"/>
      <c r="E850" s="209"/>
      <c r="F850" s="209"/>
      <c r="G850" s="209"/>
      <c r="H850" s="210"/>
      <c r="I850" s="215">
        <f t="shared" si="220"/>
        <v>75</v>
      </c>
      <c r="J850" s="216"/>
      <c r="K850" s="217">
        <f>I850/K$808</f>
        <v>0.15</v>
      </c>
      <c r="L850" s="218"/>
      <c r="M850" s="215">
        <v>35</v>
      </c>
      <c r="N850" s="216"/>
      <c r="O850" s="217">
        <f>M850/O$808</f>
        <v>0.14000000000000001</v>
      </c>
      <c r="P850" s="218"/>
      <c r="Q850" s="215">
        <v>40</v>
      </c>
      <c r="R850" s="216"/>
      <c r="S850" s="217">
        <f>Q850/S$808</f>
        <v>0.16129032258064516</v>
      </c>
      <c r="T850" s="218"/>
      <c r="U850" s="215">
        <v>0</v>
      </c>
      <c r="V850" s="216"/>
      <c r="W850" s="217">
        <f>U850/W$808</f>
        <v>0</v>
      </c>
      <c r="X850" s="218"/>
      <c r="Y850" s="53"/>
      <c r="Z850" s="53"/>
      <c r="AA850" s="53"/>
      <c r="AB850" s="53"/>
      <c r="AC850" s="29"/>
      <c r="AD850" s="29"/>
    </row>
    <row r="851" spans="2:30" ht="13.5" customHeight="1">
      <c r="B851" s="29"/>
      <c r="C851" s="208" t="s">
        <v>242</v>
      </c>
      <c r="D851" s="209"/>
      <c r="E851" s="209"/>
      <c r="F851" s="209"/>
      <c r="G851" s="209"/>
      <c r="H851" s="210"/>
      <c r="I851" s="215">
        <f t="shared" si="220"/>
        <v>89</v>
      </c>
      <c r="J851" s="216"/>
      <c r="K851" s="217">
        <f>I851/K$808</f>
        <v>0.17799999999999999</v>
      </c>
      <c r="L851" s="218"/>
      <c r="M851" s="215">
        <v>40</v>
      </c>
      <c r="N851" s="216"/>
      <c r="O851" s="217">
        <f>M851/O$808</f>
        <v>0.16</v>
      </c>
      <c r="P851" s="218"/>
      <c r="Q851" s="215">
        <v>48</v>
      </c>
      <c r="R851" s="216"/>
      <c r="S851" s="217">
        <f>Q851/S$808</f>
        <v>0.19354838709677419</v>
      </c>
      <c r="T851" s="218"/>
      <c r="U851" s="215">
        <v>1</v>
      </c>
      <c r="V851" s="216"/>
      <c r="W851" s="217">
        <f>U851/W$808</f>
        <v>0.5</v>
      </c>
      <c r="X851" s="218"/>
      <c r="Y851" s="53"/>
      <c r="Z851" s="53"/>
      <c r="AA851" s="53"/>
      <c r="AB851" s="53"/>
      <c r="AC851" s="29"/>
      <c r="AD851" s="29"/>
    </row>
    <row r="852" spans="2:30" ht="13.5" customHeight="1">
      <c r="B852" s="29"/>
      <c r="C852" s="208" t="s">
        <v>244</v>
      </c>
      <c r="D852" s="209"/>
      <c r="E852" s="209"/>
      <c r="F852" s="209"/>
      <c r="G852" s="209"/>
      <c r="H852" s="210"/>
      <c r="I852" s="215">
        <f t="shared" ref="I852" si="221">M852+Q852+U852</f>
        <v>105</v>
      </c>
      <c r="J852" s="216"/>
      <c r="K852" s="217">
        <f>I852/K$808</f>
        <v>0.21</v>
      </c>
      <c r="L852" s="218"/>
      <c r="M852" s="215">
        <v>47</v>
      </c>
      <c r="N852" s="216"/>
      <c r="O852" s="217">
        <f>M852/O$808</f>
        <v>0.188</v>
      </c>
      <c r="P852" s="218"/>
      <c r="Q852" s="215">
        <v>58</v>
      </c>
      <c r="R852" s="216"/>
      <c r="S852" s="217">
        <f>Q852/S$808</f>
        <v>0.23387096774193547</v>
      </c>
      <c r="T852" s="218"/>
      <c r="U852" s="215">
        <v>0</v>
      </c>
      <c r="V852" s="216"/>
      <c r="W852" s="217">
        <f>U852/W$808</f>
        <v>0</v>
      </c>
      <c r="X852" s="218"/>
      <c r="Y852" s="53"/>
      <c r="Z852" s="53"/>
      <c r="AA852" s="53"/>
      <c r="AB852" s="53"/>
      <c r="AC852" s="29"/>
      <c r="AD852" s="29"/>
    </row>
    <row r="853" spans="2:30" ht="13.5" customHeight="1">
      <c r="B853" s="29"/>
      <c r="C853" s="79"/>
      <c r="D853" s="79"/>
      <c r="E853" s="79"/>
      <c r="F853" s="79"/>
      <c r="G853" s="79"/>
      <c r="H853" s="79"/>
      <c r="I853" s="158"/>
      <c r="J853" s="158"/>
      <c r="K853" s="159"/>
      <c r="L853" s="159"/>
      <c r="M853" s="158"/>
      <c r="N853" s="158"/>
      <c r="O853" s="159"/>
      <c r="P853" s="159"/>
      <c r="Q853" s="158"/>
      <c r="R853" s="158"/>
      <c r="S853" s="159"/>
      <c r="T853" s="159"/>
      <c r="U853" s="158"/>
      <c r="V853" s="158"/>
      <c r="W853" s="159"/>
      <c r="X853" s="159"/>
      <c r="Y853" s="53"/>
      <c r="Z853" s="53"/>
      <c r="AA853" s="53"/>
      <c r="AB853" s="53"/>
      <c r="AC853" s="29"/>
      <c r="AD853" s="29"/>
    </row>
    <row r="854" spans="2:30" ht="13.5" customHeight="1">
      <c r="B854" s="29"/>
      <c r="C854" s="56" t="s">
        <v>103</v>
      </c>
      <c r="D854" s="56"/>
      <c r="E854" s="56"/>
      <c r="F854" s="56"/>
      <c r="G854" s="56"/>
      <c r="H854" s="56"/>
      <c r="I854" s="56"/>
      <c r="J854" s="56"/>
      <c r="K854" s="72"/>
      <c r="L854" s="72"/>
      <c r="M854" s="69"/>
      <c r="N854" s="69"/>
      <c r="O854" s="72"/>
      <c r="P854" s="72"/>
      <c r="Q854" s="158"/>
      <c r="R854" s="158"/>
      <c r="S854" s="159"/>
      <c r="T854" s="159"/>
      <c r="U854" s="158"/>
      <c r="V854" s="158"/>
      <c r="W854" s="159"/>
      <c r="X854" s="159"/>
      <c r="Y854" s="53"/>
      <c r="Z854" s="53"/>
      <c r="AA854" s="53"/>
      <c r="AB854" s="53"/>
      <c r="AC854" s="29"/>
      <c r="AD854" s="29"/>
    </row>
    <row r="855" spans="2:30" ht="13.5" customHeight="1">
      <c r="B855" s="29"/>
      <c r="C855" s="105"/>
      <c r="D855" s="106"/>
      <c r="E855" s="106"/>
      <c r="F855" s="106"/>
      <c r="G855" s="106"/>
      <c r="H855" s="107"/>
      <c r="I855" s="223" t="s">
        <v>164</v>
      </c>
      <c r="J855" s="224"/>
      <c r="K855" s="225">
        <v>500</v>
      </c>
      <c r="L855" s="226"/>
      <c r="M855" s="223" t="s">
        <v>239</v>
      </c>
      <c r="N855" s="224"/>
      <c r="O855" s="225">
        <v>500</v>
      </c>
      <c r="P855" s="226"/>
      <c r="Q855" s="158"/>
      <c r="R855" s="158"/>
      <c r="S855" s="159"/>
      <c r="T855" s="159"/>
      <c r="U855" s="158"/>
      <c r="V855" s="158"/>
      <c r="W855" s="159"/>
      <c r="X855" s="159"/>
      <c r="Y855" s="53"/>
      <c r="Z855" s="53"/>
      <c r="AA855" s="53"/>
      <c r="AB855" s="53"/>
      <c r="AC855" s="29"/>
      <c r="AD855" s="29"/>
    </row>
    <row r="856" spans="2:30" ht="13.5" customHeight="1">
      <c r="B856" s="29"/>
      <c r="C856" s="208" t="s">
        <v>229</v>
      </c>
      <c r="D856" s="209"/>
      <c r="E856" s="209"/>
      <c r="F856" s="209"/>
      <c r="G856" s="209"/>
      <c r="H856" s="210"/>
      <c r="I856" s="211">
        <v>63</v>
      </c>
      <c r="J856" s="212"/>
      <c r="K856" s="213">
        <f>I856/$K$855</f>
        <v>0.126</v>
      </c>
      <c r="L856" s="214"/>
      <c r="M856" s="215">
        <v>89</v>
      </c>
      <c r="N856" s="216"/>
      <c r="O856" s="217">
        <f>M856/O$855</f>
        <v>0.17799999999999999</v>
      </c>
      <c r="P856" s="218"/>
      <c r="Q856" s="158"/>
      <c r="R856" s="158"/>
      <c r="S856" s="159"/>
      <c r="T856" s="159"/>
      <c r="U856" s="158"/>
      <c r="V856" s="158"/>
      <c r="W856" s="159"/>
      <c r="X856" s="159"/>
      <c r="Y856" s="53"/>
      <c r="Z856" s="53"/>
      <c r="AA856" s="53"/>
      <c r="AB856" s="53"/>
      <c r="AC856" s="29"/>
      <c r="AD856" s="29"/>
    </row>
    <row r="857" spans="2:30" ht="13.5" customHeight="1">
      <c r="B857" s="29"/>
      <c r="C857" s="208" t="s">
        <v>230</v>
      </c>
      <c r="D857" s="209"/>
      <c r="E857" s="209"/>
      <c r="F857" s="209"/>
      <c r="G857" s="209"/>
      <c r="H857" s="210"/>
      <c r="I857" s="211">
        <v>124</v>
      </c>
      <c r="J857" s="212"/>
      <c r="K857" s="213">
        <f t="shared" ref="K857:K860" si="222">I857/$K$855</f>
        <v>0.248</v>
      </c>
      <c r="L857" s="214"/>
      <c r="M857" s="215">
        <v>142</v>
      </c>
      <c r="N857" s="216"/>
      <c r="O857" s="217">
        <f t="shared" ref="O857:O860" si="223">M857/O$855</f>
        <v>0.28399999999999997</v>
      </c>
      <c r="P857" s="218"/>
      <c r="Q857" s="158"/>
      <c r="R857" s="158"/>
      <c r="S857" s="159"/>
      <c r="T857" s="159"/>
      <c r="U857" s="158"/>
      <c r="V857" s="158"/>
      <c r="W857" s="159"/>
      <c r="X857" s="159"/>
      <c r="Y857" s="53"/>
      <c r="Z857" s="53"/>
      <c r="AA857" s="53"/>
      <c r="AB857" s="53"/>
      <c r="AC857" s="29"/>
      <c r="AD857" s="29"/>
    </row>
    <row r="858" spans="2:30" ht="13.5" customHeight="1">
      <c r="B858" s="29"/>
      <c r="C858" s="208" t="s">
        <v>111</v>
      </c>
      <c r="D858" s="209"/>
      <c r="E858" s="209"/>
      <c r="F858" s="209"/>
      <c r="G858" s="209"/>
      <c r="H858" s="210"/>
      <c r="I858" s="211">
        <v>84</v>
      </c>
      <c r="J858" s="212"/>
      <c r="K858" s="213">
        <f t="shared" si="222"/>
        <v>0.16800000000000001</v>
      </c>
      <c r="L858" s="214"/>
      <c r="M858" s="215">
        <v>75</v>
      </c>
      <c r="N858" s="216"/>
      <c r="O858" s="217">
        <f t="shared" si="223"/>
        <v>0.15</v>
      </c>
      <c r="P858" s="218"/>
      <c r="Q858" s="158"/>
      <c r="R858" s="158"/>
      <c r="S858" s="159"/>
      <c r="T858" s="159"/>
      <c r="U858" s="158"/>
      <c r="V858" s="158"/>
      <c r="W858" s="159"/>
      <c r="X858" s="159"/>
      <c r="Y858" s="53"/>
      <c r="Z858" s="53"/>
      <c r="AA858" s="53"/>
      <c r="AB858" s="53"/>
      <c r="AC858" s="29"/>
      <c r="AD858" s="29"/>
    </row>
    <row r="859" spans="2:30" ht="13.5" customHeight="1">
      <c r="B859" s="29"/>
      <c r="C859" s="208" t="s">
        <v>242</v>
      </c>
      <c r="D859" s="209"/>
      <c r="E859" s="209"/>
      <c r="F859" s="209"/>
      <c r="G859" s="209"/>
      <c r="H859" s="210"/>
      <c r="I859" s="211">
        <v>104</v>
      </c>
      <c r="J859" s="212"/>
      <c r="K859" s="213">
        <f t="shared" si="222"/>
        <v>0.20799999999999999</v>
      </c>
      <c r="L859" s="214"/>
      <c r="M859" s="215">
        <v>89</v>
      </c>
      <c r="N859" s="216"/>
      <c r="O859" s="217">
        <f t="shared" si="223"/>
        <v>0.17799999999999999</v>
      </c>
      <c r="P859" s="218"/>
      <c r="Q859" s="158"/>
      <c r="R859" s="158"/>
      <c r="S859" s="159"/>
      <c r="T859" s="159"/>
      <c r="U859" s="158"/>
      <c r="V859" s="158"/>
      <c r="W859" s="159"/>
      <c r="X859" s="159"/>
      <c r="Y859" s="53"/>
      <c r="Z859" s="53"/>
      <c r="AA859" s="53"/>
      <c r="AB859" s="53"/>
      <c r="AC859" s="29"/>
      <c r="AD859" s="29"/>
    </row>
    <row r="860" spans="2:30" ht="13.5" customHeight="1">
      <c r="B860" s="29"/>
      <c r="C860" s="208" t="s">
        <v>244</v>
      </c>
      <c r="D860" s="209"/>
      <c r="E860" s="209"/>
      <c r="F860" s="209"/>
      <c r="G860" s="209"/>
      <c r="H860" s="210"/>
      <c r="I860" s="211">
        <v>125</v>
      </c>
      <c r="J860" s="212"/>
      <c r="K860" s="213">
        <f t="shared" si="222"/>
        <v>0.25</v>
      </c>
      <c r="L860" s="214"/>
      <c r="M860" s="215">
        <v>105</v>
      </c>
      <c r="N860" s="216"/>
      <c r="O860" s="217">
        <f t="shared" si="223"/>
        <v>0.21</v>
      </c>
      <c r="P860" s="218"/>
      <c r="Q860" s="158"/>
      <c r="R860" s="158"/>
      <c r="S860" s="159"/>
      <c r="T860" s="159"/>
      <c r="U860" s="158"/>
      <c r="V860" s="158"/>
      <c r="W860" s="159"/>
      <c r="X860" s="159"/>
      <c r="Y860" s="53"/>
      <c r="Z860" s="53"/>
      <c r="AA860" s="53"/>
      <c r="AB860" s="53"/>
      <c r="AC860" s="29"/>
      <c r="AD860" s="29"/>
    </row>
    <row r="861" spans="2:30" ht="13.5" customHeight="1">
      <c r="B861" s="29"/>
      <c r="C861" s="79"/>
      <c r="D861" s="79"/>
      <c r="E861" s="79"/>
      <c r="F861" s="79"/>
      <c r="G861" s="79"/>
      <c r="H861" s="79"/>
      <c r="I861" s="158"/>
      <c r="J861" s="158"/>
      <c r="K861" s="159"/>
      <c r="L861" s="159"/>
      <c r="M861" s="158"/>
      <c r="N861" s="158"/>
      <c r="O861" s="159"/>
      <c r="P861" s="159"/>
      <c r="Q861" s="158"/>
      <c r="R861" s="158"/>
      <c r="S861" s="159"/>
      <c r="T861" s="159"/>
      <c r="U861" s="158"/>
      <c r="V861" s="158"/>
      <c r="W861" s="159"/>
      <c r="X861" s="159"/>
      <c r="Y861" s="53"/>
      <c r="Z861" s="53"/>
      <c r="AA861" s="53"/>
      <c r="AB861" s="53"/>
      <c r="AC861" s="29"/>
      <c r="AD861" s="29"/>
    </row>
    <row r="862" spans="2:30">
      <c r="B862" s="29"/>
      <c r="U862" s="69"/>
      <c r="V862" s="69"/>
      <c r="W862" s="69"/>
      <c r="X862" s="69"/>
      <c r="Y862" s="53"/>
      <c r="Z862" s="53"/>
      <c r="AA862" s="53"/>
      <c r="AB862" s="53"/>
      <c r="AC862" s="29"/>
      <c r="AD862" s="29"/>
    </row>
    <row r="863" spans="2:30">
      <c r="B863" s="29"/>
      <c r="C863" s="78"/>
      <c r="D863" s="78"/>
      <c r="E863" s="78"/>
      <c r="F863" s="78"/>
      <c r="G863" s="78"/>
      <c r="H863" s="78"/>
      <c r="I863" s="36"/>
      <c r="J863" s="36"/>
      <c r="K863" s="42"/>
      <c r="L863" s="42"/>
      <c r="M863" s="36"/>
      <c r="N863" s="36"/>
      <c r="O863" s="42"/>
      <c r="P863" s="42"/>
      <c r="Q863" s="36"/>
      <c r="R863" s="36"/>
      <c r="S863" s="42"/>
      <c r="T863" s="42"/>
      <c r="U863" s="69"/>
      <c r="V863" s="69"/>
      <c r="W863" s="69"/>
      <c r="X863" s="69"/>
      <c r="Y863" s="53"/>
      <c r="Z863" s="53"/>
      <c r="AA863" s="53"/>
      <c r="AB863" s="53"/>
      <c r="AC863" s="29"/>
      <c r="AD863" s="29"/>
    </row>
    <row r="864" spans="2:30">
      <c r="B864" s="29"/>
      <c r="C864" s="79"/>
      <c r="D864" s="79"/>
      <c r="E864" s="79"/>
      <c r="F864" s="79"/>
      <c r="G864" s="79"/>
      <c r="H864" s="79"/>
      <c r="I864" s="36"/>
      <c r="J864" s="36"/>
      <c r="K864" s="42"/>
      <c r="L864" s="42"/>
      <c r="M864" s="36"/>
      <c r="N864" s="36"/>
      <c r="O864" s="42"/>
      <c r="P864" s="42"/>
      <c r="Q864" s="36"/>
      <c r="R864" s="36"/>
      <c r="S864" s="42"/>
      <c r="T864" s="42"/>
      <c r="U864" s="29"/>
      <c r="V864" s="29"/>
      <c r="W864" s="29"/>
      <c r="X864" s="29"/>
      <c r="Y864" s="29"/>
      <c r="Z864" s="29"/>
      <c r="AA864" s="29"/>
      <c r="AB864" s="29"/>
      <c r="AC864" s="29"/>
      <c r="AD864" s="29"/>
    </row>
    <row r="865" spans="2:35">
      <c r="B865" s="29"/>
      <c r="C865" s="79"/>
      <c r="D865" s="79"/>
      <c r="E865" s="79"/>
      <c r="F865" s="79"/>
      <c r="G865" s="79"/>
      <c r="H865" s="79"/>
      <c r="I865" s="36"/>
      <c r="J865" s="36"/>
      <c r="K865" s="42"/>
      <c r="L865" s="42"/>
      <c r="M865" s="36"/>
      <c r="N865" s="36"/>
      <c r="O865" s="42"/>
      <c r="P865" s="42"/>
      <c r="Q865" s="36"/>
      <c r="R865" s="36"/>
      <c r="S865" s="42"/>
      <c r="T865" s="42"/>
      <c r="U865" s="29"/>
      <c r="V865" s="29"/>
      <c r="W865" s="29"/>
      <c r="X865" s="29"/>
      <c r="Y865" s="29"/>
      <c r="Z865" s="29"/>
      <c r="AA865" s="29"/>
      <c r="AB865" s="29"/>
      <c r="AC865" s="29"/>
      <c r="AD865" s="29"/>
      <c r="AG865" s="73"/>
      <c r="AH865" s="81" t="s">
        <v>164</v>
      </c>
      <c r="AI865" s="73" t="s">
        <v>248</v>
      </c>
    </row>
    <row r="866" spans="2:35">
      <c r="B866" s="29"/>
      <c r="C866" s="79"/>
      <c r="D866" s="79"/>
      <c r="E866" s="79"/>
      <c r="F866" s="79"/>
      <c r="G866" s="79"/>
      <c r="H866" s="79"/>
      <c r="I866" s="36"/>
      <c r="J866" s="36"/>
      <c r="K866" s="42"/>
      <c r="L866" s="42"/>
      <c r="M866" s="36"/>
      <c r="N866" s="36"/>
      <c r="O866" s="42"/>
      <c r="P866" s="42"/>
      <c r="Q866" s="36"/>
      <c r="R866" s="36"/>
      <c r="S866" s="42"/>
      <c r="T866" s="42"/>
      <c r="U866" s="29"/>
      <c r="V866" s="29"/>
      <c r="W866" s="29"/>
      <c r="X866" s="29"/>
      <c r="Y866" s="29"/>
      <c r="Z866" s="29"/>
      <c r="AA866" s="29"/>
      <c r="AB866" s="29"/>
      <c r="AC866" s="29"/>
      <c r="AD866" s="29"/>
      <c r="AG866" s="74" t="s">
        <v>249</v>
      </c>
      <c r="AH866" s="75">
        <v>0.126</v>
      </c>
      <c r="AI866" s="75">
        <v>0.17799999999999999</v>
      </c>
    </row>
    <row r="867" spans="2:35">
      <c r="C867" s="79"/>
      <c r="D867" s="79"/>
      <c r="E867" s="79"/>
      <c r="F867" s="79"/>
      <c r="G867" s="79"/>
      <c r="H867" s="79"/>
      <c r="I867" s="36"/>
      <c r="J867" s="36"/>
      <c r="K867" s="42"/>
      <c r="L867" s="42"/>
      <c r="M867" s="36"/>
      <c r="N867" s="36"/>
      <c r="O867" s="42"/>
      <c r="P867" s="42"/>
      <c r="Q867" s="36"/>
      <c r="R867" s="36"/>
      <c r="S867" s="42"/>
      <c r="T867" s="42"/>
      <c r="U867" s="29"/>
      <c r="V867" s="29"/>
      <c r="W867" s="29"/>
      <c r="X867" s="29"/>
      <c r="Y867" s="29"/>
      <c r="Z867" s="29"/>
      <c r="AA867" s="29"/>
      <c r="AB867" s="29"/>
      <c r="AG867" s="24" t="s">
        <v>250</v>
      </c>
      <c r="AH867" s="75">
        <v>0.248</v>
      </c>
      <c r="AI867" s="75">
        <v>0.28399999999999997</v>
      </c>
    </row>
    <row r="868" spans="2:35">
      <c r="C868" s="79"/>
      <c r="D868" s="79"/>
      <c r="E868" s="79"/>
      <c r="F868" s="79"/>
      <c r="G868" s="79"/>
      <c r="H868" s="79"/>
      <c r="I868" s="36"/>
      <c r="J868" s="36"/>
      <c r="K868" s="42"/>
      <c r="L868" s="42"/>
      <c r="M868" s="36"/>
      <c r="N868" s="36"/>
      <c r="O868" s="42"/>
      <c r="P868" s="42"/>
      <c r="Q868" s="36"/>
      <c r="R868" s="36"/>
      <c r="S868" s="42"/>
      <c r="T868" s="42"/>
      <c r="U868" s="29"/>
      <c r="V868" s="29"/>
      <c r="W868" s="29"/>
      <c r="X868" s="29"/>
      <c r="Y868" s="29"/>
      <c r="Z868" s="29"/>
      <c r="AA868" s="29"/>
      <c r="AB868" s="29"/>
      <c r="AG868" s="24" t="s">
        <v>111</v>
      </c>
      <c r="AH868" s="75">
        <v>0.16800000000000001</v>
      </c>
      <c r="AI868" s="75">
        <v>0.15</v>
      </c>
    </row>
    <row r="869" spans="2:35">
      <c r="C869" s="79"/>
      <c r="D869" s="79"/>
      <c r="E869" s="79"/>
      <c r="F869" s="79"/>
      <c r="G869" s="79"/>
      <c r="H869" s="79"/>
      <c r="I869" s="36"/>
      <c r="J869" s="36"/>
      <c r="K869" s="42"/>
      <c r="L869" s="42"/>
      <c r="M869" s="36"/>
      <c r="N869" s="36"/>
      <c r="O869" s="42"/>
      <c r="P869" s="42"/>
      <c r="Q869" s="36"/>
      <c r="R869" s="36"/>
      <c r="S869" s="42"/>
      <c r="T869" s="42"/>
      <c r="U869" s="29"/>
      <c r="V869" s="29"/>
      <c r="W869" s="29"/>
      <c r="X869" s="29"/>
      <c r="Y869" s="29"/>
      <c r="Z869" s="29"/>
      <c r="AA869" s="29"/>
      <c r="AB869" s="29"/>
      <c r="AG869" s="24" t="s">
        <v>252</v>
      </c>
      <c r="AH869" s="75">
        <v>0.20799999999999999</v>
      </c>
      <c r="AI869" s="75">
        <v>0.17799999999999999</v>
      </c>
    </row>
    <row r="870" spans="2:35">
      <c r="C870" s="79"/>
      <c r="D870" s="79"/>
      <c r="E870" s="79"/>
      <c r="F870" s="79"/>
      <c r="G870" s="79"/>
      <c r="H870" s="79"/>
      <c r="I870" s="36"/>
      <c r="J870" s="36"/>
      <c r="K870" s="42"/>
      <c r="L870" s="42"/>
      <c r="M870" s="36"/>
      <c r="N870" s="36"/>
      <c r="O870" s="42"/>
      <c r="P870" s="42"/>
      <c r="Q870" s="36"/>
      <c r="R870" s="36"/>
      <c r="S870" s="42"/>
      <c r="T870" s="42"/>
      <c r="U870" s="29"/>
      <c r="V870" s="29"/>
      <c r="W870" s="29"/>
      <c r="X870" s="29"/>
      <c r="Y870" s="29"/>
      <c r="Z870" s="29"/>
      <c r="AA870" s="29"/>
      <c r="AB870" s="29"/>
      <c r="AG870" s="73" t="s">
        <v>243</v>
      </c>
      <c r="AH870" s="75">
        <v>0.25</v>
      </c>
      <c r="AI870" s="75">
        <v>0.21</v>
      </c>
    </row>
    <row r="871" spans="2:35">
      <c r="C871" s="79"/>
      <c r="D871" s="79"/>
      <c r="E871" s="79"/>
      <c r="F871" s="79"/>
      <c r="G871" s="79"/>
      <c r="H871" s="79"/>
      <c r="I871" s="36"/>
      <c r="J871" s="36"/>
      <c r="K871" s="42"/>
      <c r="L871" s="42"/>
      <c r="M871" s="36"/>
      <c r="N871" s="36"/>
      <c r="O871" s="42"/>
      <c r="P871" s="42"/>
      <c r="Q871" s="36"/>
      <c r="R871" s="36"/>
      <c r="S871" s="42"/>
      <c r="T871" s="42"/>
      <c r="U871" s="29"/>
      <c r="V871" s="29"/>
      <c r="W871" s="29"/>
      <c r="X871" s="29"/>
      <c r="Y871" s="29"/>
      <c r="Z871" s="29"/>
      <c r="AA871" s="29"/>
      <c r="AB871" s="29"/>
    </row>
    <row r="872" spans="2:35">
      <c r="C872" s="79"/>
      <c r="D872" s="79"/>
      <c r="E872" s="79"/>
      <c r="F872" s="79"/>
      <c r="G872" s="79"/>
      <c r="H872" s="79"/>
      <c r="I872" s="36"/>
      <c r="J872" s="36"/>
      <c r="K872" s="42"/>
      <c r="L872" s="42"/>
      <c r="M872" s="36"/>
      <c r="N872" s="36"/>
      <c r="O872" s="42"/>
      <c r="P872" s="42"/>
      <c r="Q872" s="36"/>
      <c r="R872" s="36"/>
      <c r="S872" s="42"/>
      <c r="T872" s="42"/>
      <c r="U872" s="29"/>
      <c r="V872" s="29"/>
      <c r="W872" s="29"/>
      <c r="X872" s="29"/>
      <c r="Y872" s="29"/>
      <c r="Z872" s="29"/>
      <c r="AA872" s="29"/>
      <c r="AB872" s="29"/>
    </row>
    <row r="873" spans="2:35">
      <c r="C873" s="79"/>
      <c r="D873" s="79"/>
      <c r="E873" s="79"/>
      <c r="F873" s="79"/>
      <c r="G873" s="79"/>
      <c r="H873" s="79"/>
      <c r="I873" s="36"/>
      <c r="J873" s="36"/>
      <c r="K873" s="42"/>
      <c r="L873" s="42"/>
      <c r="M873" s="36"/>
      <c r="N873" s="36"/>
      <c r="O873" s="42"/>
      <c r="P873" s="42"/>
      <c r="Q873" s="36"/>
      <c r="R873" s="36"/>
      <c r="S873" s="42"/>
      <c r="T873" s="42"/>
      <c r="U873" s="29"/>
      <c r="V873" s="29"/>
      <c r="W873" s="29"/>
      <c r="X873" s="29"/>
      <c r="Y873" s="29"/>
      <c r="Z873" s="29"/>
      <c r="AA873" s="29"/>
      <c r="AB873" s="29"/>
    </row>
    <row r="874" spans="2:35">
      <c r="C874" s="79"/>
      <c r="D874" s="79"/>
      <c r="E874" s="79"/>
      <c r="F874" s="79"/>
      <c r="G874" s="79"/>
      <c r="H874" s="79"/>
      <c r="I874" s="36"/>
      <c r="J874" s="36"/>
      <c r="K874" s="42"/>
      <c r="L874" s="42"/>
      <c r="M874" s="36"/>
      <c r="N874" s="36"/>
      <c r="O874" s="42"/>
      <c r="P874" s="42"/>
      <c r="Q874" s="36"/>
      <c r="R874" s="36"/>
      <c r="S874" s="42"/>
      <c r="T874" s="42"/>
      <c r="U874" s="29"/>
      <c r="V874" s="29"/>
      <c r="W874" s="29"/>
      <c r="X874" s="29"/>
      <c r="Y874" s="29"/>
      <c r="Z874" s="29"/>
      <c r="AA874" s="29"/>
      <c r="AB874" s="29"/>
    </row>
    <row r="875" spans="2:35">
      <c r="C875" s="79"/>
      <c r="D875" s="79"/>
      <c r="E875" s="79"/>
      <c r="F875" s="79"/>
      <c r="G875" s="79"/>
      <c r="H875" s="79"/>
      <c r="I875" s="36"/>
      <c r="J875" s="36"/>
      <c r="K875" s="42"/>
      <c r="L875" s="42"/>
      <c r="M875" s="36"/>
      <c r="N875" s="36"/>
      <c r="O875" s="42"/>
      <c r="P875" s="42"/>
      <c r="Q875" s="36"/>
      <c r="R875" s="36"/>
      <c r="S875" s="42"/>
      <c r="T875" s="42"/>
      <c r="U875" s="29"/>
      <c r="V875" s="29"/>
      <c r="W875" s="29"/>
      <c r="X875" s="29"/>
      <c r="Y875" s="29"/>
      <c r="Z875" s="29"/>
      <c r="AA875" s="29"/>
      <c r="AB875" s="29"/>
    </row>
    <row r="876" spans="2:35">
      <c r="C876" s="79"/>
      <c r="D876" s="79"/>
      <c r="E876" s="79"/>
      <c r="F876" s="79"/>
      <c r="G876" s="79"/>
      <c r="H876" s="79"/>
      <c r="I876" s="36"/>
      <c r="J876" s="36"/>
      <c r="K876" s="42"/>
      <c r="L876" s="42"/>
      <c r="M876" s="36"/>
      <c r="N876" s="36"/>
      <c r="O876" s="42"/>
      <c r="P876" s="42"/>
      <c r="Q876" s="36"/>
      <c r="R876" s="36"/>
      <c r="S876" s="42"/>
      <c r="T876" s="42"/>
      <c r="U876" s="29"/>
      <c r="V876" s="29"/>
      <c r="W876" s="29"/>
      <c r="X876" s="29"/>
      <c r="Y876" s="29"/>
      <c r="Z876" s="29"/>
      <c r="AA876" s="29"/>
      <c r="AB876" s="29"/>
    </row>
    <row r="877" spans="2:35">
      <c r="C877" s="79"/>
      <c r="D877" s="79"/>
      <c r="E877" s="79"/>
      <c r="F877" s="79"/>
      <c r="G877" s="79"/>
      <c r="H877" s="79"/>
      <c r="I877" s="36"/>
      <c r="J877" s="36"/>
      <c r="K877" s="42"/>
      <c r="L877" s="42"/>
      <c r="M877" s="36"/>
      <c r="N877" s="36"/>
      <c r="O877" s="42"/>
      <c r="P877" s="42"/>
      <c r="Q877" s="36"/>
      <c r="R877" s="36"/>
      <c r="S877" s="42"/>
      <c r="T877" s="42"/>
      <c r="U877" s="29"/>
      <c r="V877" s="29"/>
      <c r="W877" s="29"/>
      <c r="X877" s="29"/>
      <c r="Y877" s="29"/>
      <c r="Z877" s="29"/>
      <c r="AA877" s="29"/>
      <c r="AB877" s="29"/>
    </row>
    <row r="878" spans="2:35">
      <c r="C878" s="79"/>
      <c r="D878" s="79"/>
      <c r="E878" s="79"/>
      <c r="F878" s="79"/>
      <c r="G878" s="79"/>
      <c r="H878" s="79"/>
      <c r="I878" s="36"/>
      <c r="J878" s="36"/>
      <c r="K878" s="42"/>
      <c r="L878" s="42"/>
      <c r="M878" s="36"/>
      <c r="N878" s="36"/>
      <c r="O878" s="42"/>
      <c r="P878" s="42"/>
      <c r="Q878" s="36"/>
      <c r="R878" s="36"/>
      <c r="S878" s="42"/>
      <c r="T878" s="42"/>
      <c r="U878" s="29"/>
      <c r="V878" s="29"/>
      <c r="W878" s="29"/>
      <c r="X878" s="29"/>
      <c r="Y878" s="29"/>
      <c r="Z878" s="29"/>
      <c r="AA878" s="29"/>
      <c r="AB878" s="29"/>
    </row>
    <row r="879" spans="2:35">
      <c r="C879" s="79"/>
      <c r="D879" s="79"/>
      <c r="E879" s="79"/>
      <c r="F879" s="79"/>
      <c r="G879" s="79"/>
      <c r="H879" s="79"/>
      <c r="I879" s="36"/>
      <c r="J879" s="36"/>
      <c r="K879" s="42"/>
      <c r="L879" s="42"/>
      <c r="M879" s="36"/>
      <c r="N879" s="36"/>
      <c r="O879" s="42"/>
      <c r="P879" s="42"/>
      <c r="Q879" s="36"/>
      <c r="R879" s="36"/>
      <c r="S879" s="42"/>
      <c r="T879" s="42"/>
      <c r="U879" s="29"/>
      <c r="V879" s="29"/>
      <c r="W879" s="29"/>
      <c r="X879" s="29"/>
      <c r="Y879" s="29"/>
      <c r="Z879" s="29"/>
      <c r="AA879" s="29"/>
      <c r="AB879" s="29"/>
    </row>
    <row r="880" spans="2:35">
      <c r="C880" s="79"/>
      <c r="D880" s="79"/>
      <c r="E880" s="79"/>
      <c r="F880" s="79"/>
      <c r="G880" s="79"/>
      <c r="H880" s="79"/>
      <c r="I880" s="36"/>
      <c r="J880" s="36"/>
      <c r="K880" s="42"/>
      <c r="L880" s="42"/>
      <c r="M880" s="36"/>
      <c r="N880" s="36"/>
      <c r="O880" s="42"/>
      <c r="P880" s="42"/>
      <c r="Q880" s="36"/>
      <c r="R880" s="36"/>
      <c r="S880" s="42"/>
      <c r="T880" s="42"/>
      <c r="U880" s="29"/>
      <c r="V880" s="29"/>
      <c r="W880" s="29"/>
      <c r="X880" s="29"/>
      <c r="Y880" s="29"/>
      <c r="Z880" s="29"/>
      <c r="AA880" s="29"/>
      <c r="AB880" s="29"/>
    </row>
    <row r="881" spans="3:28">
      <c r="C881" s="79"/>
      <c r="D881" s="79"/>
      <c r="E881" s="79"/>
      <c r="F881" s="79"/>
      <c r="G881" s="79"/>
      <c r="H881" s="79"/>
      <c r="I881" s="36"/>
      <c r="J881" s="36"/>
      <c r="K881" s="42"/>
      <c r="L881" s="42"/>
      <c r="M881" s="36"/>
      <c r="N881" s="36"/>
      <c r="O881" s="42"/>
      <c r="P881" s="42"/>
      <c r="Q881" s="36"/>
      <c r="R881" s="36"/>
      <c r="S881" s="42"/>
      <c r="T881" s="42"/>
      <c r="U881" s="29"/>
      <c r="V881" s="29"/>
      <c r="W881" s="29"/>
      <c r="X881" s="29"/>
      <c r="Y881" s="29"/>
      <c r="Z881" s="29"/>
      <c r="AA881" s="29"/>
      <c r="AB881" s="29"/>
    </row>
    <row r="882" spans="3:28">
      <c r="C882" s="78"/>
      <c r="D882" s="78"/>
      <c r="E882" s="78"/>
      <c r="F882" s="78"/>
      <c r="G882" s="78"/>
      <c r="H882" s="78"/>
      <c r="I882" s="36"/>
      <c r="J882" s="36"/>
      <c r="K882" s="42"/>
      <c r="L882" s="42"/>
      <c r="M882" s="36"/>
      <c r="N882" s="36"/>
      <c r="O882" s="42"/>
      <c r="P882" s="42"/>
      <c r="Q882" s="36"/>
      <c r="R882" s="36"/>
      <c r="S882" s="42"/>
      <c r="T882" s="42"/>
      <c r="U882" s="29"/>
      <c r="V882" s="29"/>
      <c r="W882" s="29"/>
      <c r="X882" s="29"/>
      <c r="Y882" s="29"/>
      <c r="Z882" s="29"/>
      <c r="AA882" s="29"/>
      <c r="AB882" s="29"/>
    </row>
    <row r="883" spans="3:28">
      <c r="C883" s="78"/>
      <c r="D883" s="78"/>
      <c r="E883" s="78"/>
      <c r="F883" s="78"/>
      <c r="G883" s="78"/>
      <c r="H883" s="78"/>
      <c r="I883" s="36"/>
      <c r="J883" s="36"/>
      <c r="K883" s="42"/>
      <c r="L883" s="42"/>
      <c r="M883" s="36"/>
      <c r="N883" s="36"/>
      <c r="O883" s="42"/>
      <c r="P883" s="42"/>
      <c r="Q883" s="36"/>
      <c r="R883" s="36"/>
      <c r="S883" s="42"/>
      <c r="T883" s="42"/>
      <c r="U883" s="29"/>
      <c r="V883" s="29"/>
      <c r="W883" s="29"/>
      <c r="X883" s="29"/>
      <c r="Y883" s="29"/>
      <c r="Z883" s="29"/>
      <c r="AA883" s="29"/>
      <c r="AB883" s="29"/>
    </row>
    <row r="884" spans="3:28">
      <c r="C884" s="29"/>
      <c r="D884" s="29"/>
      <c r="E884" s="29"/>
      <c r="F884" s="29"/>
      <c r="G884" s="29"/>
      <c r="H884" s="29"/>
      <c r="I884" s="29"/>
      <c r="J884" s="29"/>
      <c r="K884" s="29"/>
      <c r="L884" s="29"/>
      <c r="M884" s="29"/>
      <c r="N884" s="29"/>
      <c r="O884" s="29"/>
      <c r="P884" s="29"/>
      <c r="Q884" s="29"/>
      <c r="R884" s="29"/>
      <c r="S884" s="29"/>
      <c r="T884" s="29"/>
      <c r="U884" s="29"/>
      <c r="V884" s="29"/>
      <c r="W884" s="29"/>
      <c r="X884" s="29"/>
      <c r="Y884" s="29"/>
      <c r="Z884" s="29"/>
      <c r="AA884" s="29"/>
      <c r="AB884" s="29"/>
    </row>
    <row r="885" spans="3:28">
      <c r="C885" s="29"/>
      <c r="D885" s="29"/>
      <c r="E885" s="29"/>
      <c r="F885" s="29"/>
      <c r="G885" s="29"/>
      <c r="H885" s="29"/>
      <c r="I885" s="29"/>
      <c r="J885" s="29"/>
      <c r="K885" s="29"/>
      <c r="L885" s="29"/>
      <c r="M885" s="29"/>
      <c r="N885" s="29"/>
      <c r="O885" s="29"/>
      <c r="P885" s="29"/>
      <c r="Q885" s="29"/>
      <c r="R885" s="29"/>
      <c r="S885" s="29"/>
      <c r="T885" s="29"/>
      <c r="U885" s="29"/>
      <c r="V885" s="29"/>
      <c r="W885" s="29"/>
      <c r="X885" s="29"/>
      <c r="Y885" s="29"/>
      <c r="Z885" s="29"/>
      <c r="AA885" s="29"/>
      <c r="AB885" s="29"/>
    </row>
    <row r="886" spans="3:28">
      <c r="C886" s="29"/>
      <c r="D886" s="29"/>
      <c r="E886" s="29"/>
      <c r="F886" s="29"/>
      <c r="G886" s="29"/>
      <c r="H886" s="29"/>
      <c r="I886" s="29"/>
      <c r="J886" s="29"/>
      <c r="K886" s="29"/>
      <c r="L886" s="29"/>
      <c r="M886" s="29"/>
      <c r="N886" s="29"/>
      <c r="O886" s="29"/>
      <c r="P886" s="29"/>
      <c r="Q886" s="29"/>
      <c r="R886" s="29"/>
      <c r="S886" s="29"/>
      <c r="T886" s="29"/>
      <c r="U886" s="29"/>
      <c r="V886" s="29"/>
      <c r="W886" s="29"/>
      <c r="X886" s="29"/>
      <c r="Y886" s="29"/>
      <c r="Z886" s="29"/>
      <c r="AA886" s="29"/>
      <c r="AB886" s="29"/>
    </row>
  </sheetData>
  <sortState ref="C117:AE139">
    <sortCondition descending="1" ref="L157:L164"/>
  </sortState>
  <mergeCells count="4315">
    <mergeCell ref="AA230:AB230"/>
    <mergeCell ref="W277:X277"/>
    <mergeCell ref="W278:X278"/>
    <mergeCell ref="W279:X279"/>
    <mergeCell ref="W280:X280"/>
    <mergeCell ref="W281:X281"/>
    <mergeCell ref="AA231:AB231"/>
    <mergeCell ref="AA232:AB232"/>
    <mergeCell ref="AA233:AB233"/>
    <mergeCell ref="AA234:AB234"/>
    <mergeCell ref="AA235:AB235"/>
    <mergeCell ref="AA236:AB236"/>
    <mergeCell ref="U274:V274"/>
    <mergeCell ref="W274:X274"/>
    <mergeCell ref="Y236:Z236"/>
    <mergeCell ref="Y232:Z232"/>
    <mergeCell ref="Y222:Z222"/>
    <mergeCell ref="Y223:Z223"/>
    <mergeCell ref="B270:AB273"/>
    <mergeCell ref="M276:N276"/>
    <mergeCell ref="M277:N277"/>
    <mergeCell ref="M280:N280"/>
    <mergeCell ref="M281:N281"/>
    <mergeCell ref="O224:P224"/>
    <mergeCell ref="O225:P225"/>
    <mergeCell ref="I234:J234"/>
    <mergeCell ref="K234:L234"/>
    <mergeCell ref="M234:N234"/>
    <mergeCell ref="Y234:Z234"/>
    <mergeCell ref="O234:P234"/>
    <mergeCell ref="Q234:R234"/>
    <mergeCell ref="S234:T234"/>
    <mergeCell ref="AA472:AB472"/>
    <mergeCell ref="AA473:AB473"/>
    <mergeCell ref="AA474:AB474"/>
    <mergeCell ref="AA475:AB475"/>
    <mergeCell ref="AA476:AB476"/>
    <mergeCell ref="AA477:AB477"/>
    <mergeCell ref="AA480:AB480"/>
    <mergeCell ref="AA481:AB481"/>
    <mergeCell ref="AA482:AB482"/>
    <mergeCell ref="AA483:AB483"/>
    <mergeCell ref="Q275:R275"/>
    <mergeCell ref="Q276:R276"/>
    <mergeCell ref="Q277:R277"/>
    <mergeCell ref="Q278:R278"/>
    <mergeCell ref="Q279:R279"/>
    <mergeCell ref="Q280:R280"/>
    <mergeCell ref="Q281:R281"/>
    <mergeCell ref="U275:V275"/>
    <mergeCell ref="U276:V276"/>
    <mergeCell ref="U277:V277"/>
    <mergeCell ref="U278:V278"/>
    <mergeCell ref="U279:V279"/>
    <mergeCell ref="U280:V280"/>
    <mergeCell ref="U281:V281"/>
    <mergeCell ref="Q464:R464"/>
    <mergeCell ref="U394:V394"/>
    <mergeCell ref="W394:X394"/>
    <mergeCell ref="U395:V395"/>
    <mergeCell ref="W395:X395"/>
    <mergeCell ref="U380:V380"/>
    <mergeCell ref="W380:X380"/>
    <mergeCell ref="S378:T378"/>
    <mergeCell ref="AA492:AB492"/>
    <mergeCell ref="AA493:AB493"/>
    <mergeCell ref="U481:V481"/>
    <mergeCell ref="W481:X481"/>
    <mergeCell ref="Y481:Z481"/>
    <mergeCell ref="O481:P481"/>
    <mergeCell ref="W493:X493"/>
    <mergeCell ref="Y493:Z493"/>
    <mergeCell ref="Y489:Z489"/>
    <mergeCell ref="U488:V488"/>
    <mergeCell ref="W488:X488"/>
    <mergeCell ref="Y488:Z488"/>
    <mergeCell ref="B501:AB502"/>
    <mergeCell ref="O489:P489"/>
    <mergeCell ref="O490:P490"/>
    <mergeCell ref="O491:P491"/>
    <mergeCell ref="O492:P492"/>
    <mergeCell ref="O493:P493"/>
    <mergeCell ref="O488:P488"/>
    <mergeCell ref="C485:H485"/>
    <mergeCell ref="I485:J485"/>
    <mergeCell ref="K485:L485"/>
    <mergeCell ref="M485:N485"/>
    <mergeCell ref="Q485:R485"/>
    <mergeCell ref="S485:T485"/>
    <mergeCell ref="U485:V485"/>
    <mergeCell ref="W485:X485"/>
    <mergeCell ref="Y485:Z485"/>
    <mergeCell ref="O484:P484"/>
    <mergeCell ref="O485:P485"/>
    <mergeCell ref="AA484:AB484"/>
    <mergeCell ref="AA485:AB485"/>
    <mergeCell ref="AA488:AB488"/>
    <mergeCell ref="AA489:AB489"/>
    <mergeCell ref="AA490:AB490"/>
    <mergeCell ref="AA491:AB491"/>
    <mergeCell ref="K491:L491"/>
    <mergeCell ref="M491:N491"/>
    <mergeCell ref="Q491:R491"/>
    <mergeCell ref="S491:T491"/>
    <mergeCell ref="U491:V491"/>
    <mergeCell ref="W491:X491"/>
    <mergeCell ref="Y491:Z491"/>
    <mergeCell ref="S490:T490"/>
    <mergeCell ref="I488:J488"/>
    <mergeCell ref="K488:L488"/>
    <mergeCell ref="M488:N488"/>
    <mergeCell ref="Q488:R488"/>
    <mergeCell ref="S488:T488"/>
    <mergeCell ref="U489:V489"/>
    <mergeCell ref="U490:V490"/>
    <mergeCell ref="W490:X490"/>
    <mergeCell ref="Y490:Z490"/>
    <mergeCell ref="W489:X489"/>
    <mergeCell ref="I489:J489"/>
    <mergeCell ref="K489:L489"/>
    <mergeCell ref="M489:N489"/>
    <mergeCell ref="I484:J484"/>
    <mergeCell ref="K484:L484"/>
    <mergeCell ref="M484:N484"/>
    <mergeCell ref="Q484:R484"/>
    <mergeCell ref="S484:T484"/>
    <mergeCell ref="U484:V484"/>
    <mergeCell ref="W484:X484"/>
    <mergeCell ref="Y484:Z484"/>
    <mergeCell ref="I482:J482"/>
    <mergeCell ref="K482:L482"/>
    <mergeCell ref="M482:N482"/>
    <mergeCell ref="Q482:R482"/>
    <mergeCell ref="S482:T482"/>
    <mergeCell ref="U482:V482"/>
    <mergeCell ref="W482:X482"/>
    <mergeCell ref="Y482:Z482"/>
    <mergeCell ref="O473:P473"/>
    <mergeCell ref="O474:P474"/>
    <mergeCell ref="O475:P475"/>
    <mergeCell ref="O476:P476"/>
    <mergeCell ref="I473:J473"/>
    <mergeCell ref="I476:J476"/>
    <mergeCell ref="O480:P480"/>
    <mergeCell ref="I483:J483"/>
    <mergeCell ref="K483:L483"/>
    <mergeCell ref="M483:N483"/>
    <mergeCell ref="Q483:R483"/>
    <mergeCell ref="S483:T483"/>
    <mergeCell ref="U483:V483"/>
    <mergeCell ref="W483:X483"/>
    <mergeCell ref="Y483:Z483"/>
    <mergeCell ref="O482:P482"/>
    <mergeCell ref="I480:J480"/>
    <mergeCell ref="K480:L480"/>
    <mergeCell ref="M480:N480"/>
    <mergeCell ref="Q480:R480"/>
    <mergeCell ref="S480:T480"/>
    <mergeCell ref="U480:V480"/>
    <mergeCell ref="W480:X480"/>
    <mergeCell ref="O466:P466"/>
    <mergeCell ref="O467:P467"/>
    <mergeCell ref="O468:P468"/>
    <mergeCell ref="O469:P469"/>
    <mergeCell ref="K481:L481"/>
    <mergeCell ref="K473:L473"/>
    <mergeCell ref="Q477:R477"/>
    <mergeCell ref="Y480:Z480"/>
    <mergeCell ref="Q476:R476"/>
    <mergeCell ref="S476:T476"/>
    <mergeCell ref="Y477:Z477"/>
    <mergeCell ref="I475:J475"/>
    <mergeCell ref="K475:L475"/>
    <mergeCell ref="M475:N475"/>
    <mergeCell ref="O472:P472"/>
    <mergeCell ref="K467:L467"/>
    <mergeCell ref="M467:N467"/>
    <mergeCell ref="Q467:R467"/>
    <mergeCell ref="I472:J472"/>
    <mergeCell ref="K472:L472"/>
    <mergeCell ref="U473:V473"/>
    <mergeCell ref="W473:X473"/>
    <mergeCell ref="Y473:Z473"/>
    <mergeCell ref="I481:J481"/>
    <mergeCell ref="U474:V474"/>
    <mergeCell ref="O483:P483"/>
    <mergeCell ref="U466:V466"/>
    <mergeCell ref="W466:X466"/>
    <mergeCell ref="U467:V467"/>
    <mergeCell ref="W467:X467"/>
    <mergeCell ref="U468:V468"/>
    <mergeCell ref="W468:X468"/>
    <mergeCell ref="U469:V469"/>
    <mergeCell ref="W469:X469"/>
    <mergeCell ref="K476:L476"/>
    <mergeCell ref="O447:P447"/>
    <mergeCell ref="O450:P450"/>
    <mergeCell ref="O448:P448"/>
    <mergeCell ref="O449:P449"/>
    <mergeCell ref="O452:P452"/>
    <mergeCell ref="O451:P451"/>
    <mergeCell ref="O453:P453"/>
    <mergeCell ref="O454:P454"/>
    <mergeCell ref="Q451:R451"/>
    <mergeCell ref="S451:T451"/>
    <mergeCell ref="S450:T450"/>
    <mergeCell ref="U464:V464"/>
    <mergeCell ref="W464:X464"/>
    <mergeCell ref="O464:P464"/>
    <mergeCell ref="S464:T464"/>
    <mergeCell ref="U465:V465"/>
    <mergeCell ref="W465:X465"/>
    <mergeCell ref="O465:P465"/>
    <mergeCell ref="U447:V447"/>
    <mergeCell ref="W447:X447"/>
    <mergeCell ref="K450:L450"/>
    <mergeCell ref="M464:N464"/>
    <mergeCell ref="W402:X402"/>
    <mergeCell ref="M454:N454"/>
    <mergeCell ref="Q454:R454"/>
    <mergeCell ref="K469:L469"/>
    <mergeCell ref="M466:N466"/>
    <mergeCell ref="M468:N468"/>
    <mergeCell ref="S439:T439"/>
    <mergeCell ref="U450:V450"/>
    <mergeCell ref="W450:X450"/>
    <mergeCell ref="U448:V448"/>
    <mergeCell ref="W448:X448"/>
    <mergeCell ref="U449:V449"/>
    <mergeCell ref="W449:X449"/>
    <mergeCell ref="U452:V452"/>
    <mergeCell ref="W452:X452"/>
    <mergeCell ref="U451:V451"/>
    <mergeCell ref="W451:X451"/>
    <mergeCell ref="U453:V453"/>
    <mergeCell ref="W453:X453"/>
    <mergeCell ref="U454:V454"/>
    <mergeCell ref="W454:X454"/>
    <mergeCell ref="S454:T454"/>
    <mergeCell ref="K468:L468"/>
    <mergeCell ref="K453:L453"/>
    <mergeCell ref="M453:N453"/>
    <mergeCell ref="Q453:R453"/>
    <mergeCell ref="S453:T453"/>
    <mergeCell ref="U403:V403"/>
    <mergeCell ref="W403:X403"/>
    <mergeCell ref="U402:V402"/>
    <mergeCell ref="S404:T404"/>
    <mergeCell ref="O408:P408"/>
    <mergeCell ref="I434:J434"/>
    <mergeCell ref="K380:L380"/>
    <mergeCell ref="M380:N380"/>
    <mergeCell ref="M381:N381"/>
    <mergeCell ref="C389:H389"/>
    <mergeCell ref="I389:J389"/>
    <mergeCell ref="K389:L389"/>
    <mergeCell ref="M389:N389"/>
    <mergeCell ref="Q389:R389"/>
    <mergeCell ref="S389:T389"/>
    <mergeCell ref="I390:J390"/>
    <mergeCell ref="K390:L390"/>
    <mergeCell ref="C362:H362"/>
    <mergeCell ref="C365:H365"/>
    <mergeCell ref="C379:H379"/>
    <mergeCell ref="O376:P376"/>
    <mergeCell ref="O374:P374"/>
    <mergeCell ref="O380:P380"/>
    <mergeCell ref="O381:P381"/>
    <mergeCell ref="O389:P389"/>
    <mergeCell ref="O390:P390"/>
    <mergeCell ref="O391:P391"/>
    <mergeCell ref="O392:P392"/>
    <mergeCell ref="O393:P393"/>
    <mergeCell ref="O394:P394"/>
    <mergeCell ref="O402:P402"/>
    <mergeCell ref="O403:P403"/>
    <mergeCell ref="Q403:R403"/>
    <mergeCell ref="S403:T403"/>
    <mergeCell ref="Q365:R365"/>
    <mergeCell ref="S365:T365"/>
    <mergeCell ref="B369:AB370"/>
    <mergeCell ref="W389:X389"/>
    <mergeCell ref="U390:V390"/>
    <mergeCell ref="W390:X390"/>
    <mergeCell ref="U391:V391"/>
    <mergeCell ref="W391:X391"/>
    <mergeCell ref="U392:V392"/>
    <mergeCell ref="W392:X392"/>
    <mergeCell ref="U393:V393"/>
    <mergeCell ref="S376:T376"/>
    <mergeCell ref="Q380:R380"/>
    <mergeCell ref="Q374:R374"/>
    <mergeCell ref="S374:T374"/>
    <mergeCell ref="U377:V377"/>
    <mergeCell ref="W377:X377"/>
    <mergeCell ref="U379:V379"/>
    <mergeCell ref="W379:X379"/>
    <mergeCell ref="U375:V375"/>
    <mergeCell ref="W375:X375"/>
    <mergeCell ref="U378:V378"/>
    <mergeCell ref="W378:X378"/>
    <mergeCell ref="U376:V376"/>
    <mergeCell ref="W376:X376"/>
    <mergeCell ref="U374:V374"/>
    <mergeCell ref="W374:X374"/>
    <mergeCell ref="U381:V381"/>
    <mergeCell ref="W381:X381"/>
    <mergeCell ref="S373:T373"/>
    <mergeCell ref="U372:V372"/>
    <mergeCell ref="W372:X372"/>
    <mergeCell ref="U373:V373"/>
    <mergeCell ref="W373:X373"/>
    <mergeCell ref="U350:V350"/>
    <mergeCell ref="W350:X350"/>
    <mergeCell ref="U349:V349"/>
    <mergeCell ref="W349:X349"/>
    <mergeCell ref="U351:V351"/>
    <mergeCell ref="W351:X351"/>
    <mergeCell ref="U352:V352"/>
    <mergeCell ref="W352:X352"/>
    <mergeCell ref="I363:J363"/>
    <mergeCell ref="I372:J372"/>
    <mergeCell ref="K347:L347"/>
    <mergeCell ref="M347:N347"/>
    <mergeCell ref="O372:P372"/>
    <mergeCell ref="O373:P373"/>
    <mergeCell ref="U361:V361"/>
    <mergeCell ref="W361:X361"/>
    <mergeCell ref="U362:V362"/>
    <mergeCell ref="W362:X362"/>
    <mergeCell ref="U363:V363"/>
    <mergeCell ref="W363:X363"/>
    <mergeCell ref="U364:V364"/>
    <mergeCell ref="W364:X364"/>
    <mergeCell ref="U365:V365"/>
    <mergeCell ref="W365:X365"/>
    <mergeCell ref="O361:P361"/>
    <mergeCell ref="K349:L349"/>
    <mergeCell ref="I352:J352"/>
    <mergeCell ref="O362:P362"/>
    <mergeCell ref="O363:P363"/>
    <mergeCell ref="O364:P364"/>
    <mergeCell ref="O365:P365"/>
    <mergeCell ref="M361:N361"/>
    <mergeCell ref="Q347:R347"/>
    <mergeCell ref="S347:T347"/>
    <mergeCell ref="I348:J348"/>
    <mergeCell ref="K361:L361"/>
    <mergeCell ref="S348:T348"/>
    <mergeCell ref="Q351:R351"/>
    <mergeCell ref="S351:T351"/>
    <mergeCell ref="K350:L350"/>
    <mergeCell ref="M351:N351"/>
    <mergeCell ref="S364:T364"/>
    <mergeCell ref="U334:V334"/>
    <mergeCell ref="W334:X334"/>
    <mergeCell ref="U335:V335"/>
    <mergeCell ref="W335:X335"/>
    <mergeCell ref="U336:V336"/>
    <mergeCell ref="W336:X336"/>
    <mergeCell ref="U337:V337"/>
    <mergeCell ref="W337:X337"/>
    <mergeCell ref="U338:V338"/>
    <mergeCell ref="W338:X338"/>
    <mergeCell ref="O334:P334"/>
    <mergeCell ref="O335:P335"/>
    <mergeCell ref="O336:P336"/>
    <mergeCell ref="O337:P337"/>
    <mergeCell ref="U347:V347"/>
    <mergeCell ref="W347:X347"/>
    <mergeCell ref="M336:N336"/>
    <mergeCell ref="AA305:AB305"/>
    <mergeCell ref="U319:V319"/>
    <mergeCell ref="AA306:AB306"/>
    <mergeCell ref="O338:P338"/>
    <mergeCell ref="U327:V327"/>
    <mergeCell ref="W327:X327"/>
    <mergeCell ref="U328:V328"/>
    <mergeCell ref="W328:X328"/>
    <mergeCell ref="U318:V318"/>
    <mergeCell ref="W318:X318"/>
    <mergeCell ref="U321:V321"/>
    <mergeCell ref="W321:X321"/>
    <mergeCell ref="U324:V324"/>
    <mergeCell ref="W324:X324"/>
    <mergeCell ref="U323:V323"/>
    <mergeCell ref="W323:X323"/>
    <mergeCell ref="M295:N295"/>
    <mergeCell ref="M296:N296"/>
    <mergeCell ref="M300:N300"/>
    <mergeCell ref="AA299:AB299"/>
    <mergeCell ref="AA300:AB300"/>
    <mergeCell ref="AA301:AB301"/>
    <mergeCell ref="AA310:AB310"/>
    <mergeCell ref="AA311:AB311"/>
    <mergeCell ref="O295:P295"/>
    <mergeCell ref="O296:P296"/>
    <mergeCell ref="O297:P297"/>
    <mergeCell ref="O298:P298"/>
    <mergeCell ref="O299:P299"/>
    <mergeCell ref="O300:P300"/>
    <mergeCell ref="O301:P301"/>
    <mergeCell ref="S298:T298"/>
    <mergeCell ref="K308:L308"/>
    <mergeCell ref="K309:L309"/>
    <mergeCell ref="I305:J305"/>
    <mergeCell ref="I306:J306"/>
    <mergeCell ref="I307:J307"/>
    <mergeCell ref="U326:V326"/>
    <mergeCell ref="W326:X326"/>
    <mergeCell ref="U322:V322"/>
    <mergeCell ref="W322:X322"/>
    <mergeCell ref="U320:V320"/>
    <mergeCell ref="W320:X320"/>
    <mergeCell ref="S327:T327"/>
    <mergeCell ref="O318:P318"/>
    <mergeCell ref="O319:P319"/>
    <mergeCell ref="O320:P320"/>
    <mergeCell ref="O321:P321"/>
    <mergeCell ref="O322:P322"/>
    <mergeCell ref="O323:P323"/>
    <mergeCell ref="O324:P324"/>
    <mergeCell ref="O325:P325"/>
    <mergeCell ref="O326:P326"/>
    <mergeCell ref="Q309:R309"/>
    <mergeCell ref="Q310:R310"/>
    <mergeCell ref="Q311:R311"/>
    <mergeCell ref="O309:P309"/>
    <mergeCell ref="O310:P310"/>
    <mergeCell ref="O311:P311"/>
    <mergeCell ref="S310:T310"/>
    <mergeCell ref="S311:T311"/>
    <mergeCell ref="W308:X308"/>
    <mergeCell ref="W309:X309"/>
    <mergeCell ref="AA295:AB295"/>
    <mergeCell ref="AA296:AB296"/>
    <mergeCell ref="AA297:AB297"/>
    <mergeCell ref="AA298:AB298"/>
    <mergeCell ref="Y286:Z286"/>
    <mergeCell ref="U290:V290"/>
    <mergeCell ref="W290:X290"/>
    <mergeCell ref="Q289:R289"/>
    <mergeCell ref="Y299:Z299"/>
    <mergeCell ref="U297:V297"/>
    <mergeCell ref="AA294:AB294"/>
    <mergeCell ref="M294:N294"/>
    <mergeCell ref="M310:N310"/>
    <mergeCell ref="Y294:Z294"/>
    <mergeCell ref="I304:J304"/>
    <mergeCell ref="K304:L304"/>
    <mergeCell ref="O304:P304"/>
    <mergeCell ref="S304:T304"/>
    <mergeCell ref="W304:X304"/>
    <mergeCell ref="U304:V304"/>
    <mergeCell ref="Y304:Z304"/>
    <mergeCell ref="U305:V305"/>
    <mergeCell ref="U306:V306"/>
    <mergeCell ref="U307:V307"/>
    <mergeCell ref="S305:T305"/>
    <mergeCell ref="W305:X305"/>
    <mergeCell ref="W306:X306"/>
    <mergeCell ref="W307:X307"/>
    <mergeCell ref="AA307:AB307"/>
    <mergeCell ref="AA308:AB308"/>
    <mergeCell ref="AA309:AB309"/>
    <mergeCell ref="AA304:AB304"/>
    <mergeCell ref="Y305:Z305"/>
    <mergeCell ref="Y306:Z306"/>
    <mergeCell ref="Y307:Z307"/>
    <mergeCell ref="S284:T284"/>
    <mergeCell ref="Q291:R291"/>
    <mergeCell ref="S291:T291"/>
    <mergeCell ref="W295:X295"/>
    <mergeCell ref="U294:V294"/>
    <mergeCell ref="W294:X294"/>
    <mergeCell ref="S300:T300"/>
    <mergeCell ref="M305:N305"/>
    <mergeCell ref="M306:N306"/>
    <mergeCell ref="M311:N311"/>
    <mergeCell ref="W297:X297"/>
    <mergeCell ref="Y295:Z295"/>
    <mergeCell ref="U298:V298"/>
    <mergeCell ref="W298:X298"/>
    <mergeCell ref="Y298:Z298"/>
    <mergeCell ref="O307:P307"/>
    <mergeCell ref="O308:P308"/>
    <mergeCell ref="O305:P305"/>
    <mergeCell ref="O306:P306"/>
    <mergeCell ref="U311:V311"/>
    <mergeCell ref="Q295:R295"/>
    <mergeCell ref="Q300:R300"/>
    <mergeCell ref="U296:V296"/>
    <mergeCell ref="Q294:R294"/>
    <mergeCell ref="Q305:R305"/>
    <mergeCell ref="Q306:R306"/>
    <mergeCell ref="Q307:R307"/>
    <mergeCell ref="Q308:R308"/>
    <mergeCell ref="Q296:R296"/>
    <mergeCell ref="S296:T296"/>
    <mergeCell ref="U299:V299"/>
    <mergeCell ref="W299:X299"/>
    <mergeCell ref="S299:T299"/>
    <mergeCell ref="U300:V300"/>
    <mergeCell ref="U295:V295"/>
    <mergeCell ref="S294:T294"/>
    <mergeCell ref="AA291:AB291"/>
    <mergeCell ref="W287:X287"/>
    <mergeCell ref="S289:T289"/>
    <mergeCell ref="Q284:R284"/>
    <mergeCell ref="S285:T285"/>
    <mergeCell ref="U291:V291"/>
    <mergeCell ref="W291:X291"/>
    <mergeCell ref="Y290:Z290"/>
    <mergeCell ref="U289:V289"/>
    <mergeCell ref="W289:X289"/>
    <mergeCell ref="Y289:Z289"/>
    <mergeCell ref="U287:V287"/>
    <mergeCell ref="Y291:Z291"/>
    <mergeCell ref="Y288:Z288"/>
    <mergeCell ref="U286:V286"/>
    <mergeCell ref="W286:X286"/>
    <mergeCell ref="S288:T288"/>
    <mergeCell ref="U284:V284"/>
    <mergeCell ref="W284:X284"/>
    <mergeCell ref="Y284:Z284"/>
    <mergeCell ref="O285:P285"/>
    <mergeCell ref="O286:P286"/>
    <mergeCell ref="O287:P287"/>
    <mergeCell ref="O288:P288"/>
    <mergeCell ref="O289:P289"/>
    <mergeCell ref="O290:P290"/>
    <mergeCell ref="W276:X276"/>
    <mergeCell ref="I277:J277"/>
    <mergeCell ref="I280:J280"/>
    <mergeCell ref="I281:J281"/>
    <mergeCell ref="K279:L279"/>
    <mergeCell ref="K281:L281"/>
    <mergeCell ref="M275:N275"/>
    <mergeCell ref="O275:P275"/>
    <mergeCell ref="Q274:R274"/>
    <mergeCell ref="AA284:AB284"/>
    <mergeCell ref="Q285:R285"/>
    <mergeCell ref="Q286:R286"/>
    <mergeCell ref="Q287:R287"/>
    <mergeCell ref="Q288:R288"/>
    <mergeCell ref="U288:V288"/>
    <mergeCell ref="S286:T286"/>
    <mergeCell ref="S287:T287"/>
    <mergeCell ref="W288:X288"/>
    <mergeCell ref="AA285:AB285"/>
    <mergeCell ref="AA286:AB286"/>
    <mergeCell ref="AA287:AB287"/>
    <mergeCell ref="AA288:AB288"/>
    <mergeCell ref="AA289:AB289"/>
    <mergeCell ref="AA290:AB290"/>
    <mergeCell ref="AA213:AB213"/>
    <mergeCell ref="AA214:AB214"/>
    <mergeCell ref="AA215:AB215"/>
    <mergeCell ref="AA216:AB216"/>
    <mergeCell ref="AA217:AB217"/>
    <mergeCell ref="AA218:AB218"/>
    <mergeCell ref="AA221:AB221"/>
    <mergeCell ref="AA222:AB222"/>
    <mergeCell ref="AA223:AB223"/>
    <mergeCell ref="AA224:AB224"/>
    <mergeCell ref="AA225:AB225"/>
    <mergeCell ref="AA226:AB226"/>
    <mergeCell ref="AA227:AB227"/>
    <mergeCell ref="O221:P221"/>
    <mergeCell ref="O222:P222"/>
    <mergeCell ref="O223:P223"/>
    <mergeCell ref="Y215:Z215"/>
    <mergeCell ref="Y233:Z233"/>
    <mergeCell ref="O232:P232"/>
    <mergeCell ref="O233:P233"/>
    <mergeCell ref="Y230:Z230"/>
    <mergeCell ref="Y231:Z231"/>
    <mergeCell ref="Y227:Z227"/>
    <mergeCell ref="Y226:Z226"/>
    <mergeCell ref="K296:L296"/>
    <mergeCell ref="K294:L294"/>
    <mergeCell ref="O278:P278"/>
    <mergeCell ref="O279:P279"/>
    <mergeCell ref="O280:P280"/>
    <mergeCell ref="O281:P281"/>
    <mergeCell ref="O277:P277"/>
    <mergeCell ref="M289:N289"/>
    <mergeCell ref="O276:P276"/>
    <mergeCell ref="O291:P291"/>
    <mergeCell ref="O284:P284"/>
    <mergeCell ref="O294:P294"/>
    <mergeCell ref="O274:P274"/>
    <mergeCell ref="S275:T275"/>
    <mergeCell ref="S278:T278"/>
    <mergeCell ref="S280:T280"/>
    <mergeCell ref="W275:X275"/>
    <mergeCell ref="K285:L285"/>
    <mergeCell ref="K287:L287"/>
    <mergeCell ref="K288:L288"/>
    <mergeCell ref="K289:L289"/>
    <mergeCell ref="K290:L290"/>
    <mergeCell ref="M285:N285"/>
    <mergeCell ref="M286:N286"/>
    <mergeCell ref="M287:N287"/>
    <mergeCell ref="U226:V226"/>
    <mergeCell ref="W226:X226"/>
    <mergeCell ref="Q216:R216"/>
    <mergeCell ref="Q221:R221"/>
    <mergeCell ref="K224:L224"/>
    <mergeCell ref="Y216:Z216"/>
    <mergeCell ref="Y217:Z217"/>
    <mergeCell ref="Y218:Z218"/>
    <mergeCell ref="U218:V218"/>
    <mergeCell ref="U217:V217"/>
    <mergeCell ref="U216:V216"/>
    <mergeCell ref="U215:V215"/>
    <mergeCell ref="W222:X222"/>
    <mergeCell ref="U213:V213"/>
    <mergeCell ref="S214:T214"/>
    <mergeCell ref="S215:T215"/>
    <mergeCell ref="S216:T216"/>
    <mergeCell ref="U221:V221"/>
    <mergeCell ref="U187:V187"/>
    <mergeCell ref="I212:J212"/>
    <mergeCell ref="M212:N212"/>
    <mergeCell ref="M218:N218"/>
    <mergeCell ref="M217:N217"/>
    <mergeCell ref="U234:V234"/>
    <mergeCell ref="W234:X234"/>
    <mergeCell ref="I213:J213"/>
    <mergeCell ref="K218:L218"/>
    <mergeCell ref="Q218:R218"/>
    <mergeCell ref="K215:L215"/>
    <mergeCell ref="K216:L216"/>
    <mergeCell ref="K217:L217"/>
    <mergeCell ref="M216:N216"/>
    <mergeCell ref="M215:N215"/>
    <mergeCell ref="M214:N214"/>
    <mergeCell ref="I223:J223"/>
    <mergeCell ref="M223:N223"/>
    <mergeCell ref="S221:T221"/>
    <mergeCell ref="Q226:R226"/>
    <mergeCell ref="S217:T217"/>
    <mergeCell ref="S218:T218"/>
    <mergeCell ref="Q223:R223"/>
    <mergeCell ref="Q224:R224"/>
    <mergeCell ref="M227:N227"/>
    <mergeCell ref="I217:J217"/>
    <mergeCell ref="I216:J216"/>
    <mergeCell ref="I215:J215"/>
    <mergeCell ref="I214:J214"/>
    <mergeCell ref="U231:V231"/>
    <mergeCell ref="W231:X231"/>
    <mergeCell ref="U214:V214"/>
    <mergeCell ref="S212:T212"/>
    <mergeCell ref="S213:T213"/>
    <mergeCell ref="U212:V212"/>
    <mergeCell ref="O213:P213"/>
    <mergeCell ref="O214:P214"/>
    <mergeCell ref="O215:P215"/>
    <mergeCell ref="O216:P216"/>
    <mergeCell ref="O217:P217"/>
    <mergeCell ref="O218:P218"/>
    <mergeCell ref="S180:T180"/>
    <mergeCell ref="M204:N204"/>
    <mergeCell ref="I204:J204"/>
    <mergeCell ref="Q209:R209"/>
    <mergeCell ref="S209:T209"/>
    <mergeCell ref="I209:J209"/>
    <mergeCell ref="K209:L209"/>
    <mergeCell ref="U209:V209"/>
    <mergeCell ref="Q204:R204"/>
    <mergeCell ref="S204:T204"/>
    <mergeCell ref="M213:N213"/>
    <mergeCell ref="Q206:R206"/>
    <mergeCell ref="S206:T206"/>
    <mergeCell ref="K213:L213"/>
    <mergeCell ref="K214:L214"/>
    <mergeCell ref="K212:L212"/>
    <mergeCell ref="S227:T227"/>
    <mergeCell ref="I227:J227"/>
    <mergeCell ref="Q225:R225"/>
    <mergeCell ref="I236:J236"/>
    <mergeCell ref="K236:L236"/>
    <mergeCell ref="C212:D212"/>
    <mergeCell ref="O226:P226"/>
    <mergeCell ref="S223:T223"/>
    <mergeCell ref="O227:P227"/>
    <mergeCell ref="E212:F212"/>
    <mergeCell ref="E221:F221"/>
    <mergeCell ref="I233:J233"/>
    <mergeCell ref="K233:L233"/>
    <mergeCell ref="M233:N233"/>
    <mergeCell ref="U233:V233"/>
    <mergeCell ref="O231:P231"/>
    <mergeCell ref="W233:X233"/>
    <mergeCell ref="O230:P230"/>
    <mergeCell ref="S226:T226"/>
    <mergeCell ref="Q230:R230"/>
    <mergeCell ref="S230:T230"/>
    <mergeCell ref="U230:V230"/>
    <mergeCell ref="W230:X230"/>
    <mergeCell ref="O212:P212"/>
    <mergeCell ref="AA212:AB212"/>
    <mergeCell ref="S274:T274"/>
    <mergeCell ref="S205:T205"/>
    <mergeCell ref="I205:J205"/>
    <mergeCell ref="O209:P209"/>
    <mergeCell ref="K232:L232"/>
    <mergeCell ref="M207:N207"/>
    <mergeCell ref="Q207:R207"/>
    <mergeCell ref="S207:T207"/>
    <mergeCell ref="I207:J207"/>
    <mergeCell ref="K207:L207"/>
    <mergeCell ref="K222:L222"/>
    <mergeCell ref="I226:J226"/>
    <mergeCell ref="M226:N226"/>
    <mergeCell ref="K221:L221"/>
    <mergeCell ref="I206:J206"/>
    <mergeCell ref="K206:L206"/>
    <mergeCell ref="I230:J230"/>
    <mergeCell ref="K230:L230"/>
    <mergeCell ref="M230:N230"/>
    <mergeCell ref="M205:N205"/>
    <mergeCell ref="Q205:R205"/>
    <mergeCell ref="K378:L378"/>
    <mergeCell ref="M378:N378"/>
    <mergeCell ref="Q378:R378"/>
    <mergeCell ref="Z174:AA174"/>
    <mergeCell ref="K328:L328"/>
    <mergeCell ref="AA180:AB180"/>
    <mergeCell ref="AA181:AB181"/>
    <mergeCell ref="AA183:AB183"/>
    <mergeCell ref="AA182:AB182"/>
    <mergeCell ref="AA186:AB186"/>
    <mergeCell ref="AA184:AB184"/>
    <mergeCell ref="AA187:AB187"/>
    <mergeCell ref="AA188:AB188"/>
    <mergeCell ref="U203:V203"/>
    <mergeCell ref="W203:X203"/>
    <mergeCell ref="U204:V204"/>
    <mergeCell ref="W204:X204"/>
    <mergeCell ref="U205:V205"/>
    <mergeCell ref="W205:X205"/>
    <mergeCell ref="U206:V206"/>
    <mergeCell ref="W206:X206"/>
    <mergeCell ref="W188:X188"/>
    <mergeCell ref="Y188:Z188"/>
    <mergeCell ref="Y184:Z184"/>
    <mergeCell ref="O235:P235"/>
    <mergeCell ref="O236:P236"/>
    <mergeCell ref="Q232:R232"/>
    <mergeCell ref="S232:T232"/>
    <mergeCell ref="U232:V232"/>
    <mergeCell ref="W232:X232"/>
    <mergeCell ref="Q233:R233"/>
    <mergeCell ref="S233:T233"/>
    <mergeCell ref="C490:H490"/>
    <mergeCell ref="C516:H516"/>
    <mergeCell ref="C523:H523"/>
    <mergeCell ref="C517:H517"/>
    <mergeCell ref="E472:F472"/>
    <mergeCell ref="C476:H476"/>
    <mergeCell ref="C472:D472"/>
    <mergeCell ref="C530:H530"/>
    <mergeCell ref="C488:D488"/>
    <mergeCell ref="E488:F488"/>
    <mergeCell ref="C489:H489"/>
    <mergeCell ref="C473:H473"/>
    <mergeCell ref="C483:H483"/>
    <mergeCell ref="C480:D480"/>
    <mergeCell ref="E480:F480"/>
    <mergeCell ref="X166:Y166"/>
    <mergeCell ref="Z166:AA166"/>
    <mergeCell ref="W209:X209"/>
    <mergeCell ref="O203:P203"/>
    <mergeCell ref="O204:P204"/>
    <mergeCell ref="O205:P205"/>
    <mergeCell ref="C467:H467"/>
    <mergeCell ref="C434:H434"/>
    <mergeCell ref="C437:H437"/>
    <mergeCell ref="C435:H435"/>
    <mergeCell ref="C438:H438"/>
    <mergeCell ref="C436:H436"/>
    <mergeCell ref="C464:H464"/>
    <mergeCell ref="C403:H403"/>
    <mergeCell ref="C363:H363"/>
    <mergeCell ref="C372:H372"/>
    <mergeCell ref="C374:H374"/>
    <mergeCell ref="C655:H655"/>
    <mergeCell ref="C654:H654"/>
    <mergeCell ref="C652:D652"/>
    <mergeCell ref="C650:H650"/>
    <mergeCell ref="C646:H646"/>
    <mergeCell ref="C657:H657"/>
    <mergeCell ref="C649:H649"/>
    <mergeCell ref="C605:H605"/>
    <mergeCell ref="C604:H604"/>
    <mergeCell ref="C603:H603"/>
    <mergeCell ref="C595:H595"/>
    <mergeCell ref="C591:H591"/>
    <mergeCell ref="C590:H590"/>
    <mergeCell ref="C589:H589"/>
    <mergeCell ref="C592:H592"/>
    <mergeCell ref="C588:H588"/>
    <mergeCell ref="C560:H560"/>
    <mergeCell ref="C630:H630"/>
    <mergeCell ref="C627:H627"/>
    <mergeCell ref="C626:H626"/>
    <mergeCell ref="C711:H711"/>
    <mergeCell ref="C710:H710"/>
    <mergeCell ref="C709:H709"/>
    <mergeCell ref="C708:H708"/>
    <mergeCell ref="C703:H703"/>
    <mergeCell ref="C702:H702"/>
    <mergeCell ref="C689:H689"/>
    <mergeCell ref="C679:H679"/>
    <mergeCell ref="C642:H642"/>
    <mergeCell ref="C639:H639"/>
    <mergeCell ref="C643:H643"/>
    <mergeCell ref="C645:H645"/>
    <mergeCell ref="C640:H640"/>
    <mergeCell ref="C634:H634"/>
    <mergeCell ref="C633:H633"/>
    <mergeCell ref="C632:H632"/>
    <mergeCell ref="C631:H631"/>
    <mergeCell ref="C688:H688"/>
    <mergeCell ref="C686:H686"/>
    <mergeCell ref="C685:H685"/>
    <mergeCell ref="C668:H668"/>
    <mergeCell ref="C673:H673"/>
    <mergeCell ref="C693:H693"/>
    <mergeCell ref="C705:H705"/>
    <mergeCell ref="C707:H707"/>
    <mergeCell ref="C644:H644"/>
    <mergeCell ref="C648:H648"/>
    <mergeCell ref="E652:F652"/>
    <mergeCell ref="C647:H647"/>
    <mergeCell ref="C691:H691"/>
    <mergeCell ref="C694:H694"/>
    <mergeCell ref="C677:H677"/>
    <mergeCell ref="C818:H818"/>
    <mergeCell ref="C817:H817"/>
    <mergeCell ref="C816:H816"/>
    <mergeCell ref="C812:H812"/>
    <mergeCell ref="C811:H811"/>
    <mergeCell ref="C799:H799"/>
    <mergeCell ref="C756:H756"/>
    <mergeCell ref="C755:H755"/>
    <mergeCell ref="C754:H754"/>
    <mergeCell ref="C753:H753"/>
    <mergeCell ref="C746:H746"/>
    <mergeCell ref="C745:H745"/>
    <mergeCell ref="C726:H726"/>
    <mergeCell ref="C725:H725"/>
    <mergeCell ref="C722:H722"/>
    <mergeCell ref="C720:H720"/>
    <mergeCell ref="C713:H713"/>
    <mergeCell ref="C809:H809"/>
    <mergeCell ref="C798:H798"/>
    <mergeCell ref="C748:H748"/>
    <mergeCell ref="C749:H749"/>
    <mergeCell ref="C786:H786"/>
    <mergeCell ref="C747:H747"/>
    <mergeCell ref="C718:H718"/>
    <mergeCell ref="C719:H719"/>
    <mergeCell ref="C810:H810"/>
    <mergeCell ref="E715:F715"/>
    <mergeCell ref="B781:AB782"/>
    <mergeCell ref="C148:H148"/>
    <mergeCell ref="I148:J148"/>
    <mergeCell ref="K148:L148"/>
    <mergeCell ref="M148:N148"/>
    <mergeCell ref="Q148:R148"/>
    <mergeCell ref="S148:T148"/>
    <mergeCell ref="U148:V148"/>
    <mergeCell ref="W148:X148"/>
    <mergeCell ref="Y148:Z148"/>
    <mergeCell ref="O127:P127"/>
    <mergeCell ref="O128:P128"/>
    <mergeCell ref="O130:P130"/>
    <mergeCell ref="O129:P129"/>
    <mergeCell ref="O132:P132"/>
    <mergeCell ref="O133:P133"/>
    <mergeCell ref="O131:P131"/>
    <mergeCell ref="O142:P142"/>
    <mergeCell ref="O137:P137"/>
    <mergeCell ref="O146:P146"/>
    <mergeCell ref="O141:P141"/>
    <mergeCell ref="O143:P143"/>
    <mergeCell ref="O145:P145"/>
    <mergeCell ref="O138:P138"/>
    <mergeCell ref="O136:P136"/>
    <mergeCell ref="O135:P135"/>
    <mergeCell ref="O134:P134"/>
    <mergeCell ref="O147:P147"/>
    <mergeCell ref="O144:P144"/>
    <mergeCell ref="I136:J136"/>
    <mergeCell ref="S146:T146"/>
    <mergeCell ref="Q146:R146"/>
    <mergeCell ref="Q141:R141"/>
    <mergeCell ref="I133:J133"/>
    <mergeCell ref="D100:J100"/>
    <mergeCell ref="Q100:W100"/>
    <mergeCell ref="W133:X133"/>
    <mergeCell ref="I139:J139"/>
    <mergeCell ref="X99:Y99"/>
    <mergeCell ref="X113:Y113"/>
    <mergeCell ref="C129:H129"/>
    <mergeCell ref="C133:H133"/>
    <mergeCell ref="C149:H149"/>
    <mergeCell ref="U137:V137"/>
    <mergeCell ref="W137:X137"/>
    <mergeCell ref="Y137:Z137"/>
    <mergeCell ref="U147:V147"/>
    <mergeCell ref="W147:X147"/>
    <mergeCell ref="Y147:Z147"/>
    <mergeCell ref="U139:V139"/>
    <mergeCell ref="W139:X139"/>
    <mergeCell ref="Y139:Z139"/>
    <mergeCell ref="C628:H628"/>
    <mergeCell ref="C625:H625"/>
    <mergeCell ref="C629:H629"/>
    <mergeCell ref="K338:L338"/>
    <mergeCell ref="D101:J101"/>
    <mergeCell ref="D102:J102"/>
    <mergeCell ref="D106:J106"/>
    <mergeCell ref="D107:J107"/>
    <mergeCell ref="D108:J108"/>
    <mergeCell ref="D109:J109"/>
    <mergeCell ref="D112:J112"/>
    <mergeCell ref="O139:P139"/>
    <mergeCell ref="O140:P140"/>
    <mergeCell ref="O148:P148"/>
    <mergeCell ref="C137:H137"/>
    <mergeCell ref="I137:J137"/>
    <mergeCell ref="K137:L137"/>
    <mergeCell ref="M137:N137"/>
    <mergeCell ref="Q137:R137"/>
    <mergeCell ref="S137:T137"/>
    <mergeCell ref="C147:H147"/>
    <mergeCell ref="I147:J147"/>
    <mergeCell ref="C127:H127"/>
    <mergeCell ref="C130:H130"/>
    <mergeCell ref="C128:H128"/>
    <mergeCell ref="C132:H132"/>
    <mergeCell ref="C134:H134"/>
    <mergeCell ref="C131:H131"/>
    <mergeCell ref="C136:H136"/>
    <mergeCell ref="C138:H138"/>
    <mergeCell ref="C135:H135"/>
    <mergeCell ref="C139:H139"/>
    <mergeCell ref="C145:H145"/>
    <mergeCell ref="C141:H141"/>
    <mergeCell ref="C143:H143"/>
    <mergeCell ref="C144:H144"/>
    <mergeCell ref="C146:H146"/>
    <mergeCell ref="C142:H142"/>
    <mergeCell ref="C140:H140"/>
    <mergeCell ref="I373:J373"/>
    <mergeCell ref="K373:L373"/>
    <mergeCell ref="Q634:R634"/>
    <mergeCell ref="S634:T634"/>
    <mergeCell ref="Q639:R639"/>
    <mergeCell ref="S639:T639"/>
    <mergeCell ref="S645:T645"/>
    <mergeCell ref="Y187:Z187"/>
    <mergeCell ref="M595:N595"/>
    <mergeCell ref="M634:N634"/>
    <mergeCell ref="M596:N596"/>
    <mergeCell ref="M323:N323"/>
    <mergeCell ref="M404:N404"/>
    <mergeCell ref="M291:N291"/>
    <mergeCell ref="W187:X187"/>
    <mergeCell ref="Y221:Z221"/>
    <mergeCell ref="Q222:R222"/>
    <mergeCell ref="U222:V222"/>
    <mergeCell ref="Y213:Z213"/>
    <mergeCell ref="Y214:Z214"/>
    <mergeCell ref="Q447:R447"/>
    <mergeCell ref="S447:T447"/>
    <mergeCell ref="Q592:R592"/>
    <mergeCell ref="W221:X221"/>
    <mergeCell ref="Y287:Z287"/>
    <mergeCell ref="K337:L337"/>
    <mergeCell ref="M290:N290"/>
    <mergeCell ref="Q290:R290"/>
    <mergeCell ref="W296:X296"/>
    <mergeCell ref="Y296:Z296"/>
    <mergeCell ref="Y638:Z638"/>
    <mergeCell ref="K351:L351"/>
    <mergeCell ref="X164:Y164"/>
    <mergeCell ref="Z164:AA164"/>
    <mergeCell ref="X165:Y165"/>
    <mergeCell ref="Z165:AA165"/>
    <mergeCell ref="I319:J319"/>
    <mergeCell ref="I347:J347"/>
    <mergeCell ref="I346:J346"/>
    <mergeCell ref="I335:J335"/>
    <mergeCell ref="K335:L335"/>
    <mergeCell ref="M335:N335"/>
    <mergeCell ref="Q327:R327"/>
    <mergeCell ref="S325:T325"/>
    <mergeCell ref="S322:T322"/>
    <mergeCell ref="K327:L327"/>
    <mergeCell ref="Q335:R335"/>
    <mergeCell ref="S335:T335"/>
    <mergeCell ref="Q334:R334"/>
    <mergeCell ref="M325:N325"/>
    <mergeCell ref="Q325:R325"/>
    <mergeCell ref="S334:T334"/>
    <mergeCell ref="I334:J334"/>
    <mergeCell ref="K334:L334"/>
    <mergeCell ref="M322:N322"/>
    <mergeCell ref="Q322:R322"/>
    <mergeCell ref="Q323:R323"/>
    <mergeCell ref="Y301:Z301"/>
    <mergeCell ref="K324:L324"/>
    <mergeCell ref="K319:L319"/>
    <mergeCell ref="M307:N307"/>
    <mergeCell ref="I337:J337"/>
    <mergeCell ref="S346:T346"/>
    <mergeCell ref="M170:N170"/>
    <mergeCell ref="AA147:AB147"/>
    <mergeCell ref="Y149:Z149"/>
    <mergeCell ref="S337:T337"/>
    <mergeCell ref="M338:N338"/>
    <mergeCell ref="M319:N319"/>
    <mergeCell ref="Q319:R319"/>
    <mergeCell ref="S319:T319"/>
    <mergeCell ref="M403:N403"/>
    <mergeCell ref="M402:N402"/>
    <mergeCell ref="Q402:R402"/>
    <mergeCell ref="S402:T402"/>
    <mergeCell ref="M328:N328"/>
    <mergeCell ref="O346:P346"/>
    <mergeCell ref="O347:P347"/>
    <mergeCell ref="O348:P348"/>
    <mergeCell ref="O349:P349"/>
    <mergeCell ref="O350:P350"/>
    <mergeCell ref="O351:P351"/>
    <mergeCell ref="O352:P352"/>
    <mergeCell ref="Q349:R349"/>
    <mergeCell ref="M327:N327"/>
    <mergeCell ref="M334:N334"/>
    <mergeCell ref="Y297:Z297"/>
    <mergeCell ref="Z162:AA162"/>
    <mergeCell ref="X163:Y163"/>
    <mergeCell ref="U149:V149"/>
    <mergeCell ref="AA148:AB148"/>
    <mergeCell ref="AA149:AB149"/>
    <mergeCell ref="O188:P188"/>
    <mergeCell ref="U207:V207"/>
    <mergeCell ref="W207:X207"/>
    <mergeCell ref="Z163:AA163"/>
    <mergeCell ref="K136:L136"/>
    <mergeCell ref="Y130:Z130"/>
    <mergeCell ref="U131:V131"/>
    <mergeCell ref="W126:X126"/>
    <mergeCell ref="Y135:Z135"/>
    <mergeCell ref="Y146:Z146"/>
    <mergeCell ref="Y141:Z141"/>
    <mergeCell ref="Y145:Z145"/>
    <mergeCell ref="U136:V136"/>
    <mergeCell ref="W136:X136"/>
    <mergeCell ref="W142:X142"/>
    <mergeCell ref="K143:L143"/>
    <mergeCell ref="M143:N143"/>
    <mergeCell ref="Q143:R143"/>
    <mergeCell ref="S143:T143"/>
    <mergeCell ref="Q142:R142"/>
    <mergeCell ref="U138:V138"/>
    <mergeCell ref="K144:L144"/>
    <mergeCell ref="M144:N144"/>
    <mergeCell ref="Q144:R144"/>
    <mergeCell ref="S144:T144"/>
    <mergeCell ref="M134:N134"/>
    <mergeCell ref="Y138:Z138"/>
    <mergeCell ref="Y143:Z143"/>
    <mergeCell ref="M146:N146"/>
    <mergeCell ref="M141:N141"/>
    <mergeCell ref="M145:N145"/>
    <mergeCell ref="U140:V140"/>
    <mergeCell ref="S135:T135"/>
    <mergeCell ref="W131:X131"/>
    <mergeCell ref="S140:T140"/>
    <mergeCell ref="Y136:Z136"/>
    <mergeCell ref="K133:L133"/>
    <mergeCell ref="I144:J144"/>
    <mergeCell ref="M139:N139"/>
    <mergeCell ref="Q136:R136"/>
    <mergeCell ref="S136:T136"/>
    <mergeCell ref="Q138:R138"/>
    <mergeCell ref="I143:J143"/>
    <mergeCell ref="I149:J149"/>
    <mergeCell ref="Y142:Z142"/>
    <mergeCell ref="O149:P149"/>
    <mergeCell ref="AE152:AF152"/>
    <mergeCell ref="C126:H126"/>
    <mergeCell ref="I128:J128"/>
    <mergeCell ref="I138:J138"/>
    <mergeCell ref="I131:J131"/>
    <mergeCell ref="I135:J135"/>
    <mergeCell ref="I146:J146"/>
    <mergeCell ref="I141:J141"/>
    <mergeCell ref="I145:J145"/>
    <mergeCell ref="I142:J142"/>
    <mergeCell ref="K128:L128"/>
    <mergeCell ref="K138:L138"/>
    <mergeCell ref="K131:L131"/>
    <mergeCell ref="K135:L135"/>
    <mergeCell ref="K146:L146"/>
    <mergeCell ref="K141:L141"/>
    <mergeCell ref="K145:L145"/>
    <mergeCell ref="I140:J140"/>
    <mergeCell ref="K140:L140"/>
    <mergeCell ref="M142:N142"/>
    <mergeCell ref="W128:X128"/>
    <mergeCell ref="W138:X138"/>
    <mergeCell ref="S131:T131"/>
    <mergeCell ref="I127:J127"/>
    <mergeCell ref="K127:L127"/>
    <mergeCell ref="M127:N127"/>
    <mergeCell ref="Q127:R127"/>
    <mergeCell ref="S127:T127"/>
    <mergeCell ref="I126:J126"/>
    <mergeCell ref="AC133:AD133"/>
    <mergeCell ref="I134:J134"/>
    <mergeCell ref="I129:J129"/>
    <mergeCell ref="K129:L129"/>
    <mergeCell ref="M129:N129"/>
    <mergeCell ref="Q129:R129"/>
    <mergeCell ref="S129:T129"/>
    <mergeCell ref="U129:V129"/>
    <mergeCell ref="W129:X129"/>
    <mergeCell ref="Y129:Z129"/>
    <mergeCell ref="I132:J132"/>
    <mergeCell ref="K132:L132"/>
    <mergeCell ref="M132:N132"/>
    <mergeCell ref="Q132:R132"/>
    <mergeCell ref="S132:T132"/>
    <mergeCell ref="U132:V132"/>
    <mergeCell ref="W132:X132"/>
    <mergeCell ref="Y132:Z132"/>
    <mergeCell ref="AA130:AB130"/>
    <mergeCell ref="AA129:AB129"/>
    <mergeCell ref="I130:J130"/>
    <mergeCell ref="K130:L130"/>
    <mergeCell ref="M130:N130"/>
    <mergeCell ref="Q130:R130"/>
    <mergeCell ref="U130:V130"/>
    <mergeCell ref="S130:T130"/>
    <mergeCell ref="Y96:Z96"/>
    <mergeCell ref="K97:L97"/>
    <mergeCell ref="K92:L92"/>
    <mergeCell ref="M92:N92"/>
    <mergeCell ref="K116:L116"/>
    <mergeCell ref="M116:N116"/>
    <mergeCell ref="K110:L110"/>
    <mergeCell ref="M110:N110"/>
    <mergeCell ref="K114:L114"/>
    <mergeCell ref="K111:L111"/>
    <mergeCell ref="Z99:AA99"/>
    <mergeCell ref="M113:N113"/>
    <mergeCell ref="K108:L108"/>
    <mergeCell ref="Z119:AA119"/>
    <mergeCell ref="O126:P126"/>
    <mergeCell ref="AA126:AB126"/>
    <mergeCell ref="AA127:AB127"/>
    <mergeCell ref="X116:Y116"/>
    <mergeCell ref="Z116:AA116"/>
    <mergeCell ref="Z98:AA98"/>
    <mergeCell ref="Z97:AA97"/>
    <mergeCell ref="Z107:AA107"/>
    <mergeCell ref="X107:Y107"/>
    <mergeCell ref="Y126:Z126"/>
    <mergeCell ref="Z113:AA113"/>
    <mergeCell ref="M111:N111"/>
    <mergeCell ref="K123:L123"/>
    <mergeCell ref="M123:N123"/>
    <mergeCell ref="M114:N114"/>
    <mergeCell ref="M128:N128"/>
    <mergeCell ref="M131:N131"/>
    <mergeCell ref="X97:Y97"/>
    <mergeCell ref="X98:Y98"/>
    <mergeCell ref="S128:T128"/>
    <mergeCell ref="Q97:W97"/>
    <mergeCell ref="Q98:W98"/>
    <mergeCell ref="Q99:W99"/>
    <mergeCell ref="Q111:W111"/>
    <mergeCell ref="Q112:W112"/>
    <mergeCell ref="Q134:R134"/>
    <mergeCell ref="U134:V134"/>
    <mergeCell ref="AA139:AB139"/>
    <mergeCell ref="AA140:AB140"/>
    <mergeCell ref="Q139:R139"/>
    <mergeCell ref="Y131:Z131"/>
    <mergeCell ref="M149:N149"/>
    <mergeCell ref="M126:N126"/>
    <mergeCell ref="Q126:R126"/>
    <mergeCell ref="S126:T126"/>
    <mergeCell ref="M101:N101"/>
    <mergeCell ref="M117:N117"/>
    <mergeCell ref="Q135:R135"/>
    <mergeCell ref="W146:X146"/>
    <mergeCell ref="AA144:AB144"/>
    <mergeCell ref="W134:X134"/>
    <mergeCell ref="U127:V127"/>
    <mergeCell ref="X100:Y100"/>
    <mergeCell ref="Z109:AA109"/>
    <mergeCell ref="Z112:AA112"/>
    <mergeCell ref="X106:Y106"/>
    <mergeCell ref="Z102:AA102"/>
    <mergeCell ref="AA132:AB132"/>
    <mergeCell ref="Z103:AA103"/>
    <mergeCell ref="X102:Y102"/>
    <mergeCell ref="X103:Y103"/>
    <mergeCell ref="Z111:AA111"/>
    <mergeCell ref="X109:Y109"/>
    <mergeCell ref="X112:Y112"/>
    <mergeCell ref="X105:Y105"/>
    <mergeCell ref="Z100:AA100"/>
    <mergeCell ref="X119:Y119"/>
    <mergeCell ref="X101:Y101"/>
    <mergeCell ref="Z101:AA101"/>
    <mergeCell ref="X104:Y104"/>
    <mergeCell ref="Z104:AA104"/>
    <mergeCell ref="Z108:AA108"/>
    <mergeCell ref="W127:X127"/>
    <mergeCell ref="Y127:Z127"/>
    <mergeCell ref="X110:Y110"/>
    <mergeCell ref="Q101:W101"/>
    <mergeCell ref="Q105:W105"/>
    <mergeCell ref="Q110:W110"/>
    <mergeCell ref="Z105:AA105"/>
    <mergeCell ref="Z106:AA106"/>
    <mergeCell ref="X111:Y111"/>
    <mergeCell ref="AA128:AB128"/>
    <mergeCell ref="U128:V128"/>
    <mergeCell ref="Y128:Z128"/>
    <mergeCell ref="AA131:AB131"/>
    <mergeCell ref="S290:T290"/>
    <mergeCell ref="K295:L295"/>
    <mergeCell ref="K297:L297"/>
    <mergeCell ref="M297:N297"/>
    <mergeCell ref="Q297:R297"/>
    <mergeCell ref="S297:T297"/>
    <mergeCell ref="S318:T318"/>
    <mergeCell ref="S375:T375"/>
    <mergeCell ref="K363:L363"/>
    <mergeCell ref="K372:L372"/>
    <mergeCell ref="M372:N372"/>
    <mergeCell ref="Q372:R372"/>
    <mergeCell ref="S372:T372"/>
    <mergeCell ref="M349:N349"/>
    <mergeCell ref="M304:N304"/>
    <mergeCell ref="Q304:R304"/>
    <mergeCell ref="M320:N320"/>
    <mergeCell ref="Q320:R320"/>
    <mergeCell ref="S320:T320"/>
    <mergeCell ref="K336:L336"/>
    <mergeCell ref="S363:T363"/>
    <mergeCell ref="K298:L298"/>
    <mergeCell ref="Q350:R350"/>
    <mergeCell ref="K346:L346"/>
    <mergeCell ref="M346:N346"/>
    <mergeCell ref="Q348:R348"/>
    <mergeCell ref="M348:N348"/>
    <mergeCell ref="M138:N138"/>
    <mergeCell ref="K348:L348"/>
    <mergeCell ref="M337:N337"/>
    <mergeCell ref="Q337:R337"/>
    <mergeCell ref="Q338:R338"/>
    <mergeCell ref="S338:T338"/>
    <mergeCell ref="K320:L320"/>
    <mergeCell ref="M318:N318"/>
    <mergeCell ref="Q318:R318"/>
    <mergeCell ref="M326:N326"/>
    <mergeCell ref="K326:L326"/>
    <mergeCell ref="Q299:R299"/>
    <mergeCell ref="S323:T323"/>
    <mergeCell ref="I323:J323"/>
    <mergeCell ref="M321:N321"/>
    <mergeCell ref="I301:J301"/>
    <mergeCell ref="I321:J321"/>
    <mergeCell ref="K321:L321"/>
    <mergeCell ref="M324:N324"/>
    <mergeCell ref="Q324:R324"/>
    <mergeCell ref="S324:T324"/>
    <mergeCell ref="I322:J322"/>
    <mergeCell ref="Q321:R321"/>
    <mergeCell ref="S321:T321"/>
    <mergeCell ref="K310:L310"/>
    <mergeCell ref="K311:L311"/>
    <mergeCell ref="M308:N308"/>
    <mergeCell ref="I318:J318"/>
    <mergeCell ref="K323:L323"/>
    <mergeCell ref="K322:L322"/>
    <mergeCell ref="M301:N301"/>
    <mergeCell ref="Q301:R301"/>
    <mergeCell ref="S301:T301"/>
    <mergeCell ref="O206:P206"/>
    <mergeCell ref="O207:P207"/>
    <mergeCell ref="O208:P208"/>
    <mergeCell ref="Q208:R208"/>
    <mergeCell ref="S208:T208"/>
    <mergeCell ref="M173:N173"/>
    <mergeCell ref="Z170:AA170"/>
    <mergeCell ref="M172:N172"/>
    <mergeCell ref="R169:S169"/>
    <mergeCell ref="W184:X184"/>
    <mergeCell ref="M182:N182"/>
    <mergeCell ref="W182:X182"/>
    <mergeCell ref="Y182:Z182"/>
    <mergeCell ref="K184:L184"/>
    <mergeCell ref="M184:N184"/>
    <mergeCell ref="I188:J188"/>
    <mergeCell ref="K188:L188"/>
    <mergeCell ref="M188:N188"/>
    <mergeCell ref="I187:J187"/>
    <mergeCell ref="K187:L187"/>
    <mergeCell ref="O186:P186"/>
    <mergeCell ref="O184:P184"/>
    <mergeCell ref="O185:P185"/>
    <mergeCell ref="Q182:R182"/>
    <mergeCell ref="Z172:AA172"/>
    <mergeCell ref="Z171:AA171"/>
    <mergeCell ref="O187:P187"/>
    <mergeCell ref="W208:X208"/>
    <mergeCell ref="O180:P180"/>
    <mergeCell ref="U208:V208"/>
    <mergeCell ref="AA185:AB185"/>
    <mergeCell ref="M181:N181"/>
    <mergeCell ref="Y133:Z133"/>
    <mergeCell ref="U143:V143"/>
    <mergeCell ref="U180:V180"/>
    <mergeCell ref="W180:X180"/>
    <mergeCell ref="U181:V181"/>
    <mergeCell ref="W181:X181"/>
    <mergeCell ref="W140:X140"/>
    <mergeCell ref="Y140:Z140"/>
    <mergeCell ref="W149:X149"/>
    <mergeCell ref="W135:X135"/>
    <mergeCell ref="S138:T138"/>
    <mergeCell ref="W143:X143"/>
    <mergeCell ref="W145:X145"/>
    <mergeCell ref="U144:V144"/>
    <mergeCell ref="W144:X144"/>
    <mergeCell ref="Y144:Z144"/>
    <mergeCell ref="Q133:R133"/>
    <mergeCell ref="S133:T133"/>
    <mergeCell ref="U133:V133"/>
    <mergeCell ref="Q145:R145"/>
    <mergeCell ref="Y134:Z134"/>
    <mergeCell ref="U141:V141"/>
    <mergeCell ref="U145:V145"/>
    <mergeCell ref="M140:N140"/>
    <mergeCell ref="Q140:R140"/>
    <mergeCell ref="W141:X141"/>
    <mergeCell ref="U135:V135"/>
    <mergeCell ref="U146:V146"/>
    <mergeCell ref="U142:V142"/>
    <mergeCell ref="Z176:AA176"/>
    <mergeCell ref="Y169:Z169"/>
    <mergeCell ref="Z177:AA177"/>
    <mergeCell ref="AA142:AB142"/>
    <mergeCell ref="AA137:AB137"/>
    <mergeCell ref="AA146:AB146"/>
    <mergeCell ref="AA141:AB141"/>
    <mergeCell ref="AA143:AB143"/>
    <mergeCell ref="AA145:AB145"/>
    <mergeCell ref="AA138:AB138"/>
    <mergeCell ref="AA136:AB136"/>
    <mergeCell ref="AA135:AB135"/>
    <mergeCell ref="AA134:AB134"/>
    <mergeCell ref="M180:N180"/>
    <mergeCell ref="Q181:R181"/>
    <mergeCell ref="X114:Y114"/>
    <mergeCell ref="Z114:AA114"/>
    <mergeCell ref="S141:T141"/>
    <mergeCell ref="S145:T145"/>
    <mergeCell ref="S142:T142"/>
    <mergeCell ref="Q180:R180"/>
    <mergeCell ref="M175:N175"/>
    <mergeCell ref="X117:Y117"/>
    <mergeCell ref="Z117:AA117"/>
    <mergeCell ref="X118:Y118"/>
    <mergeCell ref="Z118:AA118"/>
    <mergeCell ref="B154:AB156"/>
    <mergeCell ref="Q149:R149"/>
    <mergeCell ref="S134:T134"/>
    <mergeCell ref="W130:X130"/>
    <mergeCell ref="AA133:AB133"/>
    <mergeCell ref="Q128:R128"/>
    <mergeCell ref="S181:T181"/>
    <mergeCell ref="K149:L149"/>
    <mergeCell ref="K139:L139"/>
    <mergeCell ref="S182:T182"/>
    <mergeCell ref="U182:V182"/>
    <mergeCell ref="Q184:R184"/>
    <mergeCell ref="S184:T184"/>
    <mergeCell ref="U184:V184"/>
    <mergeCell ref="M187:N187"/>
    <mergeCell ref="Q187:R187"/>
    <mergeCell ref="S187:T187"/>
    <mergeCell ref="U185:V185"/>
    <mergeCell ref="O183:P183"/>
    <mergeCell ref="O182:P182"/>
    <mergeCell ref="Q185:R185"/>
    <mergeCell ref="S185:T185"/>
    <mergeCell ref="S188:T188"/>
    <mergeCell ref="U188:V188"/>
    <mergeCell ref="S149:T149"/>
    <mergeCell ref="K147:L147"/>
    <mergeCell ref="M147:N147"/>
    <mergeCell ref="Q147:R147"/>
    <mergeCell ref="S147:T147"/>
    <mergeCell ref="S139:T139"/>
    <mergeCell ref="K73:L73"/>
    <mergeCell ref="M73:N73"/>
    <mergeCell ref="I182:J182"/>
    <mergeCell ref="K182:L182"/>
    <mergeCell ref="Q188:R188"/>
    <mergeCell ref="Q183:R183"/>
    <mergeCell ref="S183:T183"/>
    <mergeCell ref="U183:V183"/>
    <mergeCell ref="K113:L113"/>
    <mergeCell ref="M87:N87"/>
    <mergeCell ref="K94:L94"/>
    <mergeCell ref="M90:N90"/>
    <mergeCell ref="K87:L87"/>
    <mergeCell ref="K103:L103"/>
    <mergeCell ref="M103:N103"/>
    <mergeCell ref="K99:L99"/>
    <mergeCell ref="M99:N99"/>
    <mergeCell ref="M94:N94"/>
    <mergeCell ref="M98:N98"/>
    <mergeCell ref="K88:L88"/>
    <mergeCell ref="M108:N108"/>
    <mergeCell ref="K142:L142"/>
    <mergeCell ref="K126:L126"/>
    <mergeCell ref="K101:L101"/>
    <mergeCell ref="K117:L117"/>
    <mergeCell ref="K118:L118"/>
    <mergeCell ref="M118:N118"/>
    <mergeCell ref="K119:L119"/>
    <mergeCell ref="M119:N119"/>
    <mergeCell ref="M133:N133"/>
    <mergeCell ref="K134:L134"/>
    <mergeCell ref="M136:N136"/>
    <mergeCell ref="N44:O44"/>
    <mergeCell ref="P44:Q44"/>
    <mergeCell ref="M81:N81"/>
    <mergeCell ref="K83:L83"/>
    <mergeCell ref="T44:U44"/>
    <mergeCell ref="T42:U42"/>
    <mergeCell ref="T43:U43"/>
    <mergeCell ref="M84:N84"/>
    <mergeCell ref="M209:N209"/>
    <mergeCell ref="K172:L172"/>
    <mergeCell ref="K176:L176"/>
    <mergeCell ref="M176:N176"/>
    <mergeCell ref="K204:L204"/>
    <mergeCell ref="M203:N203"/>
    <mergeCell ref="M177:N177"/>
    <mergeCell ref="S203:T203"/>
    <mergeCell ref="M171:N171"/>
    <mergeCell ref="M174:N174"/>
    <mergeCell ref="Q131:R131"/>
    <mergeCell ref="M135:N135"/>
    <mergeCell ref="M206:N206"/>
    <mergeCell ref="M208:N208"/>
    <mergeCell ref="U126:V126"/>
    <mergeCell ref="M76:N76"/>
    <mergeCell ref="K80:L80"/>
    <mergeCell ref="M80:N80"/>
    <mergeCell ref="K75:L75"/>
    <mergeCell ref="M75:N75"/>
    <mergeCell ref="K78:L78"/>
    <mergeCell ref="M78:N78"/>
    <mergeCell ref="K100:L100"/>
    <mergeCell ref="M100:N100"/>
    <mergeCell ref="T37:U37"/>
    <mergeCell ref="T38:U38"/>
    <mergeCell ref="P36:Q36"/>
    <mergeCell ref="F37:G37"/>
    <mergeCell ref="E96:F96"/>
    <mergeCell ref="P96:Q96"/>
    <mergeCell ref="R96:S96"/>
    <mergeCell ref="C42:E44"/>
    <mergeCell ref="F44:G44"/>
    <mergeCell ref="H44:I44"/>
    <mergeCell ref="J44:K44"/>
    <mergeCell ref="L44:M44"/>
    <mergeCell ref="P42:Q42"/>
    <mergeCell ref="F43:G43"/>
    <mergeCell ref="H43:I43"/>
    <mergeCell ref="J43:K43"/>
    <mergeCell ref="L43:M43"/>
    <mergeCell ref="N43:O43"/>
    <mergeCell ref="K79:L79"/>
    <mergeCell ref="M79:N79"/>
    <mergeCell ref="K89:L89"/>
    <mergeCell ref="M89:N89"/>
    <mergeCell ref="K84:L84"/>
    <mergeCell ref="P43:Q43"/>
    <mergeCell ref="F42:G42"/>
    <mergeCell ref="C71:D71"/>
    <mergeCell ref="E71:F71"/>
    <mergeCell ref="L71:M71"/>
    <mergeCell ref="N71:O71"/>
    <mergeCell ref="K72:L72"/>
    <mergeCell ref="M72:N72"/>
    <mergeCell ref="K74:L74"/>
    <mergeCell ref="P39:Q39"/>
    <mergeCell ref="F39:G39"/>
    <mergeCell ref="H39:I39"/>
    <mergeCell ref="J39:K39"/>
    <mergeCell ref="L39:M39"/>
    <mergeCell ref="T40:U40"/>
    <mergeCell ref="F41:G41"/>
    <mergeCell ref="H41:I41"/>
    <mergeCell ref="J41:K41"/>
    <mergeCell ref="L41:M41"/>
    <mergeCell ref="N41:O41"/>
    <mergeCell ref="P41:Q41"/>
    <mergeCell ref="T41:U41"/>
    <mergeCell ref="F40:G40"/>
    <mergeCell ref="H40:I40"/>
    <mergeCell ref="J40:K40"/>
    <mergeCell ref="L40:M40"/>
    <mergeCell ref="N40:O40"/>
    <mergeCell ref="P40:Q40"/>
    <mergeCell ref="A2:AC3"/>
    <mergeCell ref="C32:E32"/>
    <mergeCell ref="F32:G32"/>
    <mergeCell ref="H32:I32"/>
    <mergeCell ref="J32:K32"/>
    <mergeCell ref="L32:M32"/>
    <mergeCell ref="N32:O32"/>
    <mergeCell ref="P32:Q32"/>
    <mergeCell ref="C33:C41"/>
    <mergeCell ref="D33:E35"/>
    <mergeCell ref="F33:G33"/>
    <mergeCell ref="H33:I33"/>
    <mergeCell ref="J33:K33"/>
    <mergeCell ref="L33:M33"/>
    <mergeCell ref="D39:E41"/>
    <mergeCell ref="T34:U34"/>
    <mergeCell ref="F35:G35"/>
    <mergeCell ref="H35:I35"/>
    <mergeCell ref="P37:Q37"/>
    <mergeCell ref="F38:G38"/>
    <mergeCell ref="H38:I38"/>
    <mergeCell ref="J38:K38"/>
    <mergeCell ref="L38:M38"/>
    <mergeCell ref="N38:O38"/>
    <mergeCell ref="P38:Q38"/>
    <mergeCell ref="H34:I34"/>
    <mergeCell ref="J34:K34"/>
    <mergeCell ref="E5:AC12"/>
    <mergeCell ref="L34:M34"/>
    <mergeCell ref="T36:U36"/>
    <mergeCell ref="N34:O34"/>
    <mergeCell ref="P34:Q34"/>
    <mergeCell ref="I324:J324"/>
    <mergeCell ref="J35:K35"/>
    <mergeCell ref="L35:M35"/>
    <mergeCell ref="N35:O35"/>
    <mergeCell ref="P35:Q35"/>
    <mergeCell ref="T35:U35"/>
    <mergeCell ref="T39:U39"/>
    <mergeCell ref="N33:O33"/>
    <mergeCell ref="P33:Q33"/>
    <mergeCell ref="C287:H287"/>
    <mergeCell ref="I287:J287"/>
    <mergeCell ref="F34:G34"/>
    <mergeCell ref="Q605:R605"/>
    <mergeCell ref="S605:T605"/>
    <mergeCell ref="I605:J605"/>
    <mergeCell ref="K605:L605"/>
    <mergeCell ref="Q590:R590"/>
    <mergeCell ref="S590:T590"/>
    <mergeCell ref="M594:N594"/>
    <mergeCell ref="Q594:R594"/>
    <mergeCell ref="K530:L530"/>
    <mergeCell ref="M530:N530"/>
    <mergeCell ref="M588:N588"/>
    <mergeCell ref="Q588:R588"/>
    <mergeCell ref="S588:T588"/>
    <mergeCell ref="I588:J588"/>
    <mergeCell ref="K588:L588"/>
    <mergeCell ref="K596:L596"/>
    <mergeCell ref="I596:J596"/>
    <mergeCell ref="M531:N531"/>
    <mergeCell ref="Q531:R531"/>
    <mergeCell ref="N39:O39"/>
    <mergeCell ref="S627:T627"/>
    <mergeCell ref="I627:J627"/>
    <mergeCell ref="K627:L627"/>
    <mergeCell ref="Q627:R627"/>
    <mergeCell ref="M624:N624"/>
    <mergeCell ref="Q624:R624"/>
    <mergeCell ref="S594:T594"/>
    <mergeCell ref="Q587:R587"/>
    <mergeCell ref="K592:L592"/>
    <mergeCell ref="K595:L595"/>
    <mergeCell ref="I590:J590"/>
    <mergeCell ref="K590:L590"/>
    <mergeCell ref="M590:N590"/>
    <mergeCell ref="M603:N603"/>
    <mergeCell ref="K587:L587"/>
    <mergeCell ref="O594:P594"/>
    <mergeCell ref="O593:P593"/>
    <mergeCell ref="O596:P596"/>
    <mergeCell ref="B601:AB601"/>
    <mergeCell ref="S595:T595"/>
    <mergeCell ref="K603:L603"/>
    <mergeCell ref="M607:N607"/>
    <mergeCell ref="Q607:R607"/>
    <mergeCell ref="S607:T607"/>
    <mergeCell ref="I607:J607"/>
    <mergeCell ref="K607:L607"/>
    <mergeCell ref="M606:N606"/>
    <mergeCell ref="Q606:R606"/>
    <mergeCell ref="S606:T606"/>
    <mergeCell ref="C477:H477"/>
    <mergeCell ref="C520:H520"/>
    <mergeCell ref="S474:T474"/>
    <mergeCell ref="M508:N508"/>
    <mergeCell ref="Q507:R507"/>
    <mergeCell ref="S507:T507"/>
    <mergeCell ref="C509:H509"/>
    <mergeCell ref="I509:J509"/>
    <mergeCell ref="S531:T531"/>
    <mergeCell ref="M604:N604"/>
    <mergeCell ref="Q604:R604"/>
    <mergeCell ref="S604:T604"/>
    <mergeCell ref="I604:J604"/>
    <mergeCell ref="K604:L604"/>
    <mergeCell ref="S587:T587"/>
    <mergeCell ref="I587:J587"/>
    <mergeCell ref="S596:T596"/>
    <mergeCell ref="Q596:R596"/>
    <mergeCell ref="S592:T592"/>
    <mergeCell ref="I593:J593"/>
    <mergeCell ref="K593:L593"/>
    <mergeCell ref="C474:H474"/>
    <mergeCell ref="I336:J336"/>
    <mergeCell ref="I325:J325"/>
    <mergeCell ref="C326:H326"/>
    <mergeCell ref="C290:H290"/>
    <mergeCell ref="I290:J290"/>
    <mergeCell ref="C295:H295"/>
    <mergeCell ref="I295:J295"/>
    <mergeCell ref="C347:H347"/>
    <mergeCell ref="C378:H378"/>
    <mergeCell ref="I378:J378"/>
    <mergeCell ref="C380:H380"/>
    <mergeCell ref="I380:J380"/>
    <mergeCell ref="C390:H390"/>
    <mergeCell ref="I338:J338"/>
    <mergeCell ref="I351:J351"/>
    <mergeCell ref="I296:J296"/>
    <mergeCell ref="I294:J294"/>
    <mergeCell ref="C321:H321"/>
    <mergeCell ref="C322:H322"/>
    <mergeCell ref="C323:H323"/>
    <mergeCell ref="C334:H334"/>
    <mergeCell ref="E304:F304"/>
    <mergeCell ref="I320:J320"/>
    <mergeCell ref="I308:J308"/>
    <mergeCell ref="I309:J309"/>
    <mergeCell ref="I310:J310"/>
    <mergeCell ref="I311:J311"/>
    <mergeCell ref="I297:J297"/>
    <mergeCell ref="C377:H377"/>
    <mergeCell ref="C375:H375"/>
    <mergeCell ref="C364:H364"/>
    <mergeCell ref="C361:H361"/>
    <mergeCell ref="C310:H310"/>
    <mergeCell ref="C311:H311"/>
    <mergeCell ref="C512:H512"/>
    <mergeCell ref="C409:H409"/>
    <mergeCell ref="C532:H532"/>
    <mergeCell ref="E294:F294"/>
    <mergeCell ref="C299:H299"/>
    <mergeCell ref="C376:H376"/>
    <mergeCell ref="C381:H381"/>
    <mergeCell ref="C391:H391"/>
    <mergeCell ref="C453:H453"/>
    <mergeCell ref="C352:H352"/>
    <mergeCell ref="C348:H348"/>
    <mergeCell ref="C349:H349"/>
    <mergeCell ref="C338:H338"/>
    <mergeCell ref="C337:H337"/>
    <mergeCell ref="C336:H336"/>
    <mergeCell ref="C324:H324"/>
    <mergeCell ref="C320:H320"/>
    <mergeCell ref="C468:H468"/>
    <mergeCell ref="C466:H466"/>
    <mergeCell ref="C346:H346"/>
    <mergeCell ref="C439:H439"/>
    <mergeCell ref="C465:H465"/>
    <mergeCell ref="C511:H511"/>
    <mergeCell ref="C505:H505"/>
    <mergeCell ref="C448:H448"/>
    <mergeCell ref="C451:H451"/>
    <mergeCell ref="C469:H469"/>
    <mergeCell ref="C481:H481"/>
    <mergeCell ref="C484:H484"/>
    <mergeCell ref="C482:H482"/>
    <mergeCell ref="C275:H275"/>
    <mergeCell ref="C277:H277"/>
    <mergeCell ref="C276:H276"/>
    <mergeCell ref="C274:H274"/>
    <mergeCell ref="I274:J274"/>
    <mergeCell ref="K274:L274"/>
    <mergeCell ref="E284:F284"/>
    <mergeCell ref="C291:H291"/>
    <mergeCell ref="I291:J291"/>
    <mergeCell ref="K291:L291"/>
    <mergeCell ref="S308:T308"/>
    <mergeCell ref="S309:T309"/>
    <mergeCell ref="C289:H289"/>
    <mergeCell ref="C305:H305"/>
    <mergeCell ref="C306:H306"/>
    <mergeCell ref="C307:H307"/>
    <mergeCell ref="C308:H308"/>
    <mergeCell ref="C309:H309"/>
    <mergeCell ref="C285:H285"/>
    <mergeCell ref="I299:J299"/>
    <mergeCell ref="K299:L299"/>
    <mergeCell ref="M299:N299"/>
    <mergeCell ref="K301:L301"/>
    <mergeCell ref="M309:N309"/>
    <mergeCell ref="C281:H281"/>
    <mergeCell ref="K305:L305"/>
    <mergeCell ref="K306:L306"/>
    <mergeCell ref="K307:L307"/>
    <mergeCell ref="I285:J285"/>
    <mergeCell ref="I288:J288"/>
    <mergeCell ref="I289:J289"/>
    <mergeCell ref="M288:N288"/>
    <mergeCell ref="K245:L245"/>
    <mergeCell ref="S276:T276"/>
    <mergeCell ref="C230:D230"/>
    <mergeCell ref="E230:F230"/>
    <mergeCell ref="I235:J235"/>
    <mergeCell ref="K235:L235"/>
    <mergeCell ref="M235:N235"/>
    <mergeCell ref="Q235:R235"/>
    <mergeCell ref="S235:T235"/>
    <mergeCell ref="I276:J276"/>
    <mergeCell ref="C221:D221"/>
    <mergeCell ref="I241:J241"/>
    <mergeCell ref="M232:N232"/>
    <mergeCell ref="M239:N239"/>
    <mergeCell ref="O239:P239"/>
    <mergeCell ref="I239:J239"/>
    <mergeCell ref="C373:H373"/>
    <mergeCell ref="C280:H280"/>
    <mergeCell ref="C279:H279"/>
    <mergeCell ref="K277:L277"/>
    <mergeCell ref="K280:L280"/>
    <mergeCell ref="M279:N279"/>
    <mergeCell ref="S279:T279"/>
    <mergeCell ref="I279:J279"/>
    <mergeCell ref="M245:N245"/>
    <mergeCell ref="I275:J275"/>
    <mergeCell ref="K275:L275"/>
    <mergeCell ref="C278:H278"/>
    <mergeCell ref="K284:L284"/>
    <mergeCell ref="K300:L300"/>
    <mergeCell ref="C286:H286"/>
    <mergeCell ref="I286:J286"/>
    <mergeCell ref="AC212:AD212"/>
    <mergeCell ref="AC213:AD213"/>
    <mergeCell ref="AC214:AD214"/>
    <mergeCell ref="AC215:AD215"/>
    <mergeCell ref="AC216:AD216"/>
    <mergeCell ref="AC217:AD217"/>
    <mergeCell ref="AC218:AD218"/>
    <mergeCell ref="I245:J245"/>
    <mergeCell ref="O244:P244"/>
    <mergeCell ref="I244:J244"/>
    <mergeCell ref="Q227:R227"/>
    <mergeCell ref="W227:X227"/>
    <mergeCell ref="U227:V227"/>
    <mergeCell ref="I240:J240"/>
    <mergeCell ref="M241:N241"/>
    <mergeCell ref="O241:P241"/>
    <mergeCell ref="C327:H327"/>
    <mergeCell ref="C319:H319"/>
    <mergeCell ref="C325:H325"/>
    <mergeCell ref="C300:H300"/>
    <mergeCell ref="I300:J300"/>
    <mergeCell ref="O240:P240"/>
    <mergeCell ref="M274:N274"/>
    <mergeCell ref="I221:J221"/>
    <mergeCell ref="C284:D284"/>
    <mergeCell ref="C288:H288"/>
    <mergeCell ref="C301:H301"/>
    <mergeCell ref="M221:N221"/>
    <mergeCell ref="I222:J222"/>
    <mergeCell ref="M222:N222"/>
    <mergeCell ref="I231:J231"/>
    <mergeCell ref="K231:L231"/>
    <mergeCell ref="I465:J465"/>
    <mergeCell ref="K465:L465"/>
    <mergeCell ref="M439:N439"/>
    <mergeCell ref="K439:L439"/>
    <mergeCell ref="I504:J504"/>
    <mergeCell ref="C318:H318"/>
    <mergeCell ref="C297:H297"/>
    <mergeCell ref="I284:J284"/>
    <mergeCell ref="C328:H328"/>
    <mergeCell ref="K318:L318"/>
    <mergeCell ref="I474:J474"/>
    <mergeCell ref="K474:L474"/>
    <mergeCell ref="M474:N474"/>
    <mergeCell ref="Q474:R474"/>
    <mergeCell ref="C491:H491"/>
    <mergeCell ref="C296:H296"/>
    <mergeCell ref="C475:H475"/>
    <mergeCell ref="M394:N394"/>
    <mergeCell ref="Q394:R394"/>
    <mergeCell ref="I404:J404"/>
    <mergeCell ref="K404:L404"/>
    <mergeCell ref="O404:P404"/>
    <mergeCell ref="Q404:R404"/>
    <mergeCell ref="C350:H350"/>
    <mergeCell ref="C351:H351"/>
    <mergeCell ref="C454:H454"/>
    <mergeCell ref="M376:N376"/>
    <mergeCell ref="Q376:R376"/>
    <mergeCell ref="I374:J374"/>
    <mergeCell ref="K374:L374"/>
    <mergeCell ref="M374:N374"/>
    <mergeCell ref="K286:L286"/>
    <mergeCell ref="I809:J809"/>
    <mergeCell ref="K809:L809"/>
    <mergeCell ref="M809:N809"/>
    <mergeCell ref="Q809:R809"/>
    <mergeCell ref="S809:T809"/>
    <mergeCell ref="I810:J810"/>
    <mergeCell ref="K810:L810"/>
    <mergeCell ref="M810:N810"/>
    <mergeCell ref="E515:F515"/>
    <mergeCell ref="C518:H518"/>
    <mergeCell ref="C527:H527"/>
    <mergeCell ref="C534:H534"/>
    <mergeCell ref="C531:H531"/>
    <mergeCell ref="C529:H529"/>
    <mergeCell ref="Q653:R653"/>
    <mergeCell ref="S653:T653"/>
    <mergeCell ref="K659:L659"/>
    <mergeCell ref="M630:N630"/>
    <mergeCell ref="M628:N628"/>
    <mergeCell ref="M623:N623"/>
    <mergeCell ref="I628:J628"/>
    <mergeCell ref="M627:N627"/>
    <mergeCell ref="M660:N660"/>
    <mergeCell ref="I633:J633"/>
    <mergeCell ref="K633:L633"/>
    <mergeCell ref="M633:N633"/>
    <mergeCell ref="Q633:R633"/>
    <mergeCell ref="S633:T633"/>
    <mergeCell ref="Q626:R626"/>
    <mergeCell ref="S626:T626"/>
    <mergeCell ref="C800:H800"/>
    <mergeCell ref="C522:H522"/>
    <mergeCell ref="K798:L798"/>
    <mergeCell ref="M798:N798"/>
    <mergeCell ref="Q798:R798"/>
    <mergeCell ref="M504:N504"/>
    <mergeCell ref="Q504:R504"/>
    <mergeCell ref="S504:T504"/>
    <mergeCell ref="C507:H507"/>
    <mergeCell ref="I507:J507"/>
    <mergeCell ref="K507:L507"/>
    <mergeCell ref="M507:N507"/>
    <mergeCell ref="I505:J505"/>
    <mergeCell ref="I511:J511"/>
    <mergeCell ref="K505:L505"/>
    <mergeCell ref="K511:L511"/>
    <mergeCell ref="M505:N505"/>
    <mergeCell ref="M511:N511"/>
    <mergeCell ref="C808:H808"/>
    <mergeCell ref="Q808:R808"/>
    <mergeCell ref="S808:T808"/>
    <mergeCell ref="C555:H555"/>
    <mergeCell ref="C526:D526"/>
    <mergeCell ref="C515:D515"/>
    <mergeCell ref="I626:J626"/>
    <mergeCell ref="K626:L626"/>
    <mergeCell ref="K611:L611"/>
    <mergeCell ref="I625:J625"/>
    <mergeCell ref="K625:L625"/>
    <mergeCell ref="C508:H508"/>
    <mergeCell ref="C533:H533"/>
    <mergeCell ref="S640:T640"/>
    <mergeCell ref="Q589:R589"/>
    <mergeCell ref="S589:T589"/>
    <mergeCell ref="I632:J632"/>
    <mergeCell ref="K632:L632"/>
    <mergeCell ref="I630:J630"/>
    <mergeCell ref="K630:L630"/>
    <mergeCell ref="M631:N631"/>
    <mergeCell ref="I631:J631"/>
    <mergeCell ref="K631:L631"/>
    <mergeCell ref="M632:N632"/>
    <mergeCell ref="I624:J624"/>
    <mergeCell ref="K800:L800"/>
    <mergeCell ref="K624:L624"/>
    <mergeCell ref="I634:J634"/>
    <mergeCell ref="M506:N506"/>
    <mergeCell ref="Q506:R506"/>
    <mergeCell ref="S506:T506"/>
    <mergeCell ref="S509:T509"/>
    <mergeCell ref="Q623:R623"/>
    <mergeCell ref="S623:T623"/>
    <mergeCell ref="I623:J623"/>
    <mergeCell ref="K623:L623"/>
    <mergeCell ref="M629:N629"/>
    <mergeCell ref="Q629:R629"/>
    <mergeCell ref="S629:T629"/>
    <mergeCell ref="I629:J629"/>
    <mergeCell ref="K629:L629"/>
    <mergeCell ref="M626:N626"/>
    <mergeCell ref="M625:N625"/>
    <mergeCell ref="Q625:R625"/>
    <mergeCell ref="S625:T625"/>
    <mergeCell ref="M800:N800"/>
    <mergeCell ref="Q800:R800"/>
    <mergeCell ref="S800:T800"/>
    <mergeCell ref="Z173:AA173"/>
    <mergeCell ref="R158:S158"/>
    <mergeCell ref="Y158:Z158"/>
    <mergeCell ref="X159:Y159"/>
    <mergeCell ref="Z159:AA159"/>
    <mergeCell ref="X160:Y160"/>
    <mergeCell ref="Z160:AA160"/>
    <mergeCell ref="X161:Y161"/>
    <mergeCell ref="Z161:AA161"/>
    <mergeCell ref="X162:Y162"/>
    <mergeCell ref="I811:J811"/>
    <mergeCell ref="K811:L811"/>
    <mergeCell ref="M811:N811"/>
    <mergeCell ref="Q811:R811"/>
    <mergeCell ref="S811:T811"/>
    <mergeCell ref="I812:J812"/>
    <mergeCell ref="I808:J808"/>
    <mergeCell ref="K808:L808"/>
    <mergeCell ref="M808:N808"/>
    <mergeCell ref="S798:T798"/>
    <mergeCell ref="I799:J799"/>
    <mergeCell ref="K799:L799"/>
    <mergeCell ref="M799:N799"/>
    <mergeCell ref="Q796:R796"/>
    <mergeCell ref="S796:T796"/>
    <mergeCell ref="I785:J785"/>
    <mergeCell ref="K785:L785"/>
    <mergeCell ref="I798:J798"/>
    <mergeCell ref="M785:N785"/>
    <mergeCell ref="K812:L812"/>
    <mergeCell ref="M812:N812"/>
    <mergeCell ref="Q812:R812"/>
    <mergeCell ref="C158:D158"/>
    <mergeCell ref="E158:F158"/>
    <mergeCell ref="L158:M158"/>
    <mergeCell ref="K159:L159"/>
    <mergeCell ref="M159:N159"/>
    <mergeCell ref="K161:L161"/>
    <mergeCell ref="M161:N161"/>
    <mergeCell ref="K163:L163"/>
    <mergeCell ref="M163:N163"/>
    <mergeCell ref="K164:L164"/>
    <mergeCell ref="M164:N164"/>
    <mergeCell ref="K160:L160"/>
    <mergeCell ref="M160:N160"/>
    <mergeCell ref="K166:L166"/>
    <mergeCell ref="M166:N166"/>
    <mergeCell ref="K165:L165"/>
    <mergeCell ref="M165:N165"/>
    <mergeCell ref="K162:L162"/>
    <mergeCell ref="M162:N162"/>
    <mergeCell ref="Q512:R512"/>
    <mergeCell ref="I447:J447"/>
    <mergeCell ref="K447:L447"/>
    <mergeCell ref="K325:L325"/>
    <mergeCell ref="K402:L402"/>
    <mergeCell ref="I327:J327"/>
    <mergeCell ref="I328:J328"/>
    <mergeCell ref="AE180:AF180"/>
    <mergeCell ref="I181:J181"/>
    <mergeCell ref="K181:L181"/>
    <mergeCell ref="AC181:AD181"/>
    <mergeCell ref="Y181:Z181"/>
    <mergeCell ref="M469:N469"/>
    <mergeCell ref="Q469:R469"/>
    <mergeCell ref="I491:J491"/>
    <mergeCell ref="M465:N465"/>
    <mergeCell ref="I375:J375"/>
    <mergeCell ref="K375:L375"/>
    <mergeCell ref="M375:N375"/>
    <mergeCell ref="Q375:R375"/>
    <mergeCell ref="I379:J379"/>
    <mergeCell ref="K379:L379"/>
    <mergeCell ref="M379:N379"/>
    <mergeCell ref="M363:N363"/>
    <mergeCell ref="Q363:R363"/>
    <mergeCell ref="I349:J349"/>
    <mergeCell ref="I242:J242"/>
    <mergeCell ref="M243:N243"/>
    <mergeCell ref="O243:P243"/>
    <mergeCell ref="Q326:R326"/>
    <mergeCell ref="I326:J326"/>
    <mergeCell ref="I298:J298"/>
    <mergeCell ref="K170:L170"/>
    <mergeCell ref="K175:L175"/>
    <mergeCell ref="E169:F169"/>
    <mergeCell ref="L169:M169"/>
    <mergeCell ref="K174:L174"/>
    <mergeCell ref="K171:L171"/>
    <mergeCell ref="K173:L173"/>
    <mergeCell ref="K225:L225"/>
    <mergeCell ref="C528:H528"/>
    <mergeCell ref="M523:N523"/>
    <mergeCell ref="E526:F526"/>
    <mergeCell ref="I183:J183"/>
    <mergeCell ref="K183:L183"/>
    <mergeCell ref="M183:N183"/>
    <mergeCell ref="C504:H504"/>
    <mergeCell ref="C404:H404"/>
    <mergeCell ref="I361:J361"/>
    <mergeCell ref="M350:N350"/>
    <mergeCell ref="I350:J350"/>
    <mergeCell ref="M377:N377"/>
    <mergeCell ref="I364:J364"/>
    <mergeCell ref="K364:L364"/>
    <mergeCell ref="M364:N364"/>
    <mergeCell ref="I365:J365"/>
    <mergeCell ref="K365:L365"/>
    <mergeCell ref="M365:N365"/>
    <mergeCell ref="M373:N373"/>
    <mergeCell ref="I376:J376"/>
    <mergeCell ref="K376:L376"/>
    <mergeCell ref="C402:H402"/>
    <mergeCell ref="C335:H335"/>
    <mergeCell ref="C298:H298"/>
    <mergeCell ref="M362:N362"/>
    <mergeCell ref="Q362:R362"/>
    <mergeCell ref="S362:T362"/>
    <mergeCell ref="K352:L352"/>
    <mergeCell ref="W185:X185"/>
    <mergeCell ref="Y185:Z185"/>
    <mergeCell ref="I186:J186"/>
    <mergeCell ref="K186:L186"/>
    <mergeCell ref="M186:N186"/>
    <mergeCell ref="Q186:R186"/>
    <mergeCell ref="S186:T186"/>
    <mergeCell ref="U186:V186"/>
    <mergeCell ref="W186:X186"/>
    <mergeCell ref="Y186:Z186"/>
    <mergeCell ref="S281:T281"/>
    <mergeCell ref="S277:T277"/>
    <mergeCell ref="M278:N278"/>
    <mergeCell ref="M284:N284"/>
    <mergeCell ref="M240:N240"/>
    <mergeCell ref="Q336:R336"/>
    <mergeCell ref="S336:T336"/>
    <mergeCell ref="M352:N352"/>
    <mergeCell ref="Q352:R352"/>
    <mergeCell ref="S352:T352"/>
    <mergeCell ref="K276:L276"/>
    <mergeCell ref="I278:J278"/>
    <mergeCell ref="K278:L278"/>
    <mergeCell ref="Y212:Z212"/>
    <mergeCell ref="I243:J243"/>
    <mergeCell ref="K223:L223"/>
    <mergeCell ref="M298:N298"/>
    <mergeCell ref="Q298:R298"/>
    <mergeCell ref="I225:J225"/>
    <mergeCell ref="M225:N225"/>
    <mergeCell ref="K239:L239"/>
    <mergeCell ref="B193:AB202"/>
    <mergeCell ref="U236:V236"/>
    <mergeCell ref="W236:X236"/>
    <mergeCell ref="I203:J203"/>
    <mergeCell ref="K203:L203"/>
    <mergeCell ref="I218:J218"/>
    <mergeCell ref="Q203:R203"/>
    <mergeCell ref="I208:J208"/>
    <mergeCell ref="K208:L208"/>
    <mergeCell ref="K205:L205"/>
    <mergeCell ref="U235:V235"/>
    <mergeCell ref="W235:X235"/>
    <mergeCell ref="Y235:Z235"/>
    <mergeCell ref="Z175:AA175"/>
    <mergeCell ref="O181:P181"/>
    <mergeCell ref="C180:H180"/>
    <mergeCell ref="I180:J180"/>
    <mergeCell ref="K180:L180"/>
    <mergeCell ref="W183:X183"/>
    <mergeCell ref="Y183:Z183"/>
    <mergeCell ref="Y180:Z180"/>
    <mergeCell ref="M236:N236"/>
    <mergeCell ref="Q236:R236"/>
    <mergeCell ref="S236:T236"/>
    <mergeCell ref="M231:N231"/>
    <mergeCell ref="Q231:R231"/>
    <mergeCell ref="S231:T231"/>
    <mergeCell ref="I232:J232"/>
    <mergeCell ref="K177:L177"/>
    <mergeCell ref="W474:X474"/>
    <mergeCell ref="Y474:Z474"/>
    <mergeCell ref="Q361:R361"/>
    <mergeCell ref="S361:T361"/>
    <mergeCell ref="I362:J362"/>
    <mergeCell ref="K362:L362"/>
    <mergeCell ref="Q472:R472"/>
    <mergeCell ref="S472:T472"/>
    <mergeCell ref="I409:J409"/>
    <mergeCell ref="M409:N409"/>
    <mergeCell ref="O409:P409"/>
    <mergeCell ref="S436:T436"/>
    <mergeCell ref="I436:J436"/>
    <mergeCell ref="K436:L436"/>
    <mergeCell ref="M435:N435"/>
    <mergeCell ref="Q435:R435"/>
    <mergeCell ref="M472:N472"/>
    <mergeCell ref="M390:N390"/>
    <mergeCell ref="Q390:R390"/>
    <mergeCell ref="S390:T390"/>
    <mergeCell ref="I377:J377"/>
    <mergeCell ref="K377:L377"/>
    <mergeCell ref="I403:J403"/>
    <mergeCell ref="I439:J439"/>
    <mergeCell ref="O439:P439"/>
    <mergeCell ref="K464:L464"/>
    <mergeCell ref="S469:T469"/>
    <mergeCell ref="I469:J469"/>
    <mergeCell ref="S468:T468"/>
    <mergeCell ref="I468:J468"/>
    <mergeCell ref="I394:J394"/>
    <mergeCell ref="K394:L394"/>
    <mergeCell ref="U476:V476"/>
    <mergeCell ref="W476:X476"/>
    <mergeCell ref="Y476:Z476"/>
    <mergeCell ref="O477:P477"/>
    <mergeCell ref="S391:T391"/>
    <mergeCell ref="C392:H392"/>
    <mergeCell ref="I392:J392"/>
    <mergeCell ref="K392:L392"/>
    <mergeCell ref="M392:N392"/>
    <mergeCell ref="Q392:R392"/>
    <mergeCell ref="S392:T392"/>
    <mergeCell ref="M436:N436"/>
    <mergeCell ref="Q436:R436"/>
    <mergeCell ref="I466:J466"/>
    <mergeCell ref="K466:L466"/>
    <mergeCell ref="S466:T466"/>
    <mergeCell ref="S467:T467"/>
    <mergeCell ref="M473:N473"/>
    <mergeCell ref="Q473:R473"/>
    <mergeCell ref="S473:T473"/>
    <mergeCell ref="M476:N476"/>
    <mergeCell ref="M408:N408"/>
    <mergeCell ref="I407:J407"/>
    <mergeCell ref="K407:L407"/>
    <mergeCell ref="M407:N407"/>
    <mergeCell ref="K403:L403"/>
    <mergeCell ref="O407:P407"/>
    <mergeCell ref="I408:J408"/>
    <mergeCell ref="U404:V404"/>
    <mergeCell ref="W404:X404"/>
    <mergeCell ref="W393:X393"/>
    <mergeCell ref="C393:H393"/>
    <mergeCell ref="K509:L509"/>
    <mergeCell ref="M509:N509"/>
    <mergeCell ref="Q509:R509"/>
    <mergeCell ref="C492:H492"/>
    <mergeCell ref="I492:J492"/>
    <mergeCell ref="U492:V492"/>
    <mergeCell ref="W492:X492"/>
    <mergeCell ref="Y492:Z492"/>
    <mergeCell ref="C493:H493"/>
    <mergeCell ref="I493:J493"/>
    <mergeCell ref="K493:L493"/>
    <mergeCell ref="M493:N493"/>
    <mergeCell ref="Q493:R493"/>
    <mergeCell ref="S493:T493"/>
    <mergeCell ref="U493:V493"/>
    <mergeCell ref="U507:V507"/>
    <mergeCell ref="W507:X507"/>
    <mergeCell ref="U509:V509"/>
    <mergeCell ref="W509:X509"/>
    <mergeCell ref="K504:L504"/>
    <mergeCell ref="C506:H506"/>
    <mergeCell ref="I506:J506"/>
    <mergeCell ref="K506:L506"/>
    <mergeCell ref="U506:V506"/>
    <mergeCell ref="W506:X506"/>
    <mergeCell ref="U508:V508"/>
    <mergeCell ref="W508:X508"/>
    <mergeCell ref="U505:V505"/>
    <mergeCell ref="W505:X505"/>
    <mergeCell ref="I518:J518"/>
    <mergeCell ref="K518:L518"/>
    <mergeCell ref="M518:N518"/>
    <mergeCell ref="Q518:R518"/>
    <mergeCell ref="S518:T518"/>
    <mergeCell ref="U518:V518"/>
    <mergeCell ref="W518:X518"/>
    <mergeCell ref="Y518:Z518"/>
    <mergeCell ref="S505:T505"/>
    <mergeCell ref="S511:T511"/>
    <mergeCell ref="I508:J508"/>
    <mergeCell ref="U519:V519"/>
    <mergeCell ref="W519:X519"/>
    <mergeCell ref="Y519:Z519"/>
    <mergeCell ref="I516:J516"/>
    <mergeCell ref="K516:L516"/>
    <mergeCell ref="M516:N516"/>
    <mergeCell ref="Q516:R516"/>
    <mergeCell ref="S516:T516"/>
    <mergeCell ref="U516:V516"/>
    <mergeCell ref="W516:X516"/>
    <mergeCell ref="Q517:R517"/>
    <mergeCell ref="Y516:Z516"/>
    <mergeCell ref="S515:T515"/>
    <mergeCell ref="U515:V515"/>
    <mergeCell ref="W515:X515"/>
    <mergeCell ref="Y515:Z515"/>
    <mergeCell ref="S512:T512"/>
    <mergeCell ref="Q505:R505"/>
    <mergeCell ref="I512:J512"/>
    <mergeCell ref="K512:L512"/>
    <mergeCell ref="M512:N512"/>
    <mergeCell ref="M522:N522"/>
    <mergeCell ref="I529:J529"/>
    <mergeCell ref="K529:L529"/>
    <mergeCell ref="M529:N529"/>
    <mergeCell ref="Q529:R529"/>
    <mergeCell ref="S529:T529"/>
    <mergeCell ref="U529:V529"/>
    <mergeCell ref="W529:X529"/>
    <mergeCell ref="Y529:Z529"/>
    <mergeCell ref="I523:J523"/>
    <mergeCell ref="K523:L523"/>
    <mergeCell ref="Q522:R522"/>
    <mergeCell ref="S522:T522"/>
    <mergeCell ref="U522:V522"/>
    <mergeCell ref="W522:X522"/>
    <mergeCell ref="Y522:Z522"/>
    <mergeCell ref="I526:J526"/>
    <mergeCell ref="K526:L526"/>
    <mergeCell ref="S527:T527"/>
    <mergeCell ref="S528:T528"/>
    <mergeCell ref="U528:V528"/>
    <mergeCell ref="W527:X527"/>
    <mergeCell ref="Y527:Z527"/>
    <mergeCell ref="Y523:Z523"/>
    <mergeCell ref="M526:N526"/>
    <mergeCell ref="Q526:R526"/>
    <mergeCell ref="S526:T526"/>
    <mergeCell ref="U526:V526"/>
    <mergeCell ref="W526:X526"/>
    <mergeCell ref="Y526:Z526"/>
    <mergeCell ref="W543:X543"/>
    <mergeCell ref="Y543:Z543"/>
    <mergeCell ref="W540:X540"/>
    <mergeCell ref="Y540:Z540"/>
    <mergeCell ref="W531:X531"/>
    <mergeCell ref="W528:X528"/>
    <mergeCell ref="W534:X534"/>
    <mergeCell ref="I533:J533"/>
    <mergeCell ref="K533:L533"/>
    <mergeCell ref="M533:N533"/>
    <mergeCell ref="Q533:R533"/>
    <mergeCell ref="S533:T533"/>
    <mergeCell ref="S540:T540"/>
    <mergeCell ref="Y538:Z538"/>
    <mergeCell ref="Y539:Z539"/>
    <mergeCell ref="I537:J537"/>
    <mergeCell ref="K537:L537"/>
    <mergeCell ref="M537:N537"/>
    <mergeCell ref="O542:P542"/>
    <mergeCell ref="S541:T541"/>
    <mergeCell ref="U541:V541"/>
    <mergeCell ref="W541:X541"/>
    <mergeCell ref="Y541:Z541"/>
    <mergeCell ref="O603:P603"/>
    <mergeCell ref="M593:N593"/>
    <mergeCell ref="Q593:R593"/>
    <mergeCell ref="S593:T593"/>
    <mergeCell ref="I595:J595"/>
    <mergeCell ref="Q603:R603"/>
    <mergeCell ref="S603:T603"/>
    <mergeCell ref="I554:J554"/>
    <mergeCell ref="K554:L554"/>
    <mergeCell ref="M555:N555"/>
    <mergeCell ref="Q555:R555"/>
    <mergeCell ref="S555:T555"/>
    <mergeCell ref="M554:N554"/>
    <mergeCell ref="O561:P561"/>
    <mergeCell ref="O587:P587"/>
    <mergeCell ref="C556:H556"/>
    <mergeCell ref="C554:H554"/>
    <mergeCell ref="O591:P591"/>
    <mergeCell ref="O595:P595"/>
    <mergeCell ref="K561:L561"/>
    <mergeCell ref="K560:L560"/>
    <mergeCell ref="K559:L559"/>
    <mergeCell ref="Q554:R554"/>
    <mergeCell ref="S554:T554"/>
    <mergeCell ref="I589:J589"/>
    <mergeCell ref="K589:L589"/>
    <mergeCell ref="M591:N591"/>
    <mergeCell ref="Q591:R591"/>
    <mergeCell ref="S591:T591"/>
    <mergeCell ref="I591:J591"/>
    <mergeCell ref="K591:L591"/>
    <mergeCell ref="Q595:R595"/>
    <mergeCell ref="Y640:Z640"/>
    <mergeCell ref="C641:H641"/>
    <mergeCell ref="I641:J641"/>
    <mergeCell ref="K641:L641"/>
    <mergeCell ref="M641:N641"/>
    <mergeCell ref="Q641:R641"/>
    <mergeCell ref="S641:T641"/>
    <mergeCell ref="U641:V641"/>
    <mergeCell ref="W641:X641"/>
    <mergeCell ref="Y641:Z641"/>
    <mergeCell ref="U533:V533"/>
    <mergeCell ref="W533:X533"/>
    <mergeCell ref="C638:D638"/>
    <mergeCell ref="E638:F638"/>
    <mergeCell ref="I638:J638"/>
    <mergeCell ref="K638:L638"/>
    <mergeCell ref="M638:N638"/>
    <mergeCell ref="Q638:R638"/>
    <mergeCell ref="S638:T638"/>
    <mergeCell ref="U638:V638"/>
    <mergeCell ref="W638:X638"/>
    <mergeCell ref="C611:H611"/>
    <mergeCell ref="I640:J640"/>
    <mergeCell ref="K640:L640"/>
    <mergeCell ref="M640:N640"/>
    <mergeCell ref="Q640:R640"/>
    <mergeCell ref="W640:X640"/>
    <mergeCell ref="C587:H587"/>
    <mergeCell ref="C594:H594"/>
    <mergeCell ref="C561:H561"/>
    <mergeCell ref="Q632:R632"/>
    <mergeCell ref="S632:T632"/>
    <mergeCell ref="U640:V640"/>
    <mergeCell ref="Q560:R560"/>
    <mergeCell ref="S560:T560"/>
    <mergeCell ref="I560:J560"/>
    <mergeCell ref="M560:N560"/>
    <mergeCell ref="Q561:R561"/>
    <mergeCell ref="S561:T561"/>
    <mergeCell ref="I561:J561"/>
    <mergeCell ref="M561:N561"/>
    <mergeCell ref="I534:J534"/>
    <mergeCell ref="K534:L534"/>
    <mergeCell ref="M534:N534"/>
    <mergeCell ref="Q534:R534"/>
    <mergeCell ref="S534:T534"/>
    <mergeCell ref="Q559:R559"/>
    <mergeCell ref="S559:T559"/>
    <mergeCell ref="U531:V531"/>
    <mergeCell ref="I531:J531"/>
    <mergeCell ref="K531:L531"/>
    <mergeCell ref="U534:V534"/>
    <mergeCell ref="M611:N611"/>
    <mergeCell ref="U532:V532"/>
    <mergeCell ref="U537:V537"/>
    <mergeCell ref="K543:L543"/>
    <mergeCell ref="M543:N543"/>
    <mergeCell ref="Q543:R543"/>
    <mergeCell ref="S543:T543"/>
    <mergeCell ref="U543:V543"/>
    <mergeCell ref="U556:V556"/>
    <mergeCell ref="U540:V540"/>
    <mergeCell ref="O559:P559"/>
    <mergeCell ref="O560:P560"/>
    <mergeCell ref="Y656:Z656"/>
    <mergeCell ref="Y639:Z639"/>
    <mergeCell ref="I639:J639"/>
    <mergeCell ref="K639:L639"/>
    <mergeCell ref="M639:N639"/>
    <mergeCell ref="I647:J647"/>
    <mergeCell ref="K647:L647"/>
    <mergeCell ref="M647:N647"/>
    <mergeCell ref="Q647:R647"/>
    <mergeCell ref="S647:T647"/>
    <mergeCell ref="U647:V647"/>
    <mergeCell ref="W647:X647"/>
    <mergeCell ref="Y647:Z647"/>
    <mergeCell ref="U639:V639"/>
    <mergeCell ref="W639:X639"/>
    <mergeCell ref="I609:J609"/>
    <mergeCell ref="K609:L609"/>
    <mergeCell ref="M609:N609"/>
    <mergeCell ref="Q609:R609"/>
    <mergeCell ref="I643:J643"/>
    <mergeCell ref="K643:L643"/>
    <mergeCell ref="M643:N643"/>
    <mergeCell ref="Q643:R643"/>
    <mergeCell ref="S643:T643"/>
    <mergeCell ref="U643:V643"/>
    <mergeCell ref="W643:X643"/>
    <mergeCell ref="Y643:Z643"/>
    <mergeCell ref="W645:X645"/>
    <mergeCell ref="Y645:Z645"/>
    <mergeCell ref="I645:J645"/>
    <mergeCell ref="K645:L645"/>
    <mergeCell ref="M645:N645"/>
    <mergeCell ref="Y662:Z662"/>
    <mergeCell ref="I659:J659"/>
    <mergeCell ref="Q659:R659"/>
    <mergeCell ref="S659:T659"/>
    <mergeCell ref="I661:J661"/>
    <mergeCell ref="K661:L661"/>
    <mergeCell ref="M661:N661"/>
    <mergeCell ref="Q661:R661"/>
    <mergeCell ref="S661:T661"/>
    <mergeCell ref="U661:V661"/>
    <mergeCell ref="W661:X661"/>
    <mergeCell ref="M659:N659"/>
    <mergeCell ref="Q657:R657"/>
    <mergeCell ref="S657:T657"/>
    <mergeCell ref="U657:V657"/>
    <mergeCell ref="U644:V644"/>
    <mergeCell ref="W644:X644"/>
    <mergeCell ref="Y644:Z644"/>
    <mergeCell ref="I646:J646"/>
    <mergeCell ref="K646:L646"/>
    <mergeCell ref="M646:N646"/>
    <mergeCell ref="Q646:R646"/>
    <mergeCell ref="S646:T646"/>
    <mergeCell ref="U646:V646"/>
    <mergeCell ref="W646:X646"/>
    <mergeCell ref="Y646:Z646"/>
    <mergeCell ref="Q648:R648"/>
    <mergeCell ref="S648:T648"/>
    <mergeCell ref="U648:V648"/>
    <mergeCell ref="W648:X648"/>
    <mergeCell ref="Y648:Z648"/>
    <mergeCell ref="U645:V645"/>
    <mergeCell ref="W642:X642"/>
    <mergeCell ref="Y642:Z642"/>
    <mergeCell ref="M654:N654"/>
    <mergeCell ref="Q654:R654"/>
    <mergeCell ref="S654:T654"/>
    <mergeCell ref="U654:V654"/>
    <mergeCell ref="W654:X654"/>
    <mergeCell ref="Y654:Z654"/>
    <mergeCell ref="I653:J653"/>
    <mergeCell ref="I655:J655"/>
    <mergeCell ref="K655:L655"/>
    <mergeCell ref="M655:N655"/>
    <mergeCell ref="Q655:R655"/>
    <mergeCell ref="S655:T655"/>
    <mergeCell ref="M648:N648"/>
    <mergeCell ref="U649:V649"/>
    <mergeCell ref="W649:X649"/>
    <mergeCell ref="Y649:Z649"/>
    <mergeCell ref="I650:J650"/>
    <mergeCell ref="K650:L650"/>
    <mergeCell ref="Q644:R644"/>
    <mergeCell ref="S644:T644"/>
    <mergeCell ref="Q652:R652"/>
    <mergeCell ref="S652:T652"/>
    <mergeCell ref="U652:V652"/>
    <mergeCell ref="W652:X652"/>
    <mergeCell ref="Y652:Z652"/>
    <mergeCell ref="W655:X655"/>
    <mergeCell ref="U653:V653"/>
    <mergeCell ref="W653:X653"/>
    <mergeCell ref="Y653:Z653"/>
    <mergeCell ref="Q645:R645"/>
    <mergeCell ref="Q650:R650"/>
    <mergeCell ref="S650:T650"/>
    <mergeCell ref="U650:V650"/>
    <mergeCell ref="W650:X650"/>
    <mergeCell ref="Y650:Z650"/>
    <mergeCell ref="Q649:R649"/>
    <mergeCell ref="S649:T649"/>
    <mergeCell ref="O785:P785"/>
    <mergeCell ref="O786:P786"/>
    <mergeCell ref="I756:J756"/>
    <mergeCell ref="K756:L756"/>
    <mergeCell ref="M756:N756"/>
    <mergeCell ref="I753:J753"/>
    <mergeCell ref="K753:L753"/>
    <mergeCell ref="M753:N753"/>
    <mergeCell ref="Q694:R694"/>
    <mergeCell ref="S694:T694"/>
    <mergeCell ref="I677:J677"/>
    <mergeCell ref="K677:L677"/>
    <mergeCell ref="M677:N677"/>
    <mergeCell ref="I754:J754"/>
    <mergeCell ref="K754:L754"/>
    <mergeCell ref="M754:N754"/>
    <mergeCell ref="I664:J664"/>
    <mergeCell ref="K664:L664"/>
    <mergeCell ref="M664:N664"/>
    <mergeCell ref="Q664:R664"/>
    <mergeCell ref="S664:T664"/>
    <mergeCell ref="I746:J746"/>
    <mergeCell ref="K746:L746"/>
    <mergeCell ref="I685:J685"/>
    <mergeCell ref="W657:X657"/>
    <mergeCell ref="I702:J702"/>
    <mergeCell ref="K702:L702"/>
    <mergeCell ref="M702:N702"/>
    <mergeCell ref="Q702:R702"/>
    <mergeCell ref="S702:T702"/>
    <mergeCell ref="I709:J709"/>
    <mergeCell ref="K709:L709"/>
    <mergeCell ref="M709:N709"/>
    <mergeCell ref="I816:J816"/>
    <mergeCell ref="K816:L816"/>
    <mergeCell ref="M816:N816"/>
    <mergeCell ref="M746:N746"/>
    <mergeCell ref="Q746:R746"/>
    <mergeCell ref="I748:J748"/>
    <mergeCell ref="K748:L748"/>
    <mergeCell ref="M748:N748"/>
    <mergeCell ref="Q748:R748"/>
    <mergeCell ref="S746:T746"/>
    <mergeCell ref="Q785:R785"/>
    <mergeCell ref="S785:T785"/>
    <mergeCell ref="I755:J755"/>
    <mergeCell ref="K755:L755"/>
    <mergeCell ref="M755:N755"/>
    <mergeCell ref="I786:J786"/>
    <mergeCell ref="I752:J752"/>
    <mergeCell ref="K752:L752"/>
    <mergeCell ref="M752:N752"/>
    <mergeCell ref="S812:T812"/>
    <mergeCell ref="O787:P787"/>
    <mergeCell ref="O788:P788"/>
    <mergeCell ref="Q810:R810"/>
    <mergeCell ref="S810:T810"/>
    <mergeCell ref="I747:J747"/>
    <mergeCell ref="K747:L747"/>
    <mergeCell ref="M747:N747"/>
    <mergeCell ref="Q747:R747"/>
    <mergeCell ref="S747:T747"/>
    <mergeCell ref="O747:P747"/>
    <mergeCell ref="O748:P748"/>
    <mergeCell ref="O749:P749"/>
    <mergeCell ref="W216:X216"/>
    <mergeCell ref="W217:X217"/>
    <mergeCell ref="W218:X218"/>
    <mergeCell ref="Q212:R212"/>
    <mergeCell ref="Q213:R213"/>
    <mergeCell ref="Q214:R214"/>
    <mergeCell ref="Q215:R215"/>
    <mergeCell ref="Q217:R217"/>
    <mergeCell ref="S222:T222"/>
    <mergeCell ref="U223:V223"/>
    <mergeCell ref="S224:T224"/>
    <mergeCell ref="S225:T225"/>
    <mergeCell ref="M242:N242"/>
    <mergeCell ref="O242:P242"/>
    <mergeCell ref="I393:J393"/>
    <mergeCell ref="K393:L393"/>
    <mergeCell ref="M393:N393"/>
    <mergeCell ref="Q393:R393"/>
    <mergeCell ref="S393:T393"/>
    <mergeCell ref="I391:J391"/>
    <mergeCell ref="K391:L391"/>
    <mergeCell ref="M391:N391"/>
    <mergeCell ref="I381:J381"/>
    <mergeCell ref="K381:L381"/>
    <mergeCell ref="M815:N815"/>
    <mergeCell ref="O815:P815"/>
    <mergeCell ref="K819:L819"/>
    <mergeCell ref="M819:N819"/>
    <mergeCell ref="O819:P819"/>
    <mergeCell ref="M817:N817"/>
    <mergeCell ref="O817:P817"/>
    <mergeCell ref="M784:N784"/>
    <mergeCell ref="Q784:R784"/>
    <mergeCell ref="S784:T784"/>
    <mergeCell ref="Q688:R688"/>
    <mergeCell ref="S688:T688"/>
    <mergeCell ref="K663:L663"/>
    <mergeCell ref="M663:N663"/>
    <mergeCell ref="Q663:R663"/>
    <mergeCell ref="S663:T663"/>
    <mergeCell ref="O756:P756"/>
    <mergeCell ref="O784:P784"/>
    <mergeCell ref="Q690:R690"/>
    <mergeCell ref="S690:T690"/>
    <mergeCell ref="Q692:R692"/>
    <mergeCell ref="O693:P693"/>
    <mergeCell ref="O691:P691"/>
    <mergeCell ref="K712:L712"/>
    <mergeCell ref="M712:N712"/>
    <mergeCell ref="Q712:R712"/>
    <mergeCell ref="S712:T712"/>
    <mergeCell ref="M745:N745"/>
    <mergeCell ref="Q745:R745"/>
    <mergeCell ref="S745:T745"/>
    <mergeCell ref="Q677:R677"/>
    <mergeCell ref="S677:T677"/>
    <mergeCell ref="C394:H394"/>
    <mergeCell ref="B385:AB387"/>
    <mergeCell ref="Q381:R381"/>
    <mergeCell ref="S381:T381"/>
    <mergeCell ref="Q391:R391"/>
    <mergeCell ref="C408:H408"/>
    <mergeCell ref="K408:L408"/>
    <mergeCell ref="I402:J402"/>
    <mergeCell ref="K409:L409"/>
    <mergeCell ref="M437:N437"/>
    <mergeCell ref="Q437:R437"/>
    <mergeCell ref="S437:T437"/>
    <mergeCell ref="I437:J437"/>
    <mergeCell ref="K437:L437"/>
    <mergeCell ref="M438:N438"/>
    <mergeCell ref="Q438:R438"/>
    <mergeCell ref="S438:T438"/>
    <mergeCell ref="I438:J438"/>
    <mergeCell ref="K438:L438"/>
    <mergeCell ref="K434:L434"/>
    <mergeCell ref="K435:L435"/>
    <mergeCell ref="M434:N434"/>
    <mergeCell ref="Q434:R434"/>
    <mergeCell ref="S434:T434"/>
    <mergeCell ref="O436:P436"/>
    <mergeCell ref="O435:P435"/>
    <mergeCell ref="S435:T435"/>
    <mergeCell ref="I435:J435"/>
    <mergeCell ref="O434:P434"/>
    <mergeCell ref="O437:P437"/>
    <mergeCell ref="O438:P438"/>
    <mergeCell ref="U389:V389"/>
    <mergeCell ref="K556:L556"/>
    <mergeCell ref="M592:N592"/>
    <mergeCell ref="I592:J592"/>
    <mergeCell ref="Q448:R448"/>
    <mergeCell ref="S448:T448"/>
    <mergeCell ref="C447:H447"/>
    <mergeCell ref="I449:J449"/>
    <mergeCell ref="K449:L449"/>
    <mergeCell ref="M449:N449"/>
    <mergeCell ref="Q449:R449"/>
    <mergeCell ref="S449:T449"/>
    <mergeCell ref="I452:J452"/>
    <mergeCell ref="K452:L452"/>
    <mergeCell ref="M452:N452"/>
    <mergeCell ref="Q452:R452"/>
    <mergeCell ref="S452:T452"/>
    <mergeCell ref="C450:H450"/>
    <mergeCell ref="I450:J450"/>
    <mergeCell ref="Q450:R450"/>
    <mergeCell ref="M447:N447"/>
    <mergeCell ref="I451:J451"/>
    <mergeCell ref="K451:L451"/>
    <mergeCell ref="M451:N451"/>
    <mergeCell ref="C449:H449"/>
    <mergeCell ref="M450:N450"/>
    <mergeCell ref="Q528:R528"/>
    <mergeCell ref="I530:J530"/>
    <mergeCell ref="I532:J532"/>
    <mergeCell ref="O539:P539"/>
    <mergeCell ref="O541:P541"/>
    <mergeCell ref="I522:J522"/>
    <mergeCell ref="K522:L522"/>
    <mergeCell ref="O604:P604"/>
    <mergeCell ref="M481:N481"/>
    <mergeCell ref="Q481:R481"/>
    <mergeCell ref="S481:T481"/>
    <mergeCell ref="I477:J477"/>
    <mergeCell ref="K477:L477"/>
    <mergeCell ref="M477:N477"/>
    <mergeCell ref="C593:H593"/>
    <mergeCell ref="C596:H596"/>
    <mergeCell ref="I594:J594"/>
    <mergeCell ref="K594:L594"/>
    <mergeCell ref="C539:H539"/>
    <mergeCell ref="I539:J539"/>
    <mergeCell ref="I467:J467"/>
    <mergeCell ref="Q466:R466"/>
    <mergeCell ref="Q508:R508"/>
    <mergeCell ref="S508:T508"/>
    <mergeCell ref="C537:D537"/>
    <mergeCell ref="E537:F537"/>
    <mergeCell ref="Q537:R537"/>
    <mergeCell ref="S537:T537"/>
    <mergeCell ref="I540:J540"/>
    <mergeCell ref="K540:L540"/>
    <mergeCell ref="M540:N540"/>
    <mergeCell ref="Q540:R540"/>
    <mergeCell ref="I559:J559"/>
    <mergeCell ref="M559:N559"/>
    <mergeCell ref="I490:J490"/>
    <mergeCell ref="M556:N556"/>
    <mergeCell ref="Q556:R556"/>
    <mergeCell ref="S556:T556"/>
    <mergeCell ref="I556:J556"/>
    <mergeCell ref="Q521:R521"/>
    <mergeCell ref="S521:T521"/>
    <mergeCell ref="Q541:R541"/>
    <mergeCell ref="S517:T517"/>
    <mergeCell ref="K492:L492"/>
    <mergeCell ref="M492:N492"/>
    <mergeCell ref="Q492:R492"/>
    <mergeCell ref="Q489:R489"/>
    <mergeCell ref="S489:T489"/>
    <mergeCell ref="K490:L490"/>
    <mergeCell ref="M490:N490"/>
    <mergeCell ref="Q490:R490"/>
    <mergeCell ref="Q468:R468"/>
    <mergeCell ref="I464:J464"/>
    <mergeCell ref="I642:J642"/>
    <mergeCell ref="K642:L642"/>
    <mergeCell ref="M642:N642"/>
    <mergeCell ref="Q642:R642"/>
    <mergeCell ref="S642:T642"/>
    <mergeCell ref="S631:T631"/>
    <mergeCell ref="Q628:R628"/>
    <mergeCell ref="S628:T628"/>
    <mergeCell ref="Q630:R630"/>
    <mergeCell ref="S630:T630"/>
    <mergeCell ref="I555:J555"/>
    <mergeCell ref="K555:L555"/>
    <mergeCell ref="Q631:R631"/>
    <mergeCell ref="S624:T624"/>
    <mergeCell ref="I622:J622"/>
    <mergeCell ref="K622:L622"/>
    <mergeCell ref="O609:P609"/>
    <mergeCell ref="O608:P608"/>
    <mergeCell ref="AA544:AB544"/>
    <mergeCell ref="O588:P588"/>
    <mergeCell ref="O589:P589"/>
    <mergeCell ref="O592:P592"/>
    <mergeCell ref="O590:P590"/>
    <mergeCell ref="I670:J670"/>
    <mergeCell ref="K670:L670"/>
    <mergeCell ref="M670:N670"/>
    <mergeCell ref="Q670:R670"/>
    <mergeCell ref="S670:T670"/>
    <mergeCell ref="K532:L532"/>
    <mergeCell ref="M532:N532"/>
    <mergeCell ref="S520:T520"/>
    <mergeCell ref="O639:P639"/>
    <mergeCell ref="O642:P642"/>
    <mergeCell ref="O647:P647"/>
    <mergeCell ref="O644:P644"/>
    <mergeCell ref="O646:P646"/>
    <mergeCell ref="O657:P657"/>
    <mergeCell ref="O653:P653"/>
    <mergeCell ref="O656:P656"/>
    <mergeCell ref="O664:P664"/>
    <mergeCell ref="O654:P654"/>
    <mergeCell ref="O655:P655"/>
    <mergeCell ref="O667:P667"/>
    <mergeCell ref="O662:P662"/>
    <mergeCell ref="I663:J663"/>
    <mergeCell ref="I654:J654"/>
    <mergeCell ref="K654:L654"/>
    <mergeCell ref="K653:L653"/>
    <mergeCell ref="M653:N653"/>
    <mergeCell ref="S656:T656"/>
    <mergeCell ref="C664:H664"/>
    <mergeCell ref="O687:P687"/>
    <mergeCell ref="O690:P690"/>
    <mergeCell ref="O688:P688"/>
    <mergeCell ref="O689:P689"/>
    <mergeCell ref="Q519:R519"/>
    <mergeCell ref="S519:T519"/>
    <mergeCell ref="I657:J657"/>
    <mergeCell ref="U659:V659"/>
    <mergeCell ref="I658:J658"/>
    <mergeCell ref="I649:J649"/>
    <mergeCell ref="K649:L649"/>
    <mergeCell ref="M649:N649"/>
    <mergeCell ref="I644:J644"/>
    <mergeCell ref="K644:L644"/>
    <mergeCell ref="M644:N644"/>
    <mergeCell ref="I648:J648"/>
    <mergeCell ref="K648:L648"/>
    <mergeCell ref="I652:J652"/>
    <mergeCell ref="K652:L652"/>
    <mergeCell ref="M652:N652"/>
    <mergeCell ref="I520:J520"/>
    <mergeCell ref="K628:L628"/>
    <mergeCell ref="M589:N589"/>
    <mergeCell ref="M587:N587"/>
    <mergeCell ref="O538:P538"/>
    <mergeCell ref="B549:AB552"/>
    <mergeCell ref="B584:AB586"/>
    <mergeCell ref="O545:P545"/>
    <mergeCell ref="AA542:AB542"/>
    <mergeCell ref="AA541:AB541"/>
    <mergeCell ref="AA543:AB543"/>
    <mergeCell ref="Q671:R671"/>
    <mergeCell ref="S671:T671"/>
    <mergeCell ref="I679:J679"/>
    <mergeCell ref="K679:L679"/>
    <mergeCell ref="M679:N679"/>
    <mergeCell ref="Q679:R679"/>
    <mergeCell ref="S679:T679"/>
    <mergeCell ref="I660:J660"/>
    <mergeCell ref="K660:L660"/>
    <mergeCell ref="Q660:R660"/>
    <mergeCell ref="O661:P661"/>
    <mergeCell ref="O660:P660"/>
    <mergeCell ref="O663:P663"/>
    <mergeCell ref="I678:J678"/>
    <mergeCell ref="I672:J672"/>
    <mergeCell ref="I686:J686"/>
    <mergeCell ref="K686:L686"/>
    <mergeCell ref="M686:N686"/>
    <mergeCell ref="K685:L685"/>
    <mergeCell ref="M685:N685"/>
    <mergeCell ref="I668:J668"/>
    <mergeCell ref="K668:L668"/>
    <mergeCell ref="M668:N668"/>
    <mergeCell ref="I673:J673"/>
    <mergeCell ref="K673:L673"/>
    <mergeCell ref="M673:N673"/>
    <mergeCell ref="I662:J662"/>
    <mergeCell ref="K662:L662"/>
    <mergeCell ref="M662:N662"/>
    <mergeCell ref="Q662:R662"/>
    <mergeCell ref="S662:T662"/>
    <mergeCell ref="C692:H692"/>
    <mergeCell ref="I687:J687"/>
    <mergeCell ref="K687:L687"/>
    <mergeCell ref="M687:N687"/>
    <mergeCell ref="Q687:R687"/>
    <mergeCell ref="S687:T687"/>
    <mergeCell ref="I691:J691"/>
    <mergeCell ref="K691:L691"/>
    <mergeCell ref="M691:N691"/>
    <mergeCell ref="Q691:R691"/>
    <mergeCell ref="S691:T691"/>
    <mergeCell ref="I688:J688"/>
    <mergeCell ref="K688:L688"/>
    <mergeCell ref="M688:N688"/>
    <mergeCell ref="S692:T692"/>
    <mergeCell ref="C687:H687"/>
    <mergeCell ref="I690:J690"/>
    <mergeCell ref="K690:L690"/>
    <mergeCell ref="M690:N690"/>
    <mergeCell ref="C690:H690"/>
    <mergeCell ref="I689:J689"/>
    <mergeCell ref="K689:L689"/>
    <mergeCell ref="M689:N689"/>
    <mergeCell ref="Q689:R689"/>
    <mergeCell ref="S689:T689"/>
    <mergeCell ref="C695:H695"/>
    <mergeCell ref="I695:J695"/>
    <mergeCell ref="K695:L695"/>
    <mergeCell ref="M695:N695"/>
    <mergeCell ref="I693:J693"/>
    <mergeCell ref="K693:L693"/>
    <mergeCell ref="M693:N693"/>
    <mergeCell ref="Q693:R693"/>
    <mergeCell ref="S693:T693"/>
    <mergeCell ref="O694:P694"/>
    <mergeCell ref="O692:P692"/>
    <mergeCell ref="O696:P696"/>
    <mergeCell ref="O697:P697"/>
    <mergeCell ref="M694:N694"/>
    <mergeCell ref="I694:J694"/>
    <mergeCell ref="K694:L694"/>
    <mergeCell ref="K701:L701"/>
    <mergeCell ref="M701:N701"/>
    <mergeCell ref="Q701:R701"/>
    <mergeCell ref="S701:T701"/>
    <mergeCell ref="Q695:R695"/>
    <mergeCell ref="S695:T695"/>
    <mergeCell ref="O695:P695"/>
    <mergeCell ref="C696:H696"/>
    <mergeCell ref="I696:J696"/>
    <mergeCell ref="K696:L696"/>
    <mergeCell ref="M696:N696"/>
    <mergeCell ref="Q696:R696"/>
    <mergeCell ref="S696:T696"/>
    <mergeCell ref="I692:J692"/>
    <mergeCell ref="K692:L692"/>
    <mergeCell ref="M692:N692"/>
    <mergeCell ref="I703:J703"/>
    <mergeCell ref="K703:L703"/>
    <mergeCell ref="M703:N703"/>
    <mergeCell ref="Q703:R703"/>
    <mergeCell ref="S703:T703"/>
    <mergeCell ref="U703:V703"/>
    <mergeCell ref="W703:X703"/>
    <mergeCell ref="Y703:Z703"/>
    <mergeCell ref="U697:V697"/>
    <mergeCell ref="W697:X697"/>
    <mergeCell ref="O701:P701"/>
    <mergeCell ref="O702:P702"/>
    <mergeCell ref="O703:P703"/>
    <mergeCell ref="Y701:Z701"/>
    <mergeCell ref="C704:H704"/>
    <mergeCell ref="I704:J704"/>
    <mergeCell ref="K704:L704"/>
    <mergeCell ref="M704:N704"/>
    <mergeCell ref="Q704:R704"/>
    <mergeCell ref="S704:T704"/>
    <mergeCell ref="U704:V704"/>
    <mergeCell ref="W704:X704"/>
    <mergeCell ref="Y704:Z704"/>
    <mergeCell ref="C697:H697"/>
    <mergeCell ref="I697:J697"/>
    <mergeCell ref="K697:L697"/>
    <mergeCell ref="M697:N697"/>
    <mergeCell ref="Q697:R697"/>
    <mergeCell ref="S697:T697"/>
    <mergeCell ref="C701:D701"/>
    <mergeCell ref="E701:F701"/>
    <mergeCell ref="I701:J701"/>
    <mergeCell ref="I705:J705"/>
    <mergeCell ref="K705:L705"/>
    <mergeCell ref="M705:N705"/>
    <mergeCell ref="Q705:R705"/>
    <mergeCell ref="S705:T705"/>
    <mergeCell ref="U705:V705"/>
    <mergeCell ref="W705:X705"/>
    <mergeCell ref="Y705:Z705"/>
    <mergeCell ref="O704:P704"/>
    <mergeCell ref="O705:P705"/>
    <mergeCell ref="C706:H706"/>
    <mergeCell ref="I706:J706"/>
    <mergeCell ref="K706:L706"/>
    <mergeCell ref="M706:N706"/>
    <mergeCell ref="Q706:R706"/>
    <mergeCell ref="S706:T706"/>
    <mergeCell ref="U706:V706"/>
    <mergeCell ref="W706:X706"/>
    <mergeCell ref="Y706:Z706"/>
    <mergeCell ref="I707:J707"/>
    <mergeCell ref="K707:L707"/>
    <mergeCell ref="M707:N707"/>
    <mergeCell ref="Q707:R707"/>
    <mergeCell ref="S707:T707"/>
    <mergeCell ref="U707:V707"/>
    <mergeCell ref="W707:X707"/>
    <mergeCell ref="Y707:Z707"/>
    <mergeCell ref="O706:P706"/>
    <mergeCell ref="O707:P707"/>
    <mergeCell ref="I708:J708"/>
    <mergeCell ref="K708:L708"/>
    <mergeCell ref="M708:N708"/>
    <mergeCell ref="Q708:R708"/>
    <mergeCell ref="S708:T708"/>
    <mergeCell ref="U708:V708"/>
    <mergeCell ref="W708:X708"/>
    <mergeCell ref="Y708:Z708"/>
    <mergeCell ref="Y712:Z712"/>
    <mergeCell ref="I713:J713"/>
    <mergeCell ref="K713:L713"/>
    <mergeCell ref="M713:N713"/>
    <mergeCell ref="Q713:R713"/>
    <mergeCell ref="S713:T713"/>
    <mergeCell ref="U713:V713"/>
    <mergeCell ref="W713:X713"/>
    <mergeCell ref="Y713:Z713"/>
    <mergeCell ref="I710:J710"/>
    <mergeCell ref="K710:L710"/>
    <mergeCell ref="M710:N710"/>
    <mergeCell ref="Q710:R710"/>
    <mergeCell ref="S710:T710"/>
    <mergeCell ref="U710:V710"/>
    <mergeCell ref="W710:X710"/>
    <mergeCell ref="Y710:Z710"/>
    <mergeCell ref="I711:J711"/>
    <mergeCell ref="K711:L711"/>
    <mergeCell ref="M711:N711"/>
    <mergeCell ref="Q711:R711"/>
    <mergeCell ref="S711:T711"/>
    <mergeCell ref="U711:V711"/>
    <mergeCell ref="O710:P710"/>
    <mergeCell ref="O711:P711"/>
    <mergeCell ref="O712:P712"/>
    <mergeCell ref="I715:J715"/>
    <mergeCell ref="K715:L715"/>
    <mergeCell ref="M715:N715"/>
    <mergeCell ref="Q715:R715"/>
    <mergeCell ref="S715:T715"/>
    <mergeCell ref="U715:V715"/>
    <mergeCell ref="W715:X715"/>
    <mergeCell ref="Y715:Z715"/>
    <mergeCell ref="C716:H716"/>
    <mergeCell ref="I716:J716"/>
    <mergeCell ref="K716:L716"/>
    <mergeCell ref="M716:N716"/>
    <mergeCell ref="Q716:R716"/>
    <mergeCell ref="S716:T716"/>
    <mergeCell ref="U716:V716"/>
    <mergeCell ref="C717:H717"/>
    <mergeCell ref="I717:J717"/>
    <mergeCell ref="K717:L717"/>
    <mergeCell ref="M717:N717"/>
    <mergeCell ref="C715:D715"/>
    <mergeCell ref="O716:P716"/>
    <mergeCell ref="O717:P717"/>
    <mergeCell ref="I720:J720"/>
    <mergeCell ref="K720:L720"/>
    <mergeCell ref="M720:N720"/>
    <mergeCell ref="Q720:R720"/>
    <mergeCell ref="S720:T720"/>
    <mergeCell ref="U720:V720"/>
    <mergeCell ref="W720:X720"/>
    <mergeCell ref="Y720:Z720"/>
    <mergeCell ref="O719:P719"/>
    <mergeCell ref="O720:P720"/>
    <mergeCell ref="O721:P721"/>
    <mergeCell ref="O722:P722"/>
    <mergeCell ref="I719:J719"/>
    <mergeCell ref="K719:L719"/>
    <mergeCell ref="M719:N719"/>
    <mergeCell ref="I718:J718"/>
    <mergeCell ref="K718:L718"/>
    <mergeCell ref="M718:N718"/>
    <mergeCell ref="Q718:R718"/>
    <mergeCell ref="S718:T718"/>
    <mergeCell ref="U718:V718"/>
    <mergeCell ref="W718:X718"/>
    <mergeCell ref="Y718:Z718"/>
    <mergeCell ref="O718:P718"/>
    <mergeCell ref="I745:J745"/>
    <mergeCell ref="I725:J725"/>
    <mergeCell ref="K725:L725"/>
    <mergeCell ref="M725:N725"/>
    <mergeCell ref="Q725:R725"/>
    <mergeCell ref="S725:T725"/>
    <mergeCell ref="U725:V725"/>
    <mergeCell ref="W725:X725"/>
    <mergeCell ref="Y725:Z725"/>
    <mergeCell ref="I726:J726"/>
    <mergeCell ref="K726:L726"/>
    <mergeCell ref="M726:N726"/>
    <mergeCell ref="Q726:R726"/>
    <mergeCell ref="S726:T726"/>
    <mergeCell ref="U726:V726"/>
    <mergeCell ref="W726:X726"/>
    <mergeCell ref="Y726:Z726"/>
    <mergeCell ref="B744:AB744"/>
    <mergeCell ref="AA741:AB741"/>
    <mergeCell ref="O745:P745"/>
    <mergeCell ref="C727:H727"/>
    <mergeCell ref="I727:J727"/>
    <mergeCell ref="K727:L727"/>
    <mergeCell ref="M727:N727"/>
    <mergeCell ref="C730:H730"/>
    <mergeCell ref="I730:J730"/>
    <mergeCell ref="K730:L730"/>
    <mergeCell ref="M730:N730"/>
    <mergeCell ref="O729:P729"/>
    <mergeCell ref="Q729:R729"/>
    <mergeCell ref="S729:T729"/>
    <mergeCell ref="U729:V729"/>
    <mergeCell ref="I749:J749"/>
    <mergeCell ref="K749:L749"/>
    <mergeCell ref="M749:N749"/>
    <mergeCell ref="C723:H723"/>
    <mergeCell ref="I723:J723"/>
    <mergeCell ref="K723:L723"/>
    <mergeCell ref="M723:N723"/>
    <mergeCell ref="C724:H724"/>
    <mergeCell ref="I724:J724"/>
    <mergeCell ref="K724:L724"/>
    <mergeCell ref="M724:N724"/>
    <mergeCell ref="C721:H721"/>
    <mergeCell ref="I721:J721"/>
    <mergeCell ref="K721:L721"/>
    <mergeCell ref="M721:N721"/>
    <mergeCell ref="C712:H712"/>
    <mergeCell ref="I712:J712"/>
    <mergeCell ref="C729:D729"/>
    <mergeCell ref="E729:F729"/>
    <mergeCell ref="I729:J729"/>
    <mergeCell ref="K729:L729"/>
    <mergeCell ref="M729:N729"/>
    <mergeCell ref="C733:H733"/>
    <mergeCell ref="I733:J733"/>
    <mergeCell ref="K733:L733"/>
    <mergeCell ref="M733:N733"/>
    <mergeCell ref="M736:N736"/>
    <mergeCell ref="I738:J738"/>
    <mergeCell ref="K738:L738"/>
    <mergeCell ref="M738:N738"/>
    <mergeCell ref="K739:L739"/>
    <mergeCell ref="K745:L745"/>
    <mergeCell ref="C542:H542"/>
    <mergeCell ref="I542:J542"/>
    <mergeCell ref="K542:L542"/>
    <mergeCell ref="M542:N542"/>
    <mergeCell ref="U723:V723"/>
    <mergeCell ref="W723:X723"/>
    <mergeCell ref="Y723:Z723"/>
    <mergeCell ref="Q724:R724"/>
    <mergeCell ref="S724:T724"/>
    <mergeCell ref="U724:V724"/>
    <mergeCell ref="W724:X724"/>
    <mergeCell ref="Y724:Z724"/>
    <mergeCell ref="Q721:R721"/>
    <mergeCell ref="S721:T721"/>
    <mergeCell ref="U721:V721"/>
    <mergeCell ref="W721:X721"/>
    <mergeCell ref="Q542:R542"/>
    <mergeCell ref="S542:T542"/>
    <mergeCell ref="U542:V542"/>
    <mergeCell ref="W542:X542"/>
    <mergeCell ref="Y542:Z542"/>
    <mergeCell ref="Y721:Z721"/>
    <mergeCell ref="Q717:R717"/>
    <mergeCell ref="S717:T717"/>
    <mergeCell ref="U717:V717"/>
    <mergeCell ref="W717:X717"/>
    <mergeCell ref="I722:J722"/>
    <mergeCell ref="K722:L722"/>
    <mergeCell ref="M722:N722"/>
    <mergeCell ref="Q722:R722"/>
    <mergeCell ref="S722:T722"/>
    <mergeCell ref="U722:V722"/>
    <mergeCell ref="W472:X472"/>
    <mergeCell ref="Y472:Z472"/>
    <mergeCell ref="W300:X300"/>
    <mergeCell ref="Y300:Z300"/>
    <mergeCell ref="Q377:R377"/>
    <mergeCell ref="Q364:R364"/>
    <mergeCell ref="Q373:R373"/>
    <mergeCell ref="S326:T326"/>
    <mergeCell ref="S465:T465"/>
    <mergeCell ref="S349:T349"/>
    <mergeCell ref="Y308:Z308"/>
    <mergeCell ref="Y309:Z309"/>
    <mergeCell ref="Y310:Z310"/>
    <mergeCell ref="Y311:Z311"/>
    <mergeCell ref="W310:X310"/>
    <mergeCell ref="W311:X311"/>
    <mergeCell ref="Q328:R328"/>
    <mergeCell ref="S328:T328"/>
    <mergeCell ref="U301:V301"/>
    <mergeCell ref="W301:X301"/>
    <mergeCell ref="W319:X319"/>
    <mergeCell ref="U325:V325"/>
    <mergeCell ref="W325:X325"/>
    <mergeCell ref="S306:T306"/>
    <mergeCell ref="S307:T307"/>
    <mergeCell ref="S394:T394"/>
    <mergeCell ref="Q465:R465"/>
    <mergeCell ref="S350:T350"/>
    <mergeCell ref="S377:T377"/>
    <mergeCell ref="U308:V308"/>
    <mergeCell ref="U309:V309"/>
    <mergeCell ref="U310:V310"/>
    <mergeCell ref="W520:X520"/>
    <mergeCell ref="O377:P377"/>
    <mergeCell ref="O379:P379"/>
    <mergeCell ref="O375:P375"/>
    <mergeCell ref="O378:P378"/>
    <mergeCell ref="O327:P327"/>
    <mergeCell ref="O328:P328"/>
    <mergeCell ref="U346:V346"/>
    <mergeCell ref="W346:X346"/>
    <mergeCell ref="U348:V348"/>
    <mergeCell ref="W348:X348"/>
    <mergeCell ref="Q346:R346"/>
    <mergeCell ref="U504:V504"/>
    <mergeCell ref="W504:X504"/>
    <mergeCell ref="Q439:R439"/>
    <mergeCell ref="Q379:R379"/>
    <mergeCell ref="S477:T477"/>
    <mergeCell ref="U477:V477"/>
    <mergeCell ref="W477:X477"/>
    <mergeCell ref="S379:T379"/>
    <mergeCell ref="S380:T380"/>
    <mergeCell ref="U434:V434"/>
    <mergeCell ref="W434:X434"/>
    <mergeCell ref="U437:V437"/>
    <mergeCell ref="W437:X437"/>
    <mergeCell ref="U510:V510"/>
    <mergeCell ref="W510:X510"/>
    <mergeCell ref="U511:V511"/>
    <mergeCell ref="W511:X511"/>
    <mergeCell ref="U512:V512"/>
    <mergeCell ref="Q515:R515"/>
    <mergeCell ref="U472:V472"/>
    <mergeCell ref="I519:J519"/>
    <mergeCell ref="K519:L519"/>
    <mergeCell ref="M519:N519"/>
    <mergeCell ref="O521:P521"/>
    <mergeCell ref="U438:V438"/>
    <mergeCell ref="W438:X438"/>
    <mergeCell ref="U436:V436"/>
    <mergeCell ref="W436:X436"/>
    <mergeCell ref="U435:V435"/>
    <mergeCell ref="W435:X435"/>
    <mergeCell ref="U439:V439"/>
    <mergeCell ref="W439:X439"/>
    <mergeCell ref="B398:AB400"/>
    <mergeCell ref="I453:J453"/>
    <mergeCell ref="Q475:R475"/>
    <mergeCell ref="S475:T475"/>
    <mergeCell ref="U475:V475"/>
    <mergeCell ref="W475:X475"/>
    <mergeCell ref="Y475:Z475"/>
    <mergeCell ref="I454:J454"/>
    <mergeCell ref="K454:L454"/>
    <mergeCell ref="C452:H452"/>
    <mergeCell ref="I448:J448"/>
    <mergeCell ref="K448:L448"/>
    <mergeCell ref="M448:N448"/>
    <mergeCell ref="U517:V517"/>
    <mergeCell ref="O515:P515"/>
    <mergeCell ref="O518:P518"/>
    <mergeCell ref="O520:P520"/>
    <mergeCell ref="O517:P517"/>
    <mergeCell ref="O519:P519"/>
    <mergeCell ref="O516:P516"/>
    <mergeCell ref="M74:N74"/>
    <mergeCell ref="D74:J74"/>
    <mergeCell ref="K77:L77"/>
    <mergeCell ref="M77:N77"/>
    <mergeCell ref="D75:J75"/>
    <mergeCell ref="Q511:R511"/>
    <mergeCell ref="C519:H519"/>
    <mergeCell ref="S492:T492"/>
    <mergeCell ref="K508:L508"/>
    <mergeCell ref="U521:V521"/>
    <mergeCell ref="W521:X521"/>
    <mergeCell ref="Y521:Z521"/>
    <mergeCell ref="I517:J517"/>
    <mergeCell ref="K517:L517"/>
    <mergeCell ref="M517:N517"/>
    <mergeCell ref="W517:X517"/>
    <mergeCell ref="Y517:Z517"/>
    <mergeCell ref="I515:J515"/>
    <mergeCell ref="K515:L515"/>
    <mergeCell ref="M515:N515"/>
    <mergeCell ref="W512:X512"/>
    <mergeCell ref="O504:P504"/>
    <mergeCell ref="O507:P507"/>
    <mergeCell ref="O509:P509"/>
    <mergeCell ref="O506:P506"/>
    <mergeCell ref="O508:P508"/>
    <mergeCell ref="O505:P505"/>
    <mergeCell ref="O510:P510"/>
    <mergeCell ref="O511:P511"/>
    <mergeCell ref="O512:P512"/>
    <mergeCell ref="Y520:Z520"/>
    <mergeCell ref="U520:V520"/>
    <mergeCell ref="D77:J77"/>
    <mergeCell ref="Y285:Z285"/>
    <mergeCell ref="U285:V285"/>
    <mergeCell ref="W285:X285"/>
    <mergeCell ref="O245:P245"/>
    <mergeCell ref="K226:L226"/>
    <mergeCell ref="U224:V224"/>
    <mergeCell ref="Y224:Z224"/>
    <mergeCell ref="U225:V225"/>
    <mergeCell ref="Y225:Z225"/>
    <mergeCell ref="W223:X223"/>
    <mergeCell ref="W224:X224"/>
    <mergeCell ref="W225:X225"/>
    <mergeCell ref="W212:X212"/>
    <mergeCell ref="W213:X213"/>
    <mergeCell ref="W214:X214"/>
    <mergeCell ref="W215:X215"/>
    <mergeCell ref="D81:J81"/>
    <mergeCell ref="D80:J80"/>
    <mergeCell ref="M244:N244"/>
    <mergeCell ref="I185:J185"/>
    <mergeCell ref="K185:L185"/>
    <mergeCell ref="M185:N185"/>
    <mergeCell ref="I184:J184"/>
    <mergeCell ref="K243:L243"/>
    <mergeCell ref="K242:L242"/>
    <mergeCell ref="K241:L241"/>
    <mergeCell ref="K240:L240"/>
    <mergeCell ref="K244:L244"/>
    <mergeCell ref="K227:L227"/>
    <mergeCell ref="I224:J224"/>
    <mergeCell ref="M224:N224"/>
    <mergeCell ref="K81:L81"/>
    <mergeCell ref="K86:L86"/>
    <mergeCell ref="M86:N86"/>
    <mergeCell ref="D91:J91"/>
    <mergeCell ref="K93:L93"/>
    <mergeCell ref="M93:N93"/>
    <mergeCell ref="K85:L85"/>
    <mergeCell ref="M85:N85"/>
    <mergeCell ref="D36:E38"/>
    <mergeCell ref="F36:G36"/>
    <mergeCell ref="H36:I36"/>
    <mergeCell ref="J36:K36"/>
    <mergeCell ref="L36:M36"/>
    <mergeCell ref="N36:O36"/>
    <mergeCell ref="M83:N83"/>
    <mergeCell ref="K82:L82"/>
    <mergeCell ref="M82:N82"/>
    <mergeCell ref="H37:I37"/>
    <mergeCell ref="J37:K37"/>
    <mergeCell ref="L37:M37"/>
    <mergeCell ref="N37:O37"/>
    <mergeCell ref="K91:L91"/>
    <mergeCell ref="M91:N91"/>
    <mergeCell ref="K90:L90"/>
    <mergeCell ref="H42:I42"/>
    <mergeCell ref="D72:J72"/>
    <mergeCell ref="D78:J78"/>
    <mergeCell ref="D79:J79"/>
    <mergeCell ref="J42:K42"/>
    <mergeCell ref="L42:M42"/>
    <mergeCell ref="N42:O42"/>
    <mergeCell ref="K76:L76"/>
    <mergeCell ref="C96:D96"/>
    <mergeCell ref="D92:J92"/>
    <mergeCell ref="Q113:W113"/>
    <mergeCell ref="X115:Y115"/>
    <mergeCell ref="Z115:AA115"/>
    <mergeCell ref="M97:N97"/>
    <mergeCell ref="M88:N88"/>
    <mergeCell ref="AF72:AJ72"/>
    <mergeCell ref="AK72:AL72"/>
    <mergeCell ref="AM72:AN72"/>
    <mergeCell ref="AK73:AL73"/>
    <mergeCell ref="AM73:AN73"/>
    <mergeCell ref="AF75:AJ75"/>
    <mergeCell ref="AK75:AL75"/>
    <mergeCell ref="AM75:AN75"/>
    <mergeCell ref="AF74:AJ74"/>
    <mergeCell ref="AF76:AJ76"/>
    <mergeCell ref="AF77:AJ77"/>
    <mergeCell ref="AK84:AL84"/>
    <mergeCell ref="AM84:AN84"/>
    <mergeCell ref="AK81:AL81"/>
    <mergeCell ref="AM81:AN81"/>
    <mergeCell ref="AK89:AL89"/>
    <mergeCell ref="AM89:AN89"/>
    <mergeCell ref="AK82:AL82"/>
    <mergeCell ref="AM82:AN82"/>
    <mergeCell ref="AK79:AL79"/>
    <mergeCell ref="AM79:AN79"/>
    <mergeCell ref="AK83:AL83"/>
    <mergeCell ref="AM83:AN83"/>
    <mergeCell ref="AF86:AJ86"/>
    <mergeCell ref="AK85:AL85"/>
    <mergeCell ref="AA540:AB540"/>
    <mergeCell ref="AA539:AB539"/>
    <mergeCell ref="AA538:AB538"/>
    <mergeCell ref="D113:J113"/>
    <mergeCell ref="D114:J114"/>
    <mergeCell ref="D116:J116"/>
    <mergeCell ref="D118:J118"/>
    <mergeCell ref="D119:J119"/>
    <mergeCell ref="C121:D121"/>
    <mergeCell ref="E121:F121"/>
    <mergeCell ref="D122:J122"/>
    <mergeCell ref="K122:L122"/>
    <mergeCell ref="M122:N122"/>
    <mergeCell ref="K112:L112"/>
    <mergeCell ref="M112:N112"/>
    <mergeCell ref="D97:J97"/>
    <mergeCell ref="D99:J99"/>
    <mergeCell ref="D111:J111"/>
    <mergeCell ref="D105:J105"/>
    <mergeCell ref="D115:J115"/>
    <mergeCell ref="D110:J110"/>
    <mergeCell ref="D103:J103"/>
    <mergeCell ref="D104:J104"/>
    <mergeCell ref="K98:L98"/>
    <mergeCell ref="M115:N115"/>
    <mergeCell ref="K106:L106"/>
    <mergeCell ref="M106:N106"/>
    <mergeCell ref="K105:L105"/>
    <mergeCell ref="M105:N105"/>
    <mergeCell ref="K115:L115"/>
    <mergeCell ref="D98:J98"/>
    <mergeCell ref="S295:T295"/>
    <mergeCell ref="K102:L102"/>
    <mergeCell ref="M102:N102"/>
    <mergeCell ref="Q119:W119"/>
    <mergeCell ref="Q102:W102"/>
    <mergeCell ref="Q103:W103"/>
    <mergeCell ref="Q104:W104"/>
    <mergeCell ref="Q106:W106"/>
    <mergeCell ref="Q107:W107"/>
    <mergeCell ref="Q108:W108"/>
    <mergeCell ref="Q109:W109"/>
    <mergeCell ref="Q114:W114"/>
    <mergeCell ref="Q115:W115"/>
    <mergeCell ref="Q116:W116"/>
    <mergeCell ref="Q117:W117"/>
    <mergeCell ref="Q118:W118"/>
    <mergeCell ref="W539:X539"/>
    <mergeCell ref="B315:AB316"/>
    <mergeCell ref="B343:AB344"/>
    <mergeCell ref="B358:AB359"/>
    <mergeCell ref="B443:AB445"/>
    <mergeCell ref="B458:AB462"/>
    <mergeCell ref="I510:J510"/>
    <mergeCell ref="K510:L510"/>
    <mergeCell ref="M510:N510"/>
    <mergeCell ref="Q510:R510"/>
    <mergeCell ref="S510:T510"/>
    <mergeCell ref="C510:H510"/>
    <mergeCell ref="C521:H521"/>
    <mergeCell ref="I521:J521"/>
    <mergeCell ref="K521:L521"/>
    <mergeCell ref="M521:N521"/>
    <mergeCell ref="Z110:AA110"/>
    <mergeCell ref="K104:L104"/>
    <mergeCell ref="M104:N104"/>
    <mergeCell ref="X108:Y108"/>
    <mergeCell ref="D117:J117"/>
    <mergeCell ref="K107:L107"/>
    <mergeCell ref="M107:N107"/>
    <mergeCell ref="K109:L109"/>
    <mergeCell ref="M109:N109"/>
    <mergeCell ref="Y544:Z544"/>
    <mergeCell ref="O543:P543"/>
    <mergeCell ref="O544:P544"/>
    <mergeCell ref="C545:H545"/>
    <mergeCell ref="I545:J545"/>
    <mergeCell ref="K545:L545"/>
    <mergeCell ref="M545:N545"/>
    <mergeCell ref="Q545:R545"/>
    <mergeCell ref="S545:T545"/>
    <mergeCell ref="U545:V545"/>
    <mergeCell ref="W545:X545"/>
    <mergeCell ref="Y545:Z545"/>
    <mergeCell ref="K520:L520"/>
    <mergeCell ref="M520:N520"/>
    <mergeCell ref="Q520:R520"/>
    <mergeCell ref="K539:L539"/>
    <mergeCell ref="M539:N539"/>
    <mergeCell ref="Q539:R539"/>
    <mergeCell ref="S539:T539"/>
    <mergeCell ref="U539:V539"/>
    <mergeCell ref="C541:H541"/>
    <mergeCell ref="I541:J541"/>
    <mergeCell ref="K541:L541"/>
    <mergeCell ref="M541:N541"/>
    <mergeCell ref="C538:H538"/>
    <mergeCell ref="O540:P540"/>
    <mergeCell ref="W537:X537"/>
    <mergeCell ref="S532:T532"/>
    <mergeCell ref="W532:X532"/>
    <mergeCell ref="U527:V527"/>
    <mergeCell ref="Q523:R523"/>
    <mergeCell ref="S523:T523"/>
    <mergeCell ref="U523:V523"/>
    <mergeCell ref="W523:X523"/>
    <mergeCell ref="Q530:R530"/>
    <mergeCell ref="S530:T530"/>
    <mergeCell ref="U530:V530"/>
    <mergeCell ref="W530:X530"/>
    <mergeCell ref="I527:J527"/>
    <mergeCell ref="K527:L527"/>
    <mergeCell ref="C540:H540"/>
    <mergeCell ref="Q532:R532"/>
    <mergeCell ref="M527:N527"/>
    <mergeCell ref="Q527:R527"/>
    <mergeCell ref="I528:J528"/>
    <mergeCell ref="K528:L528"/>
    <mergeCell ref="M528:N528"/>
    <mergeCell ref="O522:P522"/>
    <mergeCell ref="O523:P523"/>
    <mergeCell ref="O529:P529"/>
    <mergeCell ref="O531:P531"/>
    <mergeCell ref="O528:P528"/>
    <mergeCell ref="O530:P530"/>
    <mergeCell ref="O527:P527"/>
    <mergeCell ref="O532:P532"/>
    <mergeCell ref="O533:P533"/>
    <mergeCell ref="O534:P534"/>
    <mergeCell ref="O526:P526"/>
    <mergeCell ref="O537:P537"/>
    <mergeCell ref="Y533:Z533"/>
    <mergeCell ref="Y528:Z528"/>
    <mergeCell ref="Y532:Z532"/>
    <mergeCell ref="C544:H544"/>
    <mergeCell ref="I544:J544"/>
    <mergeCell ref="K544:L544"/>
    <mergeCell ref="M544:N544"/>
    <mergeCell ref="Q544:R544"/>
    <mergeCell ref="S544:T544"/>
    <mergeCell ref="U544:V544"/>
    <mergeCell ref="W544:X544"/>
    <mergeCell ref="I538:J538"/>
    <mergeCell ref="K538:L538"/>
    <mergeCell ref="M538:N538"/>
    <mergeCell ref="Q538:R538"/>
    <mergeCell ref="S538:T538"/>
    <mergeCell ref="U538:V538"/>
    <mergeCell ref="W538:X538"/>
    <mergeCell ref="C543:H543"/>
    <mergeCell ref="I543:J543"/>
    <mergeCell ref="AA545:AB545"/>
    <mergeCell ref="AA537:AB537"/>
    <mergeCell ref="O554:P554"/>
    <mergeCell ref="O555:P555"/>
    <mergeCell ref="O556:P556"/>
    <mergeCell ref="U554:V554"/>
    <mergeCell ref="W554:X554"/>
    <mergeCell ref="U555:V555"/>
    <mergeCell ref="W555:X555"/>
    <mergeCell ref="W556:X556"/>
    <mergeCell ref="AA515:AB515"/>
    <mergeCell ref="AA518:AB518"/>
    <mergeCell ref="AA520:AB520"/>
    <mergeCell ref="AA517:AB517"/>
    <mergeCell ref="AA519:AB519"/>
    <mergeCell ref="AA516:AB516"/>
    <mergeCell ref="AA521:AB521"/>
    <mergeCell ref="AA522:AB522"/>
    <mergeCell ref="AA523:AB523"/>
    <mergeCell ref="AA529:AB529"/>
    <mergeCell ref="AA531:AB531"/>
    <mergeCell ref="AA528:AB528"/>
    <mergeCell ref="AA530:AB530"/>
    <mergeCell ref="AA527:AB527"/>
    <mergeCell ref="AA532:AB532"/>
    <mergeCell ref="AA533:AB533"/>
    <mergeCell ref="AA534:AB534"/>
    <mergeCell ref="AA526:AB526"/>
    <mergeCell ref="Y537:Z537"/>
    <mergeCell ref="Y534:Z534"/>
    <mergeCell ref="Y530:Z530"/>
    <mergeCell ref="Y531:Z531"/>
    <mergeCell ref="U603:V603"/>
    <mergeCell ref="W603:X603"/>
    <mergeCell ref="U610:V610"/>
    <mergeCell ref="W610:X610"/>
    <mergeCell ref="U607:V607"/>
    <mergeCell ref="W607:X607"/>
    <mergeCell ref="I603:J603"/>
    <mergeCell ref="C608:H608"/>
    <mergeCell ref="M610:N610"/>
    <mergeCell ref="Q610:R610"/>
    <mergeCell ref="S610:T610"/>
    <mergeCell ref="I610:J610"/>
    <mergeCell ref="K610:L610"/>
    <mergeCell ref="S609:T609"/>
    <mergeCell ref="M608:N608"/>
    <mergeCell ref="I608:J608"/>
    <mergeCell ref="K608:L608"/>
    <mergeCell ref="Q608:R608"/>
    <mergeCell ref="U606:V606"/>
    <mergeCell ref="W606:X606"/>
    <mergeCell ref="U605:V605"/>
    <mergeCell ref="W605:X605"/>
    <mergeCell ref="U609:V609"/>
    <mergeCell ref="W609:X609"/>
    <mergeCell ref="U608:V608"/>
    <mergeCell ref="W608:X608"/>
    <mergeCell ref="U604:V604"/>
    <mergeCell ref="W604:X604"/>
    <mergeCell ref="O605:P605"/>
    <mergeCell ref="I606:J606"/>
    <mergeCell ref="K606:L606"/>
    <mergeCell ref="M605:N605"/>
    <mergeCell ref="U611:V611"/>
    <mergeCell ref="W611:X611"/>
    <mergeCell ref="B617:AB620"/>
    <mergeCell ref="U622:V622"/>
    <mergeCell ref="W622:X622"/>
    <mergeCell ref="U624:V624"/>
    <mergeCell ref="W624:X624"/>
    <mergeCell ref="O611:P611"/>
    <mergeCell ref="U623:V623"/>
    <mergeCell ref="W623:X623"/>
    <mergeCell ref="Q611:R611"/>
    <mergeCell ref="S611:T611"/>
    <mergeCell ref="I611:J611"/>
    <mergeCell ref="Q622:R622"/>
    <mergeCell ref="M622:N622"/>
    <mergeCell ref="S608:T608"/>
    <mergeCell ref="O606:P606"/>
    <mergeCell ref="C622:H622"/>
    <mergeCell ref="C610:H610"/>
    <mergeCell ref="C609:H609"/>
    <mergeCell ref="C607:H607"/>
    <mergeCell ref="O610:P610"/>
    <mergeCell ref="O607:P607"/>
    <mergeCell ref="S622:T622"/>
    <mergeCell ref="C606:H606"/>
    <mergeCell ref="C623:H623"/>
    <mergeCell ref="C624:H624"/>
    <mergeCell ref="O622:P622"/>
    <mergeCell ref="O624:P624"/>
    <mergeCell ref="U626:V626"/>
    <mergeCell ref="W626:X626"/>
    <mergeCell ref="U627:V627"/>
    <mergeCell ref="W627:X627"/>
    <mergeCell ref="U630:V630"/>
    <mergeCell ref="W630:X630"/>
    <mergeCell ref="U629:V629"/>
    <mergeCell ref="W629:X629"/>
    <mergeCell ref="U625:V625"/>
    <mergeCell ref="W625:X625"/>
    <mergeCell ref="U628:V628"/>
    <mergeCell ref="W628:X628"/>
    <mergeCell ref="U631:V631"/>
    <mergeCell ref="W631:X631"/>
    <mergeCell ref="U632:V632"/>
    <mergeCell ref="W632:X632"/>
    <mergeCell ref="U633:V633"/>
    <mergeCell ref="W633:X633"/>
    <mergeCell ref="C674:H674"/>
    <mergeCell ref="I674:J674"/>
    <mergeCell ref="K674:L674"/>
    <mergeCell ref="M674:N674"/>
    <mergeCell ref="Q674:R674"/>
    <mergeCell ref="S674:T674"/>
    <mergeCell ref="U674:V674"/>
    <mergeCell ref="W674:X674"/>
    <mergeCell ref="Y674:Z674"/>
    <mergeCell ref="C676:H676"/>
    <mergeCell ref="C675:H675"/>
    <mergeCell ref="S676:T676"/>
    <mergeCell ref="U676:V676"/>
    <mergeCell ref="W676:X676"/>
    <mergeCell ref="Y676:Z676"/>
    <mergeCell ref="U634:V634"/>
    <mergeCell ref="W634:X634"/>
    <mergeCell ref="C667:D667"/>
    <mergeCell ref="E667:F667"/>
    <mergeCell ref="I667:J667"/>
    <mergeCell ref="K667:L667"/>
    <mergeCell ref="M667:N667"/>
    <mergeCell ref="Q667:R667"/>
    <mergeCell ref="S667:T667"/>
    <mergeCell ref="U667:V667"/>
    <mergeCell ref="W667:X667"/>
    <mergeCell ref="Y667:Z667"/>
    <mergeCell ref="C669:H669"/>
    <mergeCell ref="I669:J669"/>
    <mergeCell ref="K669:L669"/>
    <mergeCell ref="M669:N669"/>
    <mergeCell ref="Q669:R669"/>
    <mergeCell ref="Q668:R668"/>
    <mergeCell ref="S668:T668"/>
    <mergeCell ref="U668:V668"/>
    <mergeCell ref="W668:X668"/>
    <mergeCell ref="Y668:Z668"/>
    <mergeCell ref="C671:H671"/>
    <mergeCell ref="O669:P669"/>
    <mergeCell ref="O670:P670"/>
    <mergeCell ref="O672:P672"/>
    <mergeCell ref="O668:P668"/>
    <mergeCell ref="O671:P671"/>
    <mergeCell ref="U671:V671"/>
    <mergeCell ref="W671:X671"/>
    <mergeCell ref="Y671:Z671"/>
    <mergeCell ref="U670:V670"/>
    <mergeCell ref="W670:X670"/>
    <mergeCell ref="Y670:Z670"/>
    <mergeCell ref="C670:H670"/>
    <mergeCell ref="K672:L672"/>
    <mergeCell ref="M672:N672"/>
    <mergeCell ref="Q672:R672"/>
    <mergeCell ref="S672:T672"/>
    <mergeCell ref="U672:V672"/>
    <mergeCell ref="C672:H672"/>
    <mergeCell ref="W672:X672"/>
    <mergeCell ref="S669:T669"/>
    <mergeCell ref="U669:V669"/>
    <mergeCell ref="W669:X669"/>
    <mergeCell ref="Y669:Z669"/>
    <mergeCell ref="I671:J671"/>
    <mergeCell ref="K671:L671"/>
    <mergeCell ref="M671:N671"/>
    <mergeCell ref="O625:P625"/>
    <mergeCell ref="O632:P632"/>
    <mergeCell ref="O629:P629"/>
    <mergeCell ref="O627:P627"/>
    <mergeCell ref="O623:P623"/>
    <mergeCell ref="O626:P626"/>
    <mergeCell ref="O631:P631"/>
    <mergeCell ref="O628:P628"/>
    <mergeCell ref="O630:P630"/>
    <mergeCell ref="O633:P633"/>
    <mergeCell ref="O634:P634"/>
    <mergeCell ref="O640:P640"/>
    <mergeCell ref="O641:P641"/>
    <mergeCell ref="O648:P648"/>
    <mergeCell ref="O645:P645"/>
    <mergeCell ref="O643:P643"/>
    <mergeCell ref="K658:L658"/>
    <mergeCell ref="M658:N658"/>
    <mergeCell ref="O649:P649"/>
    <mergeCell ref="O650:P650"/>
    <mergeCell ref="O638:P638"/>
    <mergeCell ref="K634:L634"/>
    <mergeCell ref="O658:P658"/>
    <mergeCell ref="M650:N650"/>
    <mergeCell ref="K657:L657"/>
    <mergeCell ref="M657:N657"/>
    <mergeCell ref="K656:L656"/>
    <mergeCell ref="M656:N656"/>
    <mergeCell ref="C663:H663"/>
    <mergeCell ref="C660:H660"/>
    <mergeCell ref="C658:H658"/>
    <mergeCell ref="C661:H661"/>
    <mergeCell ref="C656:H656"/>
    <mergeCell ref="C653:H653"/>
    <mergeCell ref="C659:H659"/>
    <mergeCell ref="C662:H662"/>
    <mergeCell ref="O652:P652"/>
    <mergeCell ref="AA652:AB652"/>
    <mergeCell ref="W659:X659"/>
    <mergeCell ref="Y659:Z659"/>
    <mergeCell ref="O659:P659"/>
    <mergeCell ref="AA657:AB657"/>
    <mergeCell ref="AA653:AB653"/>
    <mergeCell ref="U656:V656"/>
    <mergeCell ref="W656:X656"/>
    <mergeCell ref="AA656:AB656"/>
    <mergeCell ref="AA658:AB658"/>
    <mergeCell ref="AA660:AB660"/>
    <mergeCell ref="AA663:AB663"/>
    <mergeCell ref="U660:V660"/>
    <mergeCell ref="W660:X660"/>
    <mergeCell ref="Y660:Z660"/>
    <mergeCell ref="Y663:Z663"/>
    <mergeCell ref="U655:V655"/>
    <mergeCell ref="Q658:R658"/>
    <mergeCell ref="Y657:Z657"/>
    <mergeCell ref="I656:J656"/>
    <mergeCell ref="Q656:R656"/>
    <mergeCell ref="U662:V662"/>
    <mergeCell ref="W662:X662"/>
    <mergeCell ref="U679:V679"/>
    <mergeCell ref="W679:X679"/>
    <mergeCell ref="Y679:Z679"/>
    <mergeCell ref="I675:J675"/>
    <mergeCell ref="K675:L675"/>
    <mergeCell ref="M675:N675"/>
    <mergeCell ref="Q675:R675"/>
    <mergeCell ref="S675:T675"/>
    <mergeCell ref="U675:V675"/>
    <mergeCell ref="W675:X675"/>
    <mergeCell ref="Y675:Z675"/>
    <mergeCell ref="Q673:R673"/>
    <mergeCell ref="S673:T673"/>
    <mergeCell ref="U673:V673"/>
    <mergeCell ref="W673:X673"/>
    <mergeCell ref="Y673:Z673"/>
    <mergeCell ref="O673:P673"/>
    <mergeCell ref="O679:P679"/>
    <mergeCell ref="O677:P677"/>
    <mergeCell ref="O674:P674"/>
    <mergeCell ref="O676:P676"/>
    <mergeCell ref="U677:V677"/>
    <mergeCell ref="W677:X677"/>
    <mergeCell ref="Y677:Z677"/>
    <mergeCell ref="AA664:AB664"/>
    <mergeCell ref="AA654:AB654"/>
    <mergeCell ref="AA655:AB655"/>
    <mergeCell ref="AA662:AB662"/>
    <mergeCell ref="S660:T660"/>
    <mergeCell ref="Y655:Z655"/>
    <mergeCell ref="Y661:Z661"/>
    <mergeCell ref="S658:T658"/>
    <mergeCell ref="U658:V658"/>
    <mergeCell ref="W658:X658"/>
    <mergeCell ref="Y658:Z658"/>
    <mergeCell ref="AA669:AB669"/>
    <mergeCell ref="AA670:AB670"/>
    <mergeCell ref="AA638:AB638"/>
    <mergeCell ref="AA640:AB640"/>
    <mergeCell ref="AA641:AB641"/>
    <mergeCell ref="AA648:AB648"/>
    <mergeCell ref="AA645:AB645"/>
    <mergeCell ref="AA643:AB643"/>
    <mergeCell ref="AA639:AB639"/>
    <mergeCell ref="AA642:AB642"/>
    <mergeCell ref="AA647:AB647"/>
    <mergeCell ref="AA644:AB644"/>
    <mergeCell ref="AA646:AB646"/>
    <mergeCell ref="AA649:AB649"/>
    <mergeCell ref="AA650:AB650"/>
    <mergeCell ref="U664:V664"/>
    <mergeCell ref="U663:V663"/>
    <mergeCell ref="W663:X663"/>
    <mergeCell ref="W664:X664"/>
    <mergeCell ref="Y664:Z664"/>
    <mergeCell ref="U642:V642"/>
    <mergeCell ref="AA677:AB677"/>
    <mergeCell ref="AA674:AB674"/>
    <mergeCell ref="AA672:AB672"/>
    <mergeCell ref="AA668:AB668"/>
    <mergeCell ref="AA671:AB671"/>
    <mergeCell ref="AA676:AB676"/>
    <mergeCell ref="AA673:AB673"/>
    <mergeCell ref="AA675:AB675"/>
    <mergeCell ref="AA678:AB678"/>
    <mergeCell ref="AA679:AB679"/>
    <mergeCell ref="B683:AB683"/>
    <mergeCell ref="O685:P685"/>
    <mergeCell ref="O686:P686"/>
    <mergeCell ref="AA659:AB659"/>
    <mergeCell ref="AA667:AB667"/>
    <mergeCell ref="C678:H678"/>
    <mergeCell ref="K678:L678"/>
    <mergeCell ref="M678:N678"/>
    <mergeCell ref="Q678:R678"/>
    <mergeCell ref="S678:T678"/>
    <mergeCell ref="U678:V678"/>
    <mergeCell ref="W678:X678"/>
    <mergeCell ref="Y678:Z678"/>
    <mergeCell ref="O675:P675"/>
    <mergeCell ref="O678:P678"/>
    <mergeCell ref="I676:J676"/>
    <mergeCell ref="K676:L676"/>
    <mergeCell ref="M676:N676"/>
    <mergeCell ref="Q676:R676"/>
    <mergeCell ref="U685:V685"/>
    <mergeCell ref="AA661:AB661"/>
    <mergeCell ref="Y672:Z672"/>
    <mergeCell ref="AA713:AB713"/>
    <mergeCell ref="W685:X685"/>
    <mergeCell ref="U686:V686"/>
    <mergeCell ref="W686:X686"/>
    <mergeCell ref="U687:V687"/>
    <mergeCell ref="W687:X687"/>
    <mergeCell ref="U693:V693"/>
    <mergeCell ref="W693:X693"/>
    <mergeCell ref="U691:V691"/>
    <mergeCell ref="W691:X691"/>
    <mergeCell ref="U690:V690"/>
    <mergeCell ref="W690:X690"/>
    <mergeCell ref="U688:V688"/>
    <mergeCell ref="W688:X688"/>
    <mergeCell ref="U689:V689"/>
    <mergeCell ref="W689:X689"/>
    <mergeCell ref="U695:V695"/>
    <mergeCell ref="W695:X695"/>
    <mergeCell ref="U694:V694"/>
    <mergeCell ref="W694:X694"/>
    <mergeCell ref="U692:V692"/>
    <mergeCell ref="W711:X711"/>
    <mergeCell ref="Y711:Z711"/>
    <mergeCell ref="W692:X692"/>
    <mergeCell ref="U696:V696"/>
    <mergeCell ref="W696:X696"/>
    <mergeCell ref="U701:V701"/>
    <mergeCell ref="W701:X701"/>
    <mergeCell ref="U702:V702"/>
    <mergeCell ref="W702:X702"/>
    <mergeCell ref="U712:V712"/>
    <mergeCell ref="W712:X712"/>
    <mergeCell ref="Q709:R709"/>
    <mergeCell ref="S709:T709"/>
    <mergeCell ref="U709:V709"/>
    <mergeCell ref="W709:X709"/>
    <mergeCell ref="Y709:Z709"/>
    <mergeCell ref="O708:P708"/>
    <mergeCell ref="O709:P709"/>
    <mergeCell ref="Y702:Z702"/>
    <mergeCell ref="O723:P723"/>
    <mergeCell ref="O724:P724"/>
    <mergeCell ref="O725:P725"/>
    <mergeCell ref="O726:P726"/>
    <mergeCell ref="O727:P727"/>
    <mergeCell ref="O715:P715"/>
    <mergeCell ref="AA715:AB715"/>
    <mergeCell ref="Q685:R685"/>
    <mergeCell ref="S685:T685"/>
    <mergeCell ref="Q686:R686"/>
    <mergeCell ref="S686:T686"/>
    <mergeCell ref="O713:P713"/>
    <mergeCell ref="AA701:AB701"/>
    <mergeCell ref="AA702:AB702"/>
    <mergeCell ref="AA703:AB703"/>
    <mergeCell ref="AA704:AB704"/>
    <mergeCell ref="AA705:AB705"/>
    <mergeCell ref="AA706:AB706"/>
    <mergeCell ref="AA707:AB707"/>
    <mergeCell ref="AA708:AB708"/>
    <mergeCell ref="AA709:AB709"/>
    <mergeCell ref="AA710:AB710"/>
    <mergeCell ref="AA711:AB711"/>
    <mergeCell ref="AA712:AB712"/>
    <mergeCell ref="W729:X729"/>
    <mergeCell ref="Y729:Z729"/>
    <mergeCell ref="AA729:AB729"/>
    <mergeCell ref="AA716:AB716"/>
    <mergeCell ref="AA717:AB717"/>
    <mergeCell ref="AA718:AB718"/>
    <mergeCell ref="AA719:AB719"/>
    <mergeCell ref="AA720:AB720"/>
    <mergeCell ref="AA721:AB721"/>
    <mergeCell ref="Q727:R727"/>
    <mergeCell ref="S727:T727"/>
    <mergeCell ref="U727:V727"/>
    <mergeCell ref="W727:X727"/>
    <mergeCell ref="Y727:Z727"/>
    <mergeCell ref="Q723:R723"/>
    <mergeCell ref="S723:T723"/>
    <mergeCell ref="W716:X716"/>
    <mergeCell ref="Y716:Z716"/>
    <mergeCell ref="Y717:Z717"/>
    <mergeCell ref="W722:X722"/>
    <mergeCell ref="Y722:Z722"/>
    <mergeCell ref="Q719:R719"/>
    <mergeCell ref="S719:T719"/>
    <mergeCell ref="U719:V719"/>
    <mergeCell ref="W719:X719"/>
    <mergeCell ref="Y719:Z719"/>
    <mergeCell ref="O730:P730"/>
    <mergeCell ref="Q730:R730"/>
    <mergeCell ref="S730:T730"/>
    <mergeCell ref="U730:V730"/>
    <mergeCell ref="W730:X730"/>
    <mergeCell ref="Y730:Z730"/>
    <mergeCell ref="C731:H731"/>
    <mergeCell ref="I731:J731"/>
    <mergeCell ref="K731:L731"/>
    <mergeCell ref="M731:N731"/>
    <mergeCell ref="O731:P731"/>
    <mergeCell ref="Q731:R731"/>
    <mergeCell ref="S731:T731"/>
    <mergeCell ref="U731:V731"/>
    <mergeCell ref="W731:X731"/>
    <mergeCell ref="Y731:Z731"/>
    <mergeCell ref="C732:H732"/>
    <mergeCell ref="I732:J732"/>
    <mergeCell ref="K732:L732"/>
    <mergeCell ref="M732:N732"/>
    <mergeCell ref="O732:P732"/>
    <mergeCell ref="Q732:R732"/>
    <mergeCell ref="S732:T732"/>
    <mergeCell ref="U732:V732"/>
    <mergeCell ref="W732:X732"/>
    <mergeCell ref="Y732:Z732"/>
    <mergeCell ref="O733:P733"/>
    <mergeCell ref="Q733:R733"/>
    <mergeCell ref="S733:T733"/>
    <mergeCell ref="U733:V733"/>
    <mergeCell ref="W733:X733"/>
    <mergeCell ref="Y733:Z733"/>
    <mergeCell ref="C734:H734"/>
    <mergeCell ref="I734:J734"/>
    <mergeCell ref="K734:L734"/>
    <mergeCell ref="M734:N734"/>
    <mergeCell ref="O734:P734"/>
    <mergeCell ref="Q734:R734"/>
    <mergeCell ref="S734:T734"/>
    <mergeCell ref="U734:V734"/>
    <mergeCell ref="W734:X734"/>
    <mergeCell ref="Y734:Z734"/>
    <mergeCell ref="U738:V738"/>
    <mergeCell ref="W738:X738"/>
    <mergeCell ref="Y738:Z738"/>
    <mergeCell ref="C735:H735"/>
    <mergeCell ref="I735:J735"/>
    <mergeCell ref="K735:L735"/>
    <mergeCell ref="M735:N735"/>
    <mergeCell ref="O735:P735"/>
    <mergeCell ref="Q735:R735"/>
    <mergeCell ref="S735:T735"/>
    <mergeCell ref="U735:V735"/>
    <mergeCell ref="W735:X735"/>
    <mergeCell ref="Y735:Z735"/>
    <mergeCell ref="C736:H736"/>
    <mergeCell ref="I736:J736"/>
    <mergeCell ref="K736:L736"/>
    <mergeCell ref="O736:P736"/>
    <mergeCell ref="Q736:R736"/>
    <mergeCell ref="S736:T736"/>
    <mergeCell ref="U736:V736"/>
    <mergeCell ref="W736:X736"/>
    <mergeCell ref="Y736:Z736"/>
    <mergeCell ref="Q739:R739"/>
    <mergeCell ref="S739:T739"/>
    <mergeCell ref="U739:V739"/>
    <mergeCell ref="W739:X739"/>
    <mergeCell ref="Y739:Z739"/>
    <mergeCell ref="C740:H740"/>
    <mergeCell ref="I740:J740"/>
    <mergeCell ref="K740:L740"/>
    <mergeCell ref="M740:N740"/>
    <mergeCell ref="O740:P740"/>
    <mergeCell ref="Q740:R740"/>
    <mergeCell ref="S740:T740"/>
    <mergeCell ref="U740:V740"/>
    <mergeCell ref="W740:X740"/>
    <mergeCell ref="Y740:Z740"/>
    <mergeCell ref="C737:H737"/>
    <mergeCell ref="I737:J737"/>
    <mergeCell ref="K737:L737"/>
    <mergeCell ref="M737:N737"/>
    <mergeCell ref="O737:P737"/>
    <mergeCell ref="Q737:R737"/>
    <mergeCell ref="S737:T737"/>
    <mergeCell ref="U737:V737"/>
    <mergeCell ref="W737:X737"/>
    <mergeCell ref="Y737:Z737"/>
    <mergeCell ref="C738:H738"/>
    <mergeCell ref="O738:P738"/>
    <mergeCell ref="Q738:R738"/>
    <mergeCell ref="S738:T738"/>
    <mergeCell ref="C741:H741"/>
    <mergeCell ref="I741:J741"/>
    <mergeCell ref="K741:L741"/>
    <mergeCell ref="M741:N741"/>
    <mergeCell ref="O741:P741"/>
    <mergeCell ref="Q741:R741"/>
    <mergeCell ref="S741:T741"/>
    <mergeCell ref="U741:V741"/>
    <mergeCell ref="W741:X741"/>
    <mergeCell ref="Y741:Z741"/>
    <mergeCell ref="AA722:AB722"/>
    <mergeCell ref="AA723:AB723"/>
    <mergeCell ref="AA724:AB724"/>
    <mergeCell ref="AA725:AB725"/>
    <mergeCell ref="AA726:AB726"/>
    <mergeCell ref="AA727:AB727"/>
    <mergeCell ref="AA730:AB730"/>
    <mergeCell ref="AA731:AB731"/>
    <mergeCell ref="AA732:AB732"/>
    <mergeCell ref="AA733:AB733"/>
    <mergeCell ref="AA734:AB734"/>
    <mergeCell ref="AA735:AB735"/>
    <mergeCell ref="AA736:AB736"/>
    <mergeCell ref="AA737:AB737"/>
    <mergeCell ref="AA738:AB738"/>
    <mergeCell ref="AA739:AB739"/>
    <mergeCell ref="AA740:AB740"/>
    <mergeCell ref="C739:H739"/>
    <mergeCell ref="I739:J739"/>
    <mergeCell ref="K788:L788"/>
    <mergeCell ref="M788:N788"/>
    <mergeCell ref="Q788:R788"/>
    <mergeCell ref="S788:T788"/>
    <mergeCell ref="C784:H784"/>
    <mergeCell ref="I784:J784"/>
    <mergeCell ref="K784:L784"/>
    <mergeCell ref="C785:H785"/>
    <mergeCell ref="K786:L786"/>
    <mergeCell ref="M786:N786"/>
    <mergeCell ref="Q786:R786"/>
    <mergeCell ref="S786:T786"/>
    <mergeCell ref="O739:P739"/>
    <mergeCell ref="U745:V745"/>
    <mergeCell ref="W745:X745"/>
    <mergeCell ref="U746:V746"/>
    <mergeCell ref="W746:X746"/>
    <mergeCell ref="U747:V747"/>
    <mergeCell ref="W747:X747"/>
    <mergeCell ref="U748:V748"/>
    <mergeCell ref="W748:X748"/>
    <mergeCell ref="U749:V749"/>
    <mergeCell ref="W749:X749"/>
    <mergeCell ref="O752:P752"/>
    <mergeCell ref="O753:P753"/>
    <mergeCell ref="O754:P754"/>
    <mergeCell ref="O755:P755"/>
    <mergeCell ref="Q749:R749"/>
    <mergeCell ref="S749:T749"/>
    <mergeCell ref="S748:T748"/>
    <mergeCell ref="O746:P746"/>
    <mergeCell ref="M739:N739"/>
    <mergeCell ref="W808:X808"/>
    <mergeCell ref="C796:H796"/>
    <mergeCell ref="I796:J796"/>
    <mergeCell ref="K796:L796"/>
    <mergeCell ref="M796:N796"/>
    <mergeCell ref="Q799:R799"/>
    <mergeCell ref="S799:T799"/>
    <mergeCell ref="C797:H797"/>
    <mergeCell ref="I797:J797"/>
    <mergeCell ref="K797:L797"/>
    <mergeCell ref="M797:N797"/>
    <mergeCell ref="Q797:R797"/>
    <mergeCell ref="S797:T797"/>
    <mergeCell ref="I800:J800"/>
    <mergeCell ref="U784:V784"/>
    <mergeCell ref="W784:X784"/>
    <mergeCell ref="U785:V785"/>
    <mergeCell ref="W785:X785"/>
    <mergeCell ref="U786:V786"/>
    <mergeCell ref="W786:X786"/>
    <mergeCell ref="U787:V787"/>
    <mergeCell ref="W787:X787"/>
    <mergeCell ref="U788:V788"/>
    <mergeCell ref="W788:X788"/>
    <mergeCell ref="C787:H787"/>
    <mergeCell ref="I787:J787"/>
    <mergeCell ref="K787:L787"/>
    <mergeCell ref="M787:N787"/>
    <mergeCell ref="Q787:R787"/>
    <mergeCell ref="S787:T787"/>
    <mergeCell ref="C788:H788"/>
    <mergeCell ref="I788:J788"/>
    <mergeCell ref="K815:L815"/>
    <mergeCell ref="O809:P809"/>
    <mergeCell ref="O810:P810"/>
    <mergeCell ref="O811:P811"/>
    <mergeCell ref="O812:P812"/>
    <mergeCell ref="O816:P816"/>
    <mergeCell ref="I817:J817"/>
    <mergeCell ref="K817:L817"/>
    <mergeCell ref="I818:J818"/>
    <mergeCell ref="K818:L818"/>
    <mergeCell ref="M818:N818"/>
    <mergeCell ref="O818:P818"/>
    <mergeCell ref="C819:H819"/>
    <mergeCell ref="I819:J819"/>
    <mergeCell ref="U796:V796"/>
    <mergeCell ref="W796:X796"/>
    <mergeCell ref="U799:V799"/>
    <mergeCell ref="W799:X799"/>
    <mergeCell ref="U798:V798"/>
    <mergeCell ref="W798:X798"/>
    <mergeCell ref="U797:V797"/>
    <mergeCell ref="W797:X797"/>
    <mergeCell ref="U800:V800"/>
    <mergeCell ref="W800:X800"/>
    <mergeCell ref="O796:P796"/>
    <mergeCell ref="O799:P799"/>
    <mergeCell ref="O798:P798"/>
    <mergeCell ref="O797:P797"/>
    <mergeCell ref="O800:P800"/>
    <mergeCell ref="B804:AB806"/>
    <mergeCell ref="O808:P808"/>
    <mergeCell ref="U808:V808"/>
    <mergeCell ref="C848:H848"/>
    <mergeCell ref="I848:J848"/>
    <mergeCell ref="K848:L848"/>
    <mergeCell ref="M848:N848"/>
    <mergeCell ref="O848:P848"/>
    <mergeCell ref="Q848:R848"/>
    <mergeCell ref="S848:T848"/>
    <mergeCell ref="U848:V848"/>
    <mergeCell ref="W848:X848"/>
    <mergeCell ref="C849:H849"/>
    <mergeCell ref="I849:J849"/>
    <mergeCell ref="K849:L849"/>
    <mergeCell ref="M849:N849"/>
    <mergeCell ref="O849:P849"/>
    <mergeCell ref="U809:V809"/>
    <mergeCell ref="W809:X809"/>
    <mergeCell ref="U810:V810"/>
    <mergeCell ref="W810:X810"/>
    <mergeCell ref="U811:V811"/>
    <mergeCell ref="W811:X811"/>
    <mergeCell ref="U812:V812"/>
    <mergeCell ref="W812:X812"/>
    <mergeCell ref="C847:H847"/>
    <mergeCell ref="I847:J847"/>
    <mergeCell ref="K847:L847"/>
    <mergeCell ref="M847:N847"/>
    <mergeCell ref="O847:P847"/>
    <mergeCell ref="Q847:R847"/>
    <mergeCell ref="S847:T847"/>
    <mergeCell ref="U847:V847"/>
    <mergeCell ref="W847:X847"/>
    <mergeCell ref="I815:J815"/>
    <mergeCell ref="B843:AB845"/>
    <mergeCell ref="C852:H852"/>
    <mergeCell ref="I852:J852"/>
    <mergeCell ref="K852:L852"/>
    <mergeCell ref="M852:N852"/>
    <mergeCell ref="O852:P852"/>
    <mergeCell ref="Q852:R852"/>
    <mergeCell ref="S852:T852"/>
    <mergeCell ref="U852:V852"/>
    <mergeCell ref="W852:X852"/>
    <mergeCell ref="Q849:R849"/>
    <mergeCell ref="S849:T849"/>
    <mergeCell ref="U849:V849"/>
    <mergeCell ref="W849:X849"/>
    <mergeCell ref="C850:H850"/>
    <mergeCell ref="I850:J850"/>
    <mergeCell ref="K850:L850"/>
    <mergeCell ref="M850:N850"/>
    <mergeCell ref="O850:P850"/>
    <mergeCell ref="Q850:R850"/>
    <mergeCell ref="S850:T850"/>
    <mergeCell ref="U850:V850"/>
    <mergeCell ref="W850:X850"/>
    <mergeCell ref="C851:H851"/>
    <mergeCell ref="I851:J851"/>
    <mergeCell ref="K851:L851"/>
    <mergeCell ref="M851:N851"/>
    <mergeCell ref="O851:P851"/>
    <mergeCell ref="Q851:R851"/>
    <mergeCell ref="S851:T851"/>
    <mergeCell ref="U851:V851"/>
    <mergeCell ref="W851:X851"/>
    <mergeCell ref="C859:H859"/>
    <mergeCell ref="I859:J859"/>
    <mergeCell ref="K859:L859"/>
    <mergeCell ref="M859:N859"/>
    <mergeCell ref="O859:P859"/>
    <mergeCell ref="C860:H860"/>
    <mergeCell ref="I860:J860"/>
    <mergeCell ref="K860:L860"/>
    <mergeCell ref="M860:N860"/>
    <mergeCell ref="O860:P860"/>
    <mergeCell ref="B65:AB69"/>
    <mergeCell ref="C187:H187"/>
    <mergeCell ref="I855:J855"/>
    <mergeCell ref="K855:L855"/>
    <mergeCell ref="M855:N855"/>
    <mergeCell ref="O855:P855"/>
    <mergeCell ref="C856:H856"/>
    <mergeCell ref="I856:J856"/>
    <mergeCell ref="K856:L856"/>
    <mergeCell ref="M856:N856"/>
    <mergeCell ref="O856:P856"/>
    <mergeCell ref="C857:H857"/>
    <mergeCell ref="I857:J857"/>
    <mergeCell ref="K857:L857"/>
    <mergeCell ref="M857:N857"/>
    <mergeCell ref="O857:P857"/>
    <mergeCell ref="C858:H858"/>
    <mergeCell ref="I858:J858"/>
    <mergeCell ref="K858:L858"/>
    <mergeCell ref="M858:N858"/>
    <mergeCell ref="O858:P858"/>
    <mergeCell ref="B792:AB794"/>
    <mergeCell ref="AS769:AT769"/>
    <mergeCell ref="AS768:AT768"/>
    <mergeCell ref="AS767:AT767"/>
    <mergeCell ref="AS766:AT766"/>
    <mergeCell ref="AS765:AT765"/>
    <mergeCell ref="AE390:AG390"/>
    <mergeCell ref="AE363:AF363"/>
    <mergeCell ref="AS222:AT222"/>
    <mergeCell ref="AO222:AP222"/>
    <mergeCell ref="AK222:AL222"/>
    <mergeCell ref="AE222:AF222"/>
    <mergeCell ref="AU221:AV221"/>
    <mergeCell ref="AS221:AT221"/>
    <mergeCell ref="AQ221:AR221"/>
    <mergeCell ref="AO221:AP221"/>
    <mergeCell ref="AM221:AN221"/>
    <mergeCell ref="AK221:AL221"/>
    <mergeCell ref="AI221:AJ221"/>
    <mergeCell ref="AE221:AF221"/>
    <mergeCell ref="AE218:AF218"/>
    <mergeCell ref="AE217:AF217"/>
    <mergeCell ref="AE216:AF216"/>
    <mergeCell ref="AE215:AF215"/>
    <mergeCell ref="AE214:AF214"/>
    <mergeCell ref="AS213:AT213"/>
    <mergeCell ref="AO213:AP213"/>
    <mergeCell ref="AK213:AL213"/>
    <mergeCell ref="AE213:AF213"/>
    <mergeCell ref="AU212:AV212"/>
    <mergeCell ref="AS212:AT212"/>
    <mergeCell ref="AQ212:AR212"/>
    <mergeCell ref="AO212:AP212"/>
    <mergeCell ref="AM212:AN212"/>
    <mergeCell ref="AK212:AL212"/>
    <mergeCell ref="AI212:AJ212"/>
    <mergeCell ref="AE212:AF212"/>
    <mergeCell ref="AC182:AD182"/>
    <mergeCell ref="AC180:AD180"/>
    <mergeCell ref="AC149:AD149"/>
    <mergeCell ref="AC148:AD148"/>
    <mergeCell ref="AC147:AD147"/>
    <mergeCell ref="AC140:AD140"/>
    <mergeCell ref="AC136:AD136"/>
    <mergeCell ref="AC134:AD134"/>
    <mergeCell ref="AC132:AD132"/>
    <mergeCell ref="AC129:AD129"/>
    <mergeCell ref="AM94:AN94"/>
    <mergeCell ref="AK94:AL94"/>
    <mergeCell ref="AM93:AN93"/>
    <mergeCell ref="AK93:AL93"/>
    <mergeCell ref="AM92:AN92"/>
    <mergeCell ref="AK92:AL92"/>
    <mergeCell ref="AM91:AN91"/>
    <mergeCell ref="AK91:AL91"/>
    <mergeCell ref="AC127:AD127"/>
    <mergeCell ref="AE126:AF126"/>
    <mergeCell ref="AC126:AD126"/>
    <mergeCell ref="AM71:AN71"/>
    <mergeCell ref="AK71:AL71"/>
    <mergeCell ref="AF71:AJ71"/>
    <mergeCell ref="AM90:AN90"/>
    <mergeCell ref="AK90:AL90"/>
    <mergeCell ref="AF89:AJ89"/>
    <mergeCell ref="AM88:AN88"/>
    <mergeCell ref="AK88:AL88"/>
    <mergeCell ref="AF88:AJ88"/>
    <mergeCell ref="AM87:AN87"/>
    <mergeCell ref="AK87:AL87"/>
    <mergeCell ref="AF87:AJ87"/>
    <mergeCell ref="AF81:AJ81"/>
    <mergeCell ref="AM80:AN80"/>
    <mergeCell ref="AK80:AL80"/>
    <mergeCell ref="AM78:AN78"/>
    <mergeCell ref="AK78:AL78"/>
    <mergeCell ref="AM77:AN77"/>
    <mergeCell ref="AK77:AL77"/>
    <mergeCell ref="AM76:AN76"/>
    <mergeCell ref="AK76:AL76"/>
    <mergeCell ref="AM85:AN85"/>
    <mergeCell ref="AK86:AL86"/>
    <mergeCell ref="AM86:AN86"/>
    <mergeCell ref="AM74:AN74"/>
    <mergeCell ref="AK74:AL74"/>
  </mergeCells>
  <phoneticPr fontId="18"/>
  <printOptions horizontalCentered="1"/>
  <pageMargins left="0.70866141732283472" right="0.70866141732283472" top="0.74803149606299213" bottom="0.74803149606299213" header="0.31496062992125984" footer="0.31496062992125984"/>
  <pageSetup paperSize="9" scale="96" orientation="portrait" r:id="rId1"/>
  <headerFooter>
    <oddFooter>&amp;C&amp;P</oddFooter>
  </headerFooter>
  <rowBreaks count="21" manualBreakCount="21">
    <brk id="61" max="28" man="1"/>
    <brk id="95" max="28" man="1"/>
    <brk id="125" max="28" man="1"/>
    <brk id="151" max="28" man="1"/>
    <brk id="189" max="28" man="1"/>
    <brk id="237" max="28" man="1"/>
    <brk id="266" max="28" man="1"/>
    <brk id="303" max="28" man="1"/>
    <brk id="338" max="28" man="1"/>
    <brk id="382" max="28" man="1"/>
    <brk id="440" max="28" man="1"/>
    <brk id="495" max="28" man="1"/>
    <brk id="536" max="28" man="1"/>
    <brk id="581" max="28" man="1"/>
    <brk id="612" max="28" man="1"/>
    <brk id="651" max="28" man="1"/>
    <brk id="680" max="28" man="1"/>
    <brk id="728" max="28" man="1"/>
    <brk id="741" max="28" man="1"/>
    <brk id="789" max="28" man="1"/>
    <brk id="840" max="28"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公表用</vt:lpstr>
      <vt:lpstr>公表用!Print_Area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2018-03-30T07:23:40Z</dcterms:created>
  <dcterms:modified xsi:type="dcterms:W3CDTF">2020-03-23T02:31:42Z</dcterms:modified>
</cp:coreProperties>
</file>