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E8A8D37-1641-4EF5-A88D-16551AB076CF}" xr6:coauthVersionLast="47" xr6:coauthVersionMax="47" xr10:uidLastSave="{00000000-0000-0000-0000-000000000000}"/>
  <bookViews>
    <workbookView xWindow="-120" yWindow="-120" windowWidth="18510" windowHeight="11040" xr2:uid="{00000000-000D-0000-FFFF-FFFF00000000}"/>
  </bookViews>
  <sheets>
    <sheet name="認定申請一式" sheetId="7" r:id="rId1"/>
  </sheets>
  <definedNames>
    <definedName name="_xlnm._FilterDatabase" localSheetId="0" hidden="1">認定申請一式!$C$11:$L$27</definedName>
    <definedName name="_xlnm.Criteria" localSheetId="0">認定申請一式!$F$65:$F$66</definedName>
    <definedName name="_xlnm.Print_Area" localSheetId="0">認定申請一式!$A$1:$BT$57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7" l="1"/>
  <c r="R24" i="7" l="1"/>
  <c r="R26" i="7" s="1"/>
  <c r="H24" i="7"/>
  <c r="H26" i="7" s="1"/>
  <c r="C22" i="7" l="1"/>
  <c r="C20" i="7" s="1"/>
  <c r="C14" i="7" l="1"/>
  <c r="C12" i="7"/>
  <c r="C18" i="7"/>
  <c r="C16" i="7"/>
  <c r="N61" i="7" l="1"/>
  <c r="BP3" i="7" l="1"/>
  <c r="B6" i="7" l="1"/>
  <c r="H6" i="7"/>
  <c r="N6" i="7"/>
  <c r="BM3" i="7" l="1"/>
  <c r="AO3" i="7"/>
  <c r="BF40" i="7"/>
  <c r="BH32" i="7"/>
  <c r="BF32" i="7"/>
  <c r="BH30" i="7"/>
  <c r="AH32" i="7"/>
  <c r="AH40" i="7"/>
  <c r="C40" i="7"/>
  <c r="C26" i="7"/>
  <c r="D26" i="7"/>
  <c r="C24" i="7"/>
  <c r="D24" i="7"/>
  <c r="E11" i="7"/>
  <c r="C11" i="7"/>
  <c r="K10" i="7"/>
  <c r="M22" i="7" l="1"/>
  <c r="N24" i="7"/>
  <c r="K22" i="7"/>
  <c r="M20" i="7"/>
  <c r="U20" i="7" s="1"/>
  <c r="M18" i="7"/>
  <c r="U18" i="7" s="1"/>
  <c r="M16" i="7"/>
  <c r="U16" i="7" s="1"/>
  <c r="M14" i="7"/>
  <c r="U14" i="7" s="1"/>
  <c r="M12" i="7"/>
  <c r="U12" i="7" s="1"/>
  <c r="H40" i="7" l="1"/>
  <c r="P40" i="7"/>
  <c r="H34" i="7"/>
  <c r="U22" i="7"/>
  <c r="K12" i="7"/>
  <c r="K14" i="7"/>
  <c r="P34" i="7"/>
  <c r="K18" i="7"/>
  <c r="K16" i="7"/>
  <c r="K20" i="7"/>
  <c r="AR3" i="7"/>
  <c r="AJ32" i="7" l="1"/>
  <c r="AJ30" i="7"/>
  <c r="N26" i="7"/>
  <c r="Q11" i="7"/>
  <c r="G11" i="7"/>
  <c r="M10" i="7"/>
  <c r="E10" i="7"/>
  <c r="BS22" i="7"/>
  <c r="BQ22" i="7"/>
  <c r="BN22" i="7"/>
  <c r="BL22" i="7"/>
  <c r="BI13" i="7" l="1"/>
  <c r="BI11" i="7"/>
  <c r="BI9" i="7"/>
  <c r="BK8" i="7"/>
  <c r="M29" i="7" l="1"/>
  <c r="AQ30" i="7" l="1"/>
  <c r="L30" i="7"/>
  <c r="Q44" i="7"/>
  <c r="BO40" i="7" s="1"/>
  <c r="Q37" i="7"/>
  <c r="BN4" i="7"/>
  <c r="O49" i="7" l="1"/>
  <c r="E49" i="7"/>
  <c r="BO32" i="7"/>
  <c r="AQ32" i="7"/>
  <c r="BO30" i="7"/>
  <c r="BO26" i="7"/>
  <c r="AQ38" i="7"/>
  <c r="AQ40" i="7"/>
  <c r="BO38" i="7"/>
  <c r="AQ26" i="7" l="1"/>
  <c r="R30" i="7"/>
  <c r="O52" i="7"/>
  <c r="AP35" i="7" l="1"/>
  <c r="BN35" i="7"/>
  <c r="U52" i="7"/>
  <c r="G55" i="7" s="1"/>
</calcChain>
</file>

<file path=xl/sharedStrings.xml><?xml version="1.0" encoding="utf-8"?>
<sst xmlns="http://schemas.openxmlformats.org/spreadsheetml/2006/main" count="254" uniqueCount="141">
  <si>
    <t>％</t>
    <phoneticPr fontId="1"/>
  </si>
  <si>
    <t>千円</t>
    <rPh sb="0" eb="2">
      <t>センエン</t>
    </rPh>
    <phoneticPr fontId="1"/>
  </si>
  <si>
    <t>（　B - A　）　÷　B　 ×１００＝</t>
    <phoneticPr fontId="1"/>
  </si>
  <si>
    <t>大 阪 市 長   様</t>
    <rPh sb="0" eb="1">
      <t>ダイ</t>
    </rPh>
    <rPh sb="2" eb="3">
      <t>サカ</t>
    </rPh>
    <rPh sb="4" eb="5">
      <t>シ</t>
    </rPh>
    <rPh sb="6" eb="7">
      <t>チョウ</t>
    </rPh>
    <rPh sb="10" eb="11">
      <t>サマ</t>
    </rPh>
    <phoneticPr fontId="1"/>
  </si>
  <si>
    <t>事業所所在地</t>
    <rPh sb="0" eb="3">
      <t>ジギョウショ</t>
    </rPh>
    <rPh sb="3" eb="6">
      <t>ショザイチ</t>
    </rPh>
    <phoneticPr fontId="1"/>
  </si>
  <si>
    <t>記</t>
    <rPh sb="0" eb="1">
      <t>キ</t>
    </rPh>
    <phoneticPr fontId="1"/>
  </si>
  <si>
    <t>２．売上高</t>
    <phoneticPr fontId="1"/>
  </si>
  <si>
    <t>（１）最近１か月間の売上高等</t>
    <phoneticPr fontId="1"/>
  </si>
  <si>
    <t>(Ｂ－Ａ)　÷　Ｂ　×１００</t>
    <phoneticPr fontId="1"/>
  </si>
  <si>
    <t>％（実績）</t>
    <phoneticPr fontId="1"/>
  </si>
  <si>
    <t xml:space="preserve">減少率 </t>
    <phoneticPr fontId="1"/>
  </si>
  <si>
    <t>Ｃ：Ａの期間後２か月間の見込み売上高等</t>
    <phoneticPr fontId="1"/>
  </si>
  <si>
    <t>{　(Ｂ＋Ｄ)　－ (Ａ＋Ｃ）}　÷　(Ｂ＋Ｄ)　×１００</t>
    <phoneticPr fontId="1"/>
  </si>
  <si>
    <t>令和　　年　　月　　日</t>
    <phoneticPr fontId="1"/>
  </si>
  <si>
    <r>
      <t>大阪市長　　</t>
    </r>
    <r>
      <rPr>
        <sz val="14"/>
        <color theme="1"/>
        <rFont val="ＭＳ 明朝"/>
        <family val="1"/>
        <charset val="128"/>
      </rPr>
      <t>松　井　　一　郎</t>
    </r>
    <phoneticPr fontId="1"/>
  </si>
  <si>
    <t>（留意事項）</t>
    <phoneticPr fontId="1"/>
  </si>
  <si>
    <t>・</t>
    <phoneticPr fontId="1"/>
  </si>
  <si>
    <t>市長から認定を受けた後、本認定の有効期間内に金融機関又は信用保証協会に対して、</t>
    <phoneticPr fontId="1"/>
  </si>
  <si>
    <t>企　業　名</t>
    <rPh sb="0" eb="1">
      <t>キ</t>
    </rPh>
    <rPh sb="2" eb="3">
      <t>ゴウ</t>
    </rPh>
    <rPh sb="4" eb="5">
      <t>メイ</t>
    </rPh>
    <phoneticPr fontId="1"/>
  </si>
  <si>
    <t>代 表 者 名</t>
    <rPh sb="0" eb="1">
      <t>ダイ</t>
    </rPh>
    <rPh sb="2" eb="3">
      <t>オモテ</t>
    </rPh>
    <rPh sb="4" eb="5">
      <t>モノ</t>
    </rPh>
    <rPh sb="6" eb="7">
      <t>メイ</t>
    </rPh>
    <phoneticPr fontId="1"/>
  </si>
  <si>
    <t>本認定とは別に、金融機関および信用保証協会による金融上の審査があります。</t>
    <phoneticPr fontId="1"/>
  </si>
  <si>
    <t>大阪市</t>
    <rPh sb="0" eb="3">
      <t>オオサカシ</t>
    </rPh>
    <phoneticPr fontId="1"/>
  </si>
  <si>
    <t>上記２か月間の合計金額</t>
    <phoneticPr fontId="1"/>
  </si>
  <si>
    <t>千円【C】</t>
    <rPh sb="0" eb="2">
      <t>センエン</t>
    </rPh>
    <phoneticPr fontId="1"/>
  </si>
  <si>
    <t>千円【D】</t>
    <rPh sb="0" eb="2">
      <t>センエン</t>
    </rPh>
    <phoneticPr fontId="1"/>
  </si>
  <si>
    <t>A+C=</t>
    <phoneticPr fontId="1"/>
  </si>
  <si>
    <t>B+D=</t>
    <phoneticPr fontId="1"/>
  </si>
  <si>
    <t>３．認定申請の可否について</t>
    <phoneticPr fontId="1"/>
  </si>
  <si>
    <t>連絡先</t>
    <rPh sb="0" eb="3">
      <t>レンラクサキ</t>
    </rPh>
    <phoneticPr fontId="1"/>
  </si>
  <si>
    <t>従業員数 ※</t>
    <rPh sb="0" eb="3">
      <t>ジュウギョウイン</t>
    </rPh>
    <rPh sb="3" eb="4">
      <t>カズ</t>
    </rPh>
    <phoneticPr fontId="1"/>
  </si>
  <si>
    <t>主たる製品・サービス</t>
    <rPh sb="0" eb="1">
      <t>シュ</t>
    </rPh>
    <rPh sb="3" eb="5">
      <t>セイヒン</t>
    </rPh>
    <phoneticPr fontId="1"/>
  </si>
  <si>
    <t>人</t>
    <rPh sb="0" eb="1">
      <t>ニン</t>
    </rPh>
    <phoneticPr fontId="1"/>
  </si>
  <si>
    <t>※従業員数には、法人の場合の役員や個人の場合の家族従業員は含みません。また、年間従事日数のおおむね1/2以上就労しているアルバイト、パート従業員は含みます。</t>
    <rPh sb="1" eb="4">
      <t>ジュウギョウイン</t>
    </rPh>
    <rPh sb="4" eb="5">
      <t>スウ</t>
    </rPh>
    <rPh sb="8" eb="10">
      <t>ホウジン</t>
    </rPh>
    <rPh sb="11" eb="13">
      <t>バアイ</t>
    </rPh>
    <rPh sb="14" eb="16">
      <t>ヤクイン</t>
    </rPh>
    <rPh sb="17" eb="19">
      <t>コジン</t>
    </rPh>
    <rPh sb="20" eb="22">
      <t>バアイ</t>
    </rPh>
    <rPh sb="23" eb="25">
      <t>カゾク</t>
    </rPh>
    <rPh sb="25" eb="28">
      <t>ジュウギョウイン</t>
    </rPh>
    <rPh sb="29" eb="30">
      <t>フク</t>
    </rPh>
    <rPh sb="38" eb="40">
      <t>ネンカン</t>
    </rPh>
    <rPh sb="40" eb="42">
      <t>ジュウジ</t>
    </rPh>
    <rPh sb="42" eb="44">
      <t>ニッスウ</t>
    </rPh>
    <rPh sb="52" eb="54">
      <t>イジョウ</t>
    </rPh>
    <rPh sb="54" eb="56">
      <t>シュウロウ</t>
    </rPh>
    <rPh sb="69" eb="72">
      <t>ジュウギョウイン</t>
    </rPh>
    <rPh sb="73" eb="74">
      <t>フク</t>
    </rPh>
    <phoneticPr fontId="1"/>
  </si>
  <si>
    <t>資 本 金 の 額</t>
    <rPh sb="0" eb="1">
      <t>シ</t>
    </rPh>
    <rPh sb="2" eb="3">
      <t>ホン</t>
    </rPh>
    <rPh sb="4" eb="5">
      <t>カネ</t>
    </rPh>
    <rPh sb="8" eb="9">
      <t>ガク</t>
    </rPh>
    <phoneticPr fontId="1"/>
  </si>
  <si>
    <t>{ ( B＋D )－( A＋C )} ÷ ( B＋D )  ×100=</t>
    <phoneticPr fontId="1"/>
  </si>
  <si>
    <t>判定</t>
    <rPh sb="0" eb="2">
      <t>ハンテイ</t>
    </rPh>
    <phoneticPr fontId="1"/>
  </si>
  <si>
    <t>（大阪市控）</t>
    <rPh sb="1" eb="4">
      <t>オオサカシ</t>
    </rPh>
    <rPh sb="4" eb="5">
      <t>ヒカ</t>
    </rPh>
    <phoneticPr fontId="1"/>
  </si>
  <si>
    <t>認定申請可</t>
    <rPh sb="0" eb="2">
      <t>ニンテイ</t>
    </rPh>
    <rPh sb="2" eb="4">
      <t>シンセイ</t>
    </rPh>
    <rPh sb="4" eb="5">
      <t>カ</t>
    </rPh>
    <phoneticPr fontId="1"/>
  </si>
  <si>
    <t>認定申請不可</t>
    <rPh sb="0" eb="2">
      <t>ニンテイ</t>
    </rPh>
    <rPh sb="2" eb="4">
      <t>シンセイ</t>
    </rPh>
    <rPh sb="4" eb="6">
      <t>フカ</t>
    </rPh>
    <phoneticPr fontId="1"/>
  </si>
  <si>
    <t>基準適合</t>
    <rPh sb="0" eb="2">
      <t>キジュン</t>
    </rPh>
    <rPh sb="2" eb="4">
      <t>テキゴウ</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</si>
  <si>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</si>
  <si>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</si>
  <si>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</si>
  <si>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</si>
  <si>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</si>
  <si>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</si>
  <si>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</si>
  <si>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</si>
  <si>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こちらの用紙もご提出ください</t>
    <rPh sb="4" eb="6">
      <t>ヨウシ</t>
    </rPh>
    <rPh sb="8" eb="10">
      <t>テイシュツ</t>
    </rPh>
    <phoneticPr fontId="1"/>
  </si>
  <si>
    <t>第　　　　　　号</t>
    <phoneticPr fontId="1"/>
  </si>
  <si>
    <t>令和３年２月</t>
    <rPh sb="0" eb="2">
      <t>レイワ</t>
    </rPh>
    <rPh sb="3" eb="4">
      <t>ネン</t>
    </rPh>
    <rPh sb="5" eb="6">
      <t>ガツ</t>
    </rPh>
    <phoneticPr fontId="1"/>
  </si>
  <si>
    <t>（２）減少率について（実績）</t>
    <phoneticPr fontId="1"/>
  </si>
  <si>
    <t>令和２年３月</t>
    <rPh sb="0" eb="2">
      <t>レイワ</t>
    </rPh>
    <rPh sb="3" eb="4">
      <t>ネン</t>
    </rPh>
    <rPh sb="5" eb="6">
      <t>ガツ</t>
    </rPh>
    <phoneticPr fontId="1"/>
  </si>
  <si>
    <t>令和２年４月</t>
    <rPh sb="0" eb="2">
      <t>レイワ</t>
    </rPh>
    <rPh sb="3" eb="4">
      <t>ネン</t>
    </rPh>
    <rPh sb="5" eb="6">
      <t>ガツ</t>
    </rPh>
    <phoneticPr fontId="1"/>
  </si>
  <si>
    <t>令和３年３月</t>
    <rPh sb="0" eb="2">
      <t>レイワ</t>
    </rPh>
    <rPh sb="3" eb="4">
      <t>ネン</t>
    </rPh>
    <rPh sb="5" eb="6">
      <t>ガツ</t>
    </rPh>
    <phoneticPr fontId="1"/>
  </si>
  <si>
    <t>令和３年４月</t>
    <rPh sb="0" eb="2">
      <t>レイワ</t>
    </rPh>
    <rPh sb="3" eb="4">
      <t>ネン</t>
    </rPh>
    <rPh sb="5" eb="6">
      <t>ガツ</t>
    </rPh>
    <phoneticPr fontId="1"/>
  </si>
  <si>
    <t>年・月を選択してください</t>
    <phoneticPr fontId="1"/>
  </si>
  <si>
    <t>か月の合計</t>
  </si>
  <si>
    <t>最近</t>
    <rPh sb="0" eb="2">
      <t>サイキン</t>
    </rPh>
    <phoneticPr fontId="1"/>
  </si>
  <si>
    <t>か月比較</t>
    <rPh sb="1" eb="4">
      <t>ゲツヒカク</t>
    </rPh>
    <phoneticPr fontId="1"/>
  </si>
  <si>
    <t>【A】</t>
    <phoneticPr fontId="1"/>
  </si>
  <si>
    <t>か月の平均</t>
    <phoneticPr fontId="1"/>
  </si>
  <si>
    <t>【B】</t>
    <phoneticPr fontId="1"/>
  </si>
  <si>
    <t>か月</t>
    <rPh sb="1" eb="2">
      <t>ゲツ</t>
    </rPh>
    <phoneticPr fontId="1"/>
  </si>
  <si>
    <t>元号を選択</t>
    <rPh sb="0" eb="2">
      <t>ゲンゴウ</t>
    </rPh>
    <rPh sb="3" eb="5">
      <t>センタク</t>
    </rPh>
    <phoneticPr fontId="1"/>
  </si>
  <si>
    <t>西暦</t>
    <rPh sb="0" eb="2">
      <t>セイレキ</t>
    </rPh>
    <phoneticPr fontId="1"/>
  </si>
  <si>
    <t>年</t>
    <rPh sb="0" eb="1">
      <t>ネン</t>
    </rPh>
    <phoneticPr fontId="1"/>
  </si>
  <si>
    <t>最近の売上高の年・月を選択してください</t>
    <phoneticPr fontId="1"/>
  </si>
  <si>
    <t>（１）最近</t>
    <phoneticPr fontId="1"/>
  </si>
  <si>
    <t>か月の平均売上高等について</t>
  </si>
  <si>
    <t>Ａ：災害等の発生における最近</t>
    <phoneticPr fontId="1"/>
  </si>
  <si>
    <t>【</t>
    <phoneticPr fontId="1"/>
  </si>
  <si>
    <t>か月比較】</t>
    <rPh sb="1" eb="2">
      <t>ゲツ</t>
    </rPh>
    <rPh sb="2" eb="4">
      <t>ヒカク</t>
    </rPh>
    <phoneticPr fontId="1"/>
  </si>
  <si>
    <t>③最近１カ月の売上高</t>
    <rPh sb="1" eb="3">
      <t>サイキン</t>
    </rPh>
    <rPh sb="5" eb="6">
      <t>ゲツ</t>
    </rPh>
    <rPh sb="7" eb="10">
      <t>ウリアゲダカ</t>
    </rPh>
    <phoneticPr fontId="1"/>
  </si>
  <si>
    <t>②比較期間</t>
    <rPh sb="1" eb="3">
      <t>ヒカク</t>
    </rPh>
    <rPh sb="3" eb="5">
      <t>キカン</t>
    </rPh>
    <phoneticPr fontId="1"/>
  </si>
  <si>
    <t>①比較対象</t>
    <rPh sb="1" eb="3">
      <t>ヒカク</t>
    </rPh>
    <rPh sb="3" eb="5">
      <t>タイショウ</t>
    </rPh>
    <phoneticPr fontId="1"/>
  </si>
  <si>
    <t>前年</t>
    <rPh sb="0" eb="2">
      <t>ゼンネン</t>
    </rPh>
    <phoneticPr fontId="1"/>
  </si>
  <si>
    <t>前々年</t>
    <rPh sb="0" eb="3">
      <t>ゼンゼンネン</t>
    </rPh>
    <phoneticPr fontId="1"/>
  </si>
  <si>
    <t>か月間及び対応する</t>
    <phoneticPr fontId="1"/>
  </si>
  <si>
    <t>２か月の</t>
    <phoneticPr fontId="1"/>
  </si>
  <si>
    <t>Ｄ：Ｃの期間に対応する</t>
    <phoneticPr fontId="1"/>
  </si>
  <si>
    <t>２か月間の売上高等</t>
  </si>
  <si>
    <t>Ｂ：Ａの期間に対応する</t>
    <phoneticPr fontId="1"/>
  </si>
  <si>
    <t>／</t>
    <phoneticPr fontId="1"/>
  </si>
  <si>
    <t>セルに</t>
    <phoneticPr fontId="1"/>
  </si>
  <si>
    <t>入力してください</t>
    <phoneticPr fontId="1"/>
  </si>
  <si>
    <t>（添付書類）</t>
    <phoneticPr fontId="1"/>
  </si>
  <si>
    <t>中小企業信用保険法第２条第６項認定申請にかかる別紙計算書</t>
    <phoneticPr fontId="1"/>
  </si>
  <si>
    <t>≧15％</t>
    <phoneticPr fontId="1"/>
  </si>
  <si>
    <t>≧15％</t>
    <phoneticPr fontId="1"/>
  </si>
  <si>
    <t>中小企業信用保険法第２条第６項の規定による認定申請書</t>
    <phoneticPr fontId="1"/>
  </si>
  <si>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1"/>
  </si>
  <si>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1"/>
  </si>
  <si>
    <t>前年</t>
    <rPh sb="0" eb="2">
      <t>ゼンネン</t>
    </rPh>
    <phoneticPr fontId="1"/>
  </si>
  <si>
    <t>直近</t>
    <rPh sb="0" eb="2">
      <t>チョッキン</t>
    </rPh>
    <phoneticPr fontId="1"/>
  </si>
  <si>
    <t>前々年</t>
    <rPh sb="0" eb="3">
      <t>ゼンゼンネン</t>
    </rPh>
    <phoneticPr fontId="1"/>
  </si>
  <si>
    <t>１．事業開始年月日</t>
    <phoneticPr fontId="1"/>
  </si>
  <si>
    <t>１．事業開始年月日</t>
    <phoneticPr fontId="1"/>
  </si>
  <si>
    <t>令和  年 　月 　日</t>
    <rPh sb="0" eb="2">
      <t>レイワ</t>
    </rPh>
    <rPh sb="4" eb="5">
      <t>ネン</t>
    </rPh>
    <rPh sb="7" eb="8">
      <t>ツキ</t>
    </rPh>
    <rPh sb="10" eb="11">
      <t>ヒ</t>
    </rPh>
    <phoneticPr fontId="1"/>
  </si>
  <si>
    <t>（２）上記の期間に対応する</t>
    <phoneticPr fontId="1"/>
  </si>
  <si>
    <t>平成３１年３月</t>
    <rPh sb="0" eb="2">
      <t>ヘイセイ</t>
    </rPh>
    <rPh sb="4" eb="5">
      <t>ネン</t>
    </rPh>
    <rPh sb="6" eb="7">
      <t>ガツ</t>
    </rPh>
    <phoneticPr fontId="1"/>
  </si>
  <si>
    <t>平成３１年４月</t>
    <rPh sb="0" eb="2">
      <t>ヘイセイ</t>
    </rPh>
    <rPh sb="4" eb="5">
      <t>ネン</t>
    </rPh>
    <rPh sb="6" eb="7">
      <t>ガツ</t>
    </rPh>
    <phoneticPr fontId="1"/>
  </si>
  <si>
    <t>令和３年５月</t>
    <rPh sb="0" eb="2">
      <t>レイワ</t>
    </rPh>
    <rPh sb="3" eb="4">
      <t>ネン</t>
    </rPh>
    <rPh sb="5" eb="6">
      <t>ガツ</t>
    </rPh>
    <phoneticPr fontId="1"/>
  </si>
  <si>
    <t>令和２年５月</t>
    <rPh sb="0" eb="2">
      <t>レイワ</t>
    </rPh>
    <rPh sb="3" eb="4">
      <t>ネン</t>
    </rPh>
    <rPh sb="5" eb="6">
      <t>ガツ</t>
    </rPh>
    <phoneticPr fontId="1"/>
  </si>
  <si>
    <t>令和３年６月</t>
    <rPh sb="0" eb="2">
      <t>レイワ</t>
    </rPh>
    <rPh sb="3" eb="4">
      <t>ネン</t>
    </rPh>
    <rPh sb="5" eb="6">
      <t>ガツ</t>
    </rPh>
    <phoneticPr fontId="1"/>
  </si>
  <si>
    <t>令和２年６月</t>
    <rPh sb="0" eb="2">
      <t>レイワ</t>
    </rPh>
    <rPh sb="3" eb="4">
      <t>ネン</t>
    </rPh>
    <rPh sb="5" eb="6">
      <t>ガツ</t>
    </rPh>
    <phoneticPr fontId="1"/>
  </si>
  <si>
    <t>令和３年７月</t>
    <rPh sb="0" eb="2">
      <t>レイワ</t>
    </rPh>
    <rPh sb="3" eb="4">
      <t>ネン</t>
    </rPh>
    <rPh sb="5" eb="6">
      <t>ガツ</t>
    </rPh>
    <phoneticPr fontId="1"/>
  </si>
  <si>
    <t>令和２年７月</t>
    <rPh sb="0" eb="2">
      <t>レイワ</t>
    </rPh>
    <rPh sb="3" eb="4">
      <t>ネン</t>
    </rPh>
    <rPh sb="5" eb="6">
      <t>ガツ</t>
    </rPh>
    <phoneticPr fontId="1"/>
  </si>
  <si>
    <t>令和３年８月</t>
    <rPh sb="0" eb="2">
      <t>レイワ</t>
    </rPh>
    <rPh sb="3" eb="4">
      <t>ネン</t>
    </rPh>
    <rPh sb="5" eb="6">
      <t>ガツ</t>
    </rPh>
    <phoneticPr fontId="1"/>
  </si>
  <si>
    <t>令和２年８月</t>
    <rPh sb="0" eb="2">
      <t>レイワ</t>
    </rPh>
    <rPh sb="3" eb="4">
      <t>ネン</t>
    </rPh>
    <rPh sb="5" eb="6">
      <t>ガツ</t>
    </rPh>
    <phoneticPr fontId="1"/>
  </si>
  <si>
    <t>令和３年９月</t>
    <rPh sb="0" eb="2">
      <t>レイワ</t>
    </rPh>
    <rPh sb="3" eb="4">
      <t>ネン</t>
    </rPh>
    <rPh sb="5" eb="6">
      <t>ガツ</t>
    </rPh>
    <phoneticPr fontId="1"/>
  </si>
  <si>
    <t>令和２年９月</t>
    <rPh sb="0" eb="2">
      <t>レイワ</t>
    </rPh>
    <rPh sb="3" eb="4">
      <t>ネン</t>
    </rPh>
    <rPh sb="5" eb="6">
      <t>ガツ</t>
    </rPh>
    <phoneticPr fontId="1"/>
  </si>
  <si>
    <t>令和元年６月</t>
    <rPh sb="0" eb="2">
      <t>レイワ</t>
    </rPh>
    <rPh sb="2" eb="4">
      <t>ガンネン</t>
    </rPh>
    <rPh sb="5" eb="6">
      <t>ガツ</t>
    </rPh>
    <phoneticPr fontId="1"/>
  </si>
  <si>
    <t>令和元年７月</t>
    <rPh sb="0" eb="2">
      <t>レイワ</t>
    </rPh>
    <rPh sb="2" eb="4">
      <t>ガンネン</t>
    </rPh>
    <rPh sb="5" eb="6">
      <t>ガツ</t>
    </rPh>
    <phoneticPr fontId="1"/>
  </si>
  <si>
    <t>令和元年８月</t>
    <rPh sb="0" eb="2">
      <t>レイワ</t>
    </rPh>
    <rPh sb="2" eb="4">
      <t>ガンネン</t>
    </rPh>
    <rPh sb="5" eb="6">
      <t>ガツ</t>
    </rPh>
    <phoneticPr fontId="1"/>
  </si>
  <si>
    <t>令和元年９月</t>
    <rPh sb="0" eb="2">
      <t>レイワ</t>
    </rPh>
    <rPh sb="2" eb="4">
      <t>ガンネン</t>
    </rPh>
    <rPh sb="5" eb="6">
      <t>ガツ</t>
    </rPh>
    <phoneticPr fontId="1"/>
  </si>
  <si>
    <t>令和元年５月</t>
    <rPh sb="0" eb="2">
      <t>レイワ</t>
    </rPh>
    <rPh sb="2" eb="4">
      <t>ガンネン</t>
    </rPh>
    <rPh sb="5" eb="6">
      <t>ガツ</t>
    </rPh>
    <phoneticPr fontId="1"/>
  </si>
  <si>
    <t>危機関連保証の申込みを行うことが必要です。</t>
    <rPh sb="0" eb="2">
      <t>キキ</t>
    </rPh>
    <phoneticPr fontId="1"/>
  </si>
  <si>
    <t>令和３年１０月</t>
    <rPh sb="0" eb="2">
      <t>レイワ</t>
    </rPh>
    <rPh sb="3" eb="4">
      <t>ネン</t>
    </rPh>
    <rPh sb="6" eb="7">
      <t>ガツ</t>
    </rPh>
    <phoneticPr fontId="1"/>
  </si>
  <si>
    <t>令和２年１０月</t>
    <rPh sb="0" eb="2">
      <t>レイワ</t>
    </rPh>
    <rPh sb="3" eb="4">
      <t>ネン</t>
    </rPh>
    <rPh sb="6" eb="7">
      <t>ガツ</t>
    </rPh>
    <phoneticPr fontId="1"/>
  </si>
  <si>
    <t>令和元年１０月</t>
    <rPh sb="0" eb="2">
      <t>レイワ</t>
    </rPh>
    <rPh sb="2" eb="4">
      <t>ガンネン</t>
    </rPh>
    <rPh sb="6" eb="7">
      <t>ガツ</t>
    </rPh>
    <phoneticPr fontId="1"/>
  </si>
  <si>
    <t>令和３年１１月</t>
    <rPh sb="0" eb="2">
      <t>レイワ</t>
    </rPh>
    <rPh sb="3" eb="4">
      <t>ネン</t>
    </rPh>
    <rPh sb="6" eb="7">
      <t>ガツ</t>
    </rPh>
    <phoneticPr fontId="1"/>
  </si>
  <si>
    <t>令和２年１１月</t>
    <rPh sb="0" eb="2">
      <t>レイワ</t>
    </rPh>
    <rPh sb="3" eb="4">
      <t>ネン</t>
    </rPh>
    <rPh sb="6" eb="7">
      <t>ガツ</t>
    </rPh>
    <phoneticPr fontId="1"/>
  </si>
  <si>
    <t>令和元年１１月</t>
    <rPh sb="0" eb="2">
      <t>レイワ</t>
    </rPh>
    <rPh sb="2" eb="4">
      <t>ガンネン</t>
    </rPh>
    <rPh sb="6" eb="7">
      <t>ガツ</t>
    </rPh>
    <phoneticPr fontId="1"/>
  </si>
  <si>
    <t>１.　最近1か月間の売上高等について</t>
    <rPh sb="13" eb="14">
      <t>トウ</t>
    </rPh>
    <phoneticPr fontId="1"/>
  </si>
  <si>
    <t>２．１の期間後２か月間の見込み売上高等について</t>
    <rPh sb="18" eb="19">
      <t>トウ</t>
    </rPh>
    <phoneticPr fontId="1"/>
  </si>
  <si>
    <t>今後２か月の
売上高等（見込み）</t>
    <rPh sb="0" eb="2">
      <t>コンゴ</t>
    </rPh>
    <rPh sb="4" eb="5">
      <t>ゲツ</t>
    </rPh>
    <rPh sb="10" eb="11">
      <t>トウ</t>
    </rPh>
    <rPh sb="12" eb="14">
      <t>ミコ</t>
    </rPh>
    <phoneticPr fontId="1"/>
  </si>
  <si>
    <t>２か月間の売上高等について</t>
    <rPh sb="8" eb="9">
      <t>トウ</t>
    </rPh>
    <phoneticPr fontId="1"/>
  </si>
  <si>
    <t>売上高等（実績）</t>
    <rPh sb="3" eb="4">
      <t>トウ</t>
    </rPh>
    <phoneticPr fontId="1"/>
  </si>
  <si>
    <t>（３）減少率について（見込み）</t>
    <phoneticPr fontId="1"/>
  </si>
  <si>
    <t>（２）（１）の期間を含めた今後３か月間の売上高等の見込み</t>
    <rPh sb="23" eb="24">
      <t>トウ</t>
    </rPh>
    <phoneticPr fontId="1"/>
  </si>
  <si>
    <t>％（見込み）</t>
    <phoneticPr fontId="1"/>
  </si>
  <si>
    <t>申請のとおり相違ないことを認定します。（本認定書の有効期間は認定日から起算して30日を経過する日と</t>
    <phoneticPr fontId="1"/>
  </si>
  <si>
    <t>危機関連保証の指定期間の終期のいずれか先に到達する日までです。）</t>
    <phoneticPr fontId="1"/>
  </si>
  <si>
    <t>（１）1の（1）の期間後２か月間の見込み売上高等</t>
    <rPh sb="23" eb="24">
      <t>トウ</t>
    </rPh>
    <phoneticPr fontId="1"/>
  </si>
  <si>
    <t>か月間の平均売上高等</t>
    <rPh sb="4" eb="6">
      <t>ヘイキン</t>
    </rPh>
    <phoneticPr fontId="1"/>
  </si>
  <si>
    <t>か月間の平均売上高等</t>
    <rPh sb="4" eb="6">
      <t>ヘイキン</t>
    </rPh>
    <phoneticPr fontId="1"/>
  </si>
  <si>
    <t>令和３年１２月</t>
    <rPh sb="0" eb="2">
      <t>レイワ</t>
    </rPh>
    <rPh sb="3" eb="4">
      <t>ネン</t>
    </rPh>
    <rPh sb="6" eb="7">
      <t>ガツ</t>
    </rPh>
    <phoneticPr fontId="1"/>
  </si>
  <si>
    <t>令和２年１２月</t>
    <rPh sb="0" eb="2">
      <t>レイワ</t>
    </rPh>
    <rPh sb="3" eb="4">
      <t>ネン</t>
    </rPh>
    <rPh sb="6" eb="7">
      <t>ガツ</t>
    </rPh>
    <phoneticPr fontId="1"/>
  </si>
  <si>
    <t>令和元年１２月</t>
    <rPh sb="0" eb="2">
      <t>レイワ</t>
    </rPh>
    <rPh sb="2" eb="4">
      <t>ガンネン</t>
    </rPh>
    <rPh sb="6" eb="7">
      <t>ガツ</t>
    </rPh>
    <phoneticPr fontId="1"/>
  </si>
  <si>
    <t>年・月を選択してください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</si>
</sst>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_ "/>
    <numFmt numFmtId="179" formatCode="0.0_);[Red]\(0.0\)"/>
  </numFmts>
  <fonts count="25" x14ac:knownFonts="1">
    <font>
      <sz val="11"/>
      <color theme="1"/>
      <name val="游ゴシック"/>
      <family val="2"/>
      <scheme val="minor"/>
    </font>
    <font>
      <sz val="6"/>
      <name val="游ゴシック"/>
      <family val="3"/>
      <charset val="128"/>
      <scheme val="minor"/>
    </font>
    <font>
      <b/>
      <sz val="11"/>
      <color theme="1"/>
      <name val="ＭＳ ゴシック"/>
      <family val="3"/>
      <charset val="128"/>
    </font>
    <font>
      <sz val="11"/>
      <name val="ＭＳ Ｐゴシック"/>
      <family val="3"/>
      <charset val="128"/>
    </font>
    <font>
      <b/>
      <sz val="11"/>
      <color theme="1"/>
      <name val="ＭＳ 明朝"/>
      <family val="1"/>
      <charset val="128"/>
    </font>
    <font>
      <sz val="11"/>
      <color theme="1"/>
      <name val="ＭＳ 明朝"/>
      <family val="1"/>
      <charset val="128"/>
    </font>
    <font>
      <b/>
      <sz val="12"/>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b/>
      <u/>
      <sz val="9"/>
      <color theme="1"/>
      <name val="ＭＳ 明朝"/>
      <family val="1"/>
      <charset val="128"/>
    </font>
    <font>
      <b/>
      <sz val="18"/>
      <color theme="1"/>
      <name val="ＭＳ Ｐゴシック"/>
      <family val="3"/>
      <charset val="128"/>
    </font>
    <font>
      <sz val="22"/>
      <color theme="1"/>
      <name val="ＭＳ ゴシック"/>
      <family val="3"/>
      <charset val="128"/>
    </font>
    <font>
      <b/>
      <sz val="11"/>
      <color rgb="FFFF0000"/>
      <name val="ＭＳ 明朝"/>
      <family val="1"/>
      <charset val="128"/>
    </font>
    <font>
      <u/>
      <sz val="9"/>
      <color theme="1"/>
      <name val="ＭＳ 明朝"/>
      <family val="1"/>
      <charset val="128"/>
    </font>
    <font>
      <sz val="11"/>
      <color theme="1"/>
      <name val="游ゴシック"/>
      <family val="2"/>
      <scheme val="minor"/>
    </font>
    <font>
      <b/>
      <sz val="20"/>
      <color rgb="FFFF0000"/>
      <name val="ＭＳ ゴシック"/>
      <family val="3"/>
      <charset val="128"/>
    </font>
    <font>
      <b/>
      <sz val="14"/>
      <color theme="1"/>
      <name val="ＭＳ ゴシック"/>
      <family val="3"/>
      <charset val="128"/>
    </font>
    <font>
      <b/>
      <sz val="12"/>
      <color rgb="FFFF0000"/>
      <name val="ＭＳ ゴシック"/>
      <family val="3"/>
      <charset val="128"/>
    </font>
    <font>
      <b/>
      <sz val="10"/>
      <color rgb="FFFF0000"/>
      <name val="ＭＳ ゴシック"/>
      <family val="3"/>
      <charset val="128"/>
    </font>
    <font>
      <b/>
      <sz val="6"/>
      <color theme="1"/>
      <name val="ＭＳ 明朝"/>
      <family val="1"/>
      <charset val="128"/>
    </font>
    <font>
      <sz val="10.5"/>
      <color theme="1"/>
      <name val="游ゴシック"/>
      <family val="2"/>
      <scheme val="minor"/>
    </font>
    <font>
      <sz val="10.5"/>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bottom style="dotted">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s>
  <cellStyleXfs count="4">
    <xf numFmtId="0" fontId="0" fillId="0" borderId="0"/>
    <xf numFmtId="0" fontId="3" fillId="0" borderId="0"/>
    <xf numFmtId="38" fontId="3" fillId="0" borderId="0" applyFont="0" applyFill="0" applyBorder="0" applyAlignment="0" applyProtection="0"/>
    <xf numFmtId="38" fontId="17" fillId="0" borderId="0" applyFont="0" applyFill="0" applyBorder="0" applyAlignment="0" applyProtection="0">
      <alignment vertical="center"/>
    </xf>
  </cellStyleXfs>
  <cellXfs count="259">
    <xf numFmtId="0" fontId="0" fillId="0" borderId="0" xfId="0"/>
    <xf numFmtId="0" fontId="5" fillId="0" borderId="0" xfId="0" applyFont="1" applyAlignment="1">
      <alignment vertical="center"/>
    </xf>
    <xf numFmtId="0" fontId="4" fillId="0" borderId="0" xfId="0" applyFont="1" applyAlignment="1" applyProtection="1">
      <alignment vertical="center"/>
    </xf>
    <xf numFmtId="0" fontId="4" fillId="0" borderId="10" xfId="0" applyFont="1" applyBorder="1" applyAlignment="1" applyProtection="1">
      <alignment vertical="center"/>
    </xf>
    <xf numFmtId="0" fontId="8" fillId="0" borderId="14" xfId="0" applyFont="1" applyBorder="1" applyAlignment="1" applyProtection="1">
      <alignment vertical="center"/>
    </xf>
    <xf numFmtId="0" fontId="5" fillId="0" borderId="14" xfId="0" applyFont="1" applyBorder="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7" fillId="0" borderId="0" xfId="0" applyFont="1" applyAlignment="1" applyProtection="1">
      <alignment vertical="center"/>
    </xf>
    <xf numFmtId="0" fontId="5" fillId="0" borderId="10" xfId="0" applyFont="1" applyBorder="1" applyAlignment="1" applyProtection="1">
      <alignment vertical="center" shrinkToFit="1"/>
    </xf>
    <xf numFmtId="0" fontId="8"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5" fillId="0" borderId="0" xfId="0" applyFont="1" applyBorder="1" applyAlignment="1" applyProtection="1">
      <alignment vertical="center"/>
    </xf>
    <xf numFmtId="0" fontId="7" fillId="0" borderId="0" xfId="0" applyFont="1" applyAlignment="1" applyProtection="1">
      <alignment horizontal="right"/>
    </xf>
    <xf numFmtId="0" fontId="5" fillId="0" borderId="9" xfId="0" applyFont="1" applyBorder="1" applyAlignment="1" applyProtection="1">
      <alignment vertical="center"/>
    </xf>
    <xf numFmtId="0" fontId="9" fillId="0" borderId="0" xfId="0" applyFont="1" applyAlignment="1" applyProtection="1">
      <alignment vertical="center" shrinkToFit="1"/>
    </xf>
    <xf numFmtId="0" fontId="5" fillId="0" borderId="10"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12" fillId="0" borderId="0" xfId="0" applyFont="1" applyAlignment="1" applyProtection="1">
      <alignment vertical="center"/>
    </xf>
    <xf numFmtId="0" fontId="16" fillId="0" borderId="0" xfId="0" applyFont="1" applyAlignment="1" applyProtection="1">
      <alignment horizontal="right" vertical="center"/>
    </xf>
    <xf numFmtId="0" fontId="15" fillId="0" borderId="0" xfId="0" applyFont="1" applyAlignment="1">
      <alignment vertical="center"/>
    </xf>
    <xf numFmtId="0" fontId="8" fillId="0" borderId="0" xfId="0" applyFont="1" applyAlignment="1" applyProtection="1">
      <alignment horizontal="left" vertical="center"/>
    </xf>
    <xf numFmtId="0" fontId="6" fillId="0" borderId="0" xfId="0" applyFont="1" applyAlignment="1" applyProtection="1">
      <alignment horizontal="center" vertical="center"/>
    </xf>
    <xf numFmtId="0" fontId="8" fillId="0" borderId="0" xfId="0" applyFont="1" applyAlignment="1" applyProtection="1">
      <alignment vertical="center"/>
    </xf>
    <xf numFmtId="0" fontId="7" fillId="0" borderId="0" xfId="0" applyFont="1" applyAlignment="1" applyProtection="1">
      <alignment vertical="center" wrapText="1"/>
    </xf>
    <xf numFmtId="0" fontId="5"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vertical="center"/>
      <protection hidden="1"/>
    </xf>
    <xf numFmtId="0" fontId="2" fillId="0" borderId="0" xfId="0" applyFont="1" applyAlignment="1" applyProtection="1">
      <alignment vertical="center"/>
    </xf>
    <xf numFmtId="0" fontId="8" fillId="0" borderId="0" xfId="0" applyFont="1" applyFill="1" applyBorder="1" applyAlignment="1" applyProtection="1">
      <alignment vertical="center"/>
    </xf>
    <xf numFmtId="0" fontId="7" fillId="0" borderId="0" xfId="0" applyFont="1" applyBorder="1" applyAlignment="1" applyProtection="1">
      <alignment vertic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Alignment="1" applyProtection="1">
      <alignment vertical="center" wrapText="1"/>
    </xf>
    <xf numFmtId="0" fontId="8" fillId="0" borderId="0" xfId="0" applyFont="1" applyAlignment="1" applyProtection="1">
      <alignment vertical="center"/>
    </xf>
    <xf numFmtId="0" fontId="5" fillId="0" borderId="0" xfId="0" applyFont="1" applyAlignment="1" applyProtection="1">
      <alignment vertical="center"/>
    </xf>
    <xf numFmtId="0" fontId="11" fillId="0" borderId="2" xfId="0" applyFont="1" applyBorder="1" applyAlignment="1" applyProtection="1">
      <alignment vertical="center" shrinkToFit="1"/>
    </xf>
    <xf numFmtId="0" fontId="6" fillId="0" borderId="0" xfId="0" applyFont="1" applyAlignment="1" applyProtection="1">
      <alignment horizontal="center" vertical="center"/>
    </xf>
    <xf numFmtId="0" fontId="11" fillId="0" borderId="9" xfId="0" applyNumberFormat="1" applyFont="1" applyBorder="1" applyAlignment="1" applyProtection="1">
      <alignment horizontal="center" vertical="center"/>
    </xf>
    <xf numFmtId="0" fontId="5" fillId="4" borderId="10" xfId="0" applyFont="1" applyFill="1" applyBorder="1" applyAlignment="1" applyProtection="1">
      <alignment vertical="center" shrinkToFit="1"/>
      <protection locked="0"/>
    </xf>
    <xf numFmtId="0" fontId="7" fillId="0" borderId="0" xfId="0" applyFont="1" applyAlignment="1" applyProtection="1">
      <alignment horizontal="center" vertical="center" wrapText="1"/>
    </xf>
    <xf numFmtId="0" fontId="8" fillId="0" borderId="0" xfId="0" applyNumberFormat="1" applyFont="1" applyBorder="1" applyAlignment="1" applyProtection="1">
      <alignment horizontal="center"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0" borderId="0" xfId="0" applyFont="1" applyAlignment="1" applyProtection="1">
      <alignment horizontal="center" vertical="center"/>
    </xf>
    <xf numFmtId="0" fontId="0" fillId="0" borderId="0" xfId="0" applyAlignment="1">
      <alignment vertical="center"/>
    </xf>
    <xf numFmtId="0" fontId="5" fillId="0" borderId="0" xfId="0" applyFont="1" applyAlignment="1" applyProtection="1">
      <alignment vertical="center"/>
    </xf>
    <xf numFmtId="0" fontId="0" fillId="0" borderId="9" xfId="0" applyBorder="1" applyAlignment="1">
      <alignment vertical="center"/>
    </xf>
    <xf numFmtId="0" fontId="20" fillId="0" borderId="0" xfId="0" applyFont="1" applyBorder="1" applyAlignment="1">
      <alignment vertical="center" shrinkToFit="1"/>
    </xf>
    <xf numFmtId="0" fontId="5" fillId="0" borderId="0" xfId="0" applyFont="1" applyAlignment="1" applyProtection="1">
      <alignment horizontal="center" vertical="center" wrapText="1"/>
    </xf>
    <xf numFmtId="0" fontId="22" fillId="0" borderId="0" xfId="0" applyFont="1" applyAlignment="1">
      <alignment vertical="center"/>
    </xf>
    <xf numFmtId="0" fontId="22" fillId="0" borderId="0" xfId="0" applyFont="1" applyBorder="1" applyAlignment="1" applyProtection="1">
      <alignment vertical="center"/>
    </xf>
    <xf numFmtId="0" fontId="5" fillId="0" borderId="0" xfId="0" applyFont="1" applyAlignment="1">
      <alignment horizontal="right" vertical="center"/>
    </xf>
    <xf numFmtId="0" fontId="5" fillId="0" borderId="0" xfId="0" applyFont="1" applyAlignment="1" applyProtection="1">
      <alignment vertical="center"/>
    </xf>
    <xf numFmtId="0" fontId="5" fillId="0" borderId="0" xfId="0" applyFont="1" applyAlignment="1" applyProtection="1">
      <alignment vertical="center"/>
    </xf>
    <xf numFmtId="0" fontId="8" fillId="0" borderId="0" xfId="0" applyFont="1" applyFill="1" applyBorder="1" applyAlignment="1" applyProtection="1">
      <alignment vertical="center" shrinkToFit="1"/>
    </xf>
    <xf numFmtId="0" fontId="6" fillId="0" borderId="0" xfId="0" applyFont="1" applyAlignment="1" applyProtection="1">
      <alignment horizontal="center" vertical="center"/>
    </xf>
    <xf numFmtId="0" fontId="2" fillId="0" borderId="0" xfId="0" applyFont="1" applyAlignment="1" applyProtection="1">
      <alignment vertical="center"/>
    </xf>
    <xf numFmtId="0" fontId="4" fillId="2" borderId="0" xfId="0" applyFont="1" applyFill="1" applyBorder="1" applyAlignment="1" applyProtection="1">
      <alignment horizontal="center" vertical="center"/>
    </xf>
    <xf numFmtId="0" fontId="23"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5" xfId="0" applyFont="1" applyBorder="1" applyAlignment="1">
      <alignment horizontal="center" vertical="center" wrapText="1"/>
    </xf>
    <xf numFmtId="0" fontId="5" fillId="0" borderId="2" xfId="0" applyFont="1" applyBorder="1" applyAlignment="1">
      <alignment horizontal="right" vertical="center" shrinkToFit="1"/>
    </xf>
    <xf numFmtId="0" fontId="5" fillId="0" borderId="9"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Border="1" applyAlignment="1">
      <alignment horizontal="right" vertical="center" shrinkToFit="1"/>
    </xf>
    <xf numFmtId="0" fontId="7" fillId="0" borderId="9"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0" xfId="0" applyFont="1" applyAlignment="1" applyProtection="1">
      <alignment horizontal="distributed" vertical="center"/>
    </xf>
    <xf numFmtId="0" fontId="8" fillId="0" borderId="0" xfId="0" applyFont="1" applyAlignment="1" applyProtection="1">
      <alignment horizontal="center" vertical="center"/>
    </xf>
    <xf numFmtId="0" fontId="8" fillId="0" borderId="0" xfId="0" applyFont="1" applyAlignment="1">
      <alignment horizontal="center" vertical="center"/>
    </xf>
    <xf numFmtId="0" fontId="0" fillId="0" borderId="0" xfId="0" applyAlignment="1">
      <alignment horizontal="distributed" vertical="center"/>
    </xf>
    <xf numFmtId="0" fontId="7" fillId="0" borderId="2"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177" fontId="5" fillId="2" borderId="2" xfId="0" applyNumberFormat="1" applyFont="1" applyFill="1" applyBorder="1" applyAlignment="1" applyProtection="1">
      <alignment vertical="center" wrapText="1"/>
      <protection locked="0"/>
    </xf>
    <xf numFmtId="177" fontId="5" fillId="2" borderId="9" xfId="0" applyNumberFormat="1" applyFont="1" applyFill="1" applyBorder="1" applyAlignment="1" applyProtection="1">
      <alignment vertical="center" wrapText="1"/>
      <protection locked="0"/>
    </xf>
    <xf numFmtId="177" fontId="5" fillId="2" borderId="3" xfId="0" applyNumberFormat="1"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5" xfId="0" applyBorder="1" applyAlignment="1" applyProtection="1">
      <alignment vertical="center" wrapText="1"/>
      <protection locked="0"/>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1" xfId="0" applyBorder="1" applyAlignment="1">
      <alignment vertical="center" wrapText="1"/>
    </xf>
    <xf numFmtId="0" fontId="0" fillId="0" borderId="13" xfId="0" applyBorder="1" applyAlignment="1">
      <alignment vertical="center" wrapText="1"/>
    </xf>
    <xf numFmtId="0" fontId="21" fillId="0" borderId="9" xfId="0" applyFont="1" applyBorder="1" applyAlignment="1">
      <alignment horizontal="center" vertical="center" wrapText="1" shrinkToFit="1"/>
    </xf>
    <xf numFmtId="0" fontId="21" fillId="0" borderId="0" xfId="0" applyFont="1" applyBorder="1" applyAlignment="1">
      <alignment horizontal="center" vertical="center" wrapText="1" shrinkToFit="1"/>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14" xfId="0" applyFont="1" applyBorder="1" applyAlignment="1" applyProtection="1">
      <alignment horizontal="left" vertical="center" shrinkToFit="1"/>
    </xf>
    <xf numFmtId="0" fontId="8" fillId="0" borderId="0" xfId="0" applyFont="1" applyAlignment="1" applyProtection="1">
      <alignment vertical="center"/>
    </xf>
    <xf numFmtId="3" fontId="5" fillId="2" borderId="2" xfId="0" applyNumberFormat="1" applyFont="1" applyFill="1" applyBorder="1" applyAlignment="1" applyProtection="1">
      <alignment horizontal="right" vertical="center"/>
      <protection locked="0"/>
    </xf>
    <xf numFmtId="3" fontId="5" fillId="2" borderId="9" xfId="0" applyNumberFormat="1" applyFont="1" applyFill="1" applyBorder="1" applyAlignment="1" applyProtection="1">
      <alignment horizontal="right" vertical="center"/>
      <protection locked="0"/>
    </xf>
    <xf numFmtId="3" fontId="5" fillId="2" borderId="4"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right" vertical="center"/>
      <protection locked="0"/>
    </xf>
    <xf numFmtId="0" fontId="11" fillId="0" borderId="2"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5" xfId="0" applyFont="1" applyBorder="1" applyAlignment="1" applyProtection="1">
      <alignment horizontal="center" vertical="center"/>
    </xf>
    <xf numFmtId="55" fontId="11" fillId="0" borderId="2" xfId="0" applyNumberFormat="1" applyFont="1" applyBorder="1" applyAlignment="1" applyProtection="1">
      <alignment horizontal="center" vertical="center"/>
    </xf>
    <xf numFmtId="55" fontId="11" fillId="0" borderId="9" xfId="0" applyNumberFormat="1" applyFont="1" applyBorder="1" applyAlignment="1" applyProtection="1">
      <alignment horizontal="center" vertical="center"/>
    </xf>
    <xf numFmtId="55" fontId="11" fillId="0" borderId="3" xfId="0" applyNumberFormat="1" applyFont="1" applyBorder="1" applyAlignment="1" applyProtection="1">
      <alignment horizontal="center" vertical="center"/>
    </xf>
    <xf numFmtId="55" fontId="11" fillId="0" borderId="4" xfId="0" applyNumberFormat="1" applyFont="1" applyBorder="1" applyAlignment="1" applyProtection="1">
      <alignment horizontal="center" vertical="center"/>
    </xf>
    <xf numFmtId="55" fontId="11" fillId="0" borderId="10" xfId="0" applyNumberFormat="1" applyFont="1" applyBorder="1" applyAlignment="1" applyProtection="1">
      <alignment horizontal="center" vertical="center"/>
    </xf>
    <xf numFmtId="55" fontId="11" fillId="0" borderId="5" xfId="0" applyNumberFormat="1" applyFont="1" applyBorder="1" applyAlignment="1" applyProtection="1">
      <alignment horizontal="center" vertical="center"/>
    </xf>
    <xf numFmtId="0" fontId="8" fillId="0" borderId="0" xfId="0" applyFont="1" applyAlignment="1" applyProtection="1">
      <alignment horizontal="left" vertical="center"/>
    </xf>
    <xf numFmtId="0" fontId="7" fillId="0" borderId="0" xfId="0" applyFont="1" applyAlignment="1" applyProtection="1">
      <alignment vertical="center" wrapText="1"/>
    </xf>
    <xf numFmtId="0" fontId="5" fillId="0" borderId="10" xfId="0" applyFont="1" applyBorder="1" applyAlignment="1" applyProtection="1">
      <alignment horizontal="center" vertical="center" shrinkToFit="1"/>
    </xf>
    <xf numFmtId="0" fontId="2" fillId="0" borderId="9" xfId="0" applyNumberFormat="1" applyFont="1" applyFill="1" applyBorder="1" applyAlignment="1" applyProtection="1">
      <alignment horizontal="center" shrinkToFit="1"/>
    </xf>
    <xf numFmtId="0" fontId="2" fillId="0" borderId="10" xfId="0" applyNumberFormat="1" applyFont="1" applyFill="1" applyBorder="1" applyAlignment="1" applyProtection="1">
      <alignment horizontal="center" shrinkToFit="1"/>
    </xf>
    <xf numFmtId="0" fontId="5" fillId="4" borderId="10" xfId="0" applyFont="1" applyFill="1" applyBorder="1" applyAlignment="1" applyProtection="1">
      <alignment horizontal="center" vertical="center" shrinkToFit="1"/>
      <protection locked="0"/>
    </xf>
    <xf numFmtId="0" fontId="19" fillId="2" borderId="2" xfId="0" applyNumberFormat="1" applyFont="1" applyFill="1" applyBorder="1" applyAlignment="1" applyProtection="1">
      <alignment horizontal="center" vertical="center"/>
      <protection locked="0"/>
    </xf>
    <xf numFmtId="0" fontId="19" fillId="2" borderId="9" xfId="0" applyNumberFormat="1" applyFont="1" applyFill="1" applyBorder="1" applyAlignment="1" applyProtection="1">
      <alignment horizontal="center" vertical="center"/>
      <protection locked="0"/>
    </xf>
    <xf numFmtId="0" fontId="19" fillId="2" borderId="4" xfId="0" applyNumberFormat="1" applyFont="1" applyFill="1" applyBorder="1" applyAlignment="1" applyProtection="1">
      <alignment horizontal="center" vertical="center"/>
      <protection locked="0"/>
    </xf>
    <xf numFmtId="0" fontId="19" fillId="2" borderId="10"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horizontal="left" vertical="center" shrinkToFit="1"/>
      <protection locked="0"/>
    </xf>
    <xf numFmtId="0" fontId="5" fillId="3" borderId="6"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5" fillId="3" borderId="8" xfId="0" applyFont="1" applyFill="1" applyBorder="1" applyAlignment="1" applyProtection="1">
      <alignment horizontal="center" vertical="center" shrinkToFit="1"/>
    </xf>
    <xf numFmtId="0" fontId="19" fillId="2" borderId="2" xfId="0" applyNumberFormat="1" applyFont="1" applyFill="1" applyBorder="1" applyAlignment="1" applyProtection="1">
      <alignment horizontal="center" vertical="center" shrinkToFit="1"/>
      <protection locked="0"/>
    </xf>
    <xf numFmtId="0" fontId="19" fillId="2" borderId="9" xfId="0" applyNumberFormat="1" applyFont="1" applyFill="1" applyBorder="1" applyAlignment="1" applyProtection="1">
      <alignment horizontal="center" vertical="center" shrinkToFit="1"/>
      <protection locked="0"/>
    </xf>
    <xf numFmtId="0" fontId="19" fillId="2" borderId="3" xfId="0" applyNumberFormat="1" applyFont="1" applyFill="1" applyBorder="1" applyAlignment="1" applyProtection="1">
      <alignment horizontal="center" vertical="center" shrinkToFit="1"/>
      <protection locked="0"/>
    </xf>
    <xf numFmtId="0" fontId="19" fillId="2" borderId="4" xfId="0" applyNumberFormat="1" applyFont="1" applyFill="1" applyBorder="1" applyAlignment="1" applyProtection="1">
      <alignment horizontal="center" vertical="center" shrinkToFit="1"/>
      <protection locked="0"/>
    </xf>
    <xf numFmtId="0" fontId="19" fillId="2" borderId="10" xfId="0" applyNumberFormat="1" applyFont="1" applyFill="1" applyBorder="1" applyAlignment="1" applyProtection="1">
      <alignment horizontal="center" vertical="center" shrinkToFit="1"/>
      <protection locked="0"/>
    </xf>
    <xf numFmtId="0" fontId="19" fillId="2" borderId="5" xfId="0" applyNumberFormat="1" applyFont="1" applyFill="1" applyBorder="1" applyAlignment="1" applyProtection="1">
      <alignment horizontal="center" vertical="center" shrinkToFit="1"/>
      <protection locked="0"/>
    </xf>
    <xf numFmtId="0" fontId="5" fillId="0" borderId="12" xfId="0" applyFont="1" applyBorder="1" applyAlignment="1" applyProtection="1">
      <alignment horizontal="center" vertical="center"/>
    </xf>
    <xf numFmtId="179" fontId="5" fillId="0" borderId="12" xfId="0" applyNumberFormat="1" applyFont="1" applyBorder="1" applyAlignment="1" applyProtection="1">
      <alignment horizontal="center" vertical="center" shrinkToFit="1"/>
    </xf>
    <xf numFmtId="0" fontId="5" fillId="0" borderId="12" xfId="0" applyFont="1" applyBorder="1" applyAlignment="1" applyProtection="1">
      <alignment horizontal="right" vertical="center"/>
    </xf>
    <xf numFmtId="0" fontId="2" fillId="0" borderId="0" xfId="0" applyFont="1" applyAlignment="1" applyProtection="1">
      <alignment horizontal="center" vertical="center"/>
    </xf>
    <xf numFmtId="0" fontId="13" fillId="0" borderId="0" xfId="0" applyFont="1" applyAlignment="1" applyProtection="1">
      <alignment horizontal="center" vertical="center"/>
    </xf>
    <xf numFmtId="176" fontId="5" fillId="2" borderId="0" xfId="0" applyNumberFormat="1" applyFont="1" applyFill="1" applyAlignment="1" applyProtection="1">
      <alignment horizontal="right" vertical="center"/>
      <protection locked="0"/>
    </xf>
    <xf numFmtId="176" fontId="5" fillId="0" borderId="0" xfId="0" applyNumberFormat="1" applyFont="1" applyAlignment="1" applyProtection="1">
      <alignment vertical="center"/>
    </xf>
    <xf numFmtId="0" fontId="5" fillId="0" borderId="6" xfId="0" applyFont="1" applyBorder="1" applyAlignment="1" applyProtection="1">
      <alignment horizontal="right" vertical="center"/>
    </xf>
    <xf numFmtId="0" fontId="5" fillId="0" borderId="7" xfId="0" applyFont="1" applyBorder="1" applyAlignment="1" applyProtection="1">
      <alignment horizontal="right" vertical="center"/>
    </xf>
    <xf numFmtId="0" fontId="5" fillId="0" borderId="7" xfId="0" applyFont="1" applyBorder="1" applyAlignment="1" applyProtection="1">
      <alignment horizontal="center"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4" borderId="15" xfId="0" applyFont="1" applyFill="1" applyBorder="1" applyAlignment="1" applyProtection="1">
      <alignment vertical="center" shrinkToFit="1"/>
      <protection locked="0"/>
    </xf>
    <xf numFmtId="0" fontId="5" fillId="0" borderId="15" xfId="0" applyFont="1" applyBorder="1" applyAlignment="1" applyProtection="1">
      <alignment vertical="center" shrinkToFit="1"/>
    </xf>
    <xf numFmtId="0" fontId="5" fillId="0" borderId="0" xfId="0" applyFont="1" applyAlignment="1">
      <alignment vertical="center" shrinkToFit="1"/>
    </xf>
    <xf numFmtId="0" fontId="5" fillId="0" borderId="0" xfId="0" applyFont="1" applyAlignment="1" applyProtection="1">
      <alignment horizontal="center" vertical="center" shrinkToFit="1"/>
    </xf>
    <xf numFmtId="177" fontId="5" fillId="0" borderId="10" xfId="0" applyNumberFormat="1" applyFont="1" applyBorder="1" applyAlignment="1" applyProtection="1">
      <alignment vertical="center"/>
    </xf>
    <xf numFmtId="178" fontId="5" fillId="0" borderId="12" xfId="0" applyNumberFormat="1" applyFont="1" applyBorder="1" applyAlignment="1" applyProtection="1">
      <alignment vertical="center" shrinkToFit="1"/>
    </xf>
    <xf numFmtId="0" fontId="5" fillId="0" borderId="12" xfId="0" applyFont="1" applyBorder="1" applyAlignment="1" applyProtection="1">
      <alignment horizontal="right" vertical="center" shrinkToFit="1"/>
    </xf>
    <xf numFmtId="0" fontId="9" fillId="0" borderId="6"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11" fillId="0" borderId="9" xfId="0" applyFont="1" applyBorder="1" applyAlignment="1" applyProtection="1">
      <alignment vertical="center"/>
    </xf>
    <xf numFmtId="0" fontId="0" fillId="0" borderId="9"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11" fillId="0" borderId="9" xfId="0" applyNumberFormat="1" applyFont="1" applyBorder="1" applyAlignment="1" applyProtection="1">
      <alignment horizontal="center" vertical="center"/>
    </xf>
    <xf numFmtId="0" fontId="11" fillId="0" borderId="10" xfId="0" applyNumberFormat="1" applyFont="1" applyBorder="1" applyAlignment="1" applyProtection="1">
      <alignment horizontal="center" vertical="center"/>
    </xf>
    <xf numFmtId="3" fontId="9" fillId="2" borderId="6" xfId="0" applyNumberFormat="1" applyFont="1" applyFill="1" applyBorder="1" applyAlignment="1" applyProtection="1">
      <alignment vertical="center" shrinkToFit="1"/>
      <protection locked="0"/>
    </xf>
    <xf numFmtId="3" fontId="9" fillId="2" borderId="7" xfId="0" applyNumberFormat="1" applyFont="1" applyFill="1" applyBorder="1" applyAlignment="1" applyProtection="1">
      <alignment vertical="center" shrinkToFit="1"/>
      <protection locked="0"/>
    </xf>
    <xf numFmtId="0" fontId="5" fillId="0" borderId="7" xfId="0" applyFont="1" applyBorder="1" applyAlignment="1" applyProtection="1">
      <alignment vertical="center" shrinkToFit="1"/>
    </xf>
    <xf numFmtId="0" fontId="9" fillId="0" borderId="0" xfId="0" applyFont="1" applyAlignment="1" applyProtection="1">
      <alignment horizontal="left" vertical="center" shrinkToFit="1"/>
    </xf>
    <xf numFmtId="0" fontId="5" fillId="0" borderId="6" xfId="0" applyFont="1" applyBorder="1" applyAlignment="1" applyProtection="1">
      <alignment horizontal="center" vertical="center"/>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0" borderId="7" xfId="0" applyFont="1" applyBorder="1" applyAlignment="1" applyProtection="1">
      <alignment vertical="center"/>
    </xf>
    <xf numFmtId="0" fontId="9" fillId="0" borderId="0" xfId="0" applyFont="1" applyAlignment="1" applyProtection="1">
      <alignment shrinkToFit="1"/>
    </xf>
    <xf numFmtId="0" fontId="14" fillId="0" borderId="2"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5" xfId="0" applyFont="1" applyBorder="1" applyAlignment="1" applyProtection="1">
      <alignment horizontal="center" vertical="center"/>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3" fontId="5" fillId="0" borderId="2" xfId="0" applyNumberFormat="1" applyFont="1" applyBorder="1" applyAlignment="1" applyProtection="1">
      <alignment horizontal="right" vertical="center"/>
    </xf>
    <xf numFmtId="3" fontId="5" fillId="0" borderId="9" xfId="0" applyNumberFormat="1" applyFont="1" applyBorder="1" applyAlignment="1" applyProtection="1">
      <alignment horizontal="right" vertical="center"/>
    </xf>
    <xf numFmtId="3" fontId="5" fillId="0" borderId="4" xfId="0" applyNumberFormat="1" applyFont="1" applyBorder="1" applyAlignment="1" applyProtection="1">
      <alignment horizontal="right" vertical="center"/>
    </xf>
    <xf numFmtId="3" fontId="5" fillId="0" borderId="10" xfId="0" applyNumberFormat="1" applyFont="1" applyBorder="1" applyAlignment="1" applyProtection="1">
      <alignment horizontal="right" vertical="center"/>
    </xf>
    <xf numFmtId="0" fontId="5" fillId="0" borderId="10" xfId="0" applyFont="1" applyBorder="1" applyAlignment="1" applyProtection="1">
      <alignment vertical="center"/>
      <protection hidden="1"/>
    </xf>
    <xf numFmtId="0" fontId="11" fillId="0" borderId="2" xfId="0" applyFont="1" applyBorder="1" applyAlignment="1" applyProtection="1">
      <alignment vertical="center"/>
    </xf>
    <xf numFmtId="0" fontId="11" fillId="0" borderId="4" xfId="0" applyFont="1" applyBorder="1" applyAlignment="1" applyProtection="1">
      <alignment vertical="center"/>
    </xf>
    <xf numFmtId="0" fontId="5" fillId="0" borderId="0" xfId="0" applyFont="1" applyBorder="1" applyAlignment="1" applyProtection="1"/>
    <xf numFmtId="0" fontId="5" fillId="0" borderId="10" xfId="0" applyFont="1" applyBorder="1" applyAlignment="1" applyProtection="1"/>
    <xf numFmtId="0" fontId="11" fillId="0" borderId="2"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8" fillId="0" borderId="0" xfId="0" applyFont="1" applyAlignment="1" applyProtection="1">
      <alignment vertical="center" shrinkToFit="1"/>
    </xf>
    <xf numFmtId="178" fontId="4" fillId="0" borderId="10" xfId="0" applyNumberFormat="1" applyFont="1" applyBorder="1" applyAlignment="1" applyProtection="1">
      <alignment vertical="center" shrinkToFit="1"/>
    </xf>
    <xf numFmtId="0" fontId="15" fillId="0" borderId="0" xfId="0" applyFont="1" applyAlignment="1" applyProtection="1">
      <alignment horizontal="center" vertical="center"/>
    </xf>
    <xf numFmtId="178" fontId="4" fillId="0" borderId="10" xfId="0" applyNumberFormat="1" applyFont="1" applyBorder="1" applyAlignment="1" applyProtection="1">
      <alignment horizontal="center" vertical="center" shrinkToFit="1"/>
    </xf>
    <xf numFmtId="0" fontId="5" fillId="0" borderId="0" xfId="0" applyFont="1" applyAlignment="1" applyProtection="1">
      <alignment vertical="center"/>
    </xf>
    <xf numFmtId="0" fontId="5" fillId="0" borderId="0" xfId="0" applyFont="1" applyAlignment="1" applyProtection="1">
      <alignment shrinkToFit="1"/>
    </xf>
    <xf numFmtId="0" fontId="5" fillId="0" borderId="10" xfId="0" applyFont="1" applyBorder="1" applyAlignment="1" applyProtection="1">
      <alignment horizontal="left" vertical="center"/>
    </xf>
    <xf numFmtId="0" fontId="5" fillId="0" borderId="0" xfId="0" applyFont="1" applyAlignment="1" applyProtection="1">
      <alignment vertical="center" shrinkToFit="1"/>
    </xf>
    <xf numFmtId="0" fontId="0" fillId="0" borderId="0" xfId="0" applyAlignment="1">
      <alignment vertical="center" shrinkToFit="1"/>
    </xf>
    <xf numFmtId="38" fontId="5" fillId="0" borderId="0" xfId="3" applyFont="1" applyBorder="1" applyAlignment="1" applyProtection="1">
      <alignment vertical="center" shrinkToFit="1"/>
    </xf>
    <xf numFmtId="0" fontId="0" fillId="0" borderId="10" xfId="0" applyBorder="1" applyAlignment="1">
      <alignment vertical="center" shrinkToFit="1"/>
    </xf>
    <xf numFmtId="0" fontId="5" fillId="0" borderId="0" xfId="0" applyFont="1" applyBorder="1" applyAlignment="1" applyProtection="1">
      <alignment vertical="center" shrinkToFit="1"/>
    </xf>
    <xf numFmtId="0" fontId="5" fillId="0" borderId="0" xfId="0" applyFont="1" applyAlignment="1" applyProtection="1">
      <alignment horizontal="distributed" vertical="center" shrinkToFit="1"/>
    </xf>
    <xf numFmtId="0" fontId="0" fillId="0" borderId="0" xfId="0" applyAlignment="1">
      <alignment horizontal="distributed" vertical="center" shrinkToFit="1"/>
    </xf>
    <xf numFmtId="0" fontId="0" fillId="0" borderId="10" xfId="0" applyBorder="1" applyAlignment="1">
      <alignment horizontal="center" vertical="center"/>
    </xf>
    <xf numFmtId="38" fontId="5" fillId="0" borderId="7" xfId="3" applyFont="1" applyBorder="1" applyAlignment="1" applyProtection="1">
      <alignment horizontal="center" vertical="center"/>
    </xf>
    <xf numFmtId="0" fontId="11" fillId="0" borderId="2"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3" fontId="5" fillId="0" borderId="2" xfId="0" applyNumberFormat="1" applyFont="1" applyFill="1" applyBorder="1" applyAlignment="1" applyProtection="1">
      <alignment horizontal="right" vertical="center"/>
    </xf>
    <xf numFmtId="3" fontId="5" fillId="0" borderId="9" xfId="0" applyNumberFormat="1" applyFont="1" applyFill="1" applyBorder="1" applyAlignment="1" applyProtection="1">
      <alignment horizontal="right" vertical="center"/>
    </xf>
    <xf numFmtId="3" fontId="5" fillId="0" borderId="4" xfId="0" applyNumberFormat="1" applyFont="1" applyFill="1" applyBorder="1" applyAlignment="1" applyProtection="1">
      <alignment horizontal="right" vertical="center"/>
    </xf>
    <xf numFmtId="3" fontId="5" fillId="0" borderId="10" xfId="0" applyNumberFormat="1" applyFont="1" applyFill="1" applyBorder="1" applyAlignment="1" applyProtection="1">
      <alignment horizontal="right" vertical="center"/>
    </xf>
    <xf numFmtId="0" fontId="11" fillId="0" borderId="9"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0" fontId="0" fillId="0" borderId="9"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8" fillId="0" borderId="9"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5" xfId="0" applyFont="1" applyBorder="1" applyAlignment="1" applyProtection="1">
      <alignment horizontal="center" vertical="center"/>
    </xf>
    <xf numFmtId="0" fontId="5" fillId="0" borderId="1" xfId="0" applyFont="1" applyBorder="1" applyAlignment="1">
      <alignment vertical="center" shrinkToFit="1"/>
    </xf>
    <xf numFmtId="0" fontId="0" fillId="0" borderId="1" xfId="0" applyBorder="1" applyAlignment="1">
      <alignment vertical="center" shrinkToFit="1"/>
    </xf>
    <xf numFmtId="0" fontId="5" fillId="0" borderId="0" xfId="0" applyFont="1" applyAlignment="1" applyProtection="1">
      <alignment vertical="center"/>
      <protection hidden="1"/>
    </xf>
    <xf numFmtId="38" fontId="5" fillId="0" borderId="10" xfId="3" applyFont="1" applyBorder="1" applyAlignment="1" applyProtection="1">
      <alignment vertical="center"/>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11" fillId="0" borderId="6"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8" xfId="0" applyFont="1" applyBorder="1" applyAlignment="1" applyProtection="1">
      <alignment vertical="center" wrapText="1"/>
    </xf>
    <xf numFmtId="38" fontId="5" fillId="0" borderId="0" xfId="3" applyFont="1" applyBorder="1" applyAlignment="1" applyProtection="1">
      <alignment shrinkToFit="1"/>
    </xf>
    <xf numFmtId="38" fontId="5" fillId="0" borderId="10" xfId="3" applyFont="1" applyBorder="1" applyAlignment="1" applyProtection="1">
      <alignment shrinkToFit="1"/>
    </xf>
  </cellXfs>
  <cellStyles count="4">
    <cellStyle name="桁区切り" xfId="3" builtinId="6"/>
    <cellStyle name="桁区切り 2" xfId="2" xr:uid="{00000000-0005-0000-0000-000001000000}"/>
    <cellStyle name="標準" xfId="0" builtinId="0"/>
    <cellStyle name="標準 2" xfId="1" xr:uid="{00000000-0005-0000-0000-000003000000}"/>
  </cellStyles>
  <dxfs count="11">
    <dxf>
      <fill>
        <patternFill>
          <bgColor theme="0"/>
        </patternFill>
      </fill>
    </dxf>
    <dxf>
      <fill>
        <patternFill>
          <bgColor theme="0"/>
        </patternFill>
      </fill>
    </dxf>
    <dxf>
      <fill>
        <patternFill>
          <bgColor theme="0"/>
        </patternFill>
      </fill>
    </dxf>
    <dxf>
      <font>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95250</xdr:colOff>
      <xdr:row>42</xdr:row>
      <xdr:rowOff>47624</xdr:rowOff>
    </xdr:from>
    <xdr:to>
      <xdr:col>52</xdr:col>
      <xdr:colOff>57150</xdr:colOff>
      <xdr:row>44</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525250" y="7124699"/>
          <a:ext cx="914400" cy="2095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twoCellAnchor>
    <xdr:from>
      <xdr:col>24</xdr:col>
      <xdr:colOff>123825</xdr:colOff>
      <xdr:row>53</xdr:row>
      <xdr:rowOff>66675</xdr:rowOff>
    </xdr:from>
    <xdr:to>
      <xdr:col>28</xdr:col>
      <xdr:colOff>85725</xdr:colOff>
      <xdr:row>54</xdr:row>
      <xdr:rowOff>104776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838825" y="8905875"/>
          <a:ext cx="914400" cy="2095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85"/>
  <sheetViews>
    <sheetView tabSelected="1" view="pageBreakPreview" topLeftCell="A40" zoomScale="90" zoomScaleNormal="100" zoomScaleSheetLayoutView="90" workbookViewId="0">
      <selection activeCell="V8" sqref="V8"/>
    </sheetView>
  </sheetViews>
  <sheetFormatPr defaultColWidth="3.125" defaultRowHeight="13.5" x14ac:dyDescent="0.4"/>
  <cols>
    <col min="1" max="1" width="3.125" style="1"/>
    <col min="2" max="2" width="3.5" style="1" bestFit="1" customWidth="1"/>
    <col min="3" max="24" width="3.125" style="1"/>
    <col min="25" max="25" width="3.125" style="1" customWidth="1"/>
    <col min="26" max="29" width="3.125" style="1"/>
    <col min="30" max="30" width="3.125" style="1" customWidth="1"/>
    <col min="31" max="34" width="3.125" style="1"/>
    <col min="35" max="35" width="3.125" style="1" customWidth="1"/>
    <col min="36" max="39" width="3.125" style="1"/>
    <col min="40" max="40" width="3.125" style="1" customWidth="1"/>
    <col min="41" max="44" width="3.125" style="1"/>
    <col min="45" max="45" width="3.125" style="1" customWidth="1"/>
    <col min="46" max="49" width="3.125" style="1"/>
    <col min="50" max="50" width="3.5" style="1" bestFit="1" customWidth="1"/>
    <col min="51" max="54" width="3.125" style="1"/>
    <col min="55" max="55" width="4" style="1" bestFit="1" customWidth="1"/>
    <col min="56" max="59" width="3.5" style="1" bestFit="1" customWidth="1"/>
    <col min="60" max="16384" width="3.125" style="1"/>
  </cols>
  <sheetData>
    <row r="1" spans="1:72" x14ac:dyDescent="0.4">
      <c r="A1" s="49" t="s">
        <v>86</v>
      </c>
      <c r="B1" s="49"/>
      <c r="C1" s="49"/>
      <c r="D1" s="49"/>
      <c r="E1" s="60"/>
      <c r="F1" s="60"/>
      <c r="G1" s="60"/>
      <c r="H1" s="60"/>
      <c r="I1" s="60"/>
      <c r="J1" s="60"/>
      <c r="K1" s="60"/>
      <c r="L1" s="60"/>
      <c r="M1" s="60"/>
      <c r="N1" s="60"/>
      <c r="O1" s="60"/>
      <c r="P1" s="60"/>
      <c r="Q1" s="60"/>
      <c r="R1" s="60"/>
      <c r="S1" s="60"/>
      <c r="T1" s="60"/>
      <c r="U1" s="60"/>
      <c r="V1" s="60"/>
      <c r="W1" s="60"/>
      <c r="X1" s="60"/>
      <c r="Y1" s="29"/>
      <c r="Z1" s="29"/>
      <c r="AA1" s="29"/>
      <c r="AB1" s="29"/>
      <c r="AC1" s="29"/>
      <c r="AD1" s="29"/>
      <c r="AE1" s="29"/>
      <c r="AF1" s="29"/>
      <c r="AG1" s="29"/>
      <c r="AH1" s="29"/>
      <c r="AI1" s="29"/>
      <c r="AJ1" s="29"/>
      <c r="AK1" s="29"/>
      <c r="AL1" s="29"/>
      <c r="AM1" s="29"/>
      <c r="AN1" s="29"/>
      <c r="AO1" s="29"/>
      <c r="AP1" s="29"/>
      <c r="AQ1" s="29"/>
      <c r="AR1" s="29"/>
      <c r="AS1" s="29"/>
      <c r="AT1" s="29"/>
      <c r="AU1" s="29"/>
      <c r="AV1" s="22" t="s">
        <v>48</v>
      </c>
      <c r="AW1" s="29"/>
      <c r="AX1" s="29"/>
      <c r="AY1" s="29"/>
      <c r="AZ1" s="29"/>
      <c r="BA1" s="29"/>
      <c r="BB1" s="29"/>
      <c r="BC1" s="29"/>
      <c r="BD1" s="29"/>
      <c r="BE1" s="29"/>
      <c r="BF1" s="29"/>
      <c r="BG1" s="29"/>
      <c r="BH1" s="29"/>
      <c r="BI1" s="29"/>
      <c r="BJ1" s="29"/>
      <c r="BK1" s="29"/>
      <c r="BL1" s="29"/>
      <c r="BM1" s="29"/>
      <c r="BN1" s="29"/>
      <c r="BO1" s="29"/>
      <c r="BP1" s="29"/>
      <c r="BQ1" s="29"/>
      <c r="BR1" s="29"/>
      <c r="BS1" s="29"/>
      <c r="BT1" s="29"/>
    </row>
    <row r="2" spans="1:72" ht="15.75" customHeight="1" x14ac:dyDescent="0.4">
      <c r="A2" s="149" t="s">
        <v>87</v>
      </c>
      <c r="B2" s="149"/>
      <c r="C2" s="149"/>
      <c r="D2" s="149"/>
      <c r="E2" s="149"/>
      <c r="F2" s="149"/>
      <c r="G2" s="149"/>
      <c r="H2" s="149"/>
      <c r="I2" s="149"/>
      <c r="J2" s="149"/>
      <c r="K2" s="149"/>
      <c r="L2" s="149"/>
      <c r="M2" s="149"/>
      <c r="N2" s="149"/>
      <c r="O2" s="149"/>
      <c r="P2" s="149"/>
      <c r="Q2" s="149"/>
      <c r="R2" s="149"/>
      <c r="S2" s="149"/>
      <c r="T2" s="149"/>
      <c r="U2" s="149"/>
      <c r="V2" s="149"/>
      <c r="W2" s="149"/>
      <c r="X2" s="149"/>
      <c r="Y2" s="59" t="s">
        <v>90</v>
      </c>
      <c r="Z2" s="59"/>
      <c r="AA2" s="59"/>
      <c r="AB2" s="59"/>
      <c r="AC2" s="59"/>
      <c r="AD2" s="59"/>
      <c r="AE2" s="59"/>
      <c r="AF2" s="59"/>
      <c r="AG2" s="59"/>
      <c r="AH2" s="59"/>
      <c r="AI2" s="59"/>
      <c r="AJ2" s="59"/>
      <c r="AK2" s="59"/>
      <c r="AL2" s="59"/>
      <c r="AM2" s="59"/>
      <c r="AN2" s="59"/>
      <c r="AO2" s="59"/>
      <c r="AP2" s="59"/>
      <c r="AQ2" s="59"/>
      <c r="AR2" s="59"/>
      <c r="AS2" s="59"/>
      <c r="AT2" s="59"/>
      <c r="AU2" s="59"/>
      <c r="AV2" s="59"/>
      <c r="AW2" s="59" t="s">
        <v>90</v>
      </c>
      <c r="AX2" s="59"/>
      <c r="AY2" s="59"/>
      <c r="AZ2" s="59"/>
      <c r="BA2" s="59"/>
      <c r="BB2" s="59"/>
      <c r="BC2" s="59"/>
      <c r="BD2" s="59"/>
      <c r="BE2" s="59"/>
      <c r="BF2" s="59"/>
      <c r="BG2" s="59"/>
      <c r="BH2" s="59"/>
      <c r="BI2" s="59"/>
      <c r="BJ2" s="59"/>
      <c r="BK2" s="59"/>
      <c r="BL2" s="59"/>
      <c r="BM2" s="59"/>
      <c r="BN2" s="59"/>
      <c r="BO2" s="59"/>
      <c r="BP2" s="59"/>
      <c r="BQ2" s="59"/>
      <c r="BR2" s="59"/>
      <c r="BS2" s="59"/>
      <c r="BT2" s="59"/>
    </row>
    <row r="3" spans="1:72" ht="14.25" customHeight="1" x14ac:dyDescent="0.4">
      <c r="A3" s="2"/>
      <c r="B3" s="104" t="s">
        <v>75</v>
      </c>
      <c r="C3" s="105"/>
      <c r="D3" s="105"/>
      <c r="E3" s="105"/>
      <c r="F3" s="105"/>
      <c r="G3" s="105"/>
      <c r="H3" s="104" t="s">
        <v>74</v>
      </c>
      <c r="I3" s="105"/>
      <c r="J3" s="105"/>
      <c r="K3" s="105"/>
      <c r="L3" s="105"/>
      <c r="M3" s="105"/>
      <c r="N3" s="137" t="s">
        <v>73</v>
      </c>
      <c r="O3" s="138"/>
      <c r="P3" s="138"/>
      <c r="Q3" s="138"/>
      <c r="R3" s="138"/>
      <c r="S3" s="139"/>
      <c r="Y3" s="25"/>
      <c r="AG3" s="150" t="s">
        <v>36</v>
      </c>
      <c r="AH3" s="150"/>
      <c r="AI3" s="150"/>
      <c r="AJ3" s="150"/>
      <c r="AK3" s="150"/>
      <c r="AL3" s="150"/>
      <c r="AM3" s="150"/>
      <c r="AN3" s="40" t="s">
        <v>71</v>
      </c>
      <c r="AO3" s="59" t="str">
        <f>IF($B$4="","",$B$4)</f>
        <v/>
      </c>
      <c r="AP3" s="59"/>
      <c r="AQ3" s="1" t="s">
        <v>83</v>
      </c>
      <c r="AR3" s="40" t="str">
        <f>IF(H4="","",H4)</f>
        <v/>
      </c>
      <c r="AS3" s="45" t="s">
        <v>72</v>
      </c>
      <c r="AT3" s="25"/>
      <c r="AU3" s="25"/>
      <c r="AV3" s="25"/>
      <c r="AW3" s="25"/>
      <c r="AX3" s="25"/>
      <c r="AY3" s="25"/>
      <c r="AZ3" s="25"/>
      <c r="BA3" s="25"/>
      <c r="BB3" s="25"/>
      <c r="BC3" s="25"/>
      <c r="BD3" s="25"/>
      <c r="BE3" s="25"/>
      <c r="BF3" s="25"/>
      <c r="BG3" s="25"/>
      <c r="BH3" s="25"/>
      <c r="BI3" s="25"/>
      <c r="BJ3" s="25"/>
      <c r="BK3" s="25"/>
      <c r="BL3" s="47" t="s">
        <v>71</v>
      </c>
      <c r="BM3" s="59" t="str">
        <f>IF($B$4="","",$B$4)</f>
        <v/>
      </c>
      <c r="BN3" s="59"/>
      <c r="BO3" s="1" t="s">
        <v>83</v>
      </c>
      <c r="BP3" s="47" t="str">
        <f>IF(H4="","",H4)</f>
        <v/>
      </c>
      <c r="BQ3" s="45" t="s">
        <v>72</v>
      </c>
      <c r="BR3" s="47"/>
      <c r="BS3" s="47"/>
      <c r="BT3" s="25"/>
    </row>
    <row r="4" spans="1:72" ht="13.5" customHeight="1" x14ac:dyDescent="0.4">
      <c r="A4" s="2"/>
      <c r="B4" s="140"/>
      <c r="C4" s="141"/>
      <c r="D4" s="141"/>
      <c r="E4" s="141"/>
      <c r="F4" s="141"/>
      <c r="G4" s="142"/>
      <c r="H4" s="132"/>
      <c r="I4" s="133"/>
      <c r="J4" s="129" t="s">
        <v>59</v>
      </c>
      <c r="K4" s="129"/>
      <c r="L4" s="129"/>
      <c r="M4" s="129"/>
      <c r="N4" s="140" t="s">
        <v>140</v>
      </c>
      <c r="O4" s="141"/>
      <c r="P4" s="141"/>
      <c r="Q4" s="141"/>
      <c r="R4" s="141"/>
      <c r="S4" s="142"/>
      <c r="U4" s="61"/>
      <c r="V4" s="61"/>
      <c r="W4" s="54" t="s">
        <v>84</v>
      </c>
      <c r="Y4" s="29"/>
      <c r="AG4" s="150"/>
      <c r="AH4" s="150"/>
      <c r="AI4" s="150"/>
      <c r="AJ4" s="150"/>
      <c r="AK4" s="150"/>
      <c r="AL4" s="150"/>
      <c r="AM4" s="150"/>
      <c r="AO4" s="29"/>
      <c r="AP4" s="151" t="s">
        <v>98</v>
      </c>
      <c r="AQ4" s="151"/>
      <c r="AR4" s="151"/>
      <c r="AS4" s="151"/>
      <c r="AT4" s="151"/>
      <c r="AU4" s="151"/>
      <c r="AV4" s="151"/>
      <c r="AW4" s="29"/>
      <c r="AX4" s="29"/>
      <c r="AY4" s="29"/>
      <c r="AZ4" s="29"/>
      <c r="BA4" s="29"/>
      <c r="BB4" s="29"/>
      <c r="BC4" s="29"/>
      <c r="BD4" s="29"/>
      <c r="BE4" s="29"/>
      <c r="BF4" s="29"/>
      <c r="BG4" s="29"/>
      <c r="BH4" s="29"/>
      <c r="BI4" s="29"/>
      <c r="BJ4" s="29"/>
      <c r="BK4" s="29"/>
      <c r="BL4" s="29"/>
      <c r="BM4" s="29"/>
      <c r="BN4" s="152" t="str">
        <f>AP4</f>
        <v>令和  年 　月 　日</v>
      </c>
      <c r="BO4" s="152"/>
      <c r="BP4" s="152"/>
      <c r="BQ4" s="152"/>
      <c r="BR4" s="152"/>
      <c r="BS4" s="152"/>
      <c r="BT4" s="152"/>
    </row>
    <row r="5" spans="1:72" ht="13.5" customHeight="1" x14ac:dyDescent="0.4">
      <c r="A5" s="2"/>
      <c r="B5" s="143"/>
      <c r="C5" s="144"/>
      <c r="D5" s="144"/>
      <c r="E5" s="144"/>
      <c r="F5" s="144"/>
      <c r="G5" s="145"/>
      <c r="H5" s="134"/>
      <c r="I5" s="135"/>
      <c r="J5" s="130"/>
      <c r="K5" s="130"/>
      <c r="L5" s="130"/>
      <c r="M5" s="130"/>
      <c r="N5" s="143"/>
      <c r="O5" s="144"/>
      <c r="P5" s="144"/>
      <c r="Q5" s="144"/>
      <c r="R5" s="144"/>
      <c r="S5" s="145"/>
      <c r="U5" s="53" t="s">
        <v>85</v>
      </c>
      <c r="Y5" s="29"/>
      <c r="Z5" s="29" t="s">
        <v>3</v>
      </c>
      <c r="AA5" s="29"/>
      <c r="AB5" s="29"/>
      <c r="AC5" s="29"/>
      <c r="AD5" s="29"/>
      <c r="AE5" s="29"/>
      <c r="AF5" s="29"/>
      <c r="AG5" s="29"/>
      <c r="AH5" s="29"/>
      <c r="AI5" s="29"/>
      <c r="AJ5" s="29"/>
      <c r="AK5" s="29"/>
      <c r="AL5" s="29"/>
      <c r="AM5" s="29"/>
      <c r="AN5" s="29"/>
      <c r="AO5" s="29"/>
      <c r="AP5" s="29"/>
      <c r="AQ5" s="29"/>
      <c r="AR5" s="29"/>
      <c r="AS5" s="29"/>
      <c r="AT5" s="29"/>
      <c r="AU5" s="29"/>
      <c r="AV5" s="29"/>
      <c r="AW5" s="29"/>
      <c r="AX5" s="29" t="s">
        <v>3</v>
      </c>
      <c r="AY5" s="29"/>
      <c r="AZ5" s="29"/>
      <c r="BA5" s="29"/>
      <c r="BB5" s="29"/>
      <c r="BC5" s="29"/>
      <c r="BD5" s="29"/>
      <c r="BE5" s="29"/>
      <c r="BF5" s="29"/>
      <c r="BG5" s="29"/>
      <c r="BH5" s="29"/>
      <c r="BI5" s="29"/>
      <c r="BJ5" s="29"/>
      <c r="BK5" s="29"/>
      <c r="BL5" s="29"/>
      <c r="BM5" s="29"/>
      <c r="BN5" s="29"/>
      <c r="BO5" s="29"/>
      <c r="BP5" s="29"/>
      <c r="BQ5" s="29"/>
      <c r="BR5" s="29"/>
      <c r="BS5" s="29"/>
      <c r="BT5" s="29"/>
    </row>
    <row r="6" spans="1:72" ht="6.75" customHeight="1" x14ac:dyDescent="0.4">
      <c r="A6" s="2"/>
      <c r="B6" s="102" t="str">
        <f>IF(B4="","！①比較対象が選択されていません","")</f>
        <v>！①比較対象が選択されていません</v>
      </c>
      <c r="C6" s="102"/>
      <c r="D6" s="102"/>
      <c r="E6" s="102"/>
      <c r="F6" s="102"/>
      <c r="G6" s="102"/>
      <c r="H6" s="102" t="str">
        <f>IF(H4="","！②比較期間が選択されていません","")</f>
        <v>！②比較期間が選択されていません</v>
      </c>
      <c r="I6" s="102"/>
      <c r="J6" s="102"/>
      <c r="K6" s="102"/>
      <c r="L6" s="102"/>
      <c r="M6" s="102"/>
      <c r="N6" s="102" t="str">
        <f>IF(N4="年・月を選択してください","！③年・月が選択されていません","")</f>
        <v>！③年・月が選択されていません</v>
      </c>
      <c r="O6" s="102"/>
      <c r="P6" s="102"/>
      <c r="Q6" s="102"/>
      <c r="R6" s="102"/>
      <c r="S6" s="102"/>
      <c r="T6" s="51"/>
      <c r="U6" s="51"/>
      <c r="V6" s="51"/>
      <c r="W6" s="51"/>
      <c r="X6" s="51"/>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row>
    <row r="7" spans="1:72" ht="14.25" x14ac:dyDescent="0.4">
      <c r="A7" s="2"/>
      <c r="B7" s="103"/>
      <c r="C7" s="103"/>
      <c r="D7" s="103"/>
      <c r="E7" s="103"/>
      <c r="F7" s="103"/>
      <c r="G7" s="103"/>
      <c r="H7" s="103"/>
      <c r="I7" s="103"/>
      <c r="J7" s="103"/>
      <c r="K7" s="103"/>
      <c r="L7" s="103"/>
      <c r="M7" s="103"/>
      <c r="N7" s="103"/>
      <c r="O7" s="103"/>
      <c r="P7" s="103"/>
      <c r="Q7" s="103"/>
      <c r="R7" s="103"/>
      <c r="S7" s="103"/>
      <c r="T7" s="51"/>
      <c r="U7" s="51"/>
      <c r="V7" s="51"/>
      <c r="W7" s="51"/>
      <c r="X7" s="51"/>
      <c r="Y7" s="29"/>
      <c r="AD7" s="12"/>
      <c r="AE7" s="12"/>
      <c r="AF7" s="12"/>
      <c r="AG7" s="12"/>
      <c r="AH7" s="12"/>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row>
    <row r="8" spans="1:72" ht="13.5" customHeight="1" x14ac:dyDescent="0.4">
      <c r="A8" s="2"/>
      <c r="B8" s="103"/>
      <c r="C8" s="103"/>
      <c r="D8" s="103"/>
      <c r="E8" s="103"/>
      <c r="F8" s="103"/>
      <c r="G8" s="103"/>
      <c r="H8" s="103"/>
      <c r="I8" s="103"/>
      <c r="J8" s="103"/>
      <c r="K8" s="103"/>
      <c r="L8" s="103"/>
      <c r="M8" s="103"/>
      <c r="N8" s="103"/>
      <c r="O8" s="103"/>
      <c r="P8" s="103"/>
      <c r="Q8" s="103"/>
      <c r="R8" s="103"/>
      <c r="S8" s="103"/>
      <c r="Y8" s="29"/>
      <c r="AG8" s="126" t="s">
        <v>4</v>
      </c>
      <c r="AH8" s="126"/>
      <c r="AI8" s="126"/>
      <c r="AJ8" s="126"/>
      <c r="AK8" s="4" t="s">
        <v>21</v>
      </c>
      <c r="AL8" s="5"/>
      <c r="AM8" s="136"/>
      <c r="AN8" s="136"/>
      <c r="AO8" s="136"/>
      <c r="AP8" s="136"/>
      <c r="AQ8" s="136"/>
      <c r="AR8" s="136"/>
      <c r="AS8" s="136"/>
      <c r="AT8" s="136"/>
      <c r="AU8" s="136"/>
      <c r="AV8" s="136"/>
      <c r="AW8" s="29"/>
      <c r="AX8" s="29"/>
      <c r="AY8" s="29"/>
      <c r="AZ8" s="29"/>
      <c r="BA8" s="29"/>
      <c r="BB8" s="29"/>
      <c r="BC8" s="29"/>
      <c r="BD8" s="29"/>
      <c r="BE8" s="126" t="s">
        <v>4</v>
      </c>
      <c r="BF8" s="126"/>
      <c r="BG8" s="126"/>
      <c r="BH8" s="126"/>
      <c r="BI8" s="4" t="s">
        <v>21</v>
      </c>
      <c r="BJ8" s="5"/>
      <c r="BK8" s="108" t="str">
        <f>IF(AM8=0,"",AM8)</f>
        <v/>
      </c>
      <c r="BL8" s="108"/>
      <c r="BM8" s="108"/>
      <c r="BN8" s="108"/>
      <c r="BO8" s="108"/>
      <c r="BP8" s="108"/>
      <c r="BQ8" s="108"/>
      <c r="BR8" s="108"/>
      <c r="BS8" s="108"/>
      <c r="BT8" s="108"/>
    </row>
    <row r="9" spans="1:72" x14ac:dyDescent="0.4">
      <c r="A9" s="31" t="s">
        <v>124</v>
      </c>
      <c r="B9" s="29"/>
      <c r="C9" s="29"/>
      <c r="D9" s="29"/>
      <c r="E9" s="29"/>
      <c r="F9" s="29"/>
      <c r="G9" s="29"/>
      <c r="H9" s="29"/>
      <c r="I9" s="29"/>
      <c r="J9" s="26"/>
      <c r="K9" s="26"/>
      <c r="L9" s="26"/>
      <c r="M9" s="32"/>
      <c r="AJ9" s="24"/>
      <c r="AK9" s="158"/>
      <c r="AL9" s="158"/>
      <c r="AM9" s="158"/>
      <c r="AN9" s="158"/>
      <c r="AO9" s="158"/>
      <c r="AP9" s="158"/>
      <c r="AQ9" s="158"/>
      <c r="AR9" s="158"/>
      <c r="AS9" s="158"/>
      <c r="AT9" s="158"/>
      <c r="AU9" s="158"/>
      <c r="AV9" s="158"/>
      <c r="AW9" s="29"/>
      <c r="AX9" s="29"/>
      <c r="AY9" s="29"/>
      <c r="AZ9" s="29"/>
      <c r="BA9" s="29"/>
      <c r="BB9" s="29"/>
      <c r="BC9" s="29"/>
      <c r="BD9" s="29"/>
      <c r="BE9" s="24"/>
      <c r="BF9" s="24"/>
      <c r="BG9" s="24"/>
      <c r="BH9" s="24"/>
      <c r="BI9" s="159" t="str">
        <f>IF(AK9=0,"",AK9)</f>
        <v/>
      </c>
      <c r="BJ9" s="159"/>
      <c r="BK9" s="159"/>
      <c r="BL9" s="159"/>
      <c r="BM9" s="159"/>
      <c r="BN9" s="159"/>
      <c r="BO9" s="159"/>
      <c r="BP9" s="159"/>
      <c r="BQ9" s="159"/>
      <c r="BR9" s="159"/>
      <c r="BS9" s="159"/>
      <c r="BT9" s="159"/>
    </row>
    <row r="10" spans="1:72" ht="13.5" customHeight="1" x14ac:dyDescent="0.4">
      <c r="A10" s="107" t="s">
        <v>68</v>
      </c>
      <c r="B10" s="107"/>
      <c r="C10" s="107"/>
      <c r="D10" s="107"/>
      <c r="E10" s="43" t="str">
        <f>IF($H$4="","",$H$4)</f>
        <v/>
      </c>
      <c r="F10" s="160" t="s">
        <v>78</v>
      </c>
      <c r="G10" s="160"/>
      <c r="H10" s="160"/>
      <c r="I10" s="160"/>
      <c r="J10" s="160"/>
      <c r="K10" s="161" t="str">
        <f>IF($B$4="","",$B$4)</f>
        <v/>
      </c>
      <c r="L10" s="161"/>
      <c r="M10" s="52" t="str">
        <f>IF($H$4="","",$H$4)</f>
        <v/>
      </c>
      <c r="N10" s="1" t="s">
        <v>69</v>
      </c>
      <c r="W10" s="36"/>
      <c r="X10" s="36"/>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row>
    <row r="11" spans="1:72" x14ac:dyDescent="0.4">
      <c r="A11" s="9"/>
      <c r="B11" s="27"/>
      <c r="C11" s="153" t="str">
        <f t="shared" ref="C11" si="0">IF($B$4="","",$B$4)</f>
        <v/>
      </c>
      <c r="D11" s="154"/>
      <c r="E11" s="154" t="str">
        <f t="shared" ref="E11" si="1">IF($B$4="","",$B$4)</f>
        <v/>
      </c>
      <c r="F11" s="154"/>
      <c r="G11" s="155" t="str">
        <f>IF($H$4="","",$H$4)</f>
        <v/>
      </c>
      <c r="H11" s="155"/>
      <c r="I11" s="156" t="s">
        <v>63</v>
      </c>
      <c r="J11" s="156"/>
      <c r="K11" s="156"/>
      <c r="L11" s="157"/>
      <c r="M11" s="153" t="s">
        <v>58</v>
      </c>
      <c r="N11" s="154"/>
      <c r="O11" s="154"/>
      <c r="P11" s="154"/>
      <c r="Q11" s="155" t="str">
        <f>IF($H$4="","",$H$4)</f>
        <v/>
      </c>
      <c r="R11" s="155"/>
      <c r="S11" s="156" t="s">
        <v>63</v>
      </c>
      <c r="T11" s="156"/>
      <c r="U11" s="156"/>
      <c r="V11" s="157"/>
      <c r="W11" s="8"/>
      <c r="X11" s="8"/>
      <c r="Y11" s="29"/>
      <c r="Z11" s="29"/>
      <c r="AA11" s="29"/>
      <c r="AB11" s="29"/>
      <c r="AC11" s="29"/>
      <c r="AD11" s="29"/>
      <c r="AE11" s="29"/>
      <c r="AF11" s="29"/>
      <c r="AG11" s="126" t="s">
        <v>18</v>
      </c>
      <c r="AH11" s="126"/>
      <c r="AI11" s="126"/>
      <c r="AJ11" s="126"/>
      <c r="AK11" s="136"/>
      <c r="AL11" s="136"/>
      <c r="AM11" s="136"/>
      <c r="AN11" s="136"/>
      <c r="AO11" s="136"/>
      <c r="AP11" s="136"/>
      <c r="AQ11" s="136"/>
      <c r="AR11" s="136"/>
      <c r="AS11" s="136"/>
      <c r="AT11" s="136"/>
      <c r="AU11" s="136"/>
      <c r="AV11" s="29"/>
      <c r="AW11" s="29"/>
      <c r="AX11" s="29"/>
      <c r="AY11" s="29"/>
      <c r="AZ11" s="29"/>
      <c r="BA11" s="29"/>
      <c r="BB11" s="29"/>
      <c r="BC11" s="29"/>
      <c r="BD11" s="29"/>
      <c r="BE11" s="126" t="s">
        <v>18</v>
      </c>
      <c r="BF11" s="126"/>
      <c r="BG11" s="126"/>
      <c r="BH11" s="126"/>
      <c r="BI11" s="108" t="str">
        <f>IF(AK11=0,"",AK11)</f>
        <v/>
      </c>
      <c r="BJ11" s="108"/>
      <c r="BK11" s="108"/>
      <c r="BL11" s="108"/>
      <c r="BM11" s="108"/>
      <c r="BN11" s="108"/>
      <c r="BO11" s="108"/>
      <c r="BP11" s="108"/>
      <c r="BQ11" s="108"/>
      <c r="BR11" s="108"/>
      <c r="BS11" s="108"/>
      <c r="BT11" s="29"/>
    </row>
    <row r="12" spans="1:72" x14ac:dyDescent="0.4">
      <c r="A12" s="29"/>
      <c r="B12" s="29"/>
      <c r="C12" s="120" t="str">
        <f>IF(H4&lt;6,"",IF(B4="前々年",IF($C$22="最近の売上高の年・月を選択してください","",VLOOKUP($C$22,$O$80:$AR$83,26,FALSE)),IF($C$22="最近の売上高の年・月を選択してください","",VLOOKUP($C$22,$O$75:$AW$78,26,FALSE))))</f>
        <v/>
      </c>
      <c r="D12" s="121"/>
      <c r="E12" s="121"/>
      <c r="F12" s="121"/>
      <c r="G12" s="122"/>
      <c r="H12" s="110"/>
      <c r="I12" s="111"/>
      <c r="J12" s="111"/>
      <c r="K12" s="115" t="str">
        <f>IF(C12="","","千円")</f>
        <v/>
      </c>
      <c r="L12" s="116"/>
      <c r="M12" s="120" t="str">
        <f>IF(H4&lt;6,"",IF($N$4="年・月を選択してください","",VLOOKUP($N$4,$O$70:$AW$73,26,FALSE)))</f>
        <v/>
      </c>
      <c r="N12" s="121"/>
      <c r="O12" s="121"/>
      <c r="P12" s="121"/>
      <c r="Q12" s="122"/>
      <c r="R12" s="110"/>
      <c r="S12" s="111"/>
      <c r="T12" s="111"/>
      <c r="U12" s="115" t="str">
        <f>IF(M12="","","千円")</f>
        <v/>
      </c>
      <c r="V12" s="116"/>
      <c r="W12" s="8"/>
      <c r="X12" s="8"/>
      <c r="Y12" s="6"/>
      <c r="Z12" s="29"/>
      <c r="AA12" s="29"/>
      <c r="AB12" s="29"/>
      <c r="AC12" s="29"/>
      <c r="AD12" s="29"/>
      <c r="AE12" s="29"/>
      <c r="AF12" s="29"/>
      <c r="AG12" s="24"/>
      <c r="AH12" s="24"/>
      <c r="AI12" s="24"/>
      <c r="AJ12" s="24"/>
      <c r="AK12" s="7"/>
      <c r="AL12" s="7"/>
      <c r="AM12" s="7"/>
      <c r="AN12" s="7"/>
      <c r="AO12" s="7"/>
      <c r="AP12" s="7"/>
      <c r="AQ12" s="7"/>
      <c r="AR12" s="7"/>
      <c r="AS12" s="7"/>
      <c r="AT12" s="7"/>
      <c r="AU12" s="7"/>
      <c r="AV12" s="29"/>
      <c r="AW12" s="29"/>
      <c r="AX12" s="29"/>
      <c r="AY12" s="29"/>
      <c r="AZ12" s="29"/>
      <c r="BA12" s="29"/>
      <c r="BB12" s="29"/>
      <c r="BC12" s="29"/>
      <c r="BD12" s="29"/>
      <c r="BE12" s="24"/>
      <c r="BF12" s="24"/>
      <c r="BG12" s="24"/>
      <c r="BH12" s="24"/>
      <c r="BI12" s="7"/>
      <c r="BJ12" s="7"/>
      <c r="BK12" s="7"/>
      <c r="BL12" s="7"/>
      <c r="BM12" s="7"/>
      <c r="BN12" s="7"/>
      <c r="BO12" s="7"/>
      <c r="BP12" s="7"/>
      <c r="BQ12" s="7"/>
      <c r="BR12" s="7"/>
      <c r="BS12" s="7"/>
      <c r="BT12" s="29"/>
    </row>
    <row r="13" spans="1:72" x14ac:dyDescent="0.4">
      <c r="A13" s="29"/>
      <c r="B13" s="29"/>
      <c r="C13" s="123"/>
      <c r="D13" s="124"/>
      <c r="E13" s="124"/>
      <c r="F13" s="124"/>
      <c r="G13" s="125"/>
      <c r="H13" s="112"/>
      <c r="I13" s="113"/>
      <c r="J13" s="113"/>
      <c r="K13" s="118"/>
      <c r="L13" s="119"/>
      <c r="M13" s="123"/>
      <c r="N13" s="124"/>
      <c r="O13" s="124"/>
      <c r="P13" s="124"/>
      <c r="Q13" s="125"/>
      <c r="R13" s="112"/>
      <c r="S13" s="113"/>
      <c r="T13" s="113"/>
      <c r="U13" s="118"/>
      <c r="V13" s="119"/>
      <c r="W13" s="32"/>
      <c r="X13" s="32"/>
      <c r="Y13" s="29"/>
      <c r="Z13" s="29"/>
      <c r="AA13" s="29"/>
      <c r="AB13" s="29"/>
      <c r="AC13" s="29"/>
      <c r="AD13" s="29"/>
      <c r="AE13" s="29"/>
      <c r="AF13" s="29"/>
      <c r="AG13" s="109" t="s">
        <v>19</v>
      </c>
      <c r="AH13" s="109"/>
      <c r="AI13" s="109"/>
      <c r="AJ13" s="109"/>
      <c r="AK13" s="136"/>
      <c r="AL13" s="136"/>
      <c r="AM13" s="136"/>
      <c r="AN13" s="136"/>
      <c r="AO13" s="136"/>
      <c r="AP13" s="136"/>
      <c r="AQ13" s="136"/>
      <c r="AR13" s="136"/>
      <c r="AS13" s="136"/>
      <c r="AT13" s="136"/>
      <c r="AU13" s="136"/>
      <c r="AV13" s="29"/>
      <c r="AW13" s="29"/>
      <c r="AX13" s="29"/>
      <c r="AY13" s="29"/>
      <c r="AZ13" s="29"/>
      <c r="BA13" s="29"/>
      <c r="BB13" s="29"/>
      <c r="BC13" s="29"/>
      <c r="BD13" s="29"/>
      <c r="BE13" s="109" t="s">
        <v>19</v>
      </c>
      <c r="BF13" s="109"/>
      <c r="BG13" s="109"/>
      <c r="BH13" s="109"/>
      <c r="BI13" s="108" t="str">
        <f>IF(AK13=0,"",AK13)</f>
        <v/>
      </c>
      <c r="BJ13" s="108"/>
      <c r="BK13" s="108"/>
      <c r="BL13" s="108"/>
      <c r="BM13" s="108"/>
      <c r="BN13" s="108"/>
      <c r="BO13" s="108"/>
      <c r="BP13" s="108"/>
      <c r="BQ13" s="108"/>
      <c r="BR13" s="108"/>
      <c r="BS13" s="108"/>
      <c r="BT13" s="29"/>
    </row>
    <row r="14" spans="1:72" ht="13.5" customHeight="1" x14ac:dyDescent="0.4">
      <c r="A14" s="29"/>
      <c r="B14" s="29"/>
      <c r="C14" s="120" t="str">
        <f>IF(H4&lt;5,"",IF(B4="前々年",IF($C$22="最近の売上高の年・月を選択してください","",VLOOKUP($C$22,$O$80:$AR$83,21,FALSE)),IF($C$22="最近の売上高の年・月を選択してください","",VLOOKUP($C$22,$O$75:$AW$78,21,FALSE))))</f>
        <v/>
      </c>
      <c r="D14" s="121"/>
      <c r="E14" s="121"/>
      <c r="F14" s="121"/>
      <c r="G14" s="122"/>
      <c r="H14" s="110"/>
      <c r="I14" s="111"/>
      <c r="J14" s="111"/>
      <c r="K14" s="115" t="str">
        <f>IF(C14="","","千円")</f>
        <v/>
      </c>
      <c r="L14" s="116"/>
      <c r="M14" s="120" t="str">
        <f>IF(H4&lt;5,"",IF($N$4="年・月を選択してください","",VLOOKUP($N$4,$O$70:$AW$73,21,FALSE)))</f>
        <v/>
      </c>
      <c r="N14" s="121"/>
      <c r="O14" s="121"/>
      <c r="P14" s="121"/>
      <c r="Q14" s="122"/>
      <c r="R14" s="110"/>
      <c r="S14" s="111"/>
      <c r="T14" s="111"/>
      <c r="U14" s="115" t="str">
        <f>IF(M14="","","千円")</f>
        <v/>
      </c>
      <c r="V14" s="116"/>
      <c r="W14" s="8"/>
      <c r="X14" s="8"/>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row>
    <row r="15" spans="1:72" ht="14.25" customHeight="1" x14ac:dyDescent="0.4">
      <c r="A15" s="29"/>
      <c r="B15" s="29"/>
      <c r="C15" s="123"/>
      <c r="D15" s="124"/>
      <c r="E15" s="124"/>
      <c r="F15" s="124"/>
      <c r="G15" s="125"/>
      <c r="H15" s="112"/>
      <c r="I15" s="113"/>
      <c r="J15" s="113"/>
      <c r="K15" s="118"/>
      <c r="L15" s="119"/>
      <c r="M15" s="123"/>
      <c r="N15" s="124"/>
      <c r="O15" s="124"/>
      <c r="P15" s="124"/>
      <c r="Q15" s="125"/>
      <c r="R15" s="112"/>
      <c r="S15" s="113"/>
      <c r="T15" s="113"/>
      <c r="U15" s="118"/>
      <c r="V15" s="119"/>
      <c r="W15" s="58"/>
      <c r="X15" s="58"/>
      <c r="Y15" s="127" t="s">
        <v>91</v>
      </c>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t="s">
        <v>92</v>
      </c>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row>
    <row r="16" spans="1:72" ht="13.5" customHeight="1" x14ac:dyDescent="0.4">
      <c r="A16" s="29"/>
      <c r="B16" s="29"/>
      <c r="C16" s="114" t="str">
        <f>IF(H4&lt;4,"",IF(B4="前々年",IF($C$22="最近の売上高の年・月を選択してください","",VLOOKUP($C$22,$O$80:$AR$83,16,FALSE)),IF($C$22="最近の売上高の年・月を選択してください","",VLOOKUP($C$22,$O$75:$AW$78,16,FALSE))))</f>
        <v/>
      </c>
      <c r="D16" s="115"/>
      <c r="E16" s="115"/>
      <c r="F16" s="115"/>
      <c r="G16" s="116"/>
      <c r="H16" s="110"/>
      <c r="I16" s="111"/>
      <c r="J16" s="111"/>
      <c r="K16" s="115" t="str">
        <f>IF(C16="","","千円")</f>
        <v/>
      </c>
      <c r="L16" s="116"/>
      <c r="M16" s="114" t="str">
        <f>IF(H4&lt;4,"",IF($N$4="年・月を選択してください","",VLOOKUP($N$4,$O$70:$AW$73,16,FALSE)))</f>
        <v/>
      </c>
      <c r="N16" s="115"/>
      <c r="O16" s="115"/>
      <c r="P16" s="115"/>
      <c r="Q16" s="116"/>
      <c r="R16" s="110"/>
      <c r="S16" s="111"/>
      <c r="T16" s="111"/>
      <c r="U16" s="115" t="str">
        <f>IF(M16="","","千円")</f>
        <v/>
      </c>
      <c r="V16" s="116"/>
      <c r="W16" s="32"/>
      <c r="X16" s="32"/>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row>
    <row r="17" spans="1:72" ht="12" customHeight="1" x14ac:dyDescent="0.4">
      <c r="A17" s="29"/>
      <c r="B17" s="29"/>
      <c r="C17" s="117"/>
      <c r="D17" s="118"/>
      <c r="E17" s="118"/>
      <c r="F17" s="118"/>
      <c r="G17" s="119"/>
      <c r="H17" s="112"/>
      <c r="I17" s="113"/>
      <c r="J17" s="113"/>
      <c r="K17" s="118"/>
      <c r="L17" s="119"/>
      <c r="M17" s="117"/>
      <c r="N17" s="118"/>
      <c r="O17" s="118"/>
      <c r="P17" s="118"/>
      <c r="Q17" s="119"/>
      <c r="R17" s="112"/>
      <c r="S17" s="113"/>
      <c r="T17" s="113"/>
      <c r="U17" s="118"/>
      <c r="V17" s="119"/>
      <c r="W17" s="32"/>
      <c r="X17" s="32"/>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row>
    <row r="18" spans="1:72" ht="12" customHeight="1" x14ac:dyDescent="0.4">
      <c r="A18" s="29"/>
      <c r="B18" s="29"/>
      <c r="C18" s="114" t="str">
        <f>IF(H4&lt;3,"",IF(B4="前々年",IF($C$22="最近の売上高の年・月を選択してください","",VLOOKUP($C$22,$O$80:$AR$83,11,FALSE)),IF($C$22="最近の売上高の年・月を選択してください","",VLOOKUP($C$22,$O$75:$AW$78,11,FALSE))))</f>
        <v/>
      </c>
      <c r="D18" s="115"/>
      <c r="E18" s="115"/>
      <c r="F18" s="115"/>
      <c r="G18" s="116"/>
      <c r="H18" s="110"/>
      <c r="I18" s="111"/>
      <c r="J18" s="111"/>
      <c r="K18" s="115" t="str">
        <f>IF(C18="","","千円")</f>
        <v/>
      </c>
      <c r="L18" s="116"/>
      <c r="M18" s="114" t="str">
        <f>IF(H4&lt;3,"",IF($N$4="年・月を選択してください","",VLOOKUP($N$4,$O$70:$AW$73,11,FALSE)))</f>
        <v/>
      </c>
      <c r="N18" s="115"/>
      <c r="O18" s="115"/>
      <c r="P18" s="115"/>
      <c r="Q18" s="116"/>
      <c r="R18" s="110"/>
      <c r="S18" s="111"/>
      <c r="T18" s="111"/>
      <c r="U18" s="115" t="str">
        <f>IF(M18="","","千円")</f>
        <v/>
      </c>
      <c r="V18" s="116"/>
      <c r="W18" s="8"/>
      <c r="X18" s="8"/>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row>
    <row r="19" spans="1:72" ht="13.5" customHeight="1" x14ac:dyDescent="0.4">
      <c r="A19" s="31"/>
      <c r="B19" s="29"/>
      <c r="C19" s="117"/>
      <c r="D19" s="118"/>
      <c r="E19" s="118"/>
      <c r="F19" s="118"/>
      <c r="G19" s="119"/>
      <c r="H19" s="112"/>
      <c r="I19" s="113"/>
      <c r="J19" s="113"/>
      <c r="K19" s="118"/>
      <c r="L19" s="119"/>
      <c r="M19" s="117"/>
      <c r="N19" s="118"/>
      <c r="O19" s="118"/>
      <c r="P19" s="118"/>
      <c r="Q19" s="119"/>
      <c r="R19" s="112"/>
      <c r="S19" s="113"/>
      <c r="T19" s="113"/>
      <c r="U19" s="118"/>
      <c r="V19" s="119"/>
      <c r="W19" s="57"/>
      <c r="X19" s="57"/>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row>
    <row r="20" spans="1:72" x14ac:dyDescent="0.4">
      <c r="A20" s="29"/>
      <c r="B20" s="29"/>
      <c r="C20" s="114" t="str">
        <f>IF(C22="最近の売上高の年・月を選択してください","",IF(B4="前々年",IF($C$22="最近の売上高の年・月を選択してください","",VLOOKUP($C$22,$O$80:$AR$83,6,FALSE)),IF($C$22="年・月を選択してください","最近の売上高の年・月を選択してください",VLOOKUP($C$22,$O$75:$AW$78,6,FALSE))))</f>
        <v/>
      </c>
      <c r="D20" s="115"/>
      <c r="E20" s="115"/>
      <c r="F20" s="115"/>
      <c r="G20" s="116"/>
      <c r="H20" s="110"/>
      <c r="I20" s="111"/>
      <c r="J20" s="111"/>
      <c r="K20" s="115" t="str">
        <f>IF(C20="","","千円")</f>
        <v/>
      </c>
      <c r="L20" s="116"/>
      <c r="M20" s="114" t="str">
        <f>IF($N$4="年・月を選択してください","",VLOOKUP($N$4,$O$70:$AW$73,6,FALSE))</f>
        <v/>
      </c>
      <c r="N20" s="115"/>
      <c r="O20" s="115"/>
      <c r="P20" s="115"/>
      <c r="Q20" s="116"/>
      <c r="R20" s="110"/>
      <c r="S20" s="111"/>
      <c r="T20" s="111"/>
      <c r="U20" s="115" t="str">
        <f>IF(M20="","","千円")</f>
        <v/>
      </c>
      <c r="V20" s="116"/>
      <c r="W20" s="57"/>
      <c r="X20" s="57"/>
      <c r="Y20" s="29"/>
      <c r="Z20" s="29"/>
      <c r="AA20" s="29"/>
      <c r="AB20" s="29"/>
      <c r="AC20" s="29"/>
      <c r="AD20" s="29"/>
      <c r="AE20" s="29"/>
      <c r="AF20" s="29"/>
      <c r="AG20" s="29"/>
      <c r="AH20" s="29"/>
      <c r="AI20" s="29"/>
      <c r="AJ20" s="29"/>
      <c r="AK20" s="29" t="s">
        <v>5</v>
      </c>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t="s">
        <v>5</v>
      </c>
      <c r="BJ20" s="29"/>
      <c r="BK20" s="29"/>
      <c r="BL20" s="29"/>
      <c r="BM20" s="29"/>
      <c r="BN20" s="29"/>
      <c r="BO20" s="29"/>
      <c r="BP20" s="29"/>
      <c r="BQ20" s="29"/>
      <c r="BR20" s="29"/>
      <c r="BS20" s="29"/>
      <c r="BT20" s="29"/>
    </row>
    <row r="21" spans="1:72" ht="13.5" customHeight="1" x14ac:dyDescent="0.4">
      <c r="A21" s="9"/>
      <c r="B21" s="35"/>
      <c r="C21" s="117"/>
      <c r="D21" s="118"/>
      <c r="E21" s="118"/>
      <c r="F21" s="118"/>
      <c r="G21" s="119"/>
      <c r="H21" s="112"/>
      <c r="I21" s="113"/>
      <c r="J21" s="113"/>
      <c r="K21" s="118"/>
      <c r="L21" s="119"/>
      <c r="M21" s="117"/>
      <c r="N21" s="118"/>
      <c r="O21" s="118"/>
      <c r="P21" s="118"/>
      <c r="Q21" s="119"/>
      <c r="R21" s="112"/>
      <c r="S21" s="113"/>
      <c r="T21" s="113"/>
      <c r="U21" s="118"/>
      <c r="V21" s="119"/>
      <c r="W21" s="35"/>
      <c r="X21" s="35"/>
      <c r="Y21" s="29"/>
      <c r="Z21" s="29"/>
      <c r="AA21" s="29"/>
      <c r="AB21" s="29"/>
      <c r="AC21" s="29"/>
      <c r="AD21" s="29"/>
      <c r="AE21" s="29"/>
      <c r="AF21" s="29"/>
      <c r="AG21" s="29"/>
      <c r="AH21" s="29"/>
      <c r="AI21" s="29"/>
      <c r="AJ21" s="29"/>
      <c r="AK21" s="29"/>
      <c r="AL21" s="29"/>
      <c r="AM21" s="29"/>
      <c r="AP21" s="29"/>
      <c r="AQ21" s="29"/>
      <c r="AR21" s="29"/>
      <c r="AS21" s="29"/>
      <c r="AT21" s="29"/>
      <c r="AU21" s="29"/>
      <c r="AV21" s="29"/>
      <c r="AW21" s="29"/>
      <c r="AX21" s="29"/>
      <c r="AY21" s="29"/>
      <c r="AZ21" s="29"/>
      <c r="BA21" s="29"/>
      <c r="BB21" s="29"/>
      <c r="BC21" s="29"/>
      <c r="BD21" s="29"/>
      <c r="BE21" s="29"/>
      <c r="BF21" s="29"/>
      <c r="BG21" s="29"/>
      <c r="BH21" s="29"/>
      <c r="BI21" s="29"/>
      <c r="BJ21" s="29"/>
      <c r="BK21" s="29"/>
      <c r="BN21" s="29"/>
      <c r="BO21" s="29"/>
      <c r="BP21" s="29"/>
      <c r="BQ21" s="29"/>
      <c r="BR21" s="29"/>
      <c r="BS21" s="29"/>
      <c r="BT21" s="29"/>
    </row>
    <row r="22" spans="1:72" ht="13.5" customHeight="1" x14ac:dyDescent="0.4">
      <c r="A22" s="27"/>
      <c r="B22" s="35"/>
      <c r="C22" s="204" t="str">
        <f>IF(B4="前々年",IF($N$4="年・月を選択してください","最近の売上高の年・月を選択してください",VLOOKUP($N$4,$O$65:$AW$68,31,FALSE)),IF($N$4="年・月を選択してください","最近の売上高の年・月を選択してください",VLOOKUP($N$4,$O$65:$AW$68,6,FALSE)))</f>
        <v>最近の売上高の年・月を選択してください</v>
      </c>
      <c r="D22" s="232"/>
      <c r="E22" s="232"/>
      <c r="F22" s="232"/>
      <c r="G22" s="233"/>
      <c r="H22" s="110"/>
      <c r="I22" s="111"/>
      <c r="J22" s="111"/>
      <c r="K22" s="115" t="str">
        <f>IF(C22="最近の売上高の年・月を選択してください","","千円")</f>
        <v/>
      </c>
      <c r="L22" s="116"/>
      <c r="M22" s="222" t="str">
        <f>IF(N4="年・月を選択してください","最近の売上高の年・月を選択してください",N4)</f>
        <v>最近の売上高の年・月を選択してください</v>
      </c>
      <c r="N22" s="223"/>
      <c r="O22" s="223"/>
      <c r="P22" s="223"/>
      <c r="Q22" s="224"/>
      <c r="R22" s="110"/>
      <c r="S22" s="111"/>
      <c r="T22" s="111"/>
      <c r="U22" s="115" t="str">
        <f>IF(M22="最近の売上高の年・月を選択してください","","千円")</f>
        <v/>
      </c>
      <c r="V22" s="116"/>
      <c r="W22" s="35"/>
      <c r="X22" s="35"/>
      <c r="Y22" s="49" t="s">
        <v>96</v>
      </c>
      <c r="Z22" s="29"/>
      <c r="AA22" s="29"/>
      <c r="AB22" s="29"/>
      <c r="AC22" s="29"/>
      <c r="AD22" s="29"/>
      <c r="AE22" s="29"/>
      <c r="AF22" s="29"/>
      <c r="AG22" s="29"/>
      <c r="AH22" s="29"/>
      <c r="AI22" s="29"/>
      <c r="AJ22" s="29"/>
      <c r="AK22" s="29"/>
      <c r="AL22" s="28"/>
      <c r="AN22" s="131" t="s">
        <v>64</v>
      </c>
      <c r="AO22" s="131"/>
      <c r="AP22" s="131"/>
      <c r="AQ22" s="131"/>
      <c r="AR22" s="10" t="s">
        <v>40</v>
      </c>
      <c r="AS22" s="42"/>
      <c r="AT22" s="10" t="s">
        <v>41</v>
      </c>
      <c r="AU22" s="42"/>
      <c r="AV22" s="10" t="s">
        <v>42</v>
      </c>
      <c r="AW22" s="49" t="s">
        <v>97</v>
      </c>
      <c r="AX22" s="29"/>
      <c r="AY22" s="29"/>
      <c r="AZ22" s="29"/>
      <c r="BA22" s="29"/>
      <c r="BB22" s="29"/>
      <c r="BC22" s="29"/>
      <c r="BD22" s="29"/>
      <c r="BE22" s="29"/>
      <c r="BF22" s="29"/>
      <c r="BG22" s="29"/>
      <c r="BH22" s="29"/>
      <c r="BI22" s="29"/>
      <c r="BJ22" s="29"/>
      <c r="BL22" s="106" t="str">
        <f>IF(AN22="元号を選択","",AN22)</f>
        <v/>
      </c>
      <c r="BM22" s="106"/>
      <c r="BN22" s="128" t="str">
        <f>IF(AP22="","",AP22)</f>
        <v/>
      </c>
      <c r="BO22" s="128"/>
      <c r="BP22" s="10" t="s">
        <v>40</v>
      </c>
      <c r="BQ22" s="10" t="str">
        <f>IF(AS22="","",AS22)</f>
        <v/>
      </c>
      <c r="BR22" s="10" t="s">
        <v>66</v>
      </c>
      <c r="BS22" s="10" t="str">
        <f>IF(AU22="","",AU22)</f>
        <v/>
      </c>
      <c r="BT22" s="10" t="s">
        <v>42</v>
      </c>
    </row>
    <row r="23" spans="1:72" ht="13.5" customHeight="1" x14ac:dyDescent="0.4">
      <c r="A23" s="27"/>
      <c r="B23" s="35"/>
      <c r="C23" s="205"/>
      <c r="D23" s="234"/>
      <c r="E23" s="234"/>
      <c r="F23" s="234"/>
      <c r="G23" s="235"/>
      <c r="H23" s="112"/>
      <c r="I23" s="113"/>
      <c r="J23" s="113"/>
      <c r="K23" s="118"/>
      <c r="L23" s="119"/>
      <c r="M23" s="225"/>
      <c r="N23" s="226"/>
      <c r="O23" s="226"/>
      <c r="P23" s="226"/>
      <c r="Q23" s="227"/>
      <c r="R23" s="112"/>
      <c r="S23" s="113"/>
      <c r="T23" s="113"/>
      <c r="U23" s="118"/>
      <c r="V23" s="119"/>
      <c r="W23" s="35"/>
      <c r="X23" s="35"/>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row>
    <row r="24" spans="1:72" ht="13.5" customHeight="1" x14ac:dyDescent="0.4">
      <c r="A24" s="29"/>
      <c r="B24" s="35"/>
      <c r="C24" s="204" t="str">
        <f>IF($B$4="","",$B$4)</f>
        <v/>
      </c>
      <c r="D24" s="172" t="str">
        <f>IF($H$4="","",$H$4)</f>
        <v/>
      </c>
      <c r="E24" s="115" t="s">
        <v>57</v>
      </c>
      <c r="F24" s="236"/>
      <c r="G24" s="237"/>
      <c r="H24" s="195" t="str">
        <f>IF(H22="","",IF(H4=6,SUM(H12:J23),IF(H4=5,SUM(H14:J23),IF(H4=4,SUM(H16:J23),IF(H4=3,SUM(H18:J23),SUM(H20:J23))))))</f>
        <v/>
      </c>
      <c r="I24" s="196"/>
      <c r="J24" s="196"/>
      <c r="K24" s="115" t="s">
        <v>1</v>
      </c>
      <c r="L24" s="116"/>
      <c r="M24" s="200" t="s">
        <v>58</v>
      </c>
      <c r="N24" s="172" t="str">
        <f>IF($H$4="","",$H$4)</f>
        <v/>
      </c>
      <c r="O24" s="167" t="s">
        <v>57</v>
      </c>
      <c r="P24" s="168"/>
      <c r="Q24" s="169"/>
      <c r="R24" s="195" t="str">
        <f>IF(R22="","",IF(H4=6,SUM(R12:T23),IF(H4=5,SUM(R14:T23),IF(H4=4,SUM(R16:T23),IF(H4=3,SUM(R18:T23),SUM(R20:T23))))))</f>
        <v/>
      </c>
      <c r="S24" s="196"/>
      <c r="T24" s="196"/>
      <c r="U24" s="115" t="s">
        <v>1</v>
      </c>
      <c r="V24" s="116"/>
      <c r="W24" s="35"/>
      <c r="X24" s="35"/>
      <c r="Y24" s="29" t="s">
        <v>6</v>
      </c>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t="s">
        <v>6</v>
      </c>
      <c r="AX24" s="29"/>
      <c r="AY24" s="29"/>
      <c r="AZ24" s="29"/>
      <c r="BA24" s="29"/>
      <c r="BB24" s="29"/>
      <c r="BC24" s="29"/>
      <c r="BD24" s="29"/>
      <c r="BE24" s="29"/>
      <c r="BF24" s="29"/>
      <c r="BG24" s="29"/>
      <c r="BH24" s="29"/>
      <c r="BI24" s="29"/>
      <c r="BJ24" s="29"/>
      <c r="BK24" s="29"/>
      <c r="BL24" s="29"/>
      <c r="BM24" s="29"/>
      <c r="BN24" s="29"/>
      <c r="BO24" s="29"/>
      <c r="BP24" s="29"/>
      <c r="BQ24" s="29"/>
      <c r="BR24" s="29"/>
      <c r="BS24" s="29"/>
      <c r="BT24" s="29"/>
    </row>
    <row r="25" spans="1:72" ht="18.75" customHeight="1" x14ac:dyDescent="0.4">
      <c r="A25" s="14"/>
      <c r="B25" s="8"/>
      <c r="C25" s="205"/>
      <c r="D25" s="173"/>
      <c r="E25" s="220"/>
      <c r="F25" s="220"/>
      <c r="G25" s="238"/>
      <c r="H25" s="197"/>
      <c r="I25" s="198"/>
      <c r="J25" s="198"/>
      <c r="K25" s="118"/>
      <c r="L25" s="119"/>
      <c r="M25" s="201"/>
      <c r="N25" s="173"/>
      <c r="O25" s="170"/>
      <c r="P25" s="170"/>
      <c r="Q25" s="171"/>
      <c r="R25" s="197"/>
      <c r="S25" s="198"/>
      <c r="T25" s="198"/>
      <c r="U25" s="118"/>
      <c r="V25" s="119"/>
      <c r="W25" s="8"/>
      <c r="X25" s="6"/>
      <c r="Y25" s="29"/>
      <c r="Z25" s="29" t="s">
        <v>7</v>
      </c>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t="s">
        <v>7</v>
      </c>
      <c r="AY25" s="29"/>
      <c r="AZ25" s="29"/>
      <c r="BA25" s="29"/>
      <c r="BB25" s="29"/>
      <c r="BC25" s="29"/>
      <c r="BD25" s="29"/>
      <c r="BE25" s="29"/>
      <c r="BF25" s="29"/>
      <c r="BG25" s="29"/>
      <c r="BH25" s="29"/>
      <c r="BI25" s="29"/>
      <c r="BJ25" s="29"/>
      <c r="BK25" s="29"/>
      <c r="BL25" s="29"/>
      <c r="BM25" s="29"/>
      <c r="BN25" s="29"/>
      <c r="BO25" s="29"/>
      <c r="BP25" s="29"/>
      <c r="BQ25" s="29"/>
      <c r="BR25" s="29"/>
      <c r="BS25" s="29"/>
      <c r="BT25" s="29"/>
    </row>
    <row r="26" spans="1:72" ht="15" customHeight="1" x14ac:dyDescent="0.4">
      <c r="A26" s="14"/>
      <c r="B26" s="14"/>
      <c r="C26" s="39" t="str">
        <f>IF($B$4="","",$B$4)</f>
        <v/>
      </c>
      <c r="D26" s="41" t="str">
        <f>IF($H$4="","",$H$4)</f>
        <v/>
      </c>
      <c r="E26" s="115" t="s">
        <v>61</v>
      </c>
      <c r="F26" s="115"/>
      <c r="G26" s="116"/>
      <c r="H26" s="195" t="str">
        <f>IF(H24="","",ROUNDDOWN(H24/$H$4,0))</f>
        <v/>
      </c>
      <c r="I26" s="196"/>
      <c r="J26" s="196"/>
      <c r="K26" s="115" t="s">
        <v>1</v>
      </c>
      <c r="L26" s="116"/>
      <c r="M26" s="39" t="s">
        <v>58</v>
      </c>
      <c r="N26" s="41" t="str">
        <f>IF($H$4="","",$H$4)</f>
        <v/>
      </c>
      <c r="O26" s="115" t="s">
        <v>61</v>
      </c>
      <c r="P26" s="115"/>
      <c r="Q26" s="116"/>
      <c r="R26" s="228" t="str">
        <f>IF(R24="","",ROUNDDOWN(R24/$H$4,0))</f>
        <v/>
      </c>
      <c r="S26" s="229"/>
      <c r="T26" s="229"/>
      <c r="U26" s="115" t="s">
        <v>1</v>
      </c>
      <c r="V26" s="116"/>
      <c r="W26" s="34"/>
      <c r="X26" s="57"/>
      <c r="Y26" s="29"/>
      <c r="Z26" s="29"/>
      <c r="AA26" s="29"/>
      <c r="AB26" s="29"/>
      <c r="AC26" s="29"/>
      <c r="AD26" s="29"/>
      <c r="AE26" s="29"/>
      <c r="AF26" s="29"/>
      <c r="AG26" s="29"/>
      <c r="AH26" s="29"/>
      <c r="AI26" s="29"/>
      <c r="AJ26" s="29"/>
      <c r="AK26" s="29"/>
      <c r="AL26" s="29"/>
      <c r="AM26" s="29"/>
      <c r="AN26" s="146" t="s">
        <v>10</v>
      </c>
      <c r="AO26" s="146"/>
      <c r="AP26" s="146"/>
      <c r="AQ26" s="147" t="str">
        <f>L30</f>
        <v/>
      </c>
      <c r="AR26" s="147"/>
      <c r="AS26" s="148" t="s">
        <v>9</v>
      </c>
      <c r="AT26" s="148"/>
      <c r="AU26" s="148"/>
      <c r="AV26" s="148"/>
      <c r="AW26" s="29"/>
      <c r="AX26" s="29"/>
      <c r="AY26" s="29"/>
      <c r="AZ26" s="29"/>
      <c r="BA26" s="29"/>
      <c r="BB26" s="29"/>
      <c r="BC26" s="29"/>
      <c r="BD26" s="29"/>
      <c r="BE26" s="29"/>
      <c r="BF26" s="29"/>
      <c r="BG26" s="29"/>
      <c r="BH26" s="29"/>
      <c r="BI26" s="29"/>
      <c r="BJ26" s="29"/>
      <c r="BK26" s="29"/>
      <c r="BL26" s="146" t="s">
        <v>10</v>
      </c>
      <c r="BM26" s="146"/>
      <c r="BN26" s="146"/>
      <c r="BO26" s="147" t="str">
        <f>L30</f>
        <v/>
      </c>
      <c r="BP26" s="147"/>
      <c r="BQ26" s="148" t="s">
        <v>9</v>
      </c>
      <c r="BR26" s="148"/>
      <c r="BS26" s="148"/>
      <c r="BT26" s="148"/>
    </row>
    <row r="27" spans="1:72" ht="7.5" customHeight="1" x14ac:dyDescent="0.4">
      <c r="A27" s="14"/>
      <c r="B27" s="14"/>
      <c r="C27" s="117" t="s">
        <v>62</v>
      </c>
      <c r="D27" s="118"/>
      <c r="E27" s="118"/>
      <c r="F27" s="118"/>
      <c r="G27" s="119"/>
      <c r="H27" s="197"/>
      <c r="I27" s="198"/>
      <c r="J27" s="198"/>
      <c r="K27" s="118"/>
      <c r="L27" s="119"/>
      <c r="M27" s="117" t="s">
        <v>60</v>
      </c>
      <c r="N27" s="118"/>
      <c r="O27" s="118"/>
      <c r="P27" s="118"/>
      <c r="Q27" s="119"/>
      <c r="R27" s="230"/>
      <c r="S27" s="231"/>
      <c r="T27" s="231"/>
      <c r="U27" s="118"/>
      <c r="V27" s="119"/>
      <c r="W27" s="33"/>
      <c r="X27" s="57"/>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row>
    <row r="28" spans="1:72" ht="15" customHeight="1" x14ac:dyDescent="0.4">
      <c r="A28" s="29"/>
      <c r="B28" s="29"/>
      <c r="C28" s="29"/>
      <c r="D28" s="29"/>
      <c r="E28" s="29"/>
      <c r="F28" s="29"/>
      <c r="G28" s="29"/>
      <c r="H28" s="29"/>
      <c r="I28" s="29"/>
      <c r="J28" s="29"/>
      <c r="K28" s="29"/>
      <c r="L28" s="29"/>
      <c r="M28" s="29"/>
      <c r="N28" s="29"/>
      <c r="O28" s="29"/>
      <c r="P28" s="29"/>
      <c r="Q28" s="29"/>
      <c r="R28" s="29"/>
      <c r="S28" s="29"/>
      <c r="T28" s="29"/>
      <c r="U28" s="29"/>
      <c r="V28" s="29"/>
      <c r="W28" s="57"/>
      <c r="X28" s="57"/>
      <c r="Y28" s="29"/>
      <c r="Z28" s="29"/>
      <c r="AA28" s="26" t="s">
        <v>8</v>
      </c>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6" t="s">
        <v>8</v>
      </c>
      <c r="AZ28" s="29"/>
      <c r="BA28" s="29"/>
      <c r="BB28" s="29"/>
      <c r="BC28" s="29"/>
      <c r="BD28" s="29"/>
      <c r="BE28" s="29"/>
      <c r="BF28" s="29"/>
      <c r="BG28" s="29"/>
      <c r="BH28" s="29"/>
      <c r="BI28" s="29"/>
      <c r="BJ28" s="29"/>
      <c r="BK28" s="29"/>
      <c r="BL28" s="29"/>
      <c r="BM28" s="29"/>
      <c r="BN28" s="29"/>
      <c r="BO28" s="29"/>
      <c r="BP28" s="29"/>
      <c r="BQ28" s="29"/>
      <c r="BR28" s="29"/>
      <c r="BS28" s="29"/>
      <c r="BT28" s="29"/>
    </row>
    <row r="29" spans="1:72" x14ac:dyDescent="0.4">
      <c r="A29" s="29" t="s">
        <v>51</v>
      </c>
      <c r="B29" s="29"/>
      <c r="C29" s="29"/>
      <c r="D29" s="29"/>
      <c r="E29" s="29"/>
      <c r="F29" s="29"/>
      <c r="G29" s="29"/>
      <c r="H29" s="29"/>
      <c r="I29" s="29"/>
      <c r="J29" s="29"/>
      <c r="K29" s="29"/>
      <c r="L29" s="29"/>
      <c r="M29" s="29" t="str">
        <f>IF(S29="","",ROUNDDOWN(S29/3,0))</f>
        <v/>
      </c>
      <c r="N29" s="29"/>
      <c r="O29" s="29"/>
      <c r="P29" s="29"/>
      <c r="Q29" s="29"/>
      <c r="R29" s="29"/>
      <c r="S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row>
    <row r="30" spans="1:72" ht="13.5" customHeight="1" x14ac:dyDescent="0.4">
      <c r="A30" s="29"/>
      <c r="B30" s="29"/>
      <c r="C30" s="206" t="s">
        <v>2</v>
      </c>
      <c r="D30" s="206"/>
      <c r="E30" s="206"/>
      <c r="F30" s="206"/>
      <c r="G30" s="206"/>
      <c r="H30" s="206"/>
      <c r="I30" s="206"/>
      <c r="J30" s="206"/>
      <c r="K30" s="206"/>
      <c r="L30" s="207" t="str">
        <f>IF(R26="","",ROUNDDOWN((H26-R26)/H26*100,1))</f>
        <v/>
      </c>
      <c r="M30" s="207"/>
      <c r="N30" s="207"/>
      <c r="O30" s="3" t="s">
        <v>0</v>
      </c>
      <c r="P30" s="11" t="s">
        <v>88</v>
      </c>
      <c r="Q30" s="12"/>
      <c r="R30" s="208" t="str">
        <f>IF(L30="","",IF($L$30&gt;=N61,"基準適合","基準不適合"))</f>
        <v/>
      </c>
      <c r="S30" s="208"/>
      <c r="T30" s="208"/>
      <c r="U30" s="208"/>
      <c r="V30" s="13"/>
      <c r="W30" s="14"/>
      <c r="X30" s="14"/>
      <c r="Y30" s="29"/>
      <c r="Z30" s="29"/>
      <c r="AA30" s="76" t="s">
        <v>70</v>
      </c>
      <c r="AB30" s="79"/>
      <c r="AC30" s="79"/>
      <c r="AD30" s="79"/>
      <c r="AE30" s="79"/>
      <c r="AF30" s="79"/>
      <c r="AG30" s="79"/>
      <c r="AH30" s="79"/>
      <c r="AI30" s="79"/>
      <c r="AJ30" s="44" t="str">
        <f>IF($H$4="","",$H$4)</f>
        <v/>
      </c>
      <c r="AK30" s="37" t="s">
        <v>135</v>
      </c>
      <c r="AL30" s="29"/>
      <c r="AM30" s="29"/>
      <c r="AN30" s="29"/>
      <c r="AO30" s="29"/>
      <c r="AP30" s="29"/>
      <c r="AQ30" s="162" t="str">
        <f>IF(R26="","",R26)</f>
        <v/>
      </c>
      <c r="AR30" s="162"/>
      <c r="AS30" s="162"/>
      <c r="AT30" s="162"/>
      <c r="AU30" s="106" t="s">
        <v>1</v>
      </c>
      <c r="AV30" s="106"/>
      <c r="AW30" s="29"/>
      <c r="AX30" s="29"/>
      <c r="AY30" s="76" t="s">
        <v>70</v>
      </c>
      <c r="AZ30" s="79"/>
      <c r="BA30" s="79"/>
      <c r="BB30" s="79"/>
      <c r="BC30" s="79"/>
      <c r="BD30" s="79"/>
      <c r="BE30" s="79"/>
      <c r="BF30" s="79"/>
      <c r="BG30" s="79"/>
      <c r="BH30" s="44" t="str">
        <f>IF($H$4="","",$H$4)</f>
        <v/>
      </c>
      <c r="BI30" s="46" t="s">
        <v>135</v>
      </c>
      <c r="BJ30" s="49"/>
      <c r="BK30" s="49"/>
      <c r="BL30" s="49"/>
      <c r="BM30" s="49"/>
      <c r="BN30" s="49"/>
      <c r="BO30" s="162" t="str">
        <f>IF(R26="","",R26)</f>
        <v/>
      </c>
      <c r="BP30" s="162"/>
      <c r="BQ30" s="162"/>
      <c r="BR30" s="162"/>
      <c r="BS30" s="106" t="s">
        <v>1</v>
      </c>
      <c r="BT30" s="106"/>
    </row>
    <row r="31" spans="1:72" x14ac:dyDescent="0.4">
      <c r="A31" s="29"/>
      <c r="B31" s="29"/>
      <c r="C31" s="29"/>
      <c r="D31" s="29"/>
      <c r="E31" s="29"/>
      <c r="F31" s="29"/>
      <c r="G31" s="29"/>
      <c r="H31" s="29"/>
      <c r="I31" s="29"/>
      <c r="J31" s="29"/>
      <c r="K31" s="29"/>
      <c r="L31" s="29"/>
      <c r="M31" s="29"/>
      <c r="N31" s="29"/>
      <c r="O31" s="29"/>
      <c r="P31" s="29"/>
      <c r="Q31" s="29"/>
      <c r="R31" s="29"/>
      <c r="S31" s="29"/>
      <c r="T31" s="7"/>
      <c r="U31" s="7"/>
      <c r="V31" s="7"/>
      <c r="W31" s="14"/>
      <c r="X31" s="14"/>
      <c r="Y31" s="29"/>
      <c r="Z31" s="29"/>
      <c r="AA31" s="37"/>
      <c r="AB31" s="29"/>
      <c r="AC31" s="29"/>
      <c r="AD31" s="29"/>
      <c r="AE31" s="29"/>
      <c r="AF31" s="29"/>
      <c r="AG31" s="29"/>
      <c r="AH31" s="29"/>
      <c r="AK31" s="29"/>
      <c r="AL31" s="29"/>
      <c r="AM31" s="29"/>
      <c r="AN31" s="29"/>
      <c r="AO31" s="29"/>
      <c r="AP31" s="29"/>
      <c r="AQ31" s="29"/>
      <c r="AR31" s="29"/>
      <c r="AS31" s="29"/>
      <c r="AT31" s="29"/>
      <c r="AU31" s="29"/>
      <c r="AV31" s="29"/>
      <c r="AW31" s="29"/>
      <c r="AX31" s="29"/>
      <c r="AY31" s="46"/>
      <c r="AZ31" s="49"/>
      <c r="BA31" s="49"/>
      <c r="BB31" s="49"/>
      <c r="BC31" s="49"/>
      <c r="BD31" s="49"/>
      <c r="BE31" s="49"/>
      <c r="BF31" s="49"/>
      <c r="BI31" s="49"/>
      <c r="BJ31" s="49"/>
      <c r="BK31" s="49"/>
      <c r="BL31" s="49"/>
      <c r="BM31" s="49"/>
      <c r="BN31" s="49"/>
      <c r="BO31" s="29"/>
      <c r="BP31" s="29"/>
      <c r="BQ31" s="29"/>
      <c r="BR31" s="29"/>
      <c r="BS31" s="29"/>
      <c r="BT31" s="29"/>
    </row>
    <row r="32" spans="1:72" ht="13.5" customHeight="1" x14ac:dyDescent="0.4">
      <c r="A32" s="31" t="s">
        <v>125</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76" t="s">
        <v>82</v>
      </c>
      <c r="AB32" s="76"/>
      <c r="AC32" s="76"/>
      <c r="AD32" s="76"/>
      <c r="AE32" s="76"/>
      <c r="AF32" s="76"/>
      <c r="AG32" s="76"/>
      <c r="AH32" s="78" t="str">
        <f>IF($B$4="","",$B$4)</f>
        <v/>
      </c>
      <c r="AI32" s="78"/>
      <c r="AJ32" s="44" t="str">
        <f>IF($H$4="","",$H$4)</f>
        <v/>
      </c>
      <c r="AK32" s="46" t="s">
        <v>136</v>
      </c>
      <c r="AL32" s="29"/>
      <c r="AM32" s="29"/>
      <c r="AN32" s="29"/>
      <c r="AO32" s="29"/>
      <c r="AP32" s="29"/>
      <c r="AQ32" s="162" t="str">
        <f>IF(H26="","",H26)</f>
        <v/>
      </c>
      <c r="AR32" s="162"/>
      <c r="AS32" s="162"/>
      <c r="AT32" s="162"/>
      <c r="AU32" s="106" t="s">
        <v>1</v>
      </c>
      <c r="AV32" s="106"/>
      <c r="AW32" s="29"/>
      <c r="AX32" s="29"/>
      <c r="AY32" s="76" t="s">
        <v>82</v>
      </c>
      <c r="AZ32" s="76"/>
      <c r="BA32" s="76"/>
      <c r="BB32" s="76"/>
      <c r="BC32" s="76"/>
      <c r="BD32" s="76"/>
      <c r="BE32" s="76"/>
      <c r="BF32" s="78" t="str">
        <f>IF($B$4="","",$B$4)</f>
        <v/>
      </c>
      <c r="BG32" s="78"/>
      <c r="BH32" s="44" t="str">
        <f>IF($H$4="","",$H$4)</f>
        <v/>
      </c>
      <c r="BI32" s="46" t="s">
        <v>136</v>
      </c>
      <c r="BJ32" s="49"/>
      <c r="BK32" s="49"/>
      <c r="BL32" s="49"/>
      <c r="BM32" s="49"/>
      <c r="BN32" s="49"/>
      <c r="BO32" s="162" t="str">
        <f>IF(H26="","",H26)</f>
        <v/>
      </c>
      <c r="BP32" s="162"/>
      <c r="BQ32" s="162"/>
      <c r="BR32" s="162"/>
      <c r="BS32" s="106" t="s">
        <v>1</v>
      </c>
      <c r="BT32" s="106"/>
    </row>
    <row r="33" spans="1:72" x14ac:dyDescent="0.4">
      <c r="A33" s="29" t="s">
        <v>134</v>
      </c>
      <c r="B33" s="29"/>
      <c r="C33" s="26"/>
      <c r="D33" s="29"/>
      <c r="E33" s="29"/>
      <c r="F33" s="29"/>
      <c r="G33" s="29"/>
      <c r="H33" s="29"/>
      <c r="I33" s="29"/>
      <c r="J33" s="29"/>
      <c r="K33" s="29"/>
      <c r="L33" s="29"/>
      <c r="M33" s="29"/>
      <c r="N33" s="29"/>
      <c r="O33" s="29"/>
      <c r="P33" s="29"/>
      <c r="Q33" s="29"/>
      <c r="R33" s="29"/>
      <c r="S33" s="14"/>
      <c r="T33" s="14"/>
      <c r="U33" s="14"/>
      <c r="V33" s="14"/>
      <c r="W33" s="14"/>
      <c r="X33" s="14"/>
      <c r="Y33" s="29"/>
      <c r="Z33" s="29"/>
      <c r="AA33" s="37"/>
      <c r="AB33" s="29"/>
      <c r="AC33" s="29"/>
      <c r="AD33" s="29"/>
      <c r="AE33" s="29"/>
      <c r="AF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row>
    <row r="34" spans="1:72" x14ac:dyDescent="0.4">
      <c r="A34" s="29"/>
      <c r="B34" s="29"/>
      <c r="C34" s="80" t="s">
        <v>126</v>
      </c>
      <c r="D34" s="81"/>
      <c r="E34" s="81"/>
      <c r="F34" s="81"/>
      <c r="G34" s="82"/>
      <c r="H34" s="192" t="str">
        <f>IF($M$22="最近の売上高の年・月を選択してください","最近の売上高欄の年・月を選択ください",VLOOKUP($M$22,$O$65:$AR$68,11,FALSE))</f>
        <v>最近の売上高欄の年・月を選択ください</v>
      </c>
      <c r="I34" s="192"/>
      <c r="J34" s="192"/>
      <c r="K34" s="192"/>
      <c r="L34" s="192"/>
      <c r="M34" s="192"/>
      <c r="N34" s="192"/>
      <c r="O34" s="193"/>
      <c r="P34" s="194" t="str">
        <f>IF($M$22="最近の売上高の年・月を選択してください","最近の売上高欄の年・月を選択ください",VLOOKUP($M$22,$O$65:$AR$68,16,FALSE))</f>
        <v>最近の売上高欄の年・月を選択ください</v>
      </c>
      <c r="Q34" s="192"/>
      <c r="R34" s="192"/>
      <c r="S34" s="192"/>
      <c r="T34" s="192"/>
      <c r="U34" s="192"/>
      <c r="V34" s="192"/>
      <c r="W34" s="193"/>
      <c r="X34" s="14"/>
      <c r="Y34" s="29"/>
      <c r="Z34" s="29" t="s">
        <v>130</v>
      </c>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t="s">
        <v>130</v>
      </c>
      <c r="AY34" s="29"/>
      <c r="AZ34" s="29"/>
      <c r="BA34" s="29"/>
      <c r="BB34" s="29"/>
      <c r="BC34" s="29"/>
      <c r="BD34" s="29"/>
      <c r="BE34" s="29"/>
      <c r="BF34" s="29"/>
      <c r="BG34" s="29"/>
      <c r="BH34" s="29"/>
      <c r="BI34" s="29"/>
      <c r="BJ34" s="29"/>
      <c r="BK34" s="29"/>
      <c r="BL34" s="29"/>
      <c r="BM34" s="29"/>
      <c r="BN34" s="29"/>
      <c r="BO34" s="29"/>
      <c r="BP34" s="29"/>
      <c r="BQ34" s="29"/>
      <c r="BR34" s="29"/>
      <c r="BS34" s="29"/>
      <c r="BT34" s="29"/>
    </row>
    <row r="35" spans="1:72" ht="13.5" customHeight="1" x14ac:dyDescent="0.4">
      <c r="A35" s="29"/>
      <c r="B35" s="29"/>
      <c r="C35" s="83"/>
      <c r="D35" s="84"/>
      <c r="E35" s="84"/>
      <c r="F35" s="84"/>
      <c r="G35" s="85"/>
      <c r="H35" s="89"/>
      <c r="I35" s="90"/>
      <c r="J35" s="90"/>
      <c r="K35" s="90"/>
      <c r="L35" s="90"/>
      <c r="M35" s="91"/>
      <c r="N35" s="95" t="s">
        <v>1</v>
      </c>
      <c r="O35" s="96"/>
      <c r="P35" s="89"/>
      <c r="Q35" s="90"/>
      <c r="R35" s="90"/>
      <c r="S35" s="90"/>
      <c r="T35" s="90"/>
      <c r="U35" s="91"/>
      <c r="V35" s="95" t="s">
        <v>1</v>
      </c>
      <c r="W35" s="96"/>
      <c r="X35" s="14"/>
      <c r="Y35" s="29"/>
      <c r="Z35" s="29"/>
      <c r="AA35" s="29"/>
      <c r="AB35" s="29"/>
      <c r="AC35" s="29"/>
      <c r="AD35" s="29"/>
      <c r="AE35" s="29"/>
      <c r="AF35" s="29"/>
      <c r="AG35" s="29"/>
      <c r="AH35" s="29"/>
      <c r="AI35" s="29"/>
      <c r="AJ35" s="29"/>
      <c r="AK35" s="29"/>
      <c r="AL35" s="29"/>
      <c r="AM35" s="146" t="s">
        <v>10</v>
      </c>
      <c r="AN35" s="146"/>
      <c r="AO35" s="146"/>
      <c r="AP35" s="163" t="str">
        <f>O52</f>
        <v/>
      </c>
      <c r="AQ35" s="163"/>
      <c r="AR35" s="164" t="s">
        <v>131</v>
      </c>
      <c r="AS35" s="164"/>
      <c r="AT35" s="164"/>
      <c r="AU35" s="164"/>
      <c r="AV35" s="164"/>
      <c r="AW35" s="29"/>
      <c r="AX35" s="29"/>
      <c r="AY35" s="29"/>
      <c r="AZ35" s="29"/>
      <c r="BA35" s="29"/>
      <c r="BB35" s="29"/>
      <c r="BC35" s="29"/>
      <c r="BD35" s="29"/>
      <c r="BE35" s="29"/>
      <c r="BF35" s="29"/>
      <c r="BG35" s="29"/>
      <c r="BH35" s="29"/>
      <c r="BI35" s="29"/>
      <c r="BJ35" s="29"/>
      <c r="BK35" s="146" t="s">
        <v>10</v>
      </c>
      <c r="BL35" s="146"/>
      <c r="BM35" s="146"/>
      <c r="BN35" s="163" t="str">
        <f>O52</f>
        <v/>
      </c>
      <c r="BO35" s="163"/>
      <c r="BP35" s="164" t="s">
        <v>131</v>
      </c>
      <c r="BQ35" s="164"/>
      <c r="BR35" s="164"/>
      <c r="BS35" s="164"/>
      <c r="BT35" s="164"/>
    </row>
    <row r="36" spans="1:72" ht="14.25" customHeight="1" x14ac:dyDescent="0.4">
      <c r="A36" s="38"/>
      <c r="B36" s="38"/>
      <c r="C36" s="86"/>
      <c r="D36" s="87"/>
      <c r="E36" s="87"/>
      <c r="F36" s="87"/>
      <c r="G36" s="88"/>
      <c r="H36" s="92"/>
      <c r="I36" s="93"/>
      <c r="J36" s="93"/>
      <c r="K36" s="93"/>
      <c r="L36" s="93"/>
      <c r="M36" s="94"/>
      <c r="N36" s="86"/>
      <c r="O36" s="88"/>
      <c r="P36" s="92"/>
      <c r="Q36" s="93"/>
      <c r="R36" s="93"/>
      <c r="S36" s="93"/>
      <c r="T36" s="93"/>
      <c r="U36" s="94"/>
      <c r="V36" s="86"/>
      <c r="W36" s="88"/>
      <c r="X36" s="38"/>
      <c r="Y36" s="29"/>
      <c r="Z36" s="29"/>
      <c r="AA36" s="26" t="s">
        <v>12</v>
      </c>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6" t="s">
        <v>12</v>
      </c>
      <c r="AZ36" s="29"/>
      <c r="BA36" s="29"/>
      <c r="BB36" s="29"/>
      <c r="BC36" s="29"/>
      <c r="BD36" s="29"/>
      <c r="BE36" s="29"/>
      <c r="BF36" s="29"/>
      <c r="BG36" s="29"/>
      <c r="BH36" s="29"/>
      <c r="BI36" s="29"/>
      <c r="BJ36" s="29"/>
      <c r="BK36" s="29"/>
      <c r="BL36" s="29"/>
      <c r="BM36" s="29"/>
      <c r="BN36" s="29"/>
      <c r="BO36" s="29"/>
      <c r="BP36" s="29"/>
      <c r="BQ36" s="29"/>
      <c r="BR36" s="29"/>
      <c r="BS36" s="29"/>
      <c r="BT36" s="29"/>
    </row>
    <row r="37" spans="1:72" x14ac:dyDescent="0.4">
      <c r="A37" s="29"/>
      <c r="B37" s="29"/>
      <c r="C37" s="29"/>
      <c r="D37" s="29"/>
      <c r="E37" s="29"/>
      <c r="F37" s="29"/>
      <c r="G37" s="29"/>
      <c r="H37" s="29"/>
      <c r="I37" s="29" t="s">
        <v>22</v>
      </c>
      <c r="J37" s="29"/>
      <c r="K37" s="29"/>
      <c r="L37" s="29"/>
      <c r="M37" s="29"/>
      <c r="N37" s="29"/>
      <c r="O37" s="29"/>
      <c r="P37" s="29"/>
      <c r="Q37" s="248" t="str">
        <f>IF(H35="","",(H35+P35))</f>
        <v/>
      </c>
      <c r="R37" s="248"/>
      <c r="S37" s="248"/>
      <c r="T37" s="248"/>
      <c r="U37" s="212" t="s">
        <v>23</v>
      </c>
      <c r="V37" s="212"/>
      <c r="W37" s="212"/>
      <c r="X37" s="212"/>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row>
    <row r="38" spans="1:72" x14ac:dyDescent="0.4">
      <c r="A38" s="56"/>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6" t="s">
        <v>11</v>
      </c>
      <c r="AB38" s="29"/>
      <c r="AC38" s="29"/>
      <c r="AD38" s="29"/>
      <c r="AE38" s="29"/>
      <c r="AF38" s="29"/>
      <c r="AG38" s="29"/>
      <c r="AH38" s="29"/>
      <c r="AI38" s="29"/>
      <c r="AJ38" s="29"/>
      <c r="AK38" s="29"/>
      <c r="AL38" s="29"/>
      <c r="AM38" s="29"/>
      <c r="AN38" s="29"/>
      <c r="AO38" s="29"/>
      <c r="AP38" s="29"/>
      <c r="AQ38" s="162" t="str">
        <f>IF(Q37="","",Q37)</f>
        <v/>
      </c>
      <c r="AR38" s="162"/>
      <c r="AS38" s="162"/>
      <c r="AT38" s="162"/>
      <c r="AU38" s="106" t="s">
        <v>1</v>
      </c>
      <c r="AV38" s="106"/>
      <c r="AW38" s="29"/>
      <c r="AX38" s="29"/>
      <c r="AY38" s="26" t="s">
        <v>11</v>
      </c>
      <c r="AZ38" s="29"/>
      <c r="BA38" s="29"/>
      <c r="BB38" s="29"/>
      <c r="BC38" s="29"/>
      <c r="BD38" s="29"/>
      <c r="BE38" s="29"/>
      <c r="BF38" s="29"/>
      <c r="BG38" s="29"/>
      <c r="BH38" s="29"/>
      <c r="BI38" s="29"/>
      <c r="BJ38" s="29"/>
      <c r="BK38" s="29"/>
      <c r="BL38" s="29"/>
      <c r="BM38" s="29"/>
      <c r="BN38" s="29"/>
      <c r="BO38" s="162" t="str">
        <f>IF(Q37="","",Q37)</f>
        <v/>
      </c>
      <c r="BP38" s="162"/>
      <c r="BQ38" s="162"/>
      <c r="BR38" s="162"/>
      <c r="BS38" s="106" t="s">
        <v>1</v>
      </c>
      <c r="BT38" s="106"/>
    </row>
    <row r="39" spans="1:72" ht="18.75" x14ac:dyDescent="0.4">
      <c r="A39" s="218" t="s">
        <v>99</v>
      </c>
      <c r="B39" s="219"/>
      <c r="C39" s="219"/>
      <c r="D39" s="219"/>
      <c r="E39" s="219"/>
      <c r="F39" s="219"/>
      <c r="G39" s="219"/>
      <c r="H39" s="219"/>
      <c r="I39" s="219"/>
      <c r="J39" s="106" t="str">
        <f>IF(B4="","",B4)</f>
        <v/>
      </c>
      <c r="K39" s="220"/>
      <c r="L39" s="56" t="s">
        <v>127</v>
      </c>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row>
    <row r="40" spans="1:72" ht="13.5" customHeight="1" x14ac:dyDescent="0.4">
      <c r="A40" s="29"/>
      <c r="B40" s="29"/>
      <c r="C40" s="68" t="str">
        <f>IF($B$4="","",$B$4)</f>
        <v/>
      </c>
      <c r="D40" s="69"/>
      <c r="E40" s="72" t="s">
        <v>79</v>
      </c>
      <c r="F40" s="72"/>
      <c r="G40" s="73"/>
      <c r="H40" s="192" t="str">
        <f>IF($M$22="最近の売上高の年・月を選択してください","最近の売上高欄の年・月を選択ください",IF($B$4="前々年",VLOOKUP($M$22,$O$65:$BG$68,36,FALSE),VLOOKUP($M$22,$O$65:$BG$68,21,FALSE)))</f>
        <v>最近の売上高欄の年・月を選択ください</v>
      </c>
      <c r="I40" s="192"/>
      <c r="J40" s="192"/>
      <c r="K40" s="192"/>
      <c r="L40" s="192"/>
      <c r="M40" s="192"/>
      <c r="N40" s="192"/>
      <c r="O40" s="193"/>
      <c r="P40" s="194" t="str">
        <f>IF($M$22="最近の売上高の年・月を選択してください","最近の売上高欄の年・月を選択ください",IF($B$4="前々年",VLOOKUP($M$22,$O$65:$BG$68,41,FALSE),VLOOKUP($M$22,$O$65:$BG$68,26,FALSE)))</f>
        <v>最近の売上高欄の年・月を選択ください</v>
      </c>
      <c r="Q40" s="192"/>
      <c r="R40" s="192"/>
      <c r="S40" s="192"/>
      <c r="T40" s="192"/>
      <c r="U40" s="192"/>
      <c r="V40" s="192"/>
      <c r="W40" s="193"/>
      <c r="X40" s="29"/>
      <c r="Y40" s="29"/>
      <c r="Z40" s="29"/>
      <c r="AA40" s="76" t="s">
        <v>80</v>
      </c>
      <c r="AB40" s="76"/>
      <c r="AC40" s="76"/>
      <c r="AD40" s="76"/>
      <c r="AE40" s="76"/>
      <c r="AF40" s="76"/>
      <c r="AG40" s="76"/>
      <c r="AH40" s="77" t="str">
        <f>IF($B$4="","",$B$4)</f>
        <v/>
      </c>
      <c r="AI40" s="77"/>
      <c r="AJ40" s="46" t="s">
        <v>81</v>
      </c>
      <c r="AK40" s="29"/>
      <c r="AL40" s="29"/>
      <c r="AM40" s="29"/>
      <c r="AN40" s="29"/>
      <c r="AO40" s="29"/>
      <c r="AP40" s="29"/>
      <c r="AQ40" s="162" t="str">
        <f>IF(Q44="","",Q44)</f>
        <v/>
      </c>
      <c r="AR40" s="162"/>
      <c r="AS40" s="162"/>
      <c r="AT40" s="162"/>
      <c r="AU40" s="106" t="s">
        <v>1</v>
      </c>
      <c r="AV40" s="106"/>
      <c r="AW40" s="29"/>
      <c r="AX40" s="29"/>
      <c r="AY40" s="109" t="s">
        <v>80</v>
      </c>
      <c r="AZ40" s="109"/>
      <c r="BA40" s="109"/>
      <c r="BB40" s="109"/>
      <c r="BC40" s="109"/>
      <c r="BD40" s="109"/>
      <c r="BE40" s="109"/>
      <c r="BF40" s="77" t="str">
        <f>IF($B$4="","",$B$4)</f>
        <v/>
      </c>
      <c r="BG40" s="77"/>
      <c r="BH40" s="46" t="s">
        <v>81</v>
      </c>
      <c r="BI40" s="29"/>
      <c r="BJ40" s="29"/>
      <c r="BK40" s="29"/>
      <c r="BL40" s="29"/>
      <c r="BM40" s="29"/>
      <c r="BN40" s="29"/>
      <c r="BO40" s="162" t="str">
        <f>IF(Q44="","",Q44)</f>
        <v/>
      </c>
      <c r="BP40" s="162"/>
      <c r="BQ40" s="162"/>
      <c r="BR40" s="162"/>
      <c r="BS40" s="106" t="s">
        <v>1</v>
      </c>
      <c r="BT40" s="106"/>
    </row>
    <row r="41" spans="1:72" x14ac:dyDescent="0.4">
      <c r="A41" s="29"/>
      <c r="B41" s="29"/>
      <c r="C41" s="70"/>
      <c r="D41" s="71"/>
      <c r="E41" s="74"/>
      <c r="F41" s="74"/>
      <c r="G41" s="75"/>
      <c r="H41" s="89"/>
      <c r="I41" s="90"/>
      <c r="J41" s="90"/>
      <c r="K41" s="90"/>
      <c r="L41" s="90"/>
      <c r="M41" s="91"/>
      <c r="N41" s="95" t="s">
        <v>1</v>
      </c>
      <c r="O41" s="96"/>
      <c r="P41" s="89"/>
      <c r="Q41" s="90"/>
      <c r="R41" s="90"/>
      <c r="S41" s="90"/>
      <c r="T41" s="90"/>
      <c r="U41" s="91"/>
      <c r="V41" s="95" t="s">
        <v>1</v>
      </c>
      <c r="W41" s="96"/>
      <c r="X41" s="14"/>
      <c r="Y41" s="29"/>
      <c r="Z41" s="29"/>
      <c r="AA41" s="46"/>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row>
    <row r="42" spans="1:72" ht="6.75" customHeight="1" x14ac:dyDescent="0.4">
      <c r="A42" s="29"/>
      <c r="B42" s="29"/>
      <c r="C42" s="62" t="s">
        <v>128</v>
      </c>
      <c r="D42" s="63"/>
      <c r="E42" s="63"/>
      <c r="F42" s="63"/>
      <c r="G42" s="64"/>
      <c r="H42" s="97"/>
      <c r="I42" s="98"/>
      <c r="J42" s="98"/>
      <c r="K42" s="98"/>
      <c r="L42" s="98"/>
      <c r="M42" s="99"/>
      <c r="N42" s="100"/>
      <c r="O42" s="101"/>
      <c r="P42" s="97"/>
      <c r="Q42" s="98"/>
      <c r="R42" s="98"/>
      <c r="S42" s="98"/>
      <c r="T42" s="98"/>
      <c r="U42" s="99"/>
      <c r="V42" s="100"/>
      <c r="W42" s="101"/>
      <c r="X42" s="14"/>
      <c r="Y42" s="29"/>
      <c r="Z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row>
    <row r="43" spans="1:72" ht="6.75" customHeight="1" x14ac:dyDescent="0.4">
      <c r="A43" s="29"/>
      <c r="B43" s="29"/>
      <c r="C43" s="65"/>
      <c r="D43" s="66"/>
      <c r="E43" s="66"/>
      <c r="F43" s="66"/>
      <c r="G43" s="67"/>
      <c r="H43" s="92"/>
      <c r="I43" s="93"/>
      <c r="J43" s="93"/>
      <c r="K43" s="93"/>
      <c r="L43" s="93"/>
      <c r="M43" s="94"/>
      <c r="N43" s="86"/>
      <c r="O43" s="88"/>
      <c r="P43" s="92"/>
      <c r="Q43" s="93"/>
      <c r="R43" s="93"/>
      <c r="S43" s="93"/>
      <c r="T43" s="93"/>
      <c r="U43" s="94"/>
      <c r="V43" s="86"/>
      <c r="W43" s="88"/>
      <c r="Y43" s="29"/>
      <c r="Z43" s="29"/>
      <c r="AQ43" s="29"/>
      <c r="AR43" s="29"/>
      <c r="AS43" s="29"/>
      <c r="AT43" s="29"/>
      <c r="AU43" s="29"/>
      <c r="AV43" s="29"/>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row>
    <row r="44" spans="1:72" ht="13.5" customHeight="1" x14ac:dyDescent="0.4">
      <c r="A44" s="29"/>
      <c r="B44" s="33"/>
      <c r="C44" s="29"/>
      <c r="D44" s="29"/>
      <c r="E44" s="29"/>
      <c r="F44" s="29"/>
      <c r="G44" s="29"/>
      <c r="H44" s="29"/>
      <c r="I44" s="49" t="s">
        <v>22</v>
      </c>
      <c r="J44" s="48"/>
      <c r="K44" s="48"/>
      <c r="L44" s="48"/>
      <c r="M44" s="48"/>
      <c r="N44" s="48"/>
      <c r="O44" s="48"/>
      <c r="P44" s="48"/>
      <c r="Q44" s="221" t="str">
        <f>IF(H41="","",(H41+P41))</f>
        <v/>
      </c>
      <c r="R44" s="221"/>
      <c r="S44" s="221"/>
      <c r="T44" s="221"/>
      <c r="U44" s="18" t="s">
        <v>24</v>
      </c>
      <c r="V44" s="18"/>
      <c r="W44" s="18"/>
      <c r="X44" s="18"/>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row>
    <row r="45" spans="1:72" ht="13.5" customHeight="1" x14ac:dyDescent="0.15">
      <c r="I45" s="48"/>
      <c r="J45" s="48"/>
      <c r="K45" s="48"/>
      <c r="L45" s="48"/>
      <c r="M45" s="48"/>
      <c r="N45" s="48"/>
      <c r="O45" s="48"/>
      <c r="P45" s="48"/>
      <c r="Q45" s="50"/>
      <c r="R45" s="50"/>
      <c r="S45" s="50"/>
      <c r="T45" s="50"/>
      <c r="U45" s="50"/>
      <c r="V45" s="50"/>
      <c r="W45" s="50"/>
      <c r="X45" s="50"/>
      <c r="Y45" s="29"/>
      <c r="Z45" s="178" t="s">
        <v>29</v>
      </c>
      <c r="AA45" s="155"/>
      <c r="AB45" s="155"/>
      <c r="AC45" s="155"/>
      <c r="AD45" s="155"/>
      <c r="AE45" s="155"/>
      <c r="AF45" s="179"/>
      <c r="AG45" s="180"/>
      <c r="AH45" s="180"/>
      <c r="AI45" s="181" t="s">
        <v>31</v>
      </c>
      <c r="AJ45" s="181"/>
      <c r="AK45" s="254" t="s">
        <v>32</v>
      </c>
      <c r="AL45" s="255"/>
      <c r="AM45" s="255"/>
      <c r="AN45" s="255"/>
      <c r="AO45" s="255"/>
      <c r="AP45" s="255"/>
      <c r="AQ45" s="255"/>
      <c r="AR45" s="255"/>
      <c r="AS45" s="255"/>
      <c r="AT45" s="255"/>
      <c r="AU45" s="256"/>
      <c r="AV45" s="15"/>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15" t="s">
        <v>49</v>
      </c>
    </row>
    <row r="46" spans="1:72" ht="13.5" customHeight="1" x14ac:dyDescent="0.15">
      <c r="A46" s="210" t="s">
        <v>129</v>
      </c>
      <c r="B46" s="210"/>
      <c r="C46" s="210"/>
      <c r="D46" s="210"/>
      <c r="E46" s="210"/>
      <c r="F46" s="210"/>
      <c r="G46" s="210"/>
      <c r="H46" s="210"/>
      <c r="I46" s="210"/>
      <c r="J46" s="210"/>
      <c r="K46" s="210"/>
      <c r="L46" s="210"/>
      <c r="M46" s="210"/>
      <c r="Y46" s="29"/>
      <c r="Z46" s="178"/>
      <c r="AA46" s="155"/>
      <c r="AB46" s="155"/>
      <c r="AC46" s="155"/>
      <c r="AD46" s="155"/>
      <c r="AE46" s="155"/>
      <c r="AF46" s="179"/>
      <c r="AG46" s="180"/>
      <c r="AH46" s="180"/>
      <c r="AI46" s="181"/>
      <c r="AJ46" s="181"/>
      <c r="AK46" s="254"/>
      <c r="AL46" s="255"/>
      <c r="AM46" s="255"/>
      <c r="AN46" s="255"/>
      <c r="AO46" s="255"/>
      <c r="AP46" s="255"/>
      <c r="AQ46" s="255"/>
      <c r="AR46" s="255"/>
      <c r="AS46" s="255"/>
      <c r="AT46" s="255"/>
      <c r="AU46" s="256"/>
      <c r="AV46" s="15"/>
      <c r="AW46" s="182" t="s">
        <v>132</v>
      </c>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row>
    <row r="47" spans="1:72" ht="6.75" customHeight="1" x14ac:dyDescent="0.15">
      <c r="A47" s="210"/>
      <c r="B47" s="210"/>
      <c r="C47" s="210"/>
      <c r="D47" s="210"/>
      <c r="E47" s="210"/>
      <c r="F47" s="210"/>
      <c r="G47" s="210"/>
      <c r="H47" s="210"/>
      <c r="I47" s="210"/>
      <c r="J47" s="210"/>
      <c r="K47" s="210"/>
      <c r="L47" s="210"/>
      <c r="M47" s="210"/>
      <c r="N47" s="29"/>
      <c r="O47" s="29"/>
      <c r="P47" s="29"/>
      <c r="Q47" s="29"/>
      <c r="R47" s="29"/>
      <c r="S47" s="29"/>
      <c r="T47" s="29"/>
      <c r="U47" s="29"/>
      <c r="V47" s="29"/>
      <c r="W47" s="29"/>
      <c r="X47" s="15"/>
      <c r="Y47" s="17"/>
      <c r="Z47" s="165" t="s">
        <v>33</v>
      </c>
      <c r="AA47" s="166"/>
      <c r="AB47" s="166"/>
      <c r="AC47" s="166"/>
      <c r="AD47" s="166"/>
      <c r="AE47" s="166"/>
      <c r="AF47" s="174"/>
      <c r="AG47" s="175"/>
      <c r="AH47" s="175"/>
      <c r="AI47" s="176" t="s">
        <v>1</v>
      </c>
      <c r="AJ47" s="176"/>
      <c r="AK47" s="254"/>
      <c r="AL47" s="255"/>
      <c r="AM47" s="255"/>
      <c r="AN47" s="255"/>
      <c r="AO47" s="255"/>
      <c r="AP47" s="255"/>
      <c r="AQ47" s="255"/>
      <c r="AR47" s="255"/>
      <c r="AS47" s="255"/>
      <c r="AT47" s="255"/>
      <c r="AU47" s="256"/>
      <c r="AV47" s="17"/>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row>
    <row r="48" spans="1:72" x14ac:dyDescent="0.15">
      <c r="N48" s="29"/>
      <c r="O48" s="14"/>
      <c r="P48" s="14"/>
      <c r="Q48" s="14"/>
      <c r="R48" s="14"/>
      <c r="S48" s="14"/>
      <c r="T48" s="14"/>
      <c r="U48" s="29"/>
      <c r="V48" s="29"/>
      <c r="W48" s="29"/>
      <c r="X48" s="15"/>
      <c r="Y48" s="17"/>
      <c r="Z48" s="165"/>
      <c r="AA48" s="166"/>
      <c r="AB48" s="166"/>
      <c r="AC48" s="166"/>
      <c r="AD48" s="166"/>
      <c r="AE48" s="166"/>
      <c r="AF48" s="174"/>
      <c r="AG48" s="175"/>
      <c r="AH48" s="175"/>
      <c r="AI48" s="176"/>
      <c r="AJ48" s="176"/>
      <c r="AK48" s="254"/>
      <c r="AL48" s="255"/>
      <c r="AM48" s="255"/>
      <c r="AN48" s="255"/>
      <c r="AO48" s="255"/>
      <c r="AP48" s="255"/>
      <c r="AQ48" s="255"/>
      <c r="AR48" s="255"/>
      <c r="AS48" s="255"/>
      <c r="AT48" s="255"/>
      <c r="AU48" s="256"/>
      <c r="AV48" s="17"/>
      <c r="AW48" s="177" t="s">
        <v>133</v>
      </c>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row>
    <row r="49" spans="1:72" ht="13.5" customHeight="1" x14ac:dyDescent="0.4">
      <c r="A49" s="17"/>
      <c r="B49" s="17"/>
      <c r="C49" s="213" t="s">
        <v>25</v>
      </c>
      <c r="D49" s="214"/>
      <c r="E49" s="215" t="str">
        <f>IF(Q37="","",(R26+Q37))</f>
        <v/>
      </c>
      <c r="F49" s="214"/>
      <c r="G49" s="214"/>
      <c r="H49" s="214"/>
      <c r="I49" s="217" t="s">
        <v>1</v>
      </c>
      <c r="J49" s="214"/>
      <c r="K49" s="17"/>
      <c r="L49" s="17"/>
      <c r="M49" s="211" t="s">
        <v>26</v>
      </c>
      <c r="N49" s="211"/>
      <c r="O49" s="257" t="str">
        <f>IF(Q44="","",(H26+Q44))</f>
        <v/>
      </c>
      <c r="P49" s="257"/>
      <c r="Q49" s="257"/>
      <c r="R49" s="257"/>
      <c r="S49" s="202" t="s">
        <v>1</v>
      </c>
      <c r="T49" s="202"/>
      <c r="U49" s="17"/>
      <c r="V49" s="17"/>
      <c r="W49" s="17"/>
      <c r="X49" s="17"/>
      <c r="Y49" s="29"/>
      <c r="Z49" s="249" t="s">
        <v>30</v>
      </c>
      <c r="AA49" s="250"/>
      <c r="AB49" s="250"/>
      <c r="AC49" s="250"/>
      <c r="AD49" s="250"/>
      <c r="AE49" s="250"/>
      <c r="AF49" s="251"/>
      <c r="AG49" s="252"/>
      <c r="AH49" s="252"/>
      <c r="AI49" s="252"/>
      <c r="AJ49" s="252"/>
      <c r="AK49" s="252"/>
      <c r="AL49" s="252"/>
      <c r="AM49" s="252"/>
      <c r="AN49" s="252"/>
      <c r="AO49" s="252"/>
      <c r="AP49" s="252"/>
      <c r="AQ49" s="252"/>
      <c r="AR49" s="252"/>
      <c r="AS49" s="252"/>
      <c r="AT49" s="252"/>
      <c r="AU49" s="253"/>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row>
    <row r="50" spans="1:72" x14ac:dyDescent="0.4">
      <c r="A50" s="29"/>
      <c r="B50" s="29"/>
      <c r="C50" s="214"/>
      <c r="D50" s="214"/>
      <c r="E50" s="216"/>
      <c r="F50" s="216"/>
      <c r="G50" s="216"/>
      <c r="H50" s="216"/>
      <c r="I50" s="216"/>
      <c r="J50" s="216"/>
      <c r="K50" s="17"/>
      <c r="L50" s="17"/>
      <c r="M50" s="211"/>
      <c r="N50" s="211"/>
      <c r="O50" s="258"/>
      <c r="P50" s="258"/>
      <c r="Q50" s="258"/>
      <c r="R50" s="258"/>
      <c r="S50" s="203"/>
      <c r="T50" s="203"/>
      <c r="U50" s="17"/>
      <c r="V50" s="17"/>
      <c r="W50" s="17"/>
      <c r="X50" s="17"/>
      <c r="Y50" s="29"/>
      <c r="Z50" s="249"/>
      <c r="AA50" s="250"/>
      <c r="AB50" s="250"/>
      <c r="AC50" s="250"/>
      <c r="AD50" s="250"/>
      <c r="AE50" s="250"/>
      <c r="AF50" s="251"/>
      <c r="AG50" s="252"/>
      <c r="AH50" s="252"/>
      <c r="AI50" s="252"/>
      <c r="AJ50" s="252"/>
      <c r="AK50" s="252"/>
      <c r="AL50" s="252"/>
      <c r="AM50" s="252"/>
      <c r="AN50" s="252"/>
      <c r="AO50" s="252"/>
      <c r="AP50" s="252"/>
      <c r="AQ50" s="252"/>
      <c r="AR50" s="252"/>
      <c r="AS50" s="252"/>
      <c r="AT50" s="252"/>
      <c r="AU50" s="253"/>
      <c r="AV50" s="29"/>
      <c r="AW50" s="29" t="s">
        <v>13</v>
      </c>
      <c r="AX50" s="29"/>
      <c r="AY50" s="29"/>
      <c r="AZ50" s="29"/>
      <c r="BA50" s="29"/>
      <c r="BB50" s="29"/>
      <c r="BC50" s="29"/>
      <c r="BD50" s="29"/>
      <c r="BE50" s="29"/>
      <c r="BF50" s="29"/>
      <c r="BG50" s="29"/>
      <c r="BH50" s="29"/>
      <c r="BI50" s="29"/>
      <c r="BJ50" s="29"/>
      <c r="BK50" s="29"/>
      <c r="BL50" s="29"/>
      <c r="BM50" s="29"/>
      <c r="BN50" s="29"/>
      <c r="BO50" s="29"/>
      <c r="BP50" s="29"/>
      <c r="BQ50" s="29"/>
      <c r="BR50" s="29"/>
      <c r="BS50" s="29"/>
      <c r="BT50" s="29"/>
    </row>
    <row r="51" spans="1:72" x14ac:dyDescent="0.4">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178" t="s">
        <v>28</v>
      </c>
      <c r="AA51" s="155"/>
      <c r="AB51" s="155"/>
      <c r="AC51" s="155"/>
      <c r="AD51" s="155"/>
      <c r="AE51" s="155"/>
      <c r="AF51" s="251"/>
      <c r="AG51" s="252"/>
      <c r="AH51" s="252"/>
      <c r="AI51" s="252"/>
      <c r="AJ51" s="252"/>
      <c r="AK51" s="252"/>
      <c r="AL51" s="252"/>
      <c r="AM51" s="252"/>
      <c r="AN51" s="252"/>
      <c r="AO51" s="252"/>
      <c r="AP51" s="252"/>
      <c r="AQ51" s="252"/>
      <c r="AR51" s="252"/>
      <c r="AS51" s="252"/>
      <c r="AT51" s="252"/>
      <c r="AU51" s="253"/>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row>
    <row r="52" spans="1:72" ht="17.25" x14ac:dyDescent="0.4">
      <c r="A52" s="29"/>
      <c r="B52" s="29"/>
      <c r="C52" s="26" t="s">
        <v>34</v>
      </c>
      <c r="D52" s="29"/>
      <c r="E52" s="29"/>
      <c r="F52" s="29"/>
      <c r="G52" s="29"/>
      <c r="H52" s="29"/>
      <c r="I52" s="29"/>
      <c r="J52" s="29"/>
      <c r="K52" s="29"/>
      <c r="L52" s="29"/>
      <c r="M52" s="29"/>
      <c r="N52" s="29"/>
      <c r="O52" s="209" t="str">
        <f>IF(O49="","",IF(O49=0,"",ROUNDDOWN((O49-E49)/O49*100,1)))</f>
        <v/>
      </c>
      <c r="P52" s="209"/>
      <c r="Q52" s="209"/>
      <c r="R52" s="3" t="s">
        <v>0</v>
      </c>
      <c r="S52" s="11" t="s">
        <v>89</v>
      </c>
      <c r="T52" s="11"/>
      <c r="U52" s="208" t="str">
        <f>IF(O52="","",IF($O$52&gt;=N61,"基準適合","基準不適合"))</f>
        <v/>
      </c>
      <c r="V52" s="208"/>
      <c r="W52" s="208"/>
      <c r="X52" s="208"/>
      <c r="Y52" s="29"/>
      <c r="Z52" s="178"/>
      <c r="AA52" s="155"/>
      <c r="AB52" s="155"/>
      <c r="AC52" s="155"/>
      <c r="AD52" s="155"/>
      <c r="AE52" s="155"/>
      <c r="AF52" s="251"/>
      <c r="AG52" s="252"/>
      <c r="AH52" s="252"/>
      <c r="AI52" s="252"/>
      <c r="AJ52" s="252"/>
      <c r="AK52" s="252"/>
      <c r="AL52" s="252"/>
      <c r="AM52" s="252"/>
      <c r="AN52" s="252"/>
      <c r="AO52" s="252"/>
      <c r="AP52" s="252"/>
      <c r="AQ52" s="252"/>
      <c r="AR52" s="252"/>
      <c r="AS52" s="252"/>
      <c r="AT52" s="252"/>
      <c r="AU52" s="253"/>
      <c r="AV52" s="29"/>
      <c r="AW52" s="29"/>
      <c r="AX52" s="29"/>
      <c r="AY52" s="29"/>
      <c r="AZ52" s="29"/>
      <c r="BA52" s="29"/>
      <c r="BB52" s="29"/>
      <c r="BC52" s="29"/>
      <c r="BD52" s="29"/>
      <c r="BE52" s="29" t="s">
        <v>14</v>
      </c>
      <c r="BF52" s="29"/>
      <c r="BG52" s="29"/>
      <c r="BH52" s="29"/>
      <c r="BI52" s="29"/>
      <c r="BJ52" s="29"/>
      <c r="BK52" s="29"/>
      <c r="BL52" s="29"/>
      <c r="BM52" s="29"/>
      <c r="BN52" s="29"/>
      <c r="BO52" s="29"/>
      <c r="BP52" s="29"/>
      <c r="BQ52" s="29"/>
      <c r="BR52" s="29"/>
      <c r="BS52" s="29"/>
      <c r="BT52" s="29"/>
    </row>
    <row r="53" spans="1:72" ht="13.5" customHeight="1" x14ac:dyDescent="0.4">
      <c r="A53" s="29"/>
      <c r="B53" s="29"/>
      <c r="C53" s="29"/>
      <c r="D53" s="29"/>
      <c r="E53" s="29"/>
      <c r="F53" s="29"/>
      <c r="G53" s="29"/>
      <c r="H53" s="29"/>
      <c r="I53" s="29"/>
      <c r="J53" s="29"/>
      <c r="K53" s="29"/>
      <c r="L53" s="29"/>
      <c r="M53" s="29"/>
      <c r="N53" s="29"/>
      <c r="O53" s="29"/>
      <c r="P53" s="29"/>
      <c r="Q53" s="29"/>
      <c r="R53" s="29"/>
      <c r="S53" s="26"/>
      <c r="T53" s="26"/>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row>
    <row r="54" spans="1:72" x14ac:dyDescent="0.4">
      <c r="A54" s="31" t="s">
        <v>27</v>
      </c>
      <c r="B54" s="29"/>
      <c r="C54" s="29"/>
      <c r="D54" s="29"/>
      <c r="E54" s="29"/>
      <c r="F54" s="29"/>
      <c r="G54" s="29"/>
      <c r="H54" s="29"/>
      <c r="I54" s="29"/>
      <c r="J54" s="29"/>
      <c r="K54" s="29"/>
      <c r="L54" s="29"/>
      <c r="M54" s="29"/>
      <c r="N54" s="29"/>
      <c r="O54" s="29"/>
      <c r="P54" s="29"/>
      <c r="Q54" s="29"/>
      <c r="R54" s="29"/>
      <c r="S54" s="29"/>
      <c r="T54" s="29"/>
      <c r="U54" s="29"/>
      <c r="V54" s="29"/>
      <c r="W54" s="29"/>
      <c r="X54" s="29"/>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row>
    <row r="55" spans="1:72" ht="13.5" customHeight="1" x14ac:dyDescent="0.15">
      <c r="A55" s="29"/>
      <c r="B55" s="29"/>
      <c r="C55" s="183" t="s">
        <v>35</v>
      </c>
      <c r="D55" s="184"/>
      <c r="E55" s="184"/>
      <c r="F55" s="185"/>
      <c r="G55" s="239" t="str">
        <f>IF(O49="","",IF(AND(F61=R30,F61=U52),F62,F63))</f>
        <v/>
      </c>
      <c r="H55" s="239"/>
      <c r="I55" s="239"/>
      <c r="J55" s="239"/>
      <c r="K55" s="239"/>
      <c r="L55" s="239"/>
      <c r="M55" s="239"/>
      <c r="N55" s="240"/>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15" t="s">
        <v>49</v>
      </c>
      <c r="AW55" s="19" t="s">
        <v>15</v>
      </c>
      <c r="AX55" s="29"/>
      <c r="AY55" s="29"/>
      <c r="AZ55" s="20" t="s">
        <v>16</v>
      </c>
      <c r="BA55" s="21" t="s">
        <v>20</v>
      </c>
      <c r="BB55" s="29"/>
      <c r="BC55" s="29"/>
      <c r="BD55" s="29"/>
      <c r="BE55" s="29"/>
      <c r="BF55" s="29"/>
      <c r="BG55" s="29"/>
      <c r="BH55" s="29"/>
      <c r="BI55" s="29"/>
      <c r="BJ55" s="29"/>
      <c r="BK55" s="29"/>
      <c r="BL55" s="29"/>
      <c r="BM55" s="29"/>
      <c r="BN55" s="29"/>
      <c r="BO55" s="29"/>
      <c r="BP55" s="29"/>
      <c r="BQ55" s="29"/>
      <c r="BR55" s="29"/>
      <c r="BS55" s="29"/>
      <c r="BT55" s="29"/>
    </row>
    <row r="56" spans="1:72" x14ac:dyDescent="0.4">
      <c r="A56" s="19"/>
      <c r="B56" s="29"/>
      <c r="C56" s="186"/>
      <c r="D56" s="187"/>
      <c r="E56" s="187"/>
      <c r="F56" s="188"/>
      <c r="G56" s="241"/>
      <c r="H56" s="241"/>
      <c r="I56" s="241"/>
      <c r="J56" s="241"/>
      <c r="K56" s="241"/>
      <c r="L56" s="241"/>
      <c r="M56" s="241"/>
      <c r="N56" s="242"/>
      <c r="O56" s="29"/>
      <c r="P56" s="29"/>
      <c r="Q56" s="29"/>
      <c r="R56" s="29"/>
      <c r="S56" s="29"/>
      <c r="T56" s="29"/>
      <c r="U56" s="29"/>
      <c r="V56" s="29"/>
      <c r="W56" s="29"/>
      <c r="X56" s="29"/>
      <c r="Y56" s="29"/>
      <c r="Z56" s="29"/>
      <c r="AA56" s="29"/>
      <c r="AB56" s="29"/>
      <c r="AC56" s="19"/>
      <c r="AD56" s="29"/>
      <c r="AE56" s="29"/>
      <c r="AF56" s="29"/>
      <c r="AG56" s="29"/>
      <c r="AH56" s="29"/>
      <c r="AI56" s="29"/>
      <c r="AJ56" s="29"/>
      <c r="AK56" s="29"/>
      <c r="AL56" s="29"/>
      <c r="AM56" s="29"/>
      <c r="AN56" s="29"/>
      <c r="AO56" s="29"/>
      <c r="AP56" s="29"/>
      <c r="AQ56" s="29"/>
      <c r="AR56" s="29"/>
      <c r="AS56" s="29"/>
      <c r="AT56" s="29"/>
      <c r="AU56" s="29"/>
      <c r="AV56" s="29"/>
      <c r="AW56" s="29"/>
      <c r="AX56" s="29"/>
      <c r="AY56" s="29"/>
      <c r="AZ56" s="20" t="s">
        <v>16</v>
      </c>
      <c r="BA56" s="19" t="s">
        <v>17</v>
      </c>
      <c r="BB56" s="29"/>
      <c r="BC56" s="29"/>
      <c r="BD56" s="29"/>
      <c r="BE56" s="29"/>
      <c r="BF56" s="29"/>
      <c r="BG56" s="29"/>
      <c r="BH56" s="29"/>
      <c r="BI56" s="29"/>
      <c r="BJ56" s="29"/>
      <c r="BK56" s="29"/>
      <c r="BL56" s="29"/>
      <c r="BM56" s="29"/>
      <c r="BN56" s="29"/>
      <c r="BO56" s="29"/>
      <c r="BP56" s="29"/>
      <c r="BQ56" s="29"/>
      <c r="BR56" s="29"/>
      <c r="BS56" s="29"/>
      <c r="BT56" s="29"/>
    </row>
    <row r="57" spans="1:72" x14ac:dyDescent="0.4">
      <c r="A57" s="29"/>
      <c r="B57" s="29"/>
      <c r="C57" s="189"/>
      <c r="D57" s="190"/>
      <c r="E57" s="190"/>
      <c r="F57" s="191"/>
      <c r="G57" s="243"/>
      <c r="H57" s="243"/>
      <c r="I57" s="243"/>
      <c r="J57" s="243"/>
      <c r="K57" s="243"/>
      <c r="L57" s="243"/>
      <c r="M57" s="243"/>
      <c r="N57" s="244"/>
      <c r="O57" s="29"/>
      <c r="P57" s="29"/>
      <c r="Q57" s="29"/>
      <c r="R57" s="29"/>
      <c r="S57" s="29"/>
      <c r="T57" s="29"/>
      <c r="U57" s="29"/>
      <c r="V57" s="29"/>
      <c r="W57" s="29"/>
      <c r="X57" s="29"/>
      <c r="Y57" s="29" t="s">
        <v>13</v>
      </c>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19" t="s">
        <v>117</v>
      </c>
      <c r="BB57" s="29"/>
      <c r="BC57" s="29"/>
      <c r="BD57" s="29"/>
      <c r="BE57" s="29"/>
      <c r="BF57" s="29"/>
      <c r="BG57" s="29"/>
      <c r="BH57" s="29"/>
      <c r="BI57" s="29"/>
      <c r="BJ57" s="29"/>
      <c r="BK57" s="29"/>
      <c r="BL57" s="29"/>
      <c r="BM57" s="29"/>
      <c r="BN57" s="29"/>
      <c r="BO57" s="29"/>
      <c r="BP57" s="29"/>
      <c r="BQ57" s="29"/>
      <c r="BR57" s="29"/>
      <c r="BS57" s="29"/>
      <c r="BT57" s="29"/>
    </row>
    <row r="58" spans="1:72" x14ac:dyDescent="0.4">
      <c r="A58" s="29"/>
      <c r="B58" s="29"/>
      <c r="C58" s="29"/>
      <c r="D58" s="29"/>
      <c r="E58" s="19"/>
      <c r="F58" s="29"/>
      <c r="G58" s="29"/>
      <c r="H58" s="29"/>
      <c r="I58" s="29"/>
      <c r="J58" s="29"/>
      <c r="K58" s="29"/>
      <c r="L58" s="29"/>
      <c r="M58" s="29"/>
      <c r="N58" s="29"/>
      <c r="O58" s="29"/>
      <c r="P58" s="29"/>
      <c r="Q58" s="29"/>
      <c r="R58" s="29"/>
      <c r="S58" s="29"/>
      <c r="T58" s="29"/>
      <c r="U58" s="29"/>
      <c r="V58" s="29"/>
      <c r="W58" s="29"/>
      <c r="X58" s="29"/>
    </row>
    <row r="59" spans="1:72" x14ac:dyDescent="0.4">
      <c r="A59" s="29"/>
      <c r="B59" s="29"/>
      <c r="C59" s="29"/>
      <c r="D59" s="29"/>
      <c r="E59" s="29"/>
      <c r="F59" s="29"/>
      <c r="G59" s="29"/>
      <c r="H59" s="29"/>
      <c r="I59" s="29"/>
      <c r="J59" s="29"/>
      <c r="K59" s="29"/>
      <c r="L59" s="29"/>
      <c r="M59" s="29"/>
      <c r="N59" s="29"/>
      <c r="O59" s="29"/>
      <c r="P59" s="29"/>
      <c r="Q59" s="29"/>
      <c r="R59" s="29"/>
      <c r="S59" s="29"/>
      <c r="T59" s="29"/>
      <c r="U59" s="29"/>
      <c r="V59" s="29"/>
      <c r="W59" s="29"/>
      <c r="X59" s="29"/>
    </row>
    <row r="60" spans="1:72" x14ac:dyDescent="0.4">
      <c r="K60" s="1" t="s">
        <v>64</v>
      </c>
    </row>
    <row r="61" spans="1:72" x14ac:dyDescent="0.4">
      <c r="A61" s="1" t="s">
        <v>76</v>
      </c>
      <c r="B61" s="1">
        <v>6</v>
      </c>
      <c r="F61" s="30" t="s">
        <v>39</v>
      </c>
      <c r="G61" s="30"/>
      <c r="H61" s="30"/>
      <c r="I61" s="30"/>
      <c r="J61" s="30"/>
      <c r="K61" s="30" t="s">
        <v>43</v>
      </c>
      <c r="L61" s="30"/>
      <c r="M61" s="30"/>
      <c r="N61" s="247">
        <f>15/100*100</f>
        <v>15</v>
      </c>
      <c r="O61" s="247"/>
      <c r="P61" s="30"/>
    </row>
    <row r="62" spans="1:72" x14ac:dyDescent="0.4">
      <c r="A62" s="1" t="s">
        <v>77</v>
      </c>
      <c r="B62" s="1">
        <v>5</v>
      </c>
      <c r="F62" s="30" t="s">
        <v>37</v>
      </c>
      <c r="G62" s="30"/>
      <c r="H62" s="30"/>
      <c r="I62" s="30"/>
      <c r="J62" s="30"/>
      <c r="K62" s="30" t="s">
        <v>44</v>
      </c>
      <c r="L62" s="30"/>
      <c r="M62" s="30"/>
      <c r="N62" s="30"/>
      <c r="O62" s="30"/>
      <c r="P62" s="30"/>
    </row>
    <row r="63" spans="1:72" x14ac:dyDescent="0.4">
      <c r="B63" s="1">
        <v>4</v>
      </c>
      <c r="F63" s="30" t="s">
        <v>38</v>
      </c>
      <c r="G63" s="30"/>
      <c r="H63" s="30"/>
      <c r="I63" s="30"/>
      <c r="J63" s="30"/>
      <c r="K63" s="30" t="s">
        <v>45</v>
      </c>
      <c r="L63" s="30"/>
      <c r="M63" s="30"/>
      <c r="N63" s="30"/>
      <c r="O63" s="30"/>
      <c r="P63" s="30"/>
    </row>
    <row r="64" spans="1:72" x14ac:dyDescent="0.4">
      <c r="B64" s="1">
        <v>3</v>
      </c>
      <c r="K64" s="1" t="s">
        <v>46</v>
      </c>
      <c r="O64" s="1">
        <v>1</v>
      </c>
      <c r="P64" s="1">
        <v>2</v>
      </c>
      <c r="Q64" s="1">
        <v>3</v>
      </c>
      <c r="R64" s="1">
        <v>4</v>
      </c>
      <c r="S64" s="1">
        <v>5</v>
      </c>
      <c r="T64" s="23">
        <v>6</v>
      </c>
      <c r="U64" s="1">
        <v>7</v>
      </c>
      <c r="V64" s="1">
        <v>8</v>
      </c>
      <c r="W64" s="1">
        <v>9</v>
      </c>
      <c r="X64" s="1">
        <v>10</v>
      </c>
      <c r="Y64" s="23">
        <v>11</v>
      </c>
      <c r="Z64" s="1">
        <v>12</v>
      </c>
      <c r="AA64" s="1">
        <v>13</v>
      </c>
      <c r="AB64" s="1">
        <v>14</v>
      </c>
      <c r="AC64" s="1">
        <v>15</v>
      </c>
      <c r="AD64" s="23">
        <v>16</v>
      </c>
      <c r="AE64" s="1">
        <v>17</v>
      </c>
      <c r="AF64" s="1">
        <v>18</v>
      </c>
      <c r="AG64" s="1">
        <v>19</v>
      </c>
      <c r="AH64" s="1">
        <v>20</v>
      </c>
      <c r="AI64" s="23">
        <v>21</v>
      </c>
      <c r="AJ64" s="1">
        <v>22</v>
      </c>
      <c r="AK64" s="1">
        <v>23</v>
      </c>
      <c r="AL64" s="1">
        <v>24</v>
      </c>
      <c r="AM64" s="1">
        <v>25</v>
      </c>
      <c r="AN64" s="23">
        <v>26</v>
      </c>
      <c r="AO64" s="1">
        <v>27</v>
      </c>
      <c r="AP64" s="1">
        <v>28</v>
      </c>
      <c r="AQ64" s="1">
        <v>29</v>
      </c>
      <c r="AR64" s="1">
        <v>30</v>
      </c>
      <c r="AS64" s="23">
        <v>31</v>
      </c>
      <c r="AT64" s="1">
        <v>32</v>
      </c>
      <c r="AU64" s="1">
        <v>33</v>
      </c>
      <c r="AV64" s="1">
        <v>34</v>
      </c>
      <c r="AW64" s="1">
        <v>35</v>
      </c>
      <c r="AX64" s="23">
        <v>36</v>
      </c>
      <c r="AY64" s="1">
        <v>37</v>
      </c>
      <c r="AZ64" s="1">
        <v>38</v>
      </c>
      <c r="BA64" s="1">
        <v>39</v>
      </c>
      <c r="BB64" s="1">
        <v>40</v>
      </c>
      <c r="BC64" s="23">
        <v>41</v>
      </c>
      <c r="BD64" s="1">
        <v>42</v>
      </c>
      <c r="BE64" s="1">
        <v>43</v>
      </c>
      <c r="BF64" s="1">
        <v>44</v>
      </c>
      <c r="BG64" s="1">
        <v>45</v>
      </c>
    </row>
    <row r="65" spans="2:59" ht="18.75" x14ac:dyDescent="0.4">
      <c r="B65" s="1">
        <v>2</v>
      </c>
      <c r="K65" s="1" t="s">
        <v>47</v>
      </c>
      <c r="O65" s="199" t="s">
        <v>56</v>
      </c>
      <c r="P65" s="170"/>
      <c r="Q65" s="170"/>
      <c r="R65" s="170"/>
      <c r="S65" s="170"/>
    </row>
    <row r="66" spans="2:59" ht="18.75" x14ac:dyDescent="0.4">
      <c r="K66" s="1" t="s">
        <v>65</v>
      </c>
      <c r="O66" s="245" t="s">
        <v>108</v>
      </c>
      <c r="P66" s="246"/>
      <c r="Q66" s="246"/>
      <c r="R66" s="246"/>
      <c r="S66" s="246"/>
      <c r="T66" s="245" t="s">
        <v>109</v>
      </c>
      <c r="U66" s="246"/>
      <c r="V66" s="246"/>
      <c r="W66" s="246"/>
      <c r="X66" s="246"/>
      <c r="Y66" s="245" t="s">
        <v>110</v>
      </c>
      <c r="Z66" s="246"/>
      <c r="AA66" s="246"/>
      <c r="AB66" s="246"/>
      <c r="AC66" s="246"/>
      <c r="AD66" s="245" t="s">
        <v>118</v>
      </c>
      <c r="AE66" s="246"/>
      <c r="AF66" s="246"/>
      <c r="AG66" s="246"/>
      <c r="AH66" s="246"/>
      <c r="AI66" s="245" t="s">
        <v>111</v>
      </c>
      <c r="AJ66" s="246"/>
      <c r="AK66" s="246"/>
      <c r="AL66" s="246"/>
      <c r="AM66" s="246"/>
      <c r="AN66" s="245" t="s">
        <v>119</v>
      </c>
      <c r="AO66" s="246"/>
      <c r="AP66" s="246"/>
      <c r="AQ66" s="246"/>
      <c r="AR66" s="246"/>
      <c r="AS66" s="245" t="s">
        <v>114</v>
      </c>
      <c r="AT66" s="246"/>
      <c r="AU66" s="246"/>
      <c r="AV66" s="246"/>
      <c r="AW66" s="246"/>
      <c r="AX66" s="245" t="s">
        <v>115</v>
      </c>
      <c r="AY66" s="246"/>
      <c r="AZ66" s="246"/>
      <c r="BA66" s="246"/>
      <c r="BB66" s="246"/>
      <c r="BC66" s="245" t="s">
        <v>120</v>
      </c>
      <c r="BD66" s="246"/>
      <c r="BE66" s="246"/>
      <c r="BF66" s="246"/>
      <c r="BG66" s="246"/>
    </row>
    <row r="67" spans="2:59" ht="18.75" x14ac:dyDescent="0.4">
      <c r="O67" s="245" t="s">
        <v>110</v>
      </c>
      <c r="P67" s="246"/>
      <c r="Q67" s="246"/>
      <c r="R67" s="246"/>
      <c r="S67" s="246"/>
      <c r="T67" s="245" t="s">
        <v>111</v>
      </c>
      <c r="U67" s="246"/>
      <c r="V67" s="246"/>
      <c r="W67" s="246"/>
      <c r="X67" s="246"/>
      <c r="Y67" s="245" t="s">
        <v>118</v>
      </c>
      <c r="Z67" s="246"/>
      <c r="AA67" s="246"/>
      <c r="AB67" s="246"/>
      <c r="AC67" s="246"/>
      <c r="AD67" s="245" t="s">
        <v>121</v>
      </c>
      <c r="AE67" s="246"/>
      <c r="AF67" s="246"/>
      <c r="AG67" s="246"/>
      <c r="AH67" s="246"/>
      <c r="AI67" s="245" t="s">
        <v>119</v>
      </c>
      <c r="AJ67" s="246"/>
      <c r="AK67" s="246"/>
      <c r="AL67" s="246"/>
      <c r="AM67" s="246"/>
      <c r="AN67" s="245" t="s">
        <v>122</v>
      </c>
      <c r="AO67" s="246"/>
      <c r="AP67" s="246"/>
      <c r="AQ67" s="246"/>
      <c r="AR67" s="246"/>
      <c r="AS67" s="245" t="s">
        <v>115</v>
      </c>
      <c r="AT67" s="246"/>
      <c r="AU67" s="246"/>
      <c r="AV67" s="246"/>
      <c r="AW67" s="246"/>
      <c r="AX67" s="245" t="s">
        <v>120</v>
      </c>
      <c r="AY67" s="246"/>
      <c r="AZ67" s="246"/>
      <c r="BA67" s="246"/>
      <c r="BB67" s="246"/>
      <c r="BC67" s="245" t="s">
        <v>123</v>
      </c>
      <c r="BD67" s="246"/>
      <c r="BE67" s="246"/>
      <c r="BF67" s="246"/>
      <c r="BG67" s="246"/>
    </row>
    <row r="68" spans="2:59" ht="18.75" x14ac:dyDescent="0.4">
      <c r="O68" s="245" t="s">
        <v>118</v>
      </c>
      <c r="P68" s="246"/>
      <c r="Q68" s="246"/>
      <c r="R68" s="246"/>
      <c r="S68" s="246"/>
      <c r="T68" s="245" t="s">
        <v>119</v>
      </c>
      <c r="U68" s="246"/>
      <c r="V68" s="246"/>
      <c r="W68" s="246"/>
      <c r="X68" s="246"/>
      <c r="Y68" s="245" t="s">
        <v>121</v>
      </c>
      <c r="Z68" s="246"/>
      <c r="AA68" s="246"/>
      <c r="AB68" s="246"/>
      <c r="AC68" s="246"/>
      <c r="AD68" s="245" t="s">
        <v>137</v>
      </c>
      <c r="AE68" s="246"/>
      <c r="AF68" s="246"/>
      <c r="AG68" s="246"/>
      <c r="AH68" s="246"/>
      <c r="AI68" s="245" t="s">
        <v>122</v>
      </c>
      <c r="AJ68" s="246"/>
      <c r="AK68" s="246"/>
      <c r="AL68" s="246"/>
      <c r="AM68" s="246"/>
      <c r="AN68" s="245" t="s">
        <v>138</v>
      </c>
      <c r="AO68" s="246"/>
      <c r="AP68" s="246"/>
      <c r="AQ68" s="246"/>
      <c r="AR68" s="246"/>
      <c r="AS68" s="245" t="s">
        <v>120</v>
      </c>
      <c r="AT68" s="246"/>
      <c r="AU68" s="246"/>
      <c r="AV68" s="246"/>
      <c r="AW68" s="246"/>
      <c r="AX68" s="245" t="s">
        <v>123</v>
      </c>
      <c r="AY68" s="246"/>
      <c r="AZ68" s="246"/>
      <c r="BA68" s="246"/>
      <c r="BB68" s="246"/>
      <c r="BC68" s="245" t="s">
        <v>139</v>
      </c>
      <c r="BD68" s="246"/>
      <c r="BE68" s="246"/>
      <c r="BF68" s="246"/>
      <c r="BG68" s="246"/>
    </row>
    <row r="70" spans="2:59" ht="18.75" x14ac:dyDescent="0.4">
      <c r="O70" s="199" t="s">
        <v>56</v>
      </c>
      <c r="P70" s="170"/>
      <c r="Q70" s="170"/>
      <c r="R70" s="170"/>
      <c r="S70" s="170"/>
    </row>
    <row r="71" spans="2:59" ht="18.75" customHeight="1" x14ac:dyDescent="0.4">
      <c r="N71" s="55" t="s">
        <v>94</v>
      </c>
      <c r="O71" s="245" t="s">
        <v>108</v>
      </c>
      <c r="P71" s="246"/>
      <c r="Q71" s="246"/>
      <c r="R71" s="246"/>
      <c r="S71" s="246"/>
      <c r="T71" s="245" t="s">
        <v>106</v>
      </c>
      <c r="U71" s="246"/>
      <c r="V71" s="246"/>
      <c r="W71" s="246"/>
      <c r="X71" s="246"/>
      <c r="Y71" s="245" t="s">
        <v>104</v>
      </c>
      <c r="Z71" s="246"/>
      <c r="AA71" s="246"/>
      <c r="AB71" s="246"/>
      <c r="AC71" s="246"/>
      <c r="AD71" s="245" t="s">
        <v>102</v>
      </c>
      <c r="AE71" s="246"/>
      <c r="AF71" s="246"/>
      <c r="AG71" s="246"/>
      <c r="AH71" s="246"/>
      <c r="AI71" s="245" t="s">
        <v>55</v>
      </c>
      <c r="AJ71" s="246"/>
      <c r="AK71" s="246"/>
      <c r="AL71" s="246"/>
      <c r="AM71" s="246"/>
      <c r="AN71" s="245" t="s">
        <v>54</v>
      </c>
      <c r="AO71" s="246"/>
      <c r="AP71" s="246"/>
      <c r="AQ71" s="246"/>
      <c r="AR71" s="246"/>
      <c r="AS71" s="245" t="s">
        <v>50</v>
      </c>
      <c r="AT71" s="246"/>
      <c r="AU71" s="246"/>
      <c r="AV71" s="246"/>
      <c r="AW71" s="246"/>
    </row>
    <row r="72" spans="2:59" ht="18.75" x14ac:dyDescent="0.4">
      <c r="O72" s="245" t="s">
        <v>110</v>
      </c>
      <c r="P72" s="246"/>
      <c r="Q72" s="246"/>
      <c r="R72" s="246"/>
      <c r="S72" s="246"/>
      <c r="T72" s="245" t="s">
        <v>108</v>
      </c>
      <c r="U72" s="246"/>
      <c r="V72" s="246"/>
      <c r="W72" s="246"/>
      <c r="X72" s="246"/>
      <c r="Y72" s="245" t="s">
        <v>106</v>
      </c>
      <c r="Z72" s="246"/>
      <c r="AA72" s="246"/>
      <c r="AB72" s="246"/>
      <c r="AC72" s="246"/>
      <c r="AD72" s="245" t="s">
        <v>104</v>
      </c>
      <c r="AE72" s="246"/>
      <c r="AF72" s="246"/>
      <c r="AG72" s="246"/>
      <c r="AH72" s="246"/>
      <c r="AI72" s="245" t="s">
        <v>102</v>
      </c>
      <c r="AJ72" s="246"/>
      <c r="AK72" s="246"/>
      <c r="AL72" s="246"/>
      <c r="AM72" s="246"/>
      <c r="AN72" s="245" t="s">
        <v>55</v>
      </c>
      <c r="AO72" s="246"/>
      <c r="AP72" s="246"/>
      <c r="AQ72" s="246"/>
      <c r="AR72" s="246"/>
      <c r="AS72" s="245" t="s">
        <v>54</v>
      </c>
      <c r="AT72" s="246"/>
      <c r="AU72" s="246"/>
      <c r="AV72" s="246"/>
      <c r="AW72" s="246"/>
    </row>
    <row r="73" spans="2:59" ht="18.75" x14ac:dyDescent="0.4">
      <c r="O73" s="245" t="s">
        <v>118</v>
      </c>
      <c r="P73" s="246"/>
      <c r="Q73" s="246"/>
      <c r="R73" s="246"/>
      <c r="S73" s="246"/>
      <c r="T73" s="245" t="s">
        <v>110</v>
      </c>
      <c r="U73" s="246"/>
      <c r="V73" s="246"/>
      <c r="W73" s="246"/>
      <c r="X73" s="246"/>
      <c r="Y73" s="245" t="s">
        <v>108</v>
      </c>
      <c r="Z73" s="246"/>
      <c r="AA73" s="246"/>
      <c r="AB73" s="246"/>
      <c r="AC73" s="246"/>
      <c r="AD73" s="245" t="s">
        <v>106</v>
      </c>
      <c r="AE73" s="246"/>
      <c r="AF73" s="246"/>
      <c r="AG73" s="246"/>
      <c r="AH73" s="246"/>
      <c r="AI73" s="245" t="s">
        <v>104</v>
      </c>
      <c r="AJ73" s="246"/>
      <c r="AK73" s="246"/>
      <c r="AL73" s="246"/>
      <c r="AM73" s="246"/>
      <c r="AN73" s="245" t="s">
        <v>102</v>
      </c>
      <c r="AO73" s="246"/>
      <c r="AP73" s="246"/>
      <c r="AQ73" s="246"/>
      <c r="AR73" s="246"/>
      <c r="AS73" s="245" t="s">
        <v>55</v>
      </c>
      <c r="AT73" s="246"/>
      <c r="AU73" s="246"/>
      <c r="AV73" s="246"/>
      <c r="AW73" s="246"/>
    </row>
    <row r="74" spans="2:59" x14ac:dyDescent="0.4">
      <c r="O74" s="1">
        <v>1</v>
      </c>
      <c r="P74" s="1">
        <v>2</v>
      </c>
      <c r="Q74" s="1">
        <v>3</v>
      </c>
      <c r="R74" s="1">
        <v>4</v>
      </c>
      <c r="S74" s="1">
        <v>5</v>
      </c>
      <c r="T74" s="23">
        <v>6</v>
      </c>
      <c r="U74" s="1">
        <v>7</v>
      </c>
      <c r="V74" s="1">
        <v>8</v>
      </c>
      <c r="W74" s="1">
        <v>9</v>
      </c>
      <c r="X74" s="1">
        <v>10</v>
      </c>
      <c r="Y74" s="23">
        <v>11</v>
      </c>
      <c r="Z74" s="1">
        <v>12</v>
      </c>
      <c r="AA74" s="1">
        <v>13</v>
      </c>
      <c r="AB74" s="1">
        <v>14</v>
      </c>
      <c r="AC74" s="1">
        <v>15</v>
      </c>
      <c r="AD74" s="23">
        <v>16</v>
      </c>
      <c r="AE74" s="1">
        <v>17</v>
      </c>
      <c r="AF74" s="1">
        <v>18</v>
      </c>
      <c r="AG74" s="1">
        <v>19</v>
      </c>
      <c r="AH74" s="1">
        <v>20</v>
      </c>
      <c r="AI74" s="23">
        <v>21</v>
      </c>
      <c r="AJ74" s="1">
        <v>22</v>
      </c>
      <c r="AK74" s="1">
        <v>23</v>
      </c>
      <c r="AL74" s="1">
        <v>24</v>
      </c>
      <c r="AM74" s="1">
        <v>25</v>
      </c>
      <c r="AN74" s="23">
        <v>26</v>
      </c>
      <c r="AO74" s="1">
        <v>27</v>
      </c>
      <c r="AP74" s="1">
        <v>28</v>
      </c>
      <c r="AQ74" s="1">
        <v>29</v>
      </c>
      <c r="AR74" s="1">
        <v>30</v>
      </c>
      <c r="AS74" s="23">
        <v>31</v>
      </c>
      <c r="AT74" s="1">
        <v>32</v>
      </c>
      <c r="AU74" s="1">
        <v>33</v>
      </c>
      <c r="AV74" s="1">
        <v>34</v>
      </c>
      <c r="AW74" s="1">
        <v>35</v>
      </c>
      <c r="AX74" s="23">
        <v>36</v>
      </c>
      <c r="AY74" s="1">
        <v>37</v>
      </c>
      <c r="AZ74" s="1">
        <v>38</v>
      </c>
      <c r="BA74" s="1">
        <v>39</v>
      </c>
      <c r="BB74" s="1">
        <v>40</v>
      </c>
    </row>
    <row r="75" spans="2:59" ht="18.75" customHeight="1" x14ac:dyDescent="0.4">
      <c r="O75" s="1" t="s">
        <v>67</v>
      </c>
    </row>
    <row r="76" spans="2:59" ht="18.75" customHeight="1" x14ac:dyDescent="0.4">
      <c r="N76" s="55" t="s">
        <v>93</v>
      </c>
      <c r="O76" s="245" t="s">
        <v>109</v>
      </c>
      <c r="P76" s="246"/>
      <c r="Q76" s="246"/>
      <c r="R76" s="246"/>
      <c r="S76" s="246"/>
      <c r="T76" s="245" t="s">
        <v>107</v>
      </c>
      <c r="U76" s="246"/>
      <c r="V76" s="246"/>
      <c r="W76" s="246"/>
      <c r="X76" s="246"/>
      <c r="Y76" s="245" t="s">
        <v>105</v>
      </c>
      <c r="Z76" s="246"/>
      <c r="AA76" s="246"/>
      <c r="AB76" s="246"/>
      <c r="AC76" s="246"/>
      <c r="AD76" s="245" t="s">
        <v>103</v>
      </c>
      <c r="AE76" s="246"/>
      <c r="AF76" s="246"/>
      <c r="AG76" s="246"/>
      <c r="AH76" s="246"/>
      <c r="AI76" s="245" t="s">
        <v>53</v>
      </c>
      <c r="AJ76" s="246"/>
      <c r="AK76" s="246"/>
      <c r="AL76" s="246"/>
      <c r="AM76" s="246"/>
      <c r="AN76" s="245" t="s">
        <v>52</v>
      </c>
      <c r="AO76" s="246"/>
      <c r="AP76" s="246"/>
      <c r="AQ76" s="246"/>
      <c r="AR76" s="246"/>
    </row>
    <row r="77" spans="2:59" ht="18.75" customHeight="1" x14ac:dyDescent="0.4">
      <c r="O77" s="245" t="s">
        <v>111</v>
      </c>
      <c r="P77" s="246"/>
      <c r="Q77" s="246"/>
      <c r="R77" s="246"/>
      <c r="S77" s="246"/>
      <c r="T77" s="245" t="s">
        <v>109</v>
      </c>
      <c r="U77" s="246"/>
      <c r="V77" s="246"/>
      <c r="W77" s="246"/>
      <c r="X77" s="246"/>
      <c r="Y77" s="245" t="s">
        <v>107</v>
      </c>
      <c r="Z77" s="246"/>
      <c r="AA77" s="246"/>
      <c r="AB77" s="246"/>
      <c r="AC77" s="246"/>
      <c r="AD77" s="245" t="s">
        <v>105</v>
      </c>
      <c r="AE77" s="246"/>
      <c r="AF77" s="246"/>
      <c r="AG77" s="246"/>
      <c r="AH77" s="246"/>
      <c r="AI77" s="245" t="s">
        <v>103</v>
      </c>
      <c r="AJ77" s="246"/>
      <c r="AK77" s="246"/>
      <c r="AL77" s="246"/>
      <c r="AM77" s="246"/>
      <c r="AN77" s="245" t="s">
        <v>53</v>
      </c>
      <c r="AO77" s="246"/>
      <c r="AP77" s="246"/>
      <c r="AQ77" s="246"/>
      <c r="AR77" s="246"/>
    </row>
    <row r="78" spans="2:59" ht="19.5" customHeight="1" x14ac:dyDescent="0.4">
      <c r="O78" s="245" t="s">
        <v>119</v>
      </c>
      <c r="P78" s="246"/>
      <c r="Q78" s="246"/>
      <c r="R78" s="246"/>
      <c r="S78" s="246"/>
      <c r="T78" s="245" t="s">
        <v>111</v>
      </c>
      <c r="U78" s="246"/>
      <c r="V78" s="246"/>
      <c r="W78" s="246"/>
      <c r="X78" s="246"/>
      <c r="Y78" s="245" t="s">
        <v>109</v>
      </c>
      <c r="Z78" s="246"/>
      <c r="AA78" s="246"/>
      <c r="AB78" s="246"/>
      <c r="AC78" s="246"/>
      <c r="AD78" s="245" t="s">
        <v>107</v>
      </c>
      <c r="AE78" s="246"/>
      <c r="AF78" s="246"/>
      <c r="AG78" s="246"/>
      <c r="AH78" s="246"/>
      <c r="AI78" s="245" t="s">
        <v>105</v>
      </c>
      <c r="AJ78" s="246"/>
      <c r="AK78" s="246"/>
      <c r="AL78" s="246"/>
      <c r="AM78" s="246"/>
      <c r="AN78" s="245" t="s">
        <v>103</v>
      </c>
      <c r="AO78" s="246"/>
      <c r="AP78" s="246"/>
      <c r="AQ78" s="246"/>
      <c r="AR78" s="246"/>
    </row>
    <row r="79" spans="2:59" ht="18.75" customHeight="1" x14ac:dyDescent="0.4"/>
    <row r="80" spans="2:59" ht="18.75" customHeight="1" x14ac:dyDescent="0.4">
      <c r="O80" s="1" t="s">
        <v>67</v>
      </c>
    </row>
    <row r="81" spans="14:44" ht="18.75" customHeight="1" x14ac:dyDescent="0.4">
      <c r="N81" s="55" t="s">
        <v>95</v>
      </c>
      <c r="O81" s="245" t="s">
        <v>114</v>
      </c>
      <c r="P81" s="246"/>
      <c r="Q81" s="246"/>
      <c r="R81" s="246"/>
      <c r="S81" s="246"/>
      <c r="T81" s="245" t="s">
        <v>113</v>
      </c>
      <c r="U81" s="246"/>
      <c r="V81" s="246"/>
      <c r="W81" s="246"/>
      <c r="X81" s="246"/>
      <c r="Y81" s="245" t="s">
        <v>112</v>
      </c>
      <c r="Z81" s="246"/>
      <c r="AA81" s="246"/>
      <c r="AB81" s="246"/>
      <c r="AC81" s="246"/>
      <c r="AD81" s="245" t="s">
        <v>116</v>
      </c>
      <c r="AE81" s="246"/>
      <c r="AF81" s="246"/>
      <c r="AG81" s="246"/>
      <c r="AH81" s="246"/>
      <c r="AI81" s="245" t="s">
        <v>101</v>
      </c>
      <c r="AJ81" s="246"/>
      <c r="AK81" s="246"/>
      <c r="AL81" s="246"/>
      <c r="AM81" s="246"/>
      <c r="AN81" s="245" t="s">
        <v>100</v>
      </c>
      <c r="AO81" s="246"/>
      <c r="AP81" s="246"/>
      <c r="AQ81" s="246"/>
      <c r="AR81" s="246"/>
    </row>
    <row r="82" spans="14:44" ht="18.75" customHeight="1" x14ac:dyDescent="0.4">
      <c r="O82" s="245" t="s">
        <v>115</v>
      </c>
      <c r="P82" s="246"/>
      <c r="Q82" s="246"/>
      <c r="R82" s="246"/>
      <c r="S82" s="246"/>
      <c r="T82" s="245" t="s">
        <v>114</v>
      </c>
      <c r="U82" s="246"/>
      <c r="V82" s="246"/>
      <c r="W82" s="246"/>
      <c r="X82" s="246"/>
      <c r="Y82" s="245" t="s">
        <v>113</v>
      </c>
      <c r="Z82" s="246"/>
      <c r="AA82" s="246"/>
      <c r="AB82" s="246"/>
      <c r="AC82" s="246"/>
      <c r="AD82" s="245" t="s">
        <v>112</v>
      </c>
      <c r="AE82" s="246"/>
      <c r="AF82" s="246"/>
      <c r="AG82" s="246"/>
      <c r="AH82" s="246"/>
      <c r="AI82" s="245" t="s">
        <v>116</v>
      </c>
      <c r="AJ82" s="246"/>
      <c r="AK82" s="246"/>
      <c r="AL82" s="246"/>
      <c r="AM82" s="246"/>
      <c r="AN82" s="245" t="s">
        <v>101</v>
      </c>
      <c r="AO82" s="246"/>
      <c r="AP82" s="246"/>
      <c r="AQ82" s="246"/>
      <c r="AR82" s="246"/>
    </row>
    <row r="83" spans="14:44" ht="18.75" customHeight="1" x14ac:dyDescent="0.4">
      <c r="O83" s="245" t="s">
        <v>120</v>
      </c>
      <c r="P83" s="246"/>
      <c r="Q83" s="246"/>
      <c r="R83" s="246"/>
      <c r="S83" s="246"/>
      <c r="T83" s="245" t="s">
        <v>115</v>
      </c>
      <c r="U83" s="246"/>
      <c r="V83" s="246"/>
      <c r="W83" s="246"/>
      <c r="X83" s="246"/>
      <c r="Y83" s="245" t="s">
        <v>114</v>
      </c>
      <c r="Z83" s="246"/>
      <c r="AA83" s="246"/>
      <c r="AB83" s="246"/>
      <c r="AC83" s="246"/>
      <c r="AD83" s="245" t="s">
        <v>113</v>
      </c>
      <c r="AE83" s="246"/>
      <c r="AF83" s="246"/>
      <c r="AG83" s="246"/>
      <c r="AH83" s="246"/>
      <c r="AI83" s="245" t="s">
        <v>112</v>
      </c>
      <c r="AJ83" s="246"/>
      <c r="AK83" s="246"/>
      <c r="AL83" s="246"/>
      <c r="AM83" s="246"/>
      <c r="AN83" s="245" t="s">
        <v>116</v>
      </c>
      <c r="AO83" s="245"/>
      <c r="AP83" s="245"/>
      <c r="AQ83" s="245"/>
      <c r="AR83" s="245"/>
    </row>
    <row r="84" spans="14:44" ht="18.75" customHeight="1" x14ac:dyDescent="0.4"/>
    <row r="85" spans="14:44" ht="18.75" customHeight="1" x14ac:dyDescent="0.4"/>
  </sheetData>
  <sheetProtection algorithmName="SHA-512" hashValue="+1I0BzlWopOPvxrxteqyjk8OuhykhrQGQBELLi0Yi9/8eA8rzWnp/yyffkr8qWeW+sljVS9kgQXppliTyUOWew==" saltValue="4/04gkK9YwebjRbZO3bF4Q==" spinCount="100000" sheet="1"/>
  <mergeCells count="276">
    <mergeCell ref="AX66:BB66"/>
    <mergeCell ref="BC66:BG66"/>
    <mergeCell ref="AX67:BB67"/>
    <mergeCell ref="BC67:BG67"/>
    <mergeCell ref="AX68:BB68"/>
    <mergeCell ref="BC68:BG68"/>
    <mergeCell ref="O83:S83"/>
    <mergeCell ref="T83:X83"/>
    <mergeCell ref="Y83:AC83"/>
    <mergeCell ref="AD83:AH83"/>
    <mergeCell ref="AI83:AM83"/>
    <mergeCell ref="AN83:AR83"/>
    <mergeCell ref="O81:S81"/>
    <mergeCell ref="T81:X81"/>
    <mergeCell ref="Y81:AC81"/>
    <mergeCell ref="AD81:AH81"/>
    <mergeCell ref="AI81:AM81"/>
    <mergeCell ref="AN81:AR81"/>
    <mergeCell ref="O82:S82"/>
    <mergeCell ref="T82:X82"/>
    <mergeCell ref="Y82:AC82"/>
    <mergeCell ref="AD82:AH82"/>
    <mergeCell ref="AI82:AM82"/>
    <mergeCell ref="AN82:AR82"/>
    <mergeCell ref="O78:S78"/>
    <mergeCell ref="T78:X78"/>
    <mergeCell ref="Y78:AC78"/>
    <mergeCell ref="AD78:AH78"/>
    <mergeCell ref="O72:S72"/>
    <mergeCell ref="T72:X72"/>
    <mergeCell ref="Y72:AC72"/>
    <mergeCell ref="AD72:AH72"/>
    <mergeCell ref="Q37:T37"/>
    <mergeCell ref="Z49:AE50"/>
    <mergeCell ref="AF49:AU50"/>
    <mergeCell ref="Z51:AE52"/>
    <mergeCell ref="AF51:AU52"/>
    <mergeCell ref="AK45:AU48"/>
    <mergeCell ref="O49:R50"/>
    <mergeCell ref="AS66:AW66"/>
    <mergeCell ref="AS67:AW67"/>
    <mergeCell ref="AS68:AW68"/>
    <mergeCell ref="AI78:AM78"/>
    <mergeCell ref="AN78:AR78"/>
    <mergeCell ref="O76:S76"/>
    <mergeCell ref="T76:X76"/>
    <mergeCell ref="Y76:AC76"/>
    <mergeCell ref="AD76:AH76"/>
    <mergeCell ref="AI76:AM76"/>
    <mergeCell ref="AN76:AR76"/>
    <mergeCell ref="O77:S77"/>
    <mergeCell ref="T77:X77"/>
    <mergeCell ref="Y77:AC77"/>
    <mergeCell ref="AD77:AH77"/>
    <mergeCell ref="AI77:AM77"/>
    <mergeCell ref="AN77:AR77"/>
    <mergeCell ref="AI72:AM72"/>
    <mergeCell ref="AN72:AR72"/>
    <mergeCell ref="AS72:AW72"/>
    <mergeCell ref="O73:S73"/>
    <mergeCell ref="T73:X73"/>
    <mergeCell ref="Y73:AC73"/>
    <mergeCell ref="AD73:AH73"/>
    <mergeCell ref="AI73:AM73"/>
    <mergeCell ref="AN73:AR73"/>
    <mergeCell ref="AS73:AW73"/>
    <mergeCell ref="AS71:AW71"/>
    <mergeCell ref="O71:S71"/>
    <mergeCell ref="T71:X71"/>
    <mergeCell ref="Y71:AC71"/>
    <mergeCell ref="AD71:AH71"/>
    <mergeCell ref="AI71:AM71"/>
    <mergeCell ref="AN71:AR71"/>
    <mergeCell ref="G55:N57"/>
    <mergeCell ref="AD67:AH67"/>
    <mergeCell ref="AD68:AH68"/>
    <mergeCell ref="O70:S70"/>
    <mergeCell ref="O68:S68"/>
    <mergeCell ref="T68:X68"/>
    <mergeCell ref="Y68:AC68"/>
    <mergeCell ref="AI68:AM68"/>
    <mergeCell ref="AN68:AR68"/>
    <mergeCell ref="O67:S67"/>
    <mergeCell ref="T67:X67"/>
    <mergeCell ref="Y67:AC67"/>
    <mergeCell ref="AI67:AM67"/>
    <mergeCell ref="AN67:AR67"/>
    <mergeCell ref="AN66:AR66"/>
    <mergeCell ref="AI66:AM66"/>
    <mergeCell ref="AD66:AH66"/>
    <mergeCell ref="Y66:AC66"/>
    <mergeCell ref="T66:X66"/>
    <mergeCell ref="O66:S66"/>
    <mergeCell ref="N61:O61"/>
    <mergeCell ref="A39:I39"/>
    <mergeCell ref="J39:K39"/>
    <mergeCell ref="M27:Q27"/>
    <mergeCell ref="O26:Q26"/>
    <mergeCell ref="C27:G27"/>
    <mergeCell ref="Q44:T44"/>
    <mergeCell ref="U22:V23"/>
    <mergeCell ref="M22:Q23"/>
    <mergeCell ref="U26:V27"/>
    <mergeCell ref="R22:T23"/>
    <mergeCell ref="R24:T25"/>
    <mergeCell ref="R26:T27"/>
    <mergeCell ref="K24:L25"/>
    <mergeCell ref="K26:L27"/>
    <mergeCell ref="C22:G23"/>
    <mergeCell ref="D24:D25"/>
    <mergeCell ref="E24:G25"/>
    <mergeCell ref="C55:F57"/>
    <mergeCell ref="H34:O34"/>
    <mergeCell ref="P34:W34"/>
    <mergeCell ref="H24:J25"/>
    <mergeCell ref="H26:J27"/>
    <mergeCell ref="E26:G26"/>
    <mergeCell ref="O65:S65"/>
    <mergeCell ref="M24:M25"/>
    <mergeCell ref="S49:T50"/>
    <mergeCell ref="C24:C25"/>
    <mergeCell ref="C30:K30"/>
    <mergeCell ref="L30:N30"/>
    <mergeCell ref="R30:U30"/>
    <mergeCell ref="O52:Q52"/>
    <mergeCell ref="U52:X52"/>
    <mergeCell ref="A46:M47"/>
    <mergeCell ref="H40:O40"/>
    <mergeCell ref="P40:W40"/>
    <mergeCell ref="U24:V25"/>
    <mergeCell ref="M49:N50"/>
    <mergeCell ref="U37:X37"/>
    <mergeCell ref="C49:D50"/>
    <mergeCell ref="E49:H50"/>
    <mergeCell ref="I49:J50"/>
    <mergeCell ref="Z47:AE48"/>
    <mergeCell ref="O24:Q25"/>
    <mergeCell ref="N24:N25"/>
    <mergeCell ref="AF47:AH48"/>
    <mergeCell ref="AI47:AJ48"/>
    <mergeCell ref="AW48:BT48"/>
    <mergeCell ref="Z45:AE46"/>
    <mergeCell ref="AF45:AH46"/>
    <mergeCell ref="AI45:AJ46"/>
    <mergeCell ref="AW46:BT47"/>
    <mergeCell ref="AY40:BE40"/>
    <mergeCell ref="BF40:BG40"/>
    <mergeCell ref="AQ38:AT38"/>
    <mergeCell ref="AU38:AV38"/>
    <mergeCell ref="BO38:BR38"/>
    <mergeCell ref="BS38:BT38"/>
    <mergeCell ref="AQ40:AT40"/>
    <mergeCell ref="AU40:AV40"/>
    <mergeCell ref="BO40:BR40"/>
    <mergeCell ref="BS40:BT40"/>
    <mergeCell ref="AM35:AO35"/>
    <mergeCell ref="AP35:AQ35"/>
    <mergeCell ref="AR35:AV35"/>
    <mergeCell ref="BL26:BN26"/>
    <mergeCell ref="BO26:BP26"/>
    <mergeCell ref="BQ26:BT26"/>
    <mergeCell ref="AQ30:AT30"/>
    <mergeCell ref="AU30:AV30"/>
    <mergeCell ref="BO30:BR30"/>
    <mergeCell ref="BS30:BT30"/>
    <mergeCell ref="AY32:BE32"/>
    <mergeCell ref="BF32:BG32"/>
    <mergeCell ref="BK35:BM35"/>
    <mergeCell ref="BN35:BO35"/>
    <mergeCell ref="BP35:BT35"/>
    <mergeCell ref="AQ32:AT32"/>
    <mergeCell ref="AU32:AV32"/>
    <mergeCell ref="BO32:BR32"/>
    <mergeCell ref="BS32:BT32"/>
    <mergeCell ref="AY30:BG30"/>
    <mergeCell ref="A2:X2"/>
    <mergeCell ref="Y2:AV2"/>
    <mergeCell ref="AW2:BT2"/>
    <mergeCell ref="AG3:AM4"/>
    <mergeCell ref="AP4:AV4"/>
    <mergeCell ref="BN4:BT4"/>
    <mergeCell ref="C12:G13"/>
    <mergeCell ref="K12:L13"/>
    <mergeCell ref="C11:F11"/>
    <mergeCell ref="G11:H11"/>
    <mergeCell ref="I11:L11"/>
    <mergeCell ref="M11:P11"/>
    <mergeCell ref="Q11:R11"/>
    <mergeCell ref="S11:V11"/>
    <mergeCell ref="AK9:AV9"/>
    <mergeCell ref="BI9:BT9"/>
    <mergeCell ref="AG11:AJ11"/>
    <mergeCell ref="AK11:AU11"/>
    <mergeCell ref="BE11:BH11"/>
    <mergeCell ref="BI11:BS11"/>
    <mergeCell ref="AG8:AJ8"/>
    <mergeCell ref="B4:G5"/>
    <mergeCell ref="F10:J10"/>
    <mergeCell ref="K10:L10"/>
    <mergeCell ref="AN26:AP26"/>
    <mergeCell ref="AQ26:AR26"/>
    <mergeCell ref="AS26:AV26"/>
    <mergeCell ref="H18:J19"/>
    <mergeCell ref="H16:J17"/>
    <mergeCell ref="R14:T15"/>
    <mergeCell ref="R16:T17"/>
    <mergeCell ref="Y15:AV18"/>
    <mergeCell ref="R20:T21"/>
    <mergeCell ref="J4:M5"/>
    <mergeCell ref="H3:M3"/>
    <mergeCell ref="AN22:AO22"/>
    <mergeCell ref="H4:I5"/>
    <mergeCell ref="AO3:AP3"/>
    <mergeCell ref="AM8:AV8"/>
    <mergeCell ref="AK13:AU13"/>
    <mergeCell ref="R12:T13"/>
    <mergeCell ref="H12:J13"/>
    <mergeCell ref="H14:J15"/>
    <mergeCell ref="N3:S3"/>
    <mergeCell ref="N4:S5"/>
    <mergeCell ref="AP22:AQ22"/>
    <mergeCell ref="AG13:AJ13"/>
    <mergeCell ref="U12:V13"/>
    <mergeCell ref="U14:V15"/>
    <mergeCell ref="U16:V17"/>
    <mergeCell ref="U18:V19"/>
    <mergeCell ref="U20:V21"/>
    <mergeCell ref="M20:Q21"/>
    <mergeCell ref="A10:D10"/>
    <mergeCell ref="BI13:BS13"/>
    <mergeCell ref="BK8:BT8"/>
    <mergeCell ref="BE13:BH13"/>
    <mergeCell ref="H22:J23"/>
    <mergeCell ref="M16:Q17"/>
    <mergeCell ref="M18:Q19"/>
    <mergeCell ref="K14:L15"/>
    <mergeCell ref="K16:L17"/>
    <mergeCell ref="K18:L19"/>
    <mergeCell ref="K20:L21"/>
    <mergeCell ref="K22:L23"/>
    <mergeCell ref="M12:Q13"/>
    <mergeCell ref="M14:Q15"/>
    <mergeCell ref="R18:T19"/>
    <mergeCell ref="H20:J21"/>
    <mergeCell ref="B6:G8"/>
    <mergeCell ref="BE8:BH8"/>
    <mergeCell ref="AW15:BT18"/>
    <mergeCell ref="BN22:BO22"/>
    <mergeCell ref="C14:G15"/>
    <mergeCell ref="C16:G17"/>
    <mergeCell ref="C18:G19"/>
    <mergeCell ref="C20:G21"/>
    <mergeCell ref="BM3:BN3"/>
    <mergeCell ref="E1:X1"/>
    <mergeCell ref="U4:V4"/>
    <mergeCell ref="C42:G43"/>
    <mergeCell ref="C40:D41"/>
    <mergeCell ref="E40:G41"/>
    <mergeCell ref="AA40:AG40"/>
    <mergeCell ref="AH40:AI40"/>
    <mergeCell ref="AH32:AI32"/>
    <mergeCell ref="AA32:AG32"/>
    <mergeCell ref="AA30:AI30"/>
    <mergeCell ref="C34:G36"/>
    <mergeCell ref="H35:M36"/>
    <mergeCell ref="N35:O36"/>
    <mergeCell ref="P35:U36"/>
    <mergeCell ref="V35:W36"/>
    <mergeCell ref="H41:M43"/>
    <mergeCell ref="N41:O43"/>
    <mergeCell ref="P41:U43"/>
    <mergeCell ref="V41:W43"/>
    <mergeCell ref="N6:S8"/>
    <mergeCell ref="H6:M8"/>
    <mergeCell ref="B3:G3"/>
    <mergeCell ref="BL22:BM22"/>
  </mergeCells>
  <phoneticPr fontId="1"/>
  <conditionalFormatting sqref="C12:V13">
    <cfRule type="expression" dxfId="10" priority="17">
      <formula>$H$4&lt;6</formula>
    </cfRule>
  </conditionalFormatting>
  <conditionalFormatting sqref="C14:V15">
    <cfRule type="expression" dxfId="9" priority="18">
      <formula>$H$4&lt;5</formula>
    </cfRule>
  </conditionalFormatting>
  <conditionalFormatting sqref="C16:V17">
    <cfRule type="expression" dxfId="8" priority="19">
      <formula>$H$4&lt;4</formula>
    </cfRule>
  </conditionalFormatting>
  <conditionalFormatting sqref="C18:V19">
    <cfRule type="expression" dxfId="7" priority="20">
      <formula>$H$4&lt;3</formula>
    </cfRule>
  </conditionalFormatting>
  <conditionalFormatting sqref="C20:V21 C23:L23 C22:M22 R22:V23">
    <cfRule type="expression" dxfId="6" priority="21">
      <formula>$H$4=""</formula>
    </cfRule>
  </conditionalFormatting>
  <conditionalFormatting sqref="Y1:BT1 Y2 AW2 Y3:BT57 A9:X38 A40:X57 A39 J39 L39:X39">
    <cfRule type="expression" dxfId="5" priority="8">
      <formula>$B$4=""</formula>
    </cfRule>
  </conditionalFormatting>
  <conditionalFormatting sqref="Y1:BT57 A9:X38 A40:X57 A39 J39 L39:X39">
    <cfRule type="expression" dxfId="4" priority="6">
      <formula>$N$4="年・月を選択してください"</formula>
    </cfRule>
  </conditionalFormatting>
  <conditionalFormatting sqref="Y1:BT1 Y2 AW2 Y3:BT57 A9:X38 A40:X57 A39 J39 L39:X39">
    <cfRule type="expression" dxfId="3" priority="7">
      <formula>$H$4=""</formula>
    </cfRule>
  </conditionalFormatting>
  <conditionalFormatting sqref="A3:A8 T3:X3 T5:X8 B6:S8 A1:X1">
    <cfRule type="expression" dxfId="2" priority="1">
      <formula>$N$4="年・月を選択してください"</formula>
    </cfRule>
    <cfRule type="expression" dxfId="1" priority="2">
      <formula>$H$4=""</formula>
    </cfRule>
    <cfRule type="expression" dxfId="0" priority="3">
      <formula>$B$4=""</formula>
    </cfRule>
  </conditionalFormatting>
  <dataValidations count="4">
    <dataValidation type="list" allowBlank="1" showInputMessage="1" showErrorMessage="1" sqref="H4" xr:uid="{00000000-0002-0000-0000-000000000000}">
      <formula1>$B$60:$B$65</formula1>
    </dataValidation>
    <dataValidation type="list" allowBlank="1" showInputMessage="1" showErrorMessage="1" sqref="N4:S5" xr:uid="{00000000-0002-0000-0000-000001000000}">
      <formula1>$O$65:$O$68</formula1>
    </dataValidation>
    <dataValidation type="list" allowBlank="1" showInputMessage="1" showErrorMessage="1" sqref="AN22:AO22" xr:uid="{00000000-0002-0000-0000-000002000000}">
      <formula1>$K$60:$K$66</formula1>
    </dataValidation>
    <dataValidation type="list" allowBlank="1" showInputMessage="1" showErrorMessage="1" sqref="B4:G5" xr:uid="{00000000-0002-0000-0000-000003000000}">
      <formula1>$A$60:$A$62</formula1>
    </dataValidation>
  </dataValidations>
  <pageMargins left="0.93" right="0.85" top="0.69" bottom="0.66" header="0.3" footer="0.3"/>
  <pageSetup paperSize="9" scale="97" orientation="portrait" r:id="rId1"/>
  <colBreaks count="2" manualBreakCount="2">
    <brk id="24" max="57" man="1"/>
    <brk id="48"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認定申請一式</vt:lpstr>
      <vt:lpstr>認定申請一式!Criteria</vt:lpstr>
      <vt:lpstr>認定申請一式!Print_Area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2021-10-06T06:15:17Z</dcterms:modified>
</cp:coreProperties>
</file>