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00"/>
  </bookViews>
  <sheets>
    <sheet name="認定申請一式" sheetId="5" r:id="rId1"/>
  </sheets>
  <definedNames>
    <definedName name="_xlnm.Print_Area" localSheetId="0">認定申請一式!$A$1:$BT$61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7" i="5" l="1"/>
  <c r="C25" i="5"/>
  <c r="BS10" i="5"/>
  <c r="BQ10" i="5"/>
  <c r="BO10" i="5"/>
  <c r="Q65" i="5" l="1"/>
  <c r="T29" i="5"/>
  <c r="R27" i="5"/>
  <c r="R30" i="5" s="1"/>
  <c r="H26" i="5" l="1"/>
  <c r="M26" i="5" s="1"/>
  <c r="B29" i="5" s="1"/>
  <c r="H29" i="5" s="1"/>
  <c r="M29" i="5" s="1"/>
  <c r="O46" i="5"/>
  <c r="G46" i="5"/>
  <c r="BL27" i="5" l="1"/>
  <c r="N65" i="5" l="1"/>
  <c r="BP9" i="5" l="1"/>
  <c r="AR9" i="5"/>
  <c r="AQ34" i="5"/>
  <c r="D24" i="5"/>
  <c r="B16" i="5"/>
  <c r="BO34" i="5" l="1"/>
  <c r="R35" i="5" l="1"/>
  <c r="BO44" i="5" s="1"/>
  <c r="P49" i="5"/>
  <c r="N52" i="5" l="1"/>
  <c r="D51" i="5"/>
  <c r="AQ42" i="5"/>
  <c r="BO42" i="5"/>
  <c r="BN39" i="5" l="1"/>
  <c r="AP39" i="5"/>
  <c r="T52" i="5"/>
  <c r="AM13" i="5" l="1"/>
  <c r="R38" i="5" l="1"/>
  <c r="AQ44" i="5"/>
  <c r="BO36" i="5" l="1"/>
  <c r="AQ36" i="5"/>
  <c r="L41" i="5"/>
  <c r="BO31" i="5" s="1"/>
  <c r="AQ31" i="5" l="1"/>
  <c r="R41" i="5"/>
  <c r="F56" i="5" s="1"/>
  <c r="B59" i="5" s="1"/>
  <c r="BN27" i="5"/>
  <c r="AP27" i="5"/>
  <c r="BS27" i="5"/>
  <c r="BQ27" i="5"/>
  <c r="AS27" i="5"/>
  <c r="AU27" i="5"/>
  <c r="BI18" i="5" l="1"/>
  <c r="BI16" i="5"/>
  <c r="BI14" i="5"/>
  <c r="BK13" i="5"/>
  <c r="AK18" i="5"/>
  <c r="AK16" i="5"/>
  <c r="AK14" i="5"/>
</calcChain>
</file>

<file path=xl/sharedStrings.xml><?xml version="1.0" encoding="utf-8"?>
<sst xmlns="http://schemas.openxmlformats.org/spreadsheetml/2006/main" count="165" uniqueCount="97">
  <si>
    <t>％</t>
    <phoneticPr fontId="1"/>
  </si>
  <si>
    <t>千円</t>
    <rPh sb="0" eb="2">
      <t>センエン</t>
    </rPh>
    <phoneticPr fontId="1"/>
  </si>
  <si>
    <t>（　B - A　）　÷　B　 ×１００＝</t>
    <phoneticPr fontId="1"/>
  </si>
  <si>
    <t>大 阪 市 長   様</t>
    <rPh sb="0" eb="1">
      <t>ダイ</t>
    </rPh>
    <rPh sb="2" eb="3">
      <t>サカ</t>
    </rPh>
    <rPh sb="4" eb="5">
      <t>シ</t>
    </rPh>
    <rPh sb="6" eb="7">
      <t>チョウ</t>
    </rPh>
    <rPh sb="10" eb="11">
      <t>サマ</t>
    </rPh>
    <phoneticPr fontId="1"/>
  </si>
  <si>
    <t>事業所所在地</t>
    <rPh sb="0" eb="3">
      <t>ジギョウショ</t>
    </rPh>
    <rPh sb="3" eb="6">
      <t>ショザイチ</t>
    </rPh>
    <phoneticPr fontId="1"/>
  </si>
  <si>
    <t>記</t>
    <rPh sb="0" eb="1">
      <t>キ</t>
    </rPh>
    <phoneticPr fontId="1"/>
  </si>
  <si>
    <t>２．売上高</t>
    <phoneticPr fontId="1"/>
  </si>
  <si>
    <t>（１）最近１か月間の売上高等</t>
    <phoneticPr fontId="1"/>
  </si>
  <si>
    <t>(Ｂ－Ａ)　÷　Ｂ　×１００</t>
    <phoneticPr fontId="1"/>
  </si>
  <si>
    <t>Ａ：災害等の発生における最近１か月間の売上高等</t>
    <phoneticPr fontId="1"/>
  </si>
  <si>
    <t>％（実績）</t>
    <phoneticPr fontId="1"/>
  </si>
  <si>
    <t xml:space="preserve">減少率 </t>
    <phoneticPr fontId="1"/>
  </si>
  <si>
    <t>Ｃ：Ａの期間後２か月間の見込み売上高等</t>
    <phoneticPr fontId="1"/>
  </si>
  <si>
    <t>第　　　　　　　　　号</t>
    <phoneticPr fontId="1"/>
  </si>
  <si>
    <t>申請のとおり相違ないことを認定します。（本認定書の有効期間は認定日から起算して30日です。）</t>
    <phoneticPr fontId="1"/>
  </si>
  <si>
    <t>令和　　年　　月　　日</t>
    <phoneticPr fontId="1"/>
  </si>
  <si>
    <t>（留意事項）</t>
    <phoneticPr fontId="1"/>
  </si>
  <si>
    <t>・</t>
    <phoneticPr fontId="1"/>
  </si>
  <si>
    <t>市長から認定を受けた後、本認定の有効期間内に金融機関又は信用保証協会に対して、</t>
    <phoneticPr fontId="1"/>
  </si>
  <si>
    <t>経営安定関連保証の申込みを行うことが必要です。</t>
    <phoneticPr fontId="1"/>
  </si>
  <si>
    <t>企　業　名</t>
    <rPh sb="0" eb="1">
      <t>キ</t>
    </rPh>
    <rPh sb="2" eb="3">
      <t>ゴウ</t>
    </rPh>
    <rPh sb="4" eb="5">
      <t>メイ</t>
    </rPh>
    <phoneticPr fontId="1"/>
  </si>
  <si>
    <t>代 表 者 名</t>
    <rPh sb="0" eb="1">
      <t>ダイ</t>
    </rPh>
    <rPh sb="2" eb="3">
      <t>オモテ</t>
    </rPh>
    <rPh sb="4" eb="5">
      <t>モノ</t>
    </rPh>
    <rPh sb="6" eb="7">
      <t>メイ</t>
    </rPh>
    <phoneticPr fontId="1"/>
  </si>
  <si>
    <t>本認定とは別に、金融機関および信用保証協会による金融上の審査があります。</t>
    <phoneticPr fontId="1"/>
  </si>
  <si>
    <t>大阪市</t>
    <rPh sb="0" eb="3">
      <t>オオサカシ</t>
    </rPh>
    <phoneticPr fontId="1"/>
  </si>
  <si>
    <t>企　 業 　名</t>
    <rPh sb="0" eb="1">
      <t>キ</t>
    </rPh>
    <rPh sb="3" eb="4">
      <t>ゴウ</t>
    </rPh>
    <rPh sb="6" eb="7">
      <t>メイ</t>
    </rPh>
    <phoneticPr fontId="1"/>
  </si>
  <si>
    <t>上記２か月間の合計金額</t>
    <phoneticPr fontId="1"/>
  </si>
  <si>
    <t>千円【C】</t>
    <rPh sb="0" eb="2">
      <t>センエン</t>
    </rPh>
    <phoneticPr fontId="1"/>
  </si>
  <si>
    <t>３．認定申請の可否について</t>
    <phoneticPr fontId="1"/>
  </si>
  <si>
    <t>連絡先</t>
    <rPh sb="0" eb="3">
      <t>レンラクサキ</t>
    </rPh>
    <phoneticPr fontId="1"/>
  </si>
  <si>
    <t>従業員数 ※</t>
    <rPh sb="0" eb="3">
      <t>ジュウギョウイン</t>
    </rPh>
    <rPh sb="3" eb="4">
      <t>カズ</t>
    </rPh>
    <phoneticPr fontId="1"/>
  </si>
  <si>
    <t>主たる製品・サービス</t>
    <rPh sb="0" eb="1">
      <t>シュ</t>
    </rPh>
    <rPh sb="3" eb="5">
      <t>セイヒン</t>
    </rPh>
    <phoneticPr fontId="1"/>
  </si>
  <si>
    <t>人</t>
    <rPh sb="0" eb="1">
      <t>ニン</t>
    </rPh>
    <phoneticPr fontId="1"/>
  </si>
  <si>
    <t>※従業員数には、法人の場合の役員や個人の場合の家族従業員は含みません。また、年間従事日数のおおむね1/2以上就労しているアルバイト、パート従業員は含みます。</t>
    <rPh sb="1" eb="4">
      <t>ジュウギョウイン</t>
    </rPh>
    <rPh sb="4" eb="5">
      <t>スウ</t>
    </rPh>
    <rPh sb="8" eb="10">
      <t>ホウジン</t>
    </rPh>
    <rPh sb="11" eb="13">
      <t>バアイ</t>
    </rPh>
    <rPh sb="14" eb="16">
      <t>ヤクイン</t>
    </rPh>
    <rPh sb="17" eb="19">
      <t>コジン</t>
    </rPh>
    <rPh sb="20" eb="22">
      <t>バアイ</t>
    </rPh>
    <rPh sb="23" eb="25">
      <t>カゾク</t>
    </rPh>
    <rPh sb="25" eb="28">
      <t>ジュウギョウイン</t>
    </rPh>
    <rPh sb="29" eb="30">
      <t>フク</t>
    </rPh>
    <rPh sb="38" eb="40">
      <t>ネンカン</t>
    </rPh>
    <rPh sb="40" eb="42">
      <t>ジュウジ</t>
    </rPh>
    <rPh sb="42" eb="44">
      <t>ニッスウ</t>
    </rPh>
    <rPh sb="52" eb="54">
      <t>イジョウ</t>
    </rPh>
    <rPh sb="54" eb="56">
      <t>シュウロウ</t>
    </rPh>
    <rPh sb="69" eb="72">
      <t>ジュウギョウイン</t>
    </rPh>
    <rPh sb="73" eb="74">
      <t>フク</t>
    </rPh>
    <phoneticPr fontId="1"/>
  </si>
  <si>
    <t>資 本 金 の 額</t>
    <rPh sb="0" eb="1">
      <t>シ</t>
    </rPh>
    <rPh sb="2" eb="3">
      <t>ホン</t>
    </rPh>
    <rPh sb="4" eb="5">
      <t>カネ</t>
    </rPh>
    <rPh sb="8" eb="9">
      <t>ガク</t>
    </rPh>
    <phoneticPr fontId="1"/>
  </si>
  <si>
    <t>判定</t>
    <rPh sb="0" eb="2">
      <t>ハンテイ</t>
    </rPh>
    <phoneticPr fontId="1"/>
  </si>
  <si>
    <t>（大阪市控）</t>
    <rPh sb="1" eb="4">
      <t>オオサカシ</t>
    </rPh>
    <rPh sb="4" eb="5">
      <t>ヒカ</t>
    </rPh>
    <phoneticPr fontId="1"/>
  </si>
  <si>
    <t>（３）減少率について（実績）</t>
    <phoneticPr fontId="1"/>
  </si>
  <si>
    <t>認定申請可</t>
    <rPh sb="0" eb="2">
      <t>ニンテイ</t>
    </rPh>
    <rPh sb="2" eb="4">
      <t>シンセイ</t>
    </rPh>
    <rPh sb="4" eb="5">
      <t>カ</t>
    </rPh>
    <phoneticPr fontId="1"/>
  </si>
  <si>
    <t>認定申請不可</t>
    <rPh sb="0" eb="2">
      <t>ニンテイ</t>
    </rPh>
    <rPh sb="2" eb="4">
      <t>シンセイ</t>
    </rPh>
    <rPh sb="4" eb="6">
      <t>フカ</t>
    </rPh>
    <phoneticPr fontId="1"/>
  </si>
  <si>
    <t>基準適合</t>
    <rPh sb="0" eb="2">
      <t>キジュン</t>
    </rPh>
    <rPh sb="2" eb="4">
      <t>テキゴウ</t>
    </rPh>
    <phoneticPr fontId="1"/>
  </si>
  <si>
    <t>セルに入力してください</t>
    <rPh sb="3" eb="5">
      <t>ニュウリョク</t>
    </rPh>
    <phoneticPr fontId="1"/>
  </si>
  <si>
    <t>年</t>
    <rPh sb="0" eb="1">
      <t>ネン</t>
    </rPh>
    <phoneticPr fontId="1"/>
  </si>
  <si>
    <t>月</t>
    <rPh sb="0" eb="1">
      <t>ツキ</t>
    </rPh>
    <phoneticPr fontId="1"/>
  </si>
  <si>
    <t>日</t>
    <rPh sb="0" eb="1">
      <t>ニチ</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</si>
  <si>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</si>
  <si>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</si>
  <si>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</si>
  <si>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</si>
  <si>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</si>
  <si>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こちらの用紙もご提出ください</t>
    <rPh sb="4" eb="6">
      <t>ヨウシ</t>
    </rPh>
    <rPh sb="8" eb="10">
      <t>テイシュツ</t>
    </rPh>
    <phoneticPr fontId="1"/>
  </si>
  <si>
    <t>Ｄ：令和元年10月から12月の売上高等</t>
    <rPh sb="2" eb="4">
      <t>レイワ</t>
    </rPh>
    <rPh sb="4" eb="6">
      <t>ガンネン</t>
    </rPh>
    <rPh sb="8" eb="9">
      <t>ガツ</t>
    </rPh>
    <rPh sb="13" eb="14">
      <t>ガツ</t>
    </rPh>
    <phoneticPr fontId="1"/>
  </si>
  <si>
    <t>令和元年12月</t>
    <rPh sb="0" eb="2">
      <t>レイワ</t>
    </rPh>
    <rPh sb="2" eb="3">
      <t>モト</t>
    </rPh>
    <rPh sb="3" eb="4">
      <t>ネン</t>
    </rPh>
    <rPh sb="6" eb="7">
      <t>ガツ</t>
    </rPh>
    <phoneticPr fontId="1"/>
  </si>
  <si>
    <t>令和元年11月</t>
    <rPh sb="0" eb="2">
      <t>レイワ</t>
    </rPh>
    <rPh sb="2" eb="3">
      <t>モト</t>
    </rPh>
    <rPh sb="3" eb="4">
      <t>ネン</t>
    </rPh>
    <rPh sb="6" eb="7">
      <t>ガツ</t>
    </rPh>
    <phoneticPr fontId="1"/>
  </si>
  <si>
    <t>令和元年10月</t>
    <rPh sb="0" eb="2">
      <t>レイワ</t>
    </rPh>
    <rPh sb="2" eb="3">
      <t>モト</t>
    </rPh>
    <rPh sb="3" eb="4">
      <t>ネン</t>
    </rPh>
    <rPh sb="6" eb="7">
      <t>ガツ</t>
    </rPh>
    <phoneticPr fontId="1"/>
  </si>
  <si>
    <t>千円</t>
    <rPh sb="0" eb="2">
      <t>センエン</t>
    </rPh>
    <phoneticPr fontId="1"/>
  </si>
  <si>
    <t>合　　　計</t>
    <rPh sb="0" eb="1">
      <t>ゴウ</t>
    </rPh>
    <rPh sb="4" eb="5">
      <t>ケイ</t>
    </rPh>
    <phoneticPr fontId="1"/>
  </si>
  <si>
    <t>Ａ+Ｃ=</t>
    <phoneticPr fontId="1"/>
  </si>
  <si>
    <t>３か月平均</t>
    <rPh sb="2" eb="3">
      <t>ゲツ</t>
    </rPh>
    <rPh sb="3" eb="5">
      <t>ヘイキン</t>
    </rPh>
    <phoneticPr fontId="1"/>
  </si>
  <si>
    <t>％</t>
    <phoneticPr fontId="1"/>
  </si>
  <si>
    <r>
      <t>千円</t>
    </r>
    <r>
      <rPr>
        <sz val="10"/>
        <color theme="1"/>
        <rFont val="ＭＳ 明朝"/>
        <family val="1"/>
        <charset val="128"/>
      </rPr>
      <t>【B】</t>
    </r>
    <phoneticPr fontId="1"/>
  </si>
  <si>
    <t>基準不適合</t>
    <rPh sb="0" eb="2">
      <t>キジュン</t>
    </rPh>
    <rPh sb="2" eb="5">
      <t>フテキゴウ</t>
    </rPh>
    <phoneticPr fontId="1"/>
  </si>
  <si>
    <t>Ｂ：令和元年10月から12月の平均売上高等</t>
    <rPh sb="15" eb="17">
      <t>ヘイキン</t>
    </rPh>
    <phoneticPr fontId="1"/>
  </si>
  <si>
    <t>{　Ｄ　－ (Ａ＋Ｃ）}　÷　Ｄ　×１００</t>
    <phoneticPr fontId="1"/>
  </si>
  <si>
    <t>{　Ｄ　－ (Ａ＋Ｃ）}　÷　Ｄ　×１００=</t>
    <phoneticPr fontId="1"/>
  </si>
  <si>
    <t>（添付書類）運用緩和③</t>
    <rPh sb="6" eb="8">
      <t>ウンヨウ</t>
    </rPh>
    <rPh sb="8" eb="10">
      <t>カンワ</t>
    </rPh>
    <phoneticPr fontId="1"/>
  </si>
  <si>
    <t>（２）令和元年10月～12月の３か月間の売上高等</t>
    <rPh sb="17" eb="19">
      <t>ゲツカン</t>
    </rPh>
    <phoneticPr fontId="1"/>
  </si>
  <si>
    <t>（１）1の（1）の期間後２か月間の見込み売上高等</t>
    <rPh sb="23" eb="24">
      <t>トウ</t>
    </rPh>
    <phoneticPr fontId="1"/>
  </si>
  <si>
    <t>比較期間</t>
    <rPh sb="0" eb="2">
      <t>ヒカク</t>
    </rPh>
    <rPh sb="2" eb="4">
      <t>キカン</t>
    </rPh>
    <phoneticPr fontId="1"/>
  </si>
  <si>
    <t>か月比較</t>
    <rPh sb="1" eb="4">
      <t>ゲツヒカク</t>
    </rPh>
    <phoneticPr fontId="1"/>
  </si>
  <si>
    <t>（１）最近</t>
    <phoneticPr fontId="1"/>
  </si>
  <si>
    <t>合計</t>
    <rPh sb="0" eb="2">
      <t>ゴウケイ</t>
    </rPh>
    <phoneticPr fontId="1"/>
  </si>
  <si>
    <t>最近</t>
    <rPh sb="0" eb="2">
      <t>サイキン</t>
    </rPh>
    <phoneticPr fontId="1"/>
  </si>
  <si>
    <t>か月の平均</t>
    <rPh sb="1" eb="2">
      <t>ゲツ</t>
    </rPh>
    <rPh sb="3" eb="5">
      <t>ヘイキン</t>
    </rPh>
    <phoneticPr fontId="1"/>
  </si>
  <si>
    <t>【</t>
    <phoneticPr fontId="1"/>
  </si>
  <si>
    <t>か月比較】</t>
    <rPh sb="1" eb="2">
      <t>ゲツ</t>
    </rPh>
    <rPh sb="2" eb="4">
      <t>ヒカク</t>
    </rPh>
    <phoneticPr fontId="1"/>
  </si>
  <si>
    <t>中小企業信用保険法第２条（第５項第４号）認定申請にかかる別紙計算書</t>
    <phoneticPr fontId="1"/>
  </si>
  <si>
    <t>中小企業信用保険法第２条第５項第４号の規定による認定申請書（運用緩和③）</t>
    <rPh sb="30" eb="32">
      <t>ウンヨウ</t>
    </rPh>
    <rPh sb="32" eb="34">
      <t>カンワ</t>
    </rPh>
    <phoneticPr fontId="1"/>
  </si>
  <si>
    <t>１．大阪市 における事業開始年月日</t>
    <phoneticPr fontId="1"/>
  </si>
  <si>
    <t>大阪市内における事業開始年月日</t>
    <rPh sb="0" eb="4">
      <t>オオサカシナイ</t>
    </rPh>
    <rPh sb="8" eb="10">
      <t>ジギョウ</t>
    </rPh>
    <rPh sb="10" eb="12">
      <t>カイシ</t>
    </rPh>
    <rPh sb="12" eb="15">
      <t>ネンガッピ</t>
    </rPh>
    <phoneticPr fontId="1"/>
  </si>
  <si>
    <t>≧20％</t>
    <phoneticPr fontId="1"/>
  </si>
  <si>
    <t>元号を選択</t>
    <rPh sb="0" eb="2">
      <t>ゲンゴウ</t>
    </rPh>
    <rPh sb="3" eb="5">
      <t>センタク</t>
    </rPh>
    <phoneticPr fontId="1"/>
  </si>
  <si>
    <t>西暦</t>
    <rPh sb="0" eb="2">
      <t>セイレキ</t>
    </rPh>
    <phoneticPr fontId="1"/>
  </si>
  <si>
    <t>１.　最近1か月間の売上高等について</t>
    <rPh sb="13" eb="14">
      <t>トウ</t>
    </rPh>
    <phoneticPr fontId="1"/>
  </si>
  <si>
    <t>２．１の期間後２か月間の見込み売上高等について</t>
    <rPh sb="18" eb="19">
      <t>トウ</t>
    </rPh>
    <phoneticPr fontId="1"/>
  </si>
  <si>
    <t>（２）（１）の期間を含めた今後３か月間の売上高等の見込み</t>
    <rPh sb="23" eb="24">
      <t>トウ</t>
    </rPh>
    <phoneticPr fontId="1"/>
  </si>
  <si>
    <t>％（見込み）</t>
    <phoneticPr fontId="1"/>
  </si>
  <si>
    <t>千円【D】</t>
    <phoneticPr fontId="1"/>
  </si>
  <si>
    <t>千円
【Ａ】</t>
    <rPh sb="0" eb="2">
      <t>センエン</t>
    </rPh>
    <phoneticPr fontId="1"/>
  </si>
  <si>
    <t>年</t>
    <rPh sb="0" eb="1">
      <t>ネン</t>
    </rPh>
    <phoneticPr fontId="1"/>
  </si>
  <si>
    <t>月</t>
    <rPh sb="0" eb="1">
      <t>ツキ</t>
    </rPh>
    <phoneticPr fontId="1"/>
  </si>
  <si>
    <t>日</t>
    <rPh sb="0" eb="1">
      <t>ヒ</t>
    </rPh>
    <phoneticPr fontId="1"/>
  </si>
  <si>
    <r>
      <t>か月間（※）の平均売上高等（実績）</t>
    </r>
    <r>
      <rPr>
        <b/>
        <sz val="11"/>
        <color theme="1"/>
        <rFont val="ＭＳ 明朝"/>
        <family val="1"/>
        <charset val="128"/>
      </rPr>
      <t>（※原則、申請月の前月）</t>
    </r>
    <phoneticPr fontId="1"/>
  </si>
  <si>
    <t>今後２か月の
売上高等（実績）</t>
    <rPh sb="0" eb="2">
      <t>コンゴ</t>
    </rPh>
    <rPh sb="4" eb="5">
      <t>ゲツ</t>
    </rPh>
    <rPh sb="10" eb="11">
      <t>トウ</t>
    </rPh>
    <rPh sb="12" eb="14">
      <t>ジッセキ</t>
    </rPh>
    <phoneticPr fontId="1"/>
  </si>
  <si>
    <t>　私は、新型コロナウイルス感染症の発生に起因して、下記のとおり、経営の安定に支障が生じておりますので、中小企業信用保険法第２条第５項第４号の規定に基づき認定されるようお願いします。</t>
    <phoneticPr fontId="1"/>
  </si>
  <si>
    <t>本様式は、事業拡大等により前年等比較が適当でない特段の事情がある場合に使用します。</t>
    <rPh sb="0" eb="1">
      <t>ホン</t>
    </rPh>
    <rPh sb="1" eb="3">
      <t>ヨウシキ</t>
    </rPh>
    <rPh sb="5" eb="7">
      <t>ジギョウ</t>
    </rPh>
    <rPh sb="7" eb="9">
      <t>カクダイ</t>
    </rPh>
    <rPh sb="9" eb="10">
      <t>ナド</t>
    </rPh>
    <rPh sb="13" eb="15">
      <t>ゼンネン</t>
    </rPh>
    <rPh sb="15" eb="16">
      <t>トウ</t>
    </rPh>
    <rPh sb="16" eb="18">
      <t>ヒカク</t>
    </rPh>
    <phoneticPr fontId="1"/>
  </si>
  <si>
    <t>＜店舗拡大等により前年等比較では認定が困難な方＞</t>
    <rPh sb="1" eb="3">
      <t>テンポ</t>
    </rPh>
    <rPh sb="3" eb="6">
      <t>カクダイナド</t>
    </rPh>
    <rPh sb="9" eb="11">
      <t>ゼンネン</t>
    </rPh>
    <rPh sb="11" eb="12">
      <t>トウ</t>
    </rPh>
    <rPh sb="12" eb="14">
      <t>ヒカク</t>
    </rPh>
    <rPh sb="16" eb="18">
      <t>ニンテイ</t>
    </rPh>
    <rPh sb="19" eb="21">
      <t>コンナン</t>
    </rPh>
    <rPh sb="22" eb="23">
      <t>カタ</t>
    </rPh>
    <phoneticPr fontId="1"/>
  </si>
  <si>
    <r>
      <t>大阪市長　　</t>
    </r>
    <r>
      <rPr>
        <sz val="14"/>
        <color theme="1"/>
        <rFont val="ＭＳ 明朝"/>
        <family val="1"/>
        <charset val="128"/>
      </rPr>
      <t>横　山　　英　幸</t>
    </r>
    <rPh sb="6" eb="7">
      <t>ヨコ</t>
    </rPh>
    <rPh sb="8" eb="9">
      <t>ヤマ</t>
    </rPh>
    <rPh sb="11" eb="12">
      <t>エイ</t>
    </rPh>
    <rPh sb="13" eb="14">
      <t>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</si>
</sst>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0.0_ "/>
    <numFmt numFmtId="179" formatCode="0.0_);[Red]\(0.0\)"/>
    <numFmt numFmtId="180" formatCode="[$-411]ggge&quot;年&quot;m&quot;月&quot;"/>
  </numFmts>
  <fonts count="28" x14ac:knownFonts="1">
    <font>
      <sz val="11"/>
      <color theme="1"/>
      <name val="游ゴシック"/>
      <family val="2"/>
      <scheme val="minor"/>
    </font>
    <font>
      <sz val="6"/>
      <name val="游ゴシック"/>
      <family val="3"/>
      <charset val="128"/>
      <scheme val="minor"/>
    </font>
    <font>
      <b/>
      <sz val="11"/>
      <color theme="1"/>
      <name val="ＭＳ ゴシック"/>
      <family val="3"/>
      <charset val="128"/>
    </font>
    <font>
      <sz val="11"/>
      <name val="ＭＳ Ｐゴシック"/>
      <family val="3"/>
      <charset val="128"/>
    </font>
    <font>
      <b/>
      <sz val="11"/>
      <color theme="1"/>
      <name val="ＭＳ 明朝"/>
      <family val="1"/>
      <charset val="128"/>
    </font>
    <font>
      <sz val="11"/>
      <color theme="1"/>
      <name val="ＭＳ 明朝"/>
      <family val="1"/>
      <charset val="128"/>
    </font>
    <font>
      <b/>
      <sz val="12"/>
      <color theme="1"/>
      <name val="ＭＳ 明朝"/>
      <family val="1"/>
      <charset val="128"/>
    </font>
    <font>
      <sz val="10.5"/>
      <color theme="1"/>
      <name val="ＭＳ 明朝"/>
      <family val="1"/>
      <charset val="128"/>
    </font>
    <font>
      <b/>
      <sz val="9"/>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sz val="8"/>
      <color theme="1"/>
      <name val="ＭＳ 明朝"/>
      <family val="1"/>
      <charset val="128"/>
    </font>
    <font>
      <b/>
      <u/>
      <sz val="9"/>
      <color theme="1"/>
      <name val="ＭＳ 明朝"/>
      <family val="1"/>
      <charset val="128"/>
    </font>
    <font>
      <b/>
      <sz val="18"/>
      <color theme="1"/>
      <name val="ＭＳ Ｐゴシック"/>
      <family val="3"/>
      <charset val="128"/>
    </font>
    <font>
      <sz val="22"/>
      <color theme="1"/>
      <name val="ＭＳ ゴシック"/>
      <family val="3"/>
      <charset val="128"/>
    </font>
    <font>
      <b/>
      <sz val="11"/>
      <color rgb="FFFF0000"/>
      <name val="ＭＳ 明朝"/>
      <family val="1"/>
      <charset val="128"/>
    </font>
    <font>
      <u/>
      <sz val="9"/>
      <color theme="1"/>
      <name val="ＭＳ 明朝"/>
      <family val="1"/>
      <charset val="128"/>
    </font>
    <font>
      <sz val="11"/>
      <color theme="1"/>
      <name val="游ゴシック"/>
      <family val="2"/>
      <scheme val="minor"/>
    </font>
    <font>
      <b/>
      <sz val="10"/>
      <color theme="1"/>
      <name val="ＭＳ 明朝"/>
      <family val="1"/>
      <charset val="128"/>
    </font>
    <font>
      <sz val="12"/>
      <color theme="1"/>
      <name val="ＭＳ 明朝"/>
      <family val="1"/>
      <charset val="128"/>
    </font>
    <font>
      <b/>
      <sz val="14"/>
      <color rgb="FFFF0000"/>
      <name val="HG丸ｺﾞｼｯｸM-PRO"/>
      <family val="3"/>
      <charset val="128"/>
    </font>
    <font>
      <sz val="11"/>
      <color theme="1"/>
      <name val="ＭＳ ゴシック"/>
      <family val="3"/>
      <charset val="128"/>
    </font>
    <font>
      <b/>
      <sz val="14"/>
      <color theme="1"/>
      <name val="ＭＳ ゴシック"/>
      <family val="3"/>
      <charset val="128"/>
    </font>
    <font>
      <b/>
      <sz val="12"/>
      <color rgb="FFFF0000"/>
      <name val="ＭＳ ゴシック"/>
      <family val="3"/>
      <charset val="128"/>
    </font>
    <font>
      <sz val="10"/>
      <color rgb="FFFF0000"/>
      <name val="ＭＳ 明朝"/>
      <family val="1"/>
      <charset val="128"/>
    </font>
    <font>
      <b/>
      <sz val="20"/>
      <color rgb="FFFF0000"/>
      <name val="ＭＳ ゴシック"/>
      <family val="3"/>
      <charset val="128"/>
    </font>
    <font>
      <sz val="10.5"/>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9696"/>
        <bgColor indexed="64"/>
      </patternFill>
    </fill>
  </fills>
  <borders count="25">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top/>
      <bottom style="dotted">
        <color auto="1"/>
      </bottom>
      <diagonal/>
    </border>
    <border>
      <left/>
      <right style="thin">
        <color auto="1"/>
      </right>
      <top/>
      <bottom/>
      <diagonal/>
    </border>
    <border>
      <left/>
      <right/>
      <top/>
      <bottom style="hair">
        <color auto="1"/>
      </bottom>
      <diagonal/>
    </border>
    <border>
      <left/>
      <right/>
      <top style="hair">
        <color auto="1"/>
      </top>
      <bottom style="hair">
        <color auto="1"/>
      </bottom>
      <diagonal/>
    </border>
    <border>
      <left/>
      <right style="medium">
        <color indexed="64"/>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top style="medium">
        <color indexed="64"/>
      </top>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3" fillId="0" borderId="0"/>
    <xf numFmtId="38" fontId="3" fillId="0" borderId="0" applyFont="0" applyFill="0" applyBorder="0" applyAlignment="0" applyProtection="0"/>
    <xf numFmtId="38" fontId="18" fillId="0" borderId="0" applyFont="0" applyFill="0" applyBorder="0" applyAlignment="0" applyProtection="0">
      <alignment vertical="center"/>
    </xf>
  </cellStyleXfs>
  <cellXfs count="241">
    <xf numFmtId="0" fontId="0" fillId="0" borderId="0" xfId="0"/>
    <xf numFmtId="0" fontId="8" fillId="0" borderId="9" xfId="0" applyFont="1" applyBorder="1" applyAlignment="1" applyProtection="1">
      <alignment vertical="center"/>
    </xf>
    <xf numFmtId="0" fontId="6" fillId="0" borderId="0" xfId="0" applyFont="1" applyAlignment="1" applyProtection="1">
      <alignment horizontal="center" vertical="center"/>
    </xf>
    <xf numFmtId="0" fontId="9"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Border="1" applyAlignment="1" applyProtection="1">
      <alignment vertical="center" shrinkToFit="1"/>
    </xf>
    <xf numFmtId="0" fontId="5" fillId="0" borderId="0" xfId="0" applyFont="1" applyFill="1" applyBorder="1" applyAlignment="1" applyProtection="1">
      <alignment vertical="center"/>
    </xf>
    <xf numFmtId="0" fontId="5" fillId="0" borderId="9" xfId="0" applyFont="1" applyBorder="1" applyAlignment="1" applyProtection="1">
      <alignment vertical="center" shrinkToFit="1"/>
    </xf>
    <xf numFmtId="0" fontId="5" fillId="0" borderId="0" xfId="0" applyFont="1" applyBorder="1" applyAlignment="1" applyProtection="1">
      <alignment vertical="center"/>
    </xf>
    <xf numFmtId="0" fontId="7" fillId="0" borderId="0" xfId="0" applyFont="1" applyAlignment="1" applyProtection="1">
      <alignment horizontal="right"/>
    </xf>
    <xf numFmtId="0" fontId="5" fillId="0" borderId="8" xfId="0" applyFont="1" applyBorder="1" applyAlignment="1" applyProtection="1">
      <alignment vertical="center"/>
    </xf>
    <xf numFmtId="0" fontId="10" fillId="0" borderId="0" xfId="0" applyFont="1" applyAlignment="1" applyProtection="1">
      <alignment vertical="center" shrinkToFit="1"/>
    </xf>
    <xf numFmtId="0" fontId="10" fillId="0" borderId="0" xfId="0" applyFont="1" applyAlignment="1" applyProtection="1">
      <alignment vertical="center"/>
    </xf>
    <xf numFmtId="0" fontId="10" fillId="0" borderId="0" xfId="0" applyFont="1" applyAlignment="1" applyProtection="1">
      <alignment horizontal="center" vertical="center"/>
    </xf>
    <xf numFmtId="0" fontId="13" fillId="0" borderId="0" xfId="0" applyFont="1" applyAlignment="1" applyProtection="1">
      <alignment vertical="center"/>
    </xf>
    <xf numFmtId="0" fontId="17" fillId="0" borderId="0" xfId="0" applyFont="1" applyAlignment="1" applyProtection="1">
      <alignment horizontal="right" vertical="center"/>
    </xf>
    <xf numFmtId="0" fontId="4" fillId="0" borderId="0" xfId="0" applyFont="1" applyAlignment="1" applyProtection="1">
      <alignment vertical="center"/>
    </xf>
    <xf numFmtId="0" fontId="22" fillId="0" borderId="0" xfId="0" applyFont="1" applyAlignment="1" applyProtection="1">
      <alignment vertical="center"/>
    </xf>
    <xf numFmtId="49" fontId="9" fillId="0" borderId="0" xfId="0" applyNumberFormat="1" applyFont="1" applyAlignment="1" applyProtection="1">
      <alignment vertical="center"/>
    </xf>
    <xf numFmtId="49" fontId="5" fillId="0" borderId="0" xfId="0" applyNumberFormat="1" applyFont="1" applyAlignment="1" applyProtection="1">
      <alignment vertical="center"/>
    </xf>
    <xf numFmtId="49" fontId="9" fillId="0" borderId="13" xfId="0" applyNumberFormat="1" applyFont="1" applyBorder="1" applyAlignment="1" applyProtection="1">
      <alignment vertical="center"/>
    </xf>
    <xf numFmtId="49" fontId="5" fillId="0" borderId="13" xfId="0" applyNumberFormat="1" applyFont="1" applyBorder="1" applyAlignment="1" applyProtection="1">
      <alignment vertical="center"/>
    </xf>
    <xf numFmtId="49" fontId="5" fillId="0" borderId="0" xfId="0" applyNumberFormat="1" applyFont="1" applyBorder="1" applyAlignment="1" applyProtection="1">
      <alignment vertical="center" shrinkToFit="1"/>
    </xf>
    <xf numFmtId="0" fontId="5" fillId="0" borderId="0" xfId="0" applyFont="1" applyBorder="1" applyAlignment="1" applyProtection="1">
      <alignment horizontal="center" vertical="center"/>
    </xf>
    <xf numFmtId="0" fontId="21" fillId="0" borderId="0" xfId="0" applyFont="1" applyAlignment="1" applyProtection="1">
      <alignment vertical="center" wrapText="1"/>
    </xf>
    <xf numFmtId="0" fontId="9" fillId="0" borderId="18" xfId="0" applyFont="1" applyFill="1" applyBorder="1" applyAlignment="1" applyProtection="1">
      <alignment horizontal="center" vertical="center" shrinkToFit="1"/>
    </xf>
    <xf numFmtId="0" fontId="7" fillId="0" borderId="0" xfId="0" applyFont="1" applyBorder="1" applyAlignment="1" applyProtection="1">
      <alignment vertical="center" wrapText="1"/>
    </xf>
    <xf numFmtId="0" fontId="6" fillId="0" borderId="0" xfId="0" applyFont="1" applyAlignment="1" applyProtection="1">
      <alignment vertical="center"/>
    </xf>
    <xf numFmtId="177" fontId="19" fillId="0" borderId="8" xfId="0" applyNumberFormat="1" applyFont="1" applyFill="1" applyBorder="1" applyAlignment="1" applyProtection="1">
      <alignment vertical="center" wrapText="1"/>
    </xf>
    <xf numFmtId="177" fontId="9" fillId="0" borderId="0" xfId="0" applyNumberFormat="1" applyFont="1" applyFill="1" applyBorder="1" applyAlignment="1" applyProtection="1">
      <alignment vertical="center" wrapText="1"/>
    </xf>
    <xf numFmtId="0" fontId="9" fillId="0" borderId="0" xfId="0" applyFont="1" applyFill="1" applyBorder="1" applyAlignment="1" applyProtection="1">
      <alignment horizontal="right" vertical="center"/>
    </xf>
    <xf numFmtId="0" fontId="0" fillId="0" borderId="0" xfId="0"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vertical="center"/>
    </xf>
    <xf numFmtId="0" fontId="4" fillId="0" borderId="0" xfId="0" applyFont="1" applyAlignment="1" applyProtection="1">
      <alignment horizontal="center" vertical="center"/>
    </xf>
    <xf numFmtId="0" fontId="7" fillId="0" borderId="0" xfId="0" applyFont="1" applyAlignment="1" applyProtection="1">
      <alignment vertical="center" wrapText="1"/>
    </xf>
    <xf numFmtId="176" fontId="5" fillId="0" borderId="0" xfId="0" applyNumberFormat="1" applyFont="1" applyAlignment="1" applyProtection="1">
      <alignment vertical="center"/>
    </xf>
    <xf numFmtId="0" fontId="5" fillId="0" borderId="0" xfId="0" applyFont="1" applyAlignment="1" applyProtection="1">
      <alignment vertical="center"/>
    </xf>
    <xf numFmtId="0" fontId="2" fillId="0" borderId="0" xfId="0" applyFont="1" applyAlignment="1" applyProtection="1">
      <alignment vertical="center"/>
    </xf>
    <xf numFmtId="0" fontId="4" fillId="0" borderId="9" xfId="0" applyFont="1" applyBorder="1" applyAlignment="1" applyProtection="1">
      <alignment vertical="center"/>
    </xf>
    <xf numFmtId="0" fontId="9" fillId="0" borderId="0" xfId="0" applyFont="1" applyBorder="1" applyAlignment="1" applyProtection="1">
      <alignment vertical="center"/>
    </xf>
    <xf numFmtId="0" fontId="16" fillId="0" borderId="0" xfId="0" applyFont="1" applyAlignment="1" applyProtection="1">
      <alignment horizontal="center" vertical="center"/>
    </xf>
    <xf numFmtId="0" fontId="9" fillId="0" borderId="6" xfId="0" applyFont="1" applyFill="1" applyBorder="1" applyAlignment="1" applyProtection="1">
      <alignment vertical="center" shrinkToFit="1"/>
      <protection locked="0"/>
    </xf>
    <xf numFmtId="0" fontId="9" fillId="0" borderId="6" xfId="0" applyFont="1" applyFill="1" applyBorder="1" applyAlignment="1" applyProtection="1">
      <alignment vertical="center" shrinkToFit="1"/>
    </xf>
    <xf numFmtId="0" fontId="9" fillId="0" borderId="7" xfId="0" applyFont="1" applyFill="1" applyBorder="1" applyAlignment="1" applyProtection="1">
      <alignment vertical="center" shrinkToFit="1"/>
    </xf>
    <xf numFmtId="0" fontId="5" fillId="0" borderId="0" xfId="0" applyNumberFormat="1" applyFont="1" applyFill="1" applyAlignment="1" applyProtection="1">
      <alignment vertical="center"/>
      <protection locked="0"/>
    </xf>
    <xf numFmtId="0" fontId="5" fillId="0" borderId="0" xfId="0" applyNumberFormat="1" applyFont="1" applyFill="1" applyAlignment="1" applyProtection="1">
      <alignment vertical="center"/>
    </xf>
    <xf numFmtId="176" fontId="5" fillId="0" borderId="0" xfId="0" applyNumberFormat="1" applyFont="1" applyFill="1" applyAlignment="1" applyProtection="1">
      <alignment vertical="center"/>
    </xf>
    <xf numFmtId="180" fontId="5" fillId="0" borderId="0" xfId="0" applyNumberFormat="1" applyFont="1" applyAlignment="1" applyProtection="1">
      <alignment vertical="center"/>
    </xf>
    <xf numFmtId="0" fontId="5" fillId="0" borderId="0" xfId="0" applyFont="1" applyAlignment="1" applyProtection="1">
      <alignment vertical="center"/>
      <protection hidden="1"/>
    </xf>
    <xf numFmtId="0" fontId="5" fillId="0" borderId="0" xfId="0" applyFont="1" applyAlignment="1" applyProtection="1">
      <alignment vertical="center"/>
    </xf>
    <xf numFmtId="0" fontId="21" fillId="0" borderId="0" xfId="0" applyFont="1" applyAlignment="1" applyProtection="1">
      <alignment horizontal="center" vertical="center" wrapText="1"/>
    </xf>
    <xf numFmtId="180" fontId="9" fillId="0" borderId="5" xfId="0" applyNumberFormat="1" applyFont="1" applyFill="1" applyBorder="1" applyAlignment="1" applyProtection="1">
      <alignment horizontal="center" vertical="center" shrinkToFit="1"/>
    </xf>
    <xf numFmtId="180" fontId="9" fillId="0" borderId="6" xfId="0" applyNumberFormat="1" applyFont="1" applyFill="1" applyBorder="1" applyAlignment="1" applyProtection="1">
      <alignment horizontal="center" vertical="center" shrinkToFit="1"/>
    </xf>
    <xf numFmtId="180" fontId="9" fillId="0" borderId="7" xfId="0" applyNumberFormat="1" applyFont="1" applyFill="1" applyBorder="1" applyAlignment="1" applyProtection="1">
      <alignment horizontal="center" vertical="center" shrinkToFit="1"/>
    </xf>
    <xf numFmtId="0" fontId="11" fillId="0" borderId="1" xfId="0" applyFont="1" applyFill="1" applyBorder="1" applyAlignment="1" applyProtection="1">
      <alignment horizontal="center" vertical="center" wrapText="1" shrinkToFit="1"/>
      <protection locked="0"/>
    </xf>
    <xf numFmtId="0" fontId="11" fillId="0" borderId="8" xfId="0" applyFont="1" applyFill="1" applyBorder="1" applyAlignment="1" applyProtection="1">
      <alignment horizontal="center" vertical="center" wrapText="1" shrinkToFit="1"/>
      <protection locked="0"/>
    </xf>
    <xf numFmtId="0" fontId="11" fillId="0" borderId="3" xfId="0" applyFont="1" applyFill="1" applyBorder="1" applyAlignment="1" applyProtection="1">
      <alignment horizontal="center" vertical="center" wrapText="1" shrinkToFit="1"/>
      <protection locked="0"/>
    </xf>
    <xf numFmtId="0" fontId="11" fillId="0" borderId="9" xfId="0" applyFont="1" applyFill="1" applyBorder="1" applyAlignment="1" applyProtection="1">
      <alignment horizontal="center" vertical="center" wrapText="1" shrinkToFit="1"/>
      <protection locked="0"/>
    </xf>
    <xf numFmtId="0" fontId="5" fillId="0" borderId="0" xfId="0" applyFont="1" applyFill="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xf>
    <xf numFmtId="0" fontId="9" fillId="0" borderId="6" xfId="0" applyFont="1" applyFill="1" applyBorder="1" applyAlignment="1" applyProtection="1">
      <alignment horizontal="center" vertical="center" shrinkToFit="1"/>
    </xf>
    <xf numFmtId="176" fontId="5" fillId="0" borderId="0" xfId="0" applyNumberFormat="1" applyFont="1" applyFill="1" applyAlignment="1" applyProtection="1">
      <alignment horizontal="center" vertical="center"/>
    </xf>
    <xf numFmtId="0" fontId="5" fillId="0" borderId="9" xfId="0" applyFont="1" applyBorder="1" applyAlignment="1" applyProtection="1">
      <alignment horizontal="center" vertical="center" shrinkToFit="1"/>
    </xf>
    <xf numFmtId="0" fontId="25" fillId="0" borderId="0"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180" fontId="9" fillId="0" borderId="1" xfId="0" applyNumberFormat="1" applyFont="1" applyFill="1" applyBorder="1" applyAlignment="1" applyProtection="1">
      <alignment horizontal="center" vertical="center" shrinkToFit="1"/>
    </xf>
    <xf numFmtId="180" fontId="0" fillId="0" borderId="8" xfId="0" applyNumberFormat="1" applyBorder="1" applyAlignment="1" applyProtection="1">
      <alignment horizontal="center" vertical="center" shrinkToFit="1"/>
    </xf>
    <xf numFmtId="180" fontId="0" fillId="0" borderId="2" xfId="0" applyNumberFormat="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2" xfId="0" applyBorder="1" applyAlignment="1" applyProtection="1">
      <alignment horizontal="center" vertical="center" shrinkToFit="1"/>
    </xf>
    <xf numFmtId="0" fontId="9" fillId="0" borderId="8"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38" fontId="11" fillId="0" borderId="1" xfId="3" applyFont="1" applyFill="1" applyBorder="1" applyAlignment="1" applyProtection="1">
      <alignment vertical="center"/>
      <protection locked="0"/>
    </xf>
    <xf numFmtId="38" fontId="11" fillId="0" borderId="8" xfId="3" applyFont="1" applyFill="1" applyBorder="1" applyAlignment="1" applyProtection="1">
      <alignment vertical="center"/>
      <protection locked="0"/>
    </xf>
    <xf numFmtId="38" fontId="11" fillId="0" borderId="3" xfId="3" applyFont="1" applyFill="1" applyBorder="1" applyAlignment="1" applyProtection="1">
      <alignment vertical="center"/>
      <protection locked="0"/>
    </xf>
    <xf numFmtId="38" fontId="11" fillId="0" borderId="9" xfId="3" applyFont="1" applyFill="1" applyBorder="1" applyAlignment="1" applyProtection="1">
      <alignment vertical="center"/>
      <protection locked="0"/>
    </xf>
    <xf numFmtId="38" fontId="11" fillId="0" borderId="1" xfId="3" applyFont="1" applyFill="1" applyBorder="1" applyAlignment="1" applyProtection="1">
      <alignment horizontal="center" vertical="center"/>
    </xf>
    <xf numFmtId="38" fontId="11" fillId="0" borderId="8" xfId="3" applyFont="1" applyFill="1" applyBorder="1" applyAlignment="1" applyProtection="1">
      <alignment horizontal="center" vertical="center"/>
    </xf>
    <xf numFmtId="38" fontId="11" fillId="0" borderId="10" xfId="3" applyFont="1" applyFill="1" applyBorder="1" applyAlignment="1" applyProtection="1">
      <alignment horizontal="center" vertical="center"/>
    </xf>
    <xf numFmtId="38" fontId="11" fillId="0" borderId="0" xfId="3"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49" fontId="5" fillId="0" borderId="13" xfId="0" applyNumberFormat="1" applyFont="1" applyBorder="1" applyAlignment="1" applyProtection="1">
      <alignment horizontal="left" vertical="center" shrinkToFi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vertical="center"/>
    </xf>
    <xf numFmtId="0" fontId="5" fillId="0" borderId="11" xfId="0" applyFont="1" applyBorder="1" applyAlignment="1" applyProtection="1">
      <alignment horizontal="right" vertical="center" shrinkToFit="1"/>
    </xf>
    <xf numFmtId="179" fontId="5" fillId="0" borderId="11" xfId="0" applyNumberFormat="1" applyFont="1" applyBorder="1" applyAlignment="1" applyProtection="1">
      <alignment horizontal="center" vertical="center" shrinkToFit="1"/>
    </xf>
    <xf numFmtId="0" fontId="5" fillId="0" borderId="11" xfId="0" applyFont="1" applyBorder="1" applyAlignment="1" applyProtection="1">
      <alignment horizontal="right" vertical="center"/>
    </xf>
    <xf numFmtId="0" fontId="9" fillId="0" borderId="16" xfId="0" applyFont="1" applyFill="1" applyBorder="1" applyAlignment="1" applyProtection="1">
      <alignment horizontal="center" vertical="center" shrinkToFit="1"/>
    </xf>
    <xf numFmtId="0" fontId="0" fillId="0" borderId="17" xfId="0" applyBorder="1" applyAlignment="1" applyProtection="1">
      <alignment horizontal="center" vertical="center" shrinkToFit="1"/>
    </xf>
    <xf numFmtId="0" fontId="9" fillId="0" borderId="17" xfId="0" applyFont="1" applyFill="1" applyBorder="1" applyAlignment="1" applyProtection="1">
      <alignment horizontal="center" vertical="center" shrinkToFit="1"/>
    </xf>
    <xf numFmtId="0" fontId="0" fillId="0" borderId="19" xfId="0" applyBorder="1" applyAlignment="1" applyProtection="1">
      <alignment horizontal="center" vertical="center" shrinkToFit="1"/>
    </xf>
    <xf numFmtId="38" fontId="20" fillId="0" borderId="1" xfId="3" applyFont="1" applyBorder="1" applyAlignment="1" applyProtection="1">
      <alignment horizontal="center" vertical="center" wrapText="1"/>
    </xf>
    <xf numFmtId="38" fontId="20" fillId="0" borderId="8" xfId="3" applyFont="1" applyBorder="1" applyAlignment="1" applyProtection="1">
      <alignment horizontal="center" vertical="center" wrapText="1"/>
    </xf>
    <xf numFmtId="38" fontId="20" fillId="0" borderId="3" xfId="3" applyFont="1" applyBorder="1" applyAlignment="1" applyProtection="1">
      <alignment horizontal="center" vertical="center" wrapText="1"/>
    </xf>
    <xf numFmtId="38" fontId="20" fillId="0" borderId="9" xfId="3" applyFont="1" applyBorder="1" applyAlignment="1" applyProtection="1">
      <alignment horizontal="center" vertical="center" wrapText="1"/>
    </xf>
    <xf numFmtId="0" fontId="9" fillId="0" borderId="8" xfId="0" applyFont="1" applyBorder="1" applyAlignment="1" applyProtection="1">
      <alignment horizontal="center" vertical="center" wrapText="1" shrinkToFit="1"/>
    </xf>
    <xf numFmtId="0" fontId="9" fillId="0" borderId="2" xfId="0" applyFont="1" applyBorder="1" applyAlignment="1" applyProtection="1">
      <alignment horizontal="center" vertical="center" wrapText="1" shrinkToFit="1"/>
    </xf>
    <xf numFmtId="0" fontId="9" fillId="0" borderId="9" xfId="0" applyFont="1" applyBorder="1" applyAlignment="1" applyProtection="1">
      <alignment horizontal="center" vertical="center" wrapText="1" shrinkToFit="1"/>
    </xf>
    <xf numFmtId="0" fontId="9" fillId="0" borderId="4" xfId="0" applyFont="1" applyBorder="1" applyAlignment="1" applyProtection="1">
      <alignment horizontal="center" vertical="center" wrapText="1" shrinkToFi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49" fontId="9" fillId="0" borderId="13" xfId="0" applyNumberFormat="1" applyFont="1" applyFill="1" applyBorder="1" applyAlignment="1" applyProtection="1">
      <alignment vertical="center" shrinkToFit="1"/>
      <protection locked="0"/>
    </xf>
    <xf numFmtId="49" fontId="5" fillId="0" borderId="14" xfId="0" applyNumberFormat="1" applyFont="1" applyBorder="1" applyAlignment="1" applyProtection="1">
      <alignment vertical="center" shrinkToFit="1"/>
    </xf>
    <xf numFmtId="0" fontId="4" fillId="0" borderId="9" xfId="0" applyFont="1" applyBorder="1" applyAlignment="1" applyProtection="1">
      <alignment horizontal="center" vertical="center"/>
    </xf>
    <xf numFmtId="177" fontId="5" fillId="0" borderId="9" xfId="0" applyNumberFormat="1" applyFont="1" applyBorder="1" applyAlignment="1" applyProtection="1">
      <alignment vertical="center"/>
    </xf>
    <xf numFmtId="0" fontId="10" fillId="0" borderId="0" xfId="0" applyFont="1" applyAlignment="1" applyProtection="1">
      <alignment horizontal="left" vertical="center" shrinkToFit="1"/>
    </xf>
    <xf numFmtId="0" fontId="10" fillId="0" borderId="0" xfId="0" applyFont="1" applyAlignment="1" applyProtection="1">
      <alignment shrinkToFit="1"/>
    </xf>
    <xf numFmtId="0" fontId="4" fillId="0" borderId="0" xfId="0" applyFont="1" applyAlignment="1" applyProtection="1">
      <alignment horizontal="center" vertical="center"/>
    </xf>
    <xf numFmtId="49" fontId="5" fillId="0" borderId="13" xfId="0" applyNumberFormat="1" applyFont="1" applyFill="1" applyBorder="1" applyAlignment="1" applyProtection="1">
      <alignment vertical="center"/>
      <protection locked="0"/>
    </xf>
    <xf numFmtId="49" fontId="5" fillId="0" borderId="13" xfId="0" applyNumberFormat="1" applyFont="1" applyFill="1" applyBorder="1" applyAlignment="1" applyProtection="1">
      <alignment horizontal="left" vertical="center"/>
      <protection locked="0"/>
    </xf>
    <xf numFmtId="0" fontId="5" fillId="0" borderId="11" xfId="0" applyFont="1" applyBorder="1" applyAlignment="1" applyProtection="1">
      <alignment horizontal="center" vertical="center"/>
    </xf>
    <xf numFmtId="0" fontId="4" fillId="3" borderId="9" xfId="0" applyFont="1" applyFill="1" applyBorder="1" applyAlignment="1" applyProtection="1">
      <alignment horizontal="center" vertical="center"/>
    </xf>
    <xf numFmtId="0" fontId="14" fillId="0" borderId="0" xfId="0" applyFont="1" applyAlignment="1" applyProtection="1">
      <alignment horizontal="center" vertical="center"/>
    </xf>
    <xf numFmtId="0" fontId="9" fillId="0" borderId="0" xfId="0" applyFont="1" applyAlignment="1" applyProtection="1">
      <alignment vertical="center" shrinkToFit="1"/>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23" fillId="0" borderId="1" xfId="0" applyNumberFormat="1" applyFont="1" applyFill="1" applyBorder="1" applyAlignment="1" applyProtection="1">
      <alignment horizontal="center" vertical="center"/>
      <protection locked="0"/>
    </xf>
    <xf numFmtId="0" fontId="23" fillId="0" borderId="8" xfId="0" applyNumberFormat="1" applyFont="1" applyFill="1" applyBorder="1" applyAlignment="1" applyProtection="1">
      <alignment horizontal="center" vertical="center"/>
      <protection locked="0"/>
    </xf>
    <xf numFmtId="0" fontId="23" fillId="0" borderId="3" xfId="0" applyNumberFormat="1" applyFont="1" applyFill="1" applyBorder="1" applyAlignment="1" applyProtection="1">
      <alignment horizontal="center" vertical="center"/>
      <protection locked="0"/>
    </xf>
    <xf numFmtId="0" fontId="23" fillId="0" borderId="9" xfId="0" applyNumberFormat="1" applyFont="1" applyFill="1" applyBorder="1" applyAlignment="1" applyProtection="1">
      <alignment horizontal="center" vertical="center"/>
      <protection locked="0"/>
    </xf>
    <xf numFmtId="0" fontId="2" fillId="0" borderId="8" xfId="0" applyNumberFormat="1" applyFont="1" applyFill="1" applyBorder="1" applyAlignment="1" applyProtection="1">
      <alignment horizontal="center" shrinkToFit="1"/>
    </xf>
    <xf numFmtId="0" fontId="2" fillId="0" borderId="2" xfId="0" applyNumberFormat="1" applyFont="1" applyFill="1" applyBorder="1" applyAlignment="1" applyProtection="1">
      <alignment horizontal="center" shrinkToFit="1"/>
    </xf>
    <xf numFmtId="0" fontId="2" fillId="0" borderId="9" xfId="0" applyNumberFormat="1" applyFont="1" applyFill="1" applyBorder="1" applyAlignment="1" applyProtection="1">
      <alignment horizontal="center" shrinkToFit="1"/>
    </xf>
    <xf numFmtId="0" fontId="2" fillId="0" borderId="4" xfId="0" applyNumberFormat="1" applyFont="1" applyFill="1" applyBorder="1" applyAlignment="1" applyProtection="1">
      <alignment horizontal="center" shrinkToFit="1"/>
    </xf>
    <xf numFmtId="0" fontId="24" fillId="0" borderId="8"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38" fontId="11" fillId="0" borderId="20" xfId="3" applyFont="1" applyFill="1" applyBorder="1" applyAlignment="1" applyProtection="1">
      <alignment horizontal="center" vertical="center"/>
    </xf>
    <xf numFmtId="38" fontId="11" fillId="0" borderId="22" xfId="3" applyFont="1" applyFill="1" applyBorder="1" applyAlignment="1" applyProtection="1">
      <alignment horizontal="center" vertical="center"/>
    </xf>
    <xf numFmtId="38" fontId="11" fillId="0" borderId="23" xfId="3" applyFont="1" applyFill="1" applyBorder="1" applyAlignment="1" applyProtection="1">
      <alignment horizontal="center" vertical="center"/>
    </xf>
    <xf numFmtId="0" fontId="9" fillId="0" borderId="8"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7" fillId="0" borderId="0" xfId="0" applyFont="1" applyAlignment="1" applyProtection="1">
      <alignment vertical="center" wrapText="1"/>
    </xf>
    <xf numFmtId="49" fontId="9" fillId="0" borderId="13" xfId="0" applyNumberFormat="1" applyFont="1" applyFill="1" applyBorder="1" applyAlignment="1" applyProtection="1">
      <alignment vertical="center"/>
      <protection locked="0"/>
    </xf>
    <xf numFmtId="177" fontId="9" fillId="0" borderId="8" xfId="0" applyNumberFormat="1"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177" fontId="9" fillId="0" borderId="9" xfId="0" applyNumberFormat="1" applyFont="1" applyFill="1" applyBorder="1" applyAlignment="1" applyProtection="1">
      <alignment horizontal="center" vertical="center"/>
    </xf>
    <xf numFmtId="177" fontId="9" fillId="0" borderId="4" xfId="0" applyNumberFormat="1" applyFont="1" applyFill="1" applyBorder="1" applyAlignment="1" applyProtection="1">
      <alignment horizontal="center" vertical="center"/>
    </xf>
    <xf numFmtId="177" fontId="20" fillId="0" borderId="1" xfId="0" applyNumberFormat="1" applyFont="1" applyFill="1" applyBorder="1" applyAlignment="1" applyProtection="1">
      <alignment horizontal="center" vertical="center" wrapText="1"/>
      <protection locked="0"/>
    </xf>
    <xf numFmtId="177" fontId="20" fillId="0" borderId="8" xfId="0" applyNumberFormat="1" applyFont="1" applyFill="1" applyBorder="1" applyAlignment="1" applyProtection="1">
      <alignment horizontal="center" vertical="center" wrapText="1"/>
      <protection locked="0"/>
    </xf>
    <xf numFmtId="177" fontId="20" fillId="0" borderId="3" xfId="0" applyNumberFormat="1" applyFont="1" applyFill="1" applyBorder="1" applyAlignment="1" applyProtection="1">
      <alignment horizontal="center" vertical="center" wrapText="1"/>
      <protection locked="0"/>
    </xf>
    <xf numFmtId="177" fontId="20" fillId="0" borderId="9"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shrinkToFit="1"/>
    </xf>
    <xf numFmtId="178" fontId="5" fillId="0" borderId="11" xfId="0" applyNumberFormat="1" applyFont="1" applyBorder="1" applyAlignment="1" applyProtection="1">
      <alignment vertical="center" shrinkToFit="1"/>
    </xf>
    <xf numFmtId="0" fontId="5" fillId="0" borderId="0" xfId="0" applyFont="1" applyFill="1" applyBorder="1" applyAlignment="1" applyProtection="1">
      <alignment horizontal="center" vertical="center"/>
      <protection locked="0"/>
    </xf>
    <xf numFmtId="38" fontId="20" fillId="0" borderId="1" xfId="3" applyFont="1" applyFill="1" applyBorder="1" applyAlignment="1" applyProtection="1">
      <alignment horizontal="center" vertical="center" wrapText="1"/>
      <protection locked="0"/>
    </xf>
    <xf numFmtId="38" fontId="20" fillId="0" borderId="8" xfId="3" applyFont="1" applyFill="1" applyBorder="1" applyAlignment="1" applyProtection="1">
      <alignment horizontal="center" vertical="center" wrapText="1"/>
      <protection locked="0"/>
    </xf>
    <xf numFmtId="38" fontId="20" fillId="0" borderId="3" xfId="3" applyFont="1" applyFill="1" applyBorder="1" applyAlignment="1" applyProtection="1">
      <alignment horizontal="center" vertical="center" wrapText="1"/>
      <protection locked="0"/>
    </xf>
    <xf numFmtId="38" fontId="20" fillId="0" borderId="9" xfId="3" applyFont="1" applyFill="1" applyBorder="1" applyAlignment="1" applyProtection="1">
      <alignment horizontal="center" vertical="center" wrapText="1"/>
      <protection locked="0"/>
    </xf>
    <xf numFmtId="0" fontId="2" fillId="0" borderId="0" xfId="0" applyFont="1" applyAlignment="1" applyProtection="1">
      <alignment vertical="center"/>
    </xf>
    <xf numFmtId="178" fontId="4" fillId="0" borderId="9" xfId="0" applyNumberFormat="1" applyFont="1" applyBorder="1" applyAlignment="1" applyProtection="1">
      <alignment vertical="center" shrinkToFit="1"/>
    </xf>
    <xf numFmtId="38" fontId="20" fillId="0" borderId="1" xfId="3" applyFont="1" applyBorder="1" applyAlignment="1" applyProtection="1">
      <alignment horizontal="center" vertical="center"/>
    </xf>
    <xf numFmtId="38" fontId="20" fillId="0" borderId="8" xfId="3" applyFont="1" applyBorder="1" applyAlignment="1" applyProtection="1">
      <alignment horizontal="center" vertical="center"/>
    </xf>
    <xf numFmtId="38" fontId="20" fillId="0" borderId="3" xfId="3" applyFont="1" applyBorder="1" applyAlignment="1" applyProtection="1">
      <alignment horizontal="center" vertical="center"/>
    </xf>
    <xf numFmtId="38" fontId="20" fillId="0" borderId="9" xfId="3" applyFont="1" applyBorder="1" applyAlignment="1" applyProtection="1">
      <alignment horizontal="center" vertical="center"/>
    </xf>
    <xf numFmtId="0" fontId="13" fillId="0" borderId="0" xfId="0" applyFont="1" applyAlignment="1" applyProtection="1">
      <alignment vertical="center" shrinkToFit="1"/>
    </xf>
    <xf numFmtId="0" fontId="15" fillId="0" borderId="1"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12"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4" xfId="0" applyFont="1" applyBorder="1" applyAlignment="1" applyProtection="1">
      <alignment horizontal="center" vertical="center"/>
    </xf>
    <xf numFmtId="49" fontId="5" fillId="0" borderId="5"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49" fontId="5" fillId="0" borderId="7" xfId="0" applyNumberFormat="1" applyFont="1" applyFill="1" applyBorder="1" applyAlignment="1" applyProtection="1">
      <alignment horizontal="center" vertical="center"/>
      <protection locked="0"/>
    </xf>
    <xf numFmtId="38" fontId="5" fillId="0" borderId="9" xfId="3" applyFont="1" applyBorder="1" applyAlignment="1" applyProtection="1">
      <alignment vertical="center"/>
    </xf>
    <xf numFmtId="0" fontId="5" fillId="0" borderId="9" xfId="0" applyFont="1" applyBorder="1" applyAlignment="1" applyProtection="1">
      <alignment horizontal="left" vertical="center"/>
    </xf>
    <xf numFmtId="0" fontId="5" fillId="0" borderId="5" xfId="0" applyFont="1" applyFill="1" applyBorder="1" applyAlignment="1" applyProtection="1">
      <alignment vertical="center"/>
      <protection locked="0"/>
    </xf>
    <xf numFmtId="0" fontId="5" fillId="0" borderId="6" xfId="0" applyFont="1" applyFill="1" applyBorder="1" applyAlignment="1" applyProtection="1">
      <alignment vertical="center"/>
      <protection locked="0"/>
    </xf>
    <xf numFmtId="0" fontId="10" fillId="0" borderId="5" xfId="0" applyFont="1" applyFill="1" applyBorder="1" applyAlignment="1" applyProtection="1">
      <alignment vertical="center" shrinkToFit="1"/>
      <protection locked="0"/>
    </xf>
    <xf numFmtId="0" fontId="10" fillId="0" borderId="6" xfId="0" applyFont="1" applyFill="1" applyBorder="1" applyAlignment="1" applyProtection="1">
      <alignment vertical="center" shrinkToFit="1"/>
      <protection locked="0"/>
    </xf>
    <xf numFmtId="0" fontId="5" fillId="0" borderId="6" xfId="0" applyFont="1" applyBorder="1" applyAlignment="1" applyProtection="1">
      <alignment vertical="center"/>
    </xf>
    <xf numFmtId="0" fontId="5" fillId="0" borderId="6" xfId="0" applyFont="1" applyBorder="1" applyAlignment="1" applyProtection="1">
      <alignment vertical="center" shrinkToFit="1"/>
    </xf>
    <xf numFmtId="0" fontId="12" fillId="0" borderId="5" xfId="0" applyFont="1" applyBorder="1" applyAlignment="1" applyProtection="1">
      <alignment vertical="center" wrapText="1"/>
    </xf>
    <xf numFmtId="0" fontId="12" fillId="0" borderId="6" xfId="0" applyFont="1" applyBorder="1" applyAlignment="1" applyProtection="1">
      <alignment vertical="center" wrapText="1"/>
    </xf>
    <xf numFmtId="0" fontId="12" fillId="0" borderId="7" xfId="0" applyFont="1" applyBorder="1" applyAlignment="1" applyProtection="1">
      <alignment vertical="center" wrapText="1"/>
    </xf>
    <xf numFmtId="0" fontId="10" fillId="0" borderId="5" xfId="0" applyFont="1" applyBorder="1" applyAlignment="1" applyProtection="1">
      <alignment horizontal="center" vertical="center" shrinkToFit="1"/>
    </xf>
    <xf numFmtId="0" fontId="10" fillId="0" borderId="6"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19" fillId="0" borderId="8"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178" fontId="4" fillId="0" borderId="0" xfId="0" applyNumberFormat="1" applyFont="1" applyBorder="1" applyAlignment="1" applyProtection="1">
      <alignment horizontal="center" vertical="center" shrinkToFit="1"/>
    </xf>
    <xf numFmtId="178" fontId="4" fillId="0" borderId="9" xfId="0" applyNumberFormat="1" applyFont="1" applyBorder="1" applyAlignment="1" applyProtection="1">
      <alignment horizontal="center" vertical="center" shrinkToFit="1"/>
    </xf>
    <xf numFmtId="0" fontId="4" fillId="0" borderId="0" xfId="0" applyFont="1" applyBorder="1" applyAlignment="1" applyProtection="1">
      <alignment vertical="center"/>
    </xf>
    <xf numFmtId="0" fontId="4" fillId="0" borderId="9" xfId="0" applyFont="1" applyBorder="1" applyAlignment="1" applyProtection="1">
      <alignment vertical="center"/>
    </xf>
    <xf numFmtId="0" fontId="9" fillId="0" borderId="0" xfId="0" applyFont="1" applyBorder="1" applyAlignment="1" applyProtection="1">
      <alignment vertical="center"/>
    </xf>
    <xf numFmtId="0" fontId="16" fillId="0" borderId="0" xfId="0" applyFont="1" applyAlignment="1" applyProtection="1">
      <alignment horizontal="center" vertical="center"/>
    </xf>
    <xf numFmtId="0" fontId="5" fillId="0" borderId="8"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Alignment="1" applyProtection="1">
      <alignment shrinkToFit="1"/>
    </xf>
    <xf numFmtId="38" fontId="5" fillId="0" borderId="0" xfId="3" applyFont="1" applyBorder="1" applyAlignment="1" applyProtection="1">
      <alignment shrinkToFit="1"/>
    </xf>
    <xf numFmtId="0" fontId="5" fillId="0" borderId="0" xfId="0" applyFont="1" applyBorder="1" applyAlignment="1" applyProtection="1">
      <alignment horizontal="center"/>
    </xf>
    <xf numFmtId="0" fontId="27" fillId="0" borderId="1" xfId="0"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7" fillId="0" borderId="10"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9" xfId="0" applyFont="1" applyBorder="1" applyAlignment="1" applyProtection="1">
      <alignment horizontal="center" vertical="center" wrapText="1"/>
    </xf>
    <xf numFmtId="177" fontId="20" fillId="0" borderId="1" xfId="0" applyNumberFormat="1" applyFont="1" applyFill="1" applyBorder="1" applyAlignment="1" applyProtection="1">
      <alignment vertical="center"/>
      <protection locked="0"/>
    </xf>
    <xf numFmtId="177" fontId="20" fillId="0" borderId="8" xfId="0" applyNumberFormat="1" applyFont="1" applyFill="1" applyBorder="1" applyAlignment="1" applyProtection="1">
      <alignment vertical="center"/>
      <protection locked="0"/>
    </xf>
    <xf numFmtId="177" fontId="20" fillId="0" borderId="3" xfId="0" applyNumberFormat="1" applyFont="1" applyFill="1" applyBorder="1" applyAlignment="1" applyProtection="1">
      <alignment vertical="center"/>
      <protection locked="0"/>
    </xf>
    <xf numFmtId="177" fontId="20" fillId="0" borderId="9" xfId="0" applyNumberFormat="1" applyFont="1" applyFill="1" applyBorder="1" applyAlignment="1" applyProtection="1">
      <alignment vertical="center"/>
      <protection locked="0"/>
    </xf>
    <xf numFmtId="180" fontId="5" fillId="0" borderId="5" xfId="0" applyNumberFormat="1" applyFont="1" applyFill="1" applyBorder="1" applyAlignment="1" applyProtection="1">
      <alignment horizontal="center" vertical="center" shrinkToFit="1"/>
    </xf>
    <xf numFmtId="180" fontId="5" fillId="0" borderId="6" xfId="0" applyNumberFormat="1" applyFont="1" applyFill="1" applyBorder="1" applyAlignment="1" applyProtection="1">
      <alignment horizontal="center" vertical="center" shrinkToFit="1"/>
    </xf>
    <xf numFmtId="180" fontId="5" fillId="0" borderId="7" xfId="0" applyNumberFormat="1"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180" fontId="0" fillId="0" borderId="6" xfId="0" applyNumberFormat="1" applyBorder="1" applyAlignment="1" applyProtection="1">
      <alignment horizontal="center" vertical="center" shrinkToFit="1"/>
    </xf>
    <xf numFmtId="180" fontId="0" fillId="0" borderId="7" xfId="0" applyNumberFormat="1" applyBorder="1" applyAlignment="1" applyProtection="1">
      <alignment horizontal="center" vertical="center" shrinkToFit="1"/>
    </xf>
    <xf numFmtId="180" fontId="0" fillId="0" borderId="15" xfId="0" applyNumberFormat="1" applyBorder="1" applyAlignment="1" applyProtection="1">
      <alignment horizontal="center" vertical="center" shrinkToFit="1"/>
    </xf>
    <xf numFmtId="0" fontId="9" fillId="0" borderId="0" xfId="0" applyFont="1" applyFill="1" applyBorder="1" applyAlignment="1" applyProtection="1">
      <alignment horizontal="right" vertical="center"/>
    </xf>
    <xf numFmtId="0" fontId="0" fillId="0" borderId="0" xfId="0" applyAlignment="1" applyProtection="1">
      <alignment vertical="center"/>
    </xf>
  </cellXfs>
  <cellStyles count="4">
    <cellStyle name="桁区切り" xfId="3" builtinId="6"/>
    <cellStyle name="桁区切り 2" xfId="2"/>
    <cellStyle name="標準" xfId="0" builtinId="0"/>
    <cellStyle name="標準 2" xfId="1"/>
  </cellStyles>
  <dxfs count="14">
    <dxf>
      <fill>
        <patternFill>
          <bgColor rgb="FFFF9696"/>
        </patternFill>
      </fill>
    </dxf>
    <dxf>
      <fill>
        <patternFill>
          <bgColor rgb="FFFF9696"/>
        </patternFill>
      </fill>
    </dxf>
    <dxf>
      <fill>
        <patternFill>
          <bgColor rgb="FFFFFF00"/>
        </patternFill>
      </fill>
    </dxf>
    <dxf>
      <fill>
        <patternFill>
          <bgColor rgb="FFFF9696"/>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ill>
        <patternFill>
          <bgColor rgb="FFFF9696"/>
        </patternFill>
      </fill>
    </dxf>
    <dxf>
      <fill>
        <patternFill>
          <bgColor rgb="FFFF9696"/>
        </patternFill>
      </fill>
    </dxf>
    <dxf>
      <fill>
        <patternFill>
          <bgColor rgb="FFFF9696"/>
        </patternFill>
      </fill>
    </dxf>
    <dxf>
      <fill>
        <patternFill>
          <bgColor rgb="FFFF9696"/>
        </patternFill>
      </fill>
    </dxf>
    <dxf>
      <fill>
        <patternFill>
          <bgColor rgb="FFFF9696"/>
        </patternFill>
      </fill>
    </dxf>
    <dxf>
      <fill>
        <patternFill>
          <bgColor rgb="FFFF9696"/>
        </patternFill>
      </fill>
    </dxf>
    <dxf>
      <font>
        <color theme="1" tint="0.34998626667073579"/>
      </font>
      <fill>
        <patternFill>
          <bgColor theme="1" tint="0.34998626667073579"/>
        </patternFill>
      </fill>
    </dxf>
  </dxfs>
  <tableStyles count="0" defaultTableStyle="TableStyleMedium2" defaultPivotStyle="PivotStyleLight16"/>
  <colors>
    <mruColors>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95250</xdr:colOff>
      <xdr:row>45</xdr:row>
      <xdr:rowOff>47626</xdr:rowOff>
    </xdr:from>
    <xdr:to>
      <xdr:col>52</xdr:col>
      <xdr:colOff>123825</xdr:colOff>
      <xdr:row>46</xdr:row>
      <xdr:rowOff>85726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525250" y="6953251"/>
          <a:ext cx="981075" cy="209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1"/>
              </a:solidFill>
              <a:latin typeface="ＭＳ ゴシック" panose="020B0609070205080204" pitchFamily="49" charset="-128"/>
              <a:ea typeface="ＭＳ ゴシック" panose="020B0609070205080204" pitchFamily="49" charset="-128"/>
            </a:rPr>
            <a:t>本市記入欄</a:t>
          </a:r>
        </a:p>
      </xdr:txBody>
    </xdr:sp>
    <xdr:clientData/>
  </xdr:twoCellAnchor>
  <xdr:twoCellAnchor>
    <xdr:from>
      <xdr:col>24</xdr:col>
      <xdr:colOff>95250</xdr:colOff>
      <xdr:row>55</xdr:row>
      <xdr:rowOff>66675</xdr:rowOff>
    </xdr:from>
    <xdr:to>
      <xdr:col>28</xdr:col>
      <xdr:colOff>123825</xdr:colOff>
      <xdr:row>56</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810250" y="8620125"/>
          <a:ext cx="981075" cy="209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1"/>
              </a:solidFill>
              <a:latin typeface="ＭＳ ゴシック" panose="020B0609070205080204" pitchFamily="49" charset="-128"/>
              <a:ea typeface="ＭＳ ゴシック" panose="020B0609070205080204" pitchFamily="49" charset="-128"/>
            </a:rPr>
            <a:t>本市記入欄</a:t>
          </a:r>
        </a:p>
      </xdr:txBody>
    </xdr:sp>
    <xdr:clientData/>
  </xdr:twoCellAnchor>
  <xdr:twoCellAnchor>
    <xdr:from>
      <xdr:col>48</xdr:col>
      <xdr:colOff>137584</xdr:colOff>
      <xdr:row>0</xdr:row>
      <xdr:rowOff>84667</xdr:rowOff>
    </xdr:from>
    <xdr:to>
      <xdr:col>71</xdr:col>
      <xdr:colOff>92076</xdr:colOff>
      <xdr:row>5</xdr:row>
      <xdr:rowOff>127000</xdr:rowOff>
    </xdr:to>
    <xdr:sp macro="" textlink="">
      <xdr:nvSpPr>
        <xdr:cNvPr id="4" name="テキスト ボックス 5"/>
        <xdr:cNvSpPr txBox="1"/>
      </xdr:nvSpPr>
      <xdr:spPr>
        <a:xfrm>
          <a:off x="11567584" y="84667"/>
          <a:ext cx="5431367" cy="899583"/>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indent="133350" algn="just">
            <a:lnSpc>
              <a:spcPts val="1400"/>
            </a:lnSpc>
            <a:spcAft>
              <a:spcPts val="0"/>
            </a:spcAft>
          </a:pP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令和５年</a:t>
          </a:r>
          <a:r>
            <a:rPr lang="en-US" sz="1000" kern="100">
              <a:effectLst/>
              <a:latin typeface="Century" panose="02040604050505020304" pitchFamily="18" charset="0"/>
              <a:ea typeface="ＭＳ ゴシック" panose="020B0609070205080204" pitchFamily="49" charset="-128"/>
              <a:cs typeface="Times New Roman" panose="02020603050405020304" pitchFamily="18" charset="0"/>
            </a:rPr>
            <a:t>10</a:t>
          </a: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月１日以降の認定申請分から、新型コロナウイルス感染症の発生に起因するセーフティネット保証４号は、資金使途が借換（借換資金に追加融資資金を加えることは可）に限定されております。ご確認のうえ、以下にチェックをお願いします。</a:t>
          </a:r>
          <a:r>
            <a:rPr lang="en-US" sz="10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77800" algn="just">
            <a:lnSpc>
              <a:spcPts val="1800"/>
            </a:lnSpc>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 当該申請は既存融資の借換を目的とした申請です。</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76"/>
  <sheetViews>
    <sheetView tabSelected="1" view="pageBreakPreview" topLeftCell="B1" zoomScaleNormal="100" zoomScaleSheetLayoutView="100" workbookViewId="0">
      <selection activeCell="B14" sqref="B14:C15"/>
    </sheetView>
  </sheetViews>
  <sheetFormatPr defaultColWidth="3.125" defaultRowHeight="13.5" x14ac:dyDescent="0.4"/>
  <cols>
    <col min="1" max="16" width="3.125" style="37"/>
    <col min="17" max="17" width="3.125" style="37" customWidth="1"/>
    <col min="18" max="16384" width="3.125" style="37"/>
  </cols>
  <sheetData>
    <row r="1" spans="1:72" s="49" customFormat="1" x14ac:dyDescent="0.4"/>
    <row r="2" spans="1:72" s="49" customFormat="1" x14ac:dyDescent="0.4"/>
    <row r="3" spans="1:72" s="49" customFormat="1" x14ac:dyDescent="0.4"/>
    <row r="4" spans="1:72" s="49" customFormat="1" x14ac:dyDescent="0.4"/>
    <row r="5" spans="1:72" s="49" customFormat="1" x14ac:dyDescent="0.4"/>
    <row r="6" spans="1:72" s="49" customFormat="1" x14ac:dyDescent="0.4"/>
    <row r="7" spans="1:72" x14ac:dyDescent="0.4">
      <c r="A7" s="17" t="s">
        <v>64</v>
      </c>
      <c r="E7" s="38"/>
      <c r="F7" s="38"/>
      <c r="G7" s="38"/>
      <c r="H7" s="38"/>
      <c r="I7" s="38"/>
      <c r="J7" s="38"/>
      <c r="K7" s="38"/>
      <c r="L7" s="38"/>
      <c r="M7" s="38"/>
      <c r="N7" s="38"/>
      <c r="O7" s="38"/>
      <c r="P7" s="38"/>
      <c r="Q7" s="38"/>
      <c r="R7" s="38"/>
      <c r="S7" s="38"/>
      <c r="T7" s="38"/>
      <c r="U7" s="38"/>
      <c r="V7" s="38"/>
      <c r="W7" s="38"/>
      <c r="X7" s="38"/>
      <c r="AV7" s="15" t="s">
        <v>49</v>
      </c>
    </row>
    <row r="8" spans="1:72" ht="15.75" customHeight="1" x14ac:dyDescent="0.4">
      <c r="A8" s="116" t="s">
        <v>75</v>
      </c>
      <c r="B8" s="116"/>
      <c r="C8" s="116"/>
      <c r="D8" s="116"/>
      <c r="E8" s="116"/>
      <c r="F8" s="116"/>
      <c r="G8" s="116"/>
      <c r="H8" s="116"/>
      <c r="I8" s="116"/>
      <c r="J8" s="116"/>
      <c r="K8" s="116"/>
      <c r="L8" s="116"/>
      <c r="M8" s="116"/>
      <c r="N8" s="116"/>
      <c r="O8" s="116"/>
      <c r="P8" s="116"/>
      <c r="Q8" s="116"/>
      <c r="R8" s="116"/>
      <c r="S8" s="116"/>
      <c r="T8" s="116"/>
      <c r="U8" s="116"/>
      <c r="V8" s="116"/>
      <c r="W8" s="116"/>
      <c r="X8" s="116"/>
      <c r="Y8" s="153" t="s">
        <v>76</v>
      </c>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t="s">
        <v>76</v>
      </c>
      <c r="AX8" s="153"/>
      <c r="AY8" s="153"/>
      <c r="AZ8" s="153"/>
      <c r="BA8" s="153"/>
      <c r="BB8" s="153"/>
      <c r="BC8" s="153"/>
      <c r="BD8" s="153"/>
      <c r="BE8" s="153"/>
      <c r="BF8" s="153"/>
      <c r="BG8" s="153"/>
      <c r="BH8" s="153"/>
      <c r="BI8" s="153"/>
      <c r="BJ8" s="153"/>
      <c r="BK8" s="153"/>
      <c r="BL8" s="153"/>
      <c r="BM8" s="153"/>
      <c r="BN8" s="153"/>
      <c r="BO8" s="153"/>
      <c r="BP8" s="153"/>
      <c r="BQ8" s="153"/>
      <c r="BR8" s="153"/>
      <c r="BS8" s="153"/>
      <c r="BT8" s="153"/>
    </row>
    <row r="9" spans="1:72" ht="14.25" customHeight="1" x14ac:dyDescent="0.4">
      <c r="A9" s="34"/>
      <c r="B9" s="116" t="s">
        <v>95</v>
      </c>
      <c r="C9" s="116"/>
      <c r="D9" s="116"/>
      <c r="E9" s="116"/>
      <c r="F9" s="116"/>
      <c r="G9" s="116"/>
      <c r="H9" s="116"/>
      <c r="I9" s="116"/>
      <c r="J9" s="116"/>
      <c r="K9" s="116"/>
      <c r="L9" s="116"/>
      <c r="M9" s="116"/>
      <c r="N9" s="116"/>
      <c r="O9" s="116"/>
      <c r="P9" s="116"/>
      <c r="Q9" s="116"/>
      <c r="R9" s="116"/>
      <c r="S9" s="116"/>
      <c r="T9" s="116"/>
      <c r="U9" s="116"/>
      <c r="V9" s="116"/>
      <c r="W9" s="116"/>
      <c r="X9" s="34"/>
      <c r="Y9" s="2"/>
      <c r="Z9" s="2"/>
      <c r="AA9" s="2"/>
      <c r="AB9" s="2"/>
      <c r="AC9" s="2"/>
      <c r="AD9" s="2"/>
      <c r="AE9" s="2"/>
      <c r="AF9" s="2"/>
      <c r="AG9" s="2"/>
      <c r="AH9" s="121" t="s">
        <v>35</v>
      </c>
      <c r="AI9" s="121"/>
      <c r="AJ9" s="121"/>
      <c r="AK9" s="121"/>
      <c r="AL9" s="121"/>
      <c r="AM9" s="121"/>
      <c r="AN9" s="121"/>
      <c r="AO9" s="2"/>
      <c r="AP9" s="2"/>
      <c r="AQ9" s="2" t="s">
        <v>73</v>
      </c>
      <c r="AR9" s="2" t="str">
        <f>IF($B$14="","",$B$14)</f>
        <v/>
      </c>
      <c r="AS9" s="27" t="s">
        <v>74</v>
      </c>
      <c r="AT9" s="2"/>
      <c r="AU9" s="2"/>
      <c r="AV9" s="2"/>
      <c r="AW9" s="2"/>
      <c r="AX9" s="2"/>
      <c r="AY9" s="2"/>
      <c r="AZ9" s="2"/>
      <c r="BA9" s="2"/>
      <c r="BB9" s="2"/>
      <c r="BC9" s="2"/>
      <c r="BD9" s="2"/>
      <c r="BE9" s="2"/>
      <c r="BF9" s="2"/>
      <c r="BG9" s="2"/>
      <c r="BH9" s="2"/>
      <c r="BI9" s="2"/>
      <c r="BJ9" s="2"/>
      <c r="BK9" s="2"/>
      <c r="BL9" s="2"/>
      <c r="BM9" s="2"/>
      <c r="BN9" s="2"/>
      <c r="BO9" s="2" t="s">
        <v>73</v>
      </c>
      <c r="BP9" s="2" t="str">
        <f>IF($B$14="","",$B$14)</f>
        <v/>
      </c>
      <c r="BQ9" s="27" t="s">
        <v>74</v>
      </c>
      <c r="BR9" s="2"/>
      <c r="BS9" s="2"/>
      <c r="BT9" s="2"/>
    </row>
    <row r="10" spans="1:72" ht="13.5" customHeight="1" x14ac:dyDescent="0.4">
      <c r="A10" s="34"/>
      <c r="B10" s="116"/>
      <c r="C10" s="116"/>
      <c r="D10" s="116"/>
      <c r="E10" s="116"/>
      <c r="F10" s="116"/>
      <c r="G10" s="116"/>
      <c r="H10" s="116"/>
      <c r="I10" s="116"/>
      <c r="J10" s="116"/>
      <c r="K10" s="116"/>
      <c r="L10" s="116"/>
      <c r="M10" s="116"/>
      <c r="N10" s="116"/>
      <c r="O10" s="116"/>
      <c r="P10" s="116"/>
      <c r="Q10" s="116"/>
      <c r="R10" s="116"/>
      <c r="S10" s="116"/>
      <c r="T10" s="116"/>
      <c r="U10" s="116"/>
      <c r="V10" s="116"/>
      <c r="W10" s="116"/>
      <c r="X10" s="34"/>
      <c r="AH10" s="121"/>
      <c r="AI10" s="121"/>
      <c r="AJ10" s="121"/>
      <c r="AK10" s="121"/>
      <c r="AL10" s="121"/>
      <c r="AM10" s="121"/>
      <c r="AN10" s="121"/>
      <c r="AO10" s="62" t="s">
        <v>48</v>
      </c>
      <c r="AP10" s="62"/>
      <c r="AQ10" s="45"/>
      <c r="AR10" s="47" t="s">
        <v>88</v>
      </c>
      <c r="AS10" s="45"/>
      <c r="AT10" s="47" t="s">
        <v>89</v>
      </c>
      <c r="AU10" s="45"/>
      <c r="AV10" s="47" t="s">
        <v>90</v>
      </c>
      <c r="BM10" s="62" t="s">
        <v>48</v>
      </c>
      <c r="BN10" s="62"/>
      <c r="BO10" s="46" t="str">
        <f>IF(AQ10&gt;0,AQ10,"")</f>
        <v/>
      </c>
      <c r="BP10" s="47" t="s">
        <v>88</v>
      </c>
      <c r="BQ10" s="46" t="str">
        <f>IF(AS10&gt;0,AS10,"")</f>
        <v/>
      </c>
      <c r="BR10" s="47" t="s">
        <v>89</v>
      </c>
      <c r="BS10" s="46" t="str">
        <f>IF(AU10&gt;0,AU10,"")</f>
        <v/>
      </c>
      <c r="BT10" s="47" t="s">
        <v>90</v>
      </c>
    </row>
    <row r="11" spans="1:72" x14ac:dyDescent="0.4">
      <c r="A11" s="34"/>
      <c r="B11" s="34"/>
      <c r="C11" s="34"/>
      <c r="D11" s="34"/>
      <c r="E11" s="34"/>
      <c r="F11" s="34"/>
      <c r="G11" s="34"/>
      <c r="H11" s="34"/>
      <c r="I11" s="34"/>
      <c r="J11" s="34"/>
      <c r="K11" s="34"/>
      <c r="L11" s="34"/>
      <c r="M11" s="34"/>
      <c r="N11" s="34"/>
      <c r="O11" s="34"/>
      <c r="P11" s="34"/>
      <c r="Q11" s="34"/>
      <c r="R11" s="34"/>
      <c r="S11" s="34"/>
      <c r="T11" s="34"/>
      <c r="U11" s="34"/>
      <c r="V11" s="34"/>
      <c r="W11" s="34"/>
      <c r="X11" s="34"/>
      <c r="Z11" s="37" t="s">
        <v>3</v>
      </c>
      <c r="AX11" s="37" t="s">
        <v>3</v>
      </c>
    </row>
    <row r="12" spans="1:72" x14ac:dyDescent="0.4">
      <c r="A12" s="16"/>
      <c r="B12" s="16"/>
      <c r="C12" s="16"/>
      <c r="D12" s="16"/>
      <c r="E12" s="16"/>
      <c r="F12" s="16"/>
      <c r="G12" s="16"/>
      <c r="H12" s="16"/>
      <c r="I12" s="16"/>
      <c r="J12" s="16"/>
      <c r="K12" s="16"/>
      <c r="L12" s="16"/>
      <c r="M12" s="16"/>
      <c r="N12" s="120"/>
      <c r="O12" s="120"/>
      <c r="P12" s="120"/>
      <c r="Q12" s="1" t="s">
        <v>40</v>
      </c>
      <c r="R12" s="39"/>
      <c r="S12" s="39"/>
      <c r="T12" s="39"/>
      <c r="U12" s="39"/>
      <c r="V12" s="39"/>
      <c r="W12" s="16"/>
      <c r="X12" s="16"/>
    </row>
    <row r="13" spans="1:72" x14ac:dyDescent="0.4">
      <c r="B13" s="123" t="s">
        <v>67</v>
      </c>
      <c r="C13" s="124"/>
      <c r="D13" s="124"/>
      <c r="E13" s="124"/>
      <c r="F13" s="124"/>
      <c r="G13" s="125"/>
      <c r="R13" s="36"/>
      <c r="S13" s="36"/>
      <c r="T13" s="36"/>
      <c r="U13" s="36"/>
      <c r="V13" s="36"/>
      <c r="W13" s="36"/>
      <c r="X13" s="36"/>
      <c r="AG13" s="90" t="s">
        <v>4</v>
      </c>
      <c r="AH13" s="90"/>
      <c r="AI13" s="90"/>
      <c r="AJ13" s="90"/>
      <c r="AK13" s="20" t="s">
        <v>23</v>
      </c>
      <c r="AL13" s="21"/>
      <c r="AM13" s="86" t="str">
        <f>IF(O14=0,"",O14)</f>
        <v/>
      </c>
      <c r="AN13" s="86"/>
      <c r="AO13" s="86"/>
      <c r="AP13" s="86"/>
      <c r="AQ13" s="86"/>
      <c r="AR13" s="86"/>
      <c r="AS13" s="86"/>
      <c r="AT13" s="86"/>
      <c r="AU13" s="86"/>
      <c r="AV13" s="86"/>
      <c r="BE13" s="90" t="s">
        <v>4</v>
      </c>
      <c r="BF13" s="90"/>
      <c r="BG13" s="90"/>
      <c r="BH13" s="90"/>
      <c r="BI13" s="20" t="s">
        <v>23</v>
      </c>
      <c r="BJ13" s="21"/>
      <c r="BK13" s="86" t="str">
        <f>IF(O14=0,"",O14)</f>
        <v/>
      </c>
      <c r="BL13" s="86"/>
      <c r="BM13" s="86"/>
      <c r="BN13" s="86"/>
      <c r="BO13" s="86"/>
      <c r="BP13" s="86"/>
      <c r="BQ13" s="86"/>
      <c r="BR13" s="86"/>
      <c r="BS13" s="86"/>
      <c r="BT13" s="86"/>
    </row>
    <row r="14" spans="1:72" x14ac:dyDescent="0.4">
      <c r="B14" s="126"/>
      <c r="C14" s="127"/>
      <c r="D14" s="130" t="s">
        <v>68</v>
      </c>
      <c r="E14" s="130"/>
      <c r="F14" s="130"/>
      <c r="G14" s="131"/>
      <c r="I14" s="33" t="s">
        <v>4</v>
      </c>
      <c r="M14" s="18" t="s">
        <v>23</v>
      </c>
      <c r="N14" s="19"/>
      <c r="O14" s="118"/>
      <c r="P14" s="118"/>
      <c r="Q14" s="118"/>
      <c r="R14" s="118"/>
      <c r="S14" s="118"/>
      <c r="T14" s="118"/>
      <c r="U14" s="118"/>
      <c r="V14" s="118"/>
      <c r="W14" s="118"/>
      <c r="X14" s="118"/>
      <c r="AG14" s="32"/>
      <c r="AH14" s="32"/>
      <c r="AI14" s="32"/>
      <c r="AJ14" s="32"/>
      <c r="AK14" s="111" t="str">
        <f>IF(M15=0,"",M15)</f>
        <v/>
      </c>
      <c r="AL14" s="111"/>
      <c r="AM14" s="111"/>
      <c r="AN14" s="111"/>
      <c r="AO14" s="111"/>
      <c r="AP14" s="111"/>
      <c r="AQ14" s="111"/>
      <c r="AR14" s="111"/>
      <c r="AS14" s="111"/>
      <c r="AT14" s="111"/>
      <c r="AU14" s="111"/>
      <c r="AV14" s="111"/>
      <c r="BE14" s="32"/>
      <c r="BF14" s="32"/>
      <c r="BG14" s="32"/>
      <c r="BH14" s="32"/>
      <c r="BI14" s="111" t="str">
        <f>IF(M15=0,"",M15)</f>
        <v/>
      </c>
      <c r="BJ14" s="111"/>
      <c r="BK14" s="111"/>
      <c r="BL14" s="111"/>
      <c r="BM14" s="111"/>
      <c r="BN14" s="111"/>
      <c r="BO14" s="111"/>
      <c r="BP14" s="111"/>
      <c r="BQ14" s="111"/>
      <c r="BR14" s="111"/>
      <c r="BS14" s="111"/>
      <c r="BT14" s="111"/>
    </row>
    <row r="15" spans="1:72" x14ac:dyDescent="0.4">
      <c r="B15" s="128"/>
      <c r="C15" s="129"/>
      <c r="D15" s="132"/>
      <c r="E15" s="132"/>
      <c r="F15" s="132"/>
      <c r="G15" s="133"/>
      <c r="I15" s="33"/>
      <c r="M15" s="117"/>
      <c r="N15" s="117"/>
      <c r="O15" s="117"/>
      <c r="P15" s="117"/>
      <c r="Q15" s="117"/>
      <c r="R15" s="117"/>
      <c r="S15" s="117"/>
      <c r="T15" s="117"/>
      <c r="U15" s="117"/>
      <c r="V15" s="117"/>
      <c r="W15" s="117"/>
      <c r="X15" s="117"/>
      <c r="AK15" s="19"/>
      <c r="AL15" s="19"/>
      <c r="AM15" s="19"/>
      <c r="AN15" s="19"/>
      <c r="AO15" s="19"/>
      <c r="AP15" s="19"/>
      <c r="AQ15" s="19"/>
      <c r="AR15" s="19"/>
      <c r="AS15" s="19"/>
      <c r="AT15" s="19"/>
      <c r="AU15" s="19"/>
      <c r="AV15" s="19"/>
      <c r="BI15" s="19"/>
      <c r="BJ15" s="19"/>
      <c r="BK15" s="19"/>
      <c r="BL15" s="19"/>
      <c r="BM15" s="19"/>
      <c r="BN15" s="19"/>
      <c r="BO15" s="19"/>
      <c r="BP15" s="19"/>
      <c r="BQ15" s="19"/>
      <c r="BR15" s="19"/>
      <c r="BS15" s="19"/>
      <c r="BT15" s="19"/>
    </row>
    <row r="16" spans="1:72" x14ac:dyDescent="0.4">
      <c r="B16" s="134" t="str">
        <f>IF(B14="","！比較期間を選択してください","")</f>
        <v>！比較期間を選択してください</v>
      </c>
      <c r="C16" s="134"/>
      <c r="D16" s="134"/>
      <c r="E16" s="134"/>
      <c r="F16" s="134"/>
      <c r="G16" s="134"/>
      <c r="AG16" s="90" t="s">
        <v>20</v>
      </c>
      <c r="AH16" s="90"/>
      <c r="AI16" s="90"/>
      <c r="AJ16" s="90"/>
      <c r="AK16" s="86" t="str">
        <f>IF(M17=0,"",M17)</f>
        <v/>
      </c>
      <c r="AL16" s="86"/>
      <c r="AM16" s="86"/>
      <c r="AN16" s="86"/>
      <c r="AO16" s="86"/>
      <c r="AP16" s="86"/>
      <c r="AQ16" s="86"/>
      <c r="AR16" s="86"/>
      <c r="AS16" s="86"/>
      <c r="AT16" s="86"/>
      <c r="AU16" s="86"/>
      <c r="AV16" s="19"/>
      <c r="BE16" s="90" t="s">
        <v>20</v>
      </c>
      <c r="BF16" s="90"/>
      <c r="BG16" s="90"/>
      <c r="BH16" s="90"/>
      <c r="BI16" s="86" t="str">
        <f>IF(M17=0,"",M17)</f>
        <v/>
      </c>
      <c r="BJ16" s="86"/>
      <c r="BK16" s="86"/>
      <c r="BL16" s="86"/>
      <c r="BM16" s="86"/>
      <c r="BN16" s="86"/>
      <c r="BO16" s="86"/>
      <c r="BP16" s="86"/>
      <c r="BQ16" s="86"/>
      <c r="BR16" s="86"/>
      <c r="BS16" s="86"/>
      <c r="BT16" s="19"/>
    </row>
    <row r="17" spans="1:72" x14ac:dyDescent="0.4">
      <c r="B17" s="135"/>
      <c r="C17" s="135"/>
      <c r="D17" s="135"/>
      <c r="E17" s="135"/>
      <c r="F17" s="135"/>
      <c r="G17" s="135"/>
      <c r="I17" s="91" t="s">
        <v>24</v>
      </c>
      <c r="J17" s="91"/>
      <c r="K17" s="91"/>
      <c r="L17" s="91"/>
      <c r="M17" s="144"/>
      <c r="N17" s="144"/>
      <c r="O17" s="144"/>
      <c r="P17" s="144"/>
      <c r="Q17" s="144"/>
      <c r="R17" s="144"/>
      <c r="S17" s="144"/>
      <c r="T17" s="144"/>
      <c r="U17" s="144"/>
      <c r="V17" s="144"/>
      <c r="W17" s="144"/>
      <c r="X17" s="144"/>
      <c r="Y17" s="4"/>
      <c r="AG17" s="32"/>
      <c r="AH17" s="32"/>
      <c r="AI17" s="32"/>
      <c r="AJ17" s="32"/>
      <c r="AK17" s="22"/>
      <c r="AL17" s="22"/>
      <c r="AM17" s="22"/>
      <c r="AN17" s="22"/>
      <c r="AO17" s="22"/>
      <c r="AP17" s="22"/>
      <c r="AQ17" s="22"/>
      <c r="AR17" s="22"/>
      <c r="AS17" s="22"/>
      <c r="AT17" s="22"/>
      <c r="AU17" s="22"/>
      <c r="AV17" s="19"/>
      <c r="BE17" s="32"/>
      <c r="BF17" s="32"/>
      <c r="BG17" s="32"/>
      <c r="BH17" s="32"/>
      <c r="BI17" s="22"/>
      <c r="BJ17" s="22"/>
      <c r="BK17" s="22"/>
      <c r="BL17" s="22"/>
      <c r="BM17" s="22"/>
      <c r="BN17" s="22"/>
      <c r="BO17" s="22"/>
      <c r="BP17" s="22"/>
      <c r="BQ17" s="22"/>
      <c r="BR17" s="22"/>
      <c r="BS17" s="22"/>
      <c r="BT17" s="19"/>
    </row>
    <row r="18" spans="1:72" x14ac:dyDescent="0.4">
      <c r="B18" s="135"/>
      <c r="C18" s="135"/>
      <c r="D18" s="135"/>
      <c r="E18" s="135"/>
      <c r="F18" s="135"/>
      <c r="G18" s="135"/>
      <c r="AG18" s="91" t="s">
        <v>21</v>
      </c>
      <c r="AH18" s="91"/>
      <c r="AI18" s="91"/>
      <c r="AJ18" s="91"/>
      <c r="AK18" s="86" t="str">
        <f>IF(M19=0,"",M19)</f>
        <v/>
      </c>
      <c r="AL18" s="86"/>
      <c r="AM18" s="86"/>
      <c r="AN18" s="86"/>
      <c r="AO18" s="86"/>
      <c r="AP18" s="86"/>
      <c r="AQ18" s="86"/>
      <c r="AR18" s="86"/>
      <c r="AS18" s="86"/>
      <c r="AT18" s="86"/>
      <c r="AU18" s="86"/>
      <c r="AV18" s="19"/>
      <c r="BE18" s="91" t="s">
        <v>21</v>
      </c>
      <c r="BF18" s="91"/>
      <c r="BG18" s="91"/>
      <c r="BH18" s="91"/>
      <c r="BI18" s="86" t="str">
        <f>IF(M19=0,"",M19)</f>
        <v/>
      </c>
      <c r="BJ18" s="86"/>
      <c r="BK18" s="86"/>
      <c r="BL18" s="86"/>
      <c r="BM18" s="86"/>
      <c r="BN18" s="86"/>
      <c r="BO18" s="86"/>
      <c r="BP18" s="86"/>
      <c r="BQ18" s="86"/>
      <c r="BR18" s="86"/>
      <c r="BS18" s="86"/>
      <c r="BT18" s="19"/>
    </row>
    <row r="19" spans="1:72" ht="13.5" customHeight="1" x14ac:dyDescent="0.4">
      <c r="I19" s="33" t="s">
        <v>21</v>
      </c>
      <c r="J19" s="33"/>
      <c r="K19" s="33"/>
      <c r="L19" s="33"/>
      <c r="M19" s="110"/>
      <c r="N19" s="110"/>
      <c r="O19" s="110"/>
      <c r="P19" s="110"/>
      <c r="Q19" s="110"/>
      <c r="R19" s="110"/>
      <c r="S19" s="110"/>
      <c r="T19" s="110"/>
      <c r="U19" s="110"/>
      <c r="V19" s="110"/>
      <c r="W19" s="110"/>
      <c r="X19" s="110"/>
    </row>
    <row r="20" spans="1:72" ht="15" customHeight="1" x14ac:dyDescent="0.4">
      <c r="I20" s="33"/>
      <c r="J20" s="33"/>
      <c r="K20" s="33"/>
      <c r="L20" s="33"/>
      <c r="M20" s="3"/>
      <c r="N20" s="3"/>
      <c r="O20" s="3"/>
      <c r="P20" s="3"/>
      <c r="Q20" s="3"/>
      <c r="R20" s="3"/>
      <c r="S20" s="3"/>
      <c r="T20" s="3"/>
      <c r="U20" s="3"/>
      <c r="V20" s="3"/>
      <c r="W20" s="3"/>
      <c r="X20" s="3"/>
      <c r="Y20" s="143" t="s">
        <v>93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t="s">
        <v>93</v>
      </c>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row>
    <row r="21" spans="1:72" ht="13.5" customHeight="1" x14ac:dyDescent="0.4">
      <c r="I21" s="122" t="s">
        <v>78</v>
      </c>
      <c r="J21" s="122"/>
      <c r="K21" s="122"/>
      <c r="L21" s="122"/>
      <c r="M21" s="122"/>
      <c r="N21" s="122"/>
      <c r="O21" s="122"/>
      <c r="P21" s="122"/>
      <c r="Q21" s="122"/>
      <c r="R21" s="3"/>
      <c r="S21" s="3"/>
      <c r="T21" s="3"/>
      <c r="U21" s="3"/>
      <c r="V21" s="3"/>
      <c r="W21" s="3"/>
      <c r="X21" s="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row>
    <row r="22" spans="1:72" ht="12" customHeight="1" x14ac:dyDescent="0.4">
      <c r="L22" s="59" t="s">
        <v>80</v>
      </c>
      <c r="M22" s="59"/>
      <c r="N22" s="59"/>
      <c r="O22" s="155"/>
      <c r="P22" s="155"/>
      <c r="Q22" s="6" t="s">
        <v>41</v>
      </c>
      <c r="R22" s="155"/>
      <c r="S22" s="155"/>
      <c r="T22" s="6" t="s">
        <v>42</v>
      </c>
      <c r="U22" s="155"/>
      <c r="V22" s="155"/>
      <c r="W22" s="6" t="s">
        <v>43</v>
      </c>
      <c r="X22" s="8"/>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row>
    <row r="23" spans="1:72" ht="12" customHeight="1" x14ac:dyDescent="0.4">
      <c r="A23" s="38" t="s">
        <v>82</v>
      </c>
      <c r="J23" s="33"/>
      <c r="K23" s="33"/>
      <c r="L23" s="33"/>
      <c r="M23" s="3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row>
    <row r="24" spans="1:72" ht="13.5" customHeight="1" x14ac:dyDescent="0.4">
      <c r="A24" s="239" t="s">
        <v>69</v>
      </c>
      <c r="B24" s="240"/>
      <c r="C24" s="240"/>
      <c r="D24" s="23" t="str">
        <f>IF($B$14="","",$B$14)</f>
        <v/>
      </c>
      <c r="E24" s="37" t="s">
        <v>91</v>
      </c>
      <c r="F24" s="35"/>
      <c r="G24" s="35"/>
    </row>
    <row r="25" spans="1:72" ht="13.5" customHeight="1" x14ac:dyDescent="0.4">
      <c r="A25" s="30"/>
      <c r="B25" s="31"/>
      <c r="C25" s="64" t="str">
        <f>IF(F26="","↓ 年・月を記入","")</f>
        <v>↓ 年・月を記入</v>
      </c>
      <c r="D25" s="65"/>
      <c r="E25" s="65"/>
      <c r="F25" s="65"/>
      <c r="G25" s="65"/>
      <c r="AK25" s="37" t="s">
        <v>5</v>
      </c>
      <c r="BI25" s="37" t="s">
        <v>5</v>
      </c>
    </row>
    <row r="26" spans="1:72" ht="13.5" customHeight="1" x14ac:dyDescent="0.4">
      <c r="A26" s="30"/>
      <c r="B26" s="60" t="s">
        <v>48</v>
      </c>
      <c r="C26" s="61"/>
      <c r="D26" s="42"/>
      <c r="E26" s="43" t="s">
        <v>41</v>
      </c>
      <c r="F26" s="42"/>
      <c r="G26" s="44" t="s">
        <v>42</v>
      </c>
      <c r="H26" s="66" t="str">
        <f>IFERROR(IF($B$14&gt;1,EDATE($Q$65,-1),"—"),"—")</f>
        <v>—</v>
      </c>
      <c r="I26" s="67"/>
      <c r="J26" s="67"/>
      <c r="K26" s="67"/>
      <c r="L26" s="68"/>
      <c r="M26" s="66" t="str">
        <f>IFERROR(IF($B$14&gt;2,EDATE($H$26,-1),"—"),"—")</f>
        <v>—</v>
      </c>
      <c r="N26" s="67"/>
      <c r="O26" s="67"/>
      <c r="P26" s="67"/>
      <c r="Q26" s="68"/>
      <c r="R26" s="69" t="s">
        <v>70</v>
      </c>
      <c r="S26" s="70"/>
      <c r="T26" s="70"/>
      <c r="U26" s="70"/>
      <c r="V26" s="70"/>
      <c r="W26" s="71"/>
    </row>
    <row r="27" spans="1:72" ht="13.5" customHeight="1" x14ac:dyDescent="0.4">
      <c r="A27" s="30"/>
      <c r="B27" s="55"/>
      <c r="C27" s="56"/>
      <c r="D27" s="56"/>
      <c r="E27" s="56"/>
      <c r="F27" s="72" t="s">
        <v>1</v>
      </c>
      <c r="G27" s="73"/>
      <c r="H27" s="76"/>
      <c r="I27" s="77"/>
      <c r="J27" s="77"/>
      <c r="K27" s="72" t="s">
        <v>1</v>
      </c>
      <c r="L27" s="73"/>
      <c r="M27" s="76"/>
      <c r="N27" s="77"/>
      <c r="O27" s="77"/>
      <c r="P27" s="72" t="s">
        <v>1</v>
      </c>
      <c r="Q27" s="73"/>
      <c r="R27" s="80" t="str">
        <f>IF(B14="","",IF(B14=6,SUM(B27,H27,M27,B30,H30,M30),IF(B14=5,SUM(B27,H27,M27,B30,H30),IF(B14=4,SUM(B27,H27,M27,B30),IF(B14=3,SUM(B27,H27,M27),SUM(B27,H27))))))</f>
        <v/>
      </c>
      <c r="S27" s="81"/>
      <c r="T27" s="81"/>
      <c r="U27" s="81"/>
      <c r="V27" s="72" t="s">
        <v>1</v>
      </c>
      <c r="W27" s="73"/>
      <c r="Y27" s="37" t="s">
        <v>77</v>
      </c>
      <c r="AL27" s="23"/>
      <c r="AM27" s="23"/>
      <c r="AN27" s="63" t="str">
        <f>IF($L$22="元号を選択","",$L$22)</f>
        <v/>
      </c>
      <c r="AO27" s="63"/>
      <c r="AP27" s="63" t="str">
        <f>IF($O$22=0,"",$O$22)</f>
        <v/>
      </c>
      <c r="AQ27" s="63"/>
      <c r="AR27" s="7" t="s">
        <v>41</v>
      </c>
      <c r="AS27" s="7" t="str">
        <f>IF($R$22=0,"",$R$22)</f>
        <v/>
      </c>
      <c r="AT27" s="7" t="s">
        <v>42</v>
      </c>
      <c r="AU27" s="7" t="str">
        <f>IF($U$22=0,"",$U$22)</f>
        <v/>
      </c>
      <c r="AV27" s="7" t="s">
        <v>43</v>
      </c>
      <c r="AW27" s="37" t="s">
        <v>77</v>
      </c>
      <c r="BL27" s="63" t="str">
        <f>IF($L$22="元号を選択","",$L$22)</f>
        <v/>
      </c>
      <c r="BM27" s="63"/>
      <c r="BN27" s="63" t="str">
        <f>IF($O$22=0,"",$O$22)</f>
        <v/>
      </c>
      <c r="BO27" s="63"/>
      <c r="BP27" s="7" t="s">
        <v>41</v>
      </c>
      <c r="BQ27" s="7" t="str">
        <f>IF($R$22=0,"",$R$22)</f>
        <v/>
      </c>
      <c r="BR27" s="7" t="s">
        <v>42</v>
      </c>
      <c r="BS27" s="7" t="str">
        <f>IF($U$22=0,"",$U$22)</f>
        <v/>
      </c>
      <c r="BT27" s="7" t="s">
        <v>43</v>
      </c>
    </row>
    <row r="28" spans="1:72" ht="13.5" customHeight="1" thickBot="1" x14ac:dyDescent="0.45">
      <c r="A28" s="30"/>
      <c r="B28" s="57"/>
      <c r="C28" s="58"/>
      <c r="D28" s="58"/>
      <c r="E28" s="58"/>
      <c r="F28" s="74"/>
      <c r="G28" s="75"/>
      <c r="H28" s="78"/>
      <c r="I28" s="79"/>
      <c r="J28" s="79"/>
      <c r="K28" s="74"/>
      <c r="L28" s="75"/>
      <c r="M28" s="78"/>
      <c r="N28" s="79"/>
      <c r="O28" s="79"/>
      <c r="P28" s="74"/>
      <c r="Q28" s="75"/>
      <c r="R28" s="82"/>
      <c r="S28" s="83"/>
      <c r="T28" s="83"/>
      <c r="U28" s="83"/>
      <c r="V28" s="84"/>
      <c r="W28" s="85"/>
    </row>
    <row r="29" spans="1:72" ht="13.5" customHeight="1" x14ac:dyDescent="0.4">
      <c r="A29" s="30"/>
      <c r="B29" s="52" t="str">
        <f>IFERROR(IF($B$14&gt;3,EDATE($M$26,-1),"—"),"—")</f>
        <v>—</v>
      </c>
      <c r="C29" s="53"/>
      <c r="D29" s="53"/>
      <c r="E29" s="53"/>
      <c r="F29" s="53"/>
      <c r="G29" s="54"/>
      <c r="H29" s="52" t="str">
        <f>IFERROR(IF($B$14&gt;4,EDATE($B$29,-1),"—"),"—")</f>
        <v>—</v>
      </c>
      <c r="I29" s="236"/>
      <c r="J29" s="236"/>
      <c r="K29" s="236"/>
      <c r="L29" s="237"/>
      <c r="M29" s="52" t="str">
        <f>IFERROR(IF($B$14&gt;5,EDATE($H$29,-1),"—"),"—")</f>
        <v>—</v>
      </c>
      <c r="N29" s="236"/>
      <c r="O29" s="236"/>
      <c r="P29" s="236"/>
      <c r="Q29" s="238"/>
      <c r="R29" s="95" t="s">
        <v>71</v>
      </c>
      <c r="S29" s="96"/>
      <c r="T29" s="25" t="str">
        <f>IF($B$14="","",$B$14)</f>
        <v/>
      </c>
      <c r="U29" s="97" t="s">
        <v>72</v>
      </c>
      <c r="V29" s="96"/>
      <c r="W29" s="98"/>
      <c r="Y29" s="37" t="s">
        <v>6</v>
      </c>
      <c r="AW29" s="37" t="s">
        <v>6</v>
      </c>
    </row>
    <row r="30" spans="1:72" ht="13.5" customHeight="1" x14ac:dyDescent="0.4">
      <c r="A30" s="30"/>
      <c r="B30" s="55"/>
      <c r="C30" s="56"/>
      <c r="D30" s="56"/>
      <c r="E30" s="56"/>
      <c r="F30" s="72" t="s">
        <v>1</v>
      </c>
      <c r="G30" s="73"/>
      <c r="H30" s="76"/>
      <c r="I30" s="77"/>
      <c r="J30" s="77"/>
      <c r="K30" s="72" t="s">
        <v>1</v>
      </c>
      <c r="L30" s="73"/>
      <c r="M30" s="76"/>
      <c r="N30" s="77"/>
      <c r="O30" s="77"/>
      <c r="P30" s="72" t="s">
        <v>1</v>
      </c>
      <c r="Q30" s="72"/>
      <c r="R30" s="136" t="str">
        <f>IF(R27="","",ROUNDDOWN(R27/B14,0))</f>
        <v/>
      </c>
      <c r="S30" s="81"/>
      <c r="T30" s="81"/>
      <c r="U30" s="81"/>
      <c r="V30" s="139" t="s">
        <v>87</v>
      </c>
      <c r="W30" s="140"/>
      <c r="Z30" s="37" t="s">
        <v>7</v>
      </c>
      <c r="AX30" s="37" t="s">
        <v>7</v>
      </c>
    </row>
    <row r="31" spans="1:72" ht="13.5" customHeight="1" thickBot="1" x14ac:dyDescent="0.45">
      <c r="A31" s="30"/>
      <c r="B31" s="57"/>
      <c r="C31" s="58"/>
      <c r="D31" s="58"/>
      <c r="E31" s="58"/>
      <c r="F31" s="74"/>
      <c r="G31" s="75"/>
      <c r="H31" s="78"/>
      <c r="I31" s="79"/>
      <c r="J31" s="79"/>
      <c r="K31" s="74"/>
      <c r="L31" s="75"/>
      <c r="M31" s="78"/>
      <c r="N31" s="79"/>
      <c r="O31" s="79"/>
      <c r="P31" s="74"/>
      <c r="Q31" s="74"/>
      <c r="R31" s="137"/>
      <c r="S31" s="138"/>
      <c r="T31" s="138"/>
      <c r="U31" s="138"/>
      <c r="V31" s="141"/>
      <c r="W31" s="142"/>
      <c r="AN31" s="119" t="s">
        <v>11</v>
      </c>
      <c r="AO31" s="119"/>
      <c r="AP31" s="119"/>
      <c r="AQ31" s="93" t="str">
        <f>IF(L41="","",L41)</f>
        <v/>
      </c>
      <c r="AR31" s="93"/>
      <c r="AS31" s="94" t="s">
        <v>10</v>
      </c>
      <c r="AT31" s="94"/>
      <c r="AU31" s="94"/>
      <c r="AV31" s="94"/>
      <c r="BL31" s="119" t="s">
        <v>11</v>
      </c>
      <c r="BM31" s="119"/>
      <c r="BN31" s="119"/>
      <c r="BO31" s="93" t="str">
        <f>IF(L41="","",L41)</f>
        <v/>
      </c>
      <c r="BP31" s="93"/>
      <c r="BQ31" s="94" t="s">
        <v>10</v>
      </c>
      <c r="BR31" s="94"/>
      <c r="BS31" s="94"/>
      <c r="BT31" s="94"/>
    </row>
    <row r="32" spans="1:72" ht="15" customHeight="1" x14ac:dyDescent="0.4">
      <c r="A32" s="30"/>
      <c r="B32" s="31"/>
      <c r="C32" s="31"/>
      <c r="D32" s="23"/>
      <c r="F32" s="35"/>
      <c r="G32" s="35"/>
      <c r="AA32" s="33" t="s">
        <v>8</v>
      </c>
      <c r="AY32" s="33" t="s">
        <v>8</v>
      </c>
    </row>
    <row r="33" spans="1:72" ht="14.25" customHeight="1" x14ac:dyDescent="0.4">
      <c r="A33" s="37" t="s">
        <v>65</v>
      </c>
    </row>
    <row r="34" spans="1:72" ht="13.5" customHeight="1" x14ac:dyDescent="0.4">
      <c r="B34" s="26"/>
      <c r="C34" s="233" t="s">
        <v>53</v>
      </c>
      <c r="D34" s="234"/>
      <c r="E34" s="234"/>
      <c r="F34" s="234"/>
      <c r="G34" s="235"/>
      <c r="H34" s="233" t="s">
        <v>52</v>
      </c>
      <c r="I34" s="234"/>
      <c r="J34" s="234"/>
      <c r="K34" s="234"/>
      <c r="L34" s="235"/>
      <c r="M34" s="233" t="s">
        <v>51</v>
      </c>
      <c r="N34" s="234"/>
      <c r="O34" s="234"/>
      <c r="P34" s="234"/>
      <c r="Q34" s="235"/>
      <c r="R34" s="107" t="s">
        <v>55</v>
      </c>
      <c r="S34" s="108"/>
      <c r="T34" s="108"/>
      <c r="U34" s="108"/>
      <c r="V34" s="108"/>
      <c r="W34" s="109"/>
      <c r="AA34" s="33" t="s">
        <v>9</v>
      </c>
      <c r="AQ34" s="113" t="str">
        <f>IF(R30="","",R30)</f>
        <v/>
      </c>
      <c r="AR34" s="113"/>
      <c r="AS34" s="113"/>
      <c r="AT34" s="113"/>
      <c r="AU34" s="112" t="s">
        <v>1</v>
      </c>
      <c r="AV34" s="112"/>
      <c r="AY34" s="33" t="s">
        <v>9</v>
      </c>
      <c r="BO34" s="113" t="str">
        <f>IF(R30="","",R30)</f>
        <v/>
      </c>
      <c r="BP34" s="113"/>
      <c r="BQ34" s="113"/>
      <c r="BR34" s="113"/>
      <c r="BS34" s="112" t="s">
        <v>1</v>
      </c>
      <c r="BT34" s="112"/>
    </row>
    <row r="35" spans="1:72" ht="10.5" customHeight="1" x14ac:dyDescent="0.4">
      <c r="B35" s="26"/>
      <c r="C35" s="149"/>
      <c r="D35" s="150"/>
      <c r="E35" s="150"/>
      <c r="F35" s="145" t="s">
        <v>54</v>
      </c>
      <c r="G35" s="146"/>
      <c r="H35" s="149"/>
      <c r="I35" s="150"/>
      <c r="J35" s="150"/>
      <c r="K35" s="72" t="s">
        <v>1</v>
      </c>
      <c r="L35" s="73"/>
      <c r="M35" s="156"/>
      <c r="N35" s="157"/>
      <c r="O35" s="157"/>
      <c r="P35" s="72" t="s">
        <v>1</v>
      </c>
      <c r="Q35" s="73"/>
      <c r="R35" s="99" t="str">
        <f>IF(C35="","",(C35+H35+N35+M35))</f>
        <v/>
      </c>
      <c r="S35" s="100"/>
      <c r="T35" s="100"/>
      <c r="U35" s="100"/>
      <c r="V35" s="103" t="s">
        <v>86</v>
      </c>
      <c r="W35" s="104"/>
      <c r="AA35" s="33"/>
      <c r="AY35" s="33"/>
    </row>
    <row r="36" spans="1:72" ht="13.5" customHeight="1" x14ac:dyDescent="0.4">
      <c r="B36" s="26"/>
      <c r="C36" s="151"/>
      <c r="D36" s="152"/>
      <c r="E36" s="152"/>
      <c r="F36" s="147"/>
      <c r="G36" s="148"/>
      <c r="H36" s="151"/>
      <c r="I36" s="152"/>
      <c r="J36" s="152"/>
      <c r="K36" s="74"/>
      <c r="L36" s="75"/>
      <c r="M36" s="158"/>
      <c r="N36" s="159"/>
      <c r="O36" s="159"/>
      <c r="P36" s="74"/>
      <c r="Q36" s="75"/>
      <c r="R36" s="101"/>
      <c r="S36" s="102"/>
      <c r="T36" s="102"/>
      <c r="U36" s="102"/>
      <c r="V36" s="105"/>
      <c r="W36" s="106"/>
      <c r="AA36" s="33" t="s">
        <v>61</v>
      </c>
      <c r="AQ36" s="113" t="str">
        <f>IF(R38="","",R38)</f>
        <v/>
      </c>
      <c r="AR36" s="113"/>
      <c r="AS36" s="113"/>
      <c r="AT36" s="113"/>
      <c r="AU36" s="112" t="s">
        <v>1</v>
      </c>
      <c r="AV36" s="112"/>
      <c r="AY36" s="33" t="s">
        <v>61</v>
      </c>
      <c r="BO36" s="113" t="str">
        <f>IF(R38="","",R38)</f>
        <v/>
      </c>
      <c r="BP36" s="113"/>
      <c r="BQ36" s="113"/>
      <c r="BR36" s="113"/>
      <c r="BS36" s="112" t="s">
        <v>1</v>
      </c>
      <c r="BT36" s="112"/>
    </row>
    <row r="37" spans="1:72" ht="13.5" customHeight="1" x14ac:dyDescent="0.4">
      <c r="B37" s="26"/>
      <c r="C37" s="10"/>
      <c r="D37" s="28"/>
      <c r="E37" s="28"/>
      <c r="F37" s="28"/>
      <c r="R37" s="87" t="s">
        <v>57</v>
      </c>
      <c r="S37" s="88"/>
      <c r="T37" s="88"/>
      <c r="U37" s="88"/>
      <c r="V37" s="88"/>
      <c r="W37" s="89"/>
    </row>
    <row r="38" spans="1:72" ht="13.5" customHeight="1" x14ac:dyDescent="0.4">
      <c r="R38" s="162" t="str">
        <f>IF(R35="","",ROUNDDOWN(R35/3,0))</f>
        <v/>
      </c>
      <c r="S38" s="163"/>
      <c r="T38" s="163"/>
      <c r="U38" s="163"/>
      <c r="V38" s="203" t="s">
        <v>59</v>
      </c>
      <c r="W38" s="204"/>
      <c r="Z38" s="37" t="s">
        <v>84</v>
      </c>
      <c r="AX38" s="37" t="s">
        <v>84</v>
      </c>
    </row>
    <row r="39" spans="1:72" ht="18" customHeight="1" x14ac:dyDescent="0.4">
      <c r="R39" s="164"/>
      <c r="S39" s="165"/>
      <c r="T39" s="165"/>
      <c r="U39" s="165"/>
      <c r="V39" s="205"/>
      <c r="W39" s="206"/>
      <c r="AM39" s="119" t="s">
        <v>11</v>
      </c>
      <c r="AN39" s="119"/>
      <c r="AO39" s="119"/>
      <c r="AP39" s="154" t="str">
        <f>IF(N52="","",N52)</f>
        <v/>
      </c>
      <c r="AQ39" s="154"/>
      <c r="AR39" s="92" t="s">
        <v>85</v>
      </c>
      <c r="AS39" s="92"/>
      <c r="AT39" s="92"/>
      <c r="AU39" s="92"/>
      <c r="AV39" s="92"/>
      <c r="BK39" s="119" t="s">
        <v>11</v>
      </c>
      <c r="BL39" s="119"/>
      <c r="BM39" s="119"/>
      <c r="BN39" s="154" t="str">
        <f>IF(N52="","",N52)</f>
        <v/>
      </c>
      <c r="BO39" s="154"/>
      <c r="BP39" s="92" t="s">
        <v>85</v>
      </c>
      <c r="BQ39" s="92"/>
      <c r="BR39" s="92"/>
      <c r="BS39" s="92"/>
      <c r="BT39" s="92"/>
    </row>
    <row r="40" spans="1:72" ht="14.25" customHeight="1" x14ac:dyDescent="0.4">
      <c r="A40" s="37" t="s">
        <v>36</v>
      </c>
      <c r="F40" s="8"/>
      <c r="G40" s="29"/>
      <c r="I40" s="8"/>
      <c r="J40" s="8"/>
      <c r="K40" s="8"/>
      <c r="L40" s="8"/>
      <c r="M40" s="8"/>
      <c r="N40" s="8"/>
      <c r="O40" s="8"/>
      <c r="P40" s="8"/>
      <c r="Q40" s="8"/>
      <c r="AA40" s="33" t="s">
        <v>62</v>
      </c>
      <c r="AY40" s="33" t="s">
        <v>62</v>
      </c>
    </row>
    <row r="41" spans="1:72" x14ac:dyDescent="0.4">
      <c r="C41" s="122" t="s">
        <v>2</v>
      </c>
      <c r="D41" s="122"/>
      <c r="E41" s="122"/>
      <c r="F41" s="122"/>
      <c r="G41" s="122"/>
      <c r="H41" s="122"/>
      <c r="I41" s="122"/>
      <c r="J41" s="122"/>
      <c r="K41" s="122"/>
      <c r="L41" s="161" t="str">
        <f>IF(R38="","",ROUNDDOWN((R38-R30)/R38*100,1))</f>
        <v/>
      </c>
      <c r="M41" s="161"/>
      <c r="N41" s="161"/>
      <c r="O41" s="39" t="s">
        <v>58</v>
      </c>
      <c r="P41" s="40" t="s">
        <v>79</v>
      </c>
      <c r="R41" s="212" t="str">
        <f>IF(L41="","",IF(L41&lt;N65,F66,F65))</f>
        <v/>
      </c>
      <c r="S41" s="212"/>
      <c r="T41" s="212"/>
      <c r="U41" s="212"/>
      <c r="V41" s="5"/>
      <c r="W41" s="8"/>
      <c r="X41" s="8"/>
    </row>
    <row r="42" spans="1:72" x14ac:dyDescent="0.4">
      <c r="AA42" s="33" t="s">
        <v>12</v>
      </c>
      <c r="AQ42" s="113" t="str">
        <f>IF(P49="","",P49)</f>
        <v/>
      </c>
      <c r="AR42" s="113"/>
      <c r="AS42" s="113"/>
      <c r="AT42" s="113"/>
      <c r="AU42" s="112" t="s">
        <v>1</v>
      </c>
      <c r="AV42" s="112"/>
      <c r="AY42" s="33" t="s">
        <v>12</v>
      </c>
      <c r="BO42" s="113" t="str">
        <f>IF(P49="","",P49)</f>
        <v/>
      </c>
      <c r="BP42" s="113"/>
      <c r="BQ42" s="113"/>
      <c r="BR42" s="113"/>
      <c r="BS42" s="112" t="s">
        <v>1</v>
      </c>
      <c r="BT42" s="112"/>
    </row>
    <row r="43" spans="1:72" x14ac:dyDescent="0.4">
      <c r="A43" s="160" t="s">
        <v>83</v>
      </c>
      <c r="B43" s="160"/>
      <c r="C43" s="160"/>
      <c r="D43" s="160"/>
      <c r="E43" s="160"/>
      <c r="F43" s="160"/>
      <c r="G43" s="160"/>
      <c r="H43" s="160"/>
      <c r="I43" s="160"/>
      <c r="J43" s="160"/>
      <c r="K43" s="160"/>
      <c r="L43" s="160"/>
      <c r="M43" s="160"/>
      <c r="N43" s="160"/>
      <c r="O43" s="160"/>
      <c r="P43" s="160"/>
      <c r="Q43" s="160"/>
      <c r="R43" s="160"/>
      <c r="S43" s="160"/>
      <c r="T43" s="160"/>
      <c r="U43" s="160"/>
      <c r="V43" s="160"/>
      <c r="W43" s="160"/>
      <c r="X43" s="8"/>
    </row>
    <row r="44" spans="1:72" x14ac:dyDescent="0.4">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5"/>
      <c r="AA44" s="33" t="s">
        <v>50</v>
      </c>
      <c r="AQ44" s="113" t="str">
        <f>IF(R35="","",R35)</f>
        <v/>
      </c>
      <c r="AR44" s="113"/>
      <c r="AS44" s="113"/>
      <c r="AT44" s="113"/>
      <c r="AU44" s="112" t="s">
        <v>1</v>
      </c>
      <c r="AV44" s="112"/>
      <c r="AY44" s="33" t="s">
        <v>50</v>
      </c>
      <c r="BO44" s="113" t="str">
        <f>IF(R35="","",R35)</f>
        <v/>
      </c>
      <c r="BP44" s="113"/>
      <c r="BQ44" s="113"/>
      <c r="BR44" s="113"/>
      <c r="BS44" s="112" t="s">
        <v>1</v>
      </c>
      <c r="BT44" s="112"/>
    </row>
    <row r="45" spans="1:72" x14ac:dyDescent="0.4">
      <c r="A45" s="37" t="s">
        <v>66</v>
      </c>
    </row>
    <row r="46" spans="1:72" x14ac:dyDescent="0.4">
      <c r="B46" s="220" t="s">
        <v>92</v>
      </c>
      <c r="C46" s="221"/>
      <c r="D46" s="221"/>
      <c r="E46" s="221"/>
      <c r="F46" s="221"/>
      <c r="G46" s="230" t="str">
        <f>IFERROR(IF(Q65&gt;0,EDATE(Q65,1),"—"),"—")</f>
        <v>—</v>
      </c>
      <c r="H46" s="231"/>
      <c r="I46" s="231"/>
      <c r="J46" s="231"/>
      <c r="K46" s="231"/>
      <c r="L46" s="231"/>
      <c r="M46" s="231"/>
      <c r="N46" s="232"/>
      <c r="O46" s="230" t="str">
        <f>IFERROR(IF(Q65&gt;0,EDATE(Q65,2),"—"),"—")</f>
        <v>—</v>
      </c>
      <c r="P46" s="231"/>
      <c r="Q46" s="231"/>
      <c r="R46" s="231"/>
      <c r="S46" s="231"/>
      <c r="T46" s="231"/>
      <c r="U46" s="231"/>
      <c r="V46" s="232"/>
      <c r="Y46" s="8"/>
      <c r="Z46" s="8"/>
      <c r="AA46" s="8"/>
      <c r="AB46" s="8"/>
      <c r="AC46" s="8"/>
      <c r="AD46" s="8"/>
      <c r="AE46" s="8"/>
      <c r="AF46" s="8"/>
      <c r="AG46" s="8"/>
      <c r="AH46" s="8"/>
      <c r="AI46" s="8"/>
      <c r="AJ46" s="8"/>
      <c r="AK46" s="8"/>
      <c r="AL46" s="8"/>
      <c r="AM46" s="8"/>
      <c r="AN46" s="8"/>
      <c r="AO46" s="8"/>
      <c r="AP46" s="8"/>
      <c r="AQ46" s="8"/>
      <c r="AR46" s="8"/>
      <c r="AS46" s="8"/>
      <c r="AT46" s="8"/>
      <c r="AU46" s="8"/>
      <c r="AV46" s="8"/>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row>
    <row r="47" spans="1:72" ht="13.5" customHeight="1" x14ac:dyDescent="0.15">
      <c r="B47" s="222"/>
      <c r="C47" s="223"/>
      <c r="D47" s="223"/>
      <c r="E47" s="223"/>
      <c r="F47" s="223"/>
      <c r="G47" s="226"/>
      <c r="H47" s="227"/>
      <c r="I47" s="227"/>
      <c r="J47" s="227"/>
      <c r="K47" s="227"/>
      <c r="L47" s="227"/>
      <c r="M47" s="213" t="s">
        <v>1</v>
      </c>
      <c r="N47" s="214"/>
      <c r="O47" s="227"/>
      <c r="P47" s="227"/>
      <c r="Q47" s="227"/>
      <c r="R47" s="227"/>
      <c r="S47" s="227"/>
      <c r="T47" s="227"/>
      <c r="U47" s="213" t="s">
        <v>1</v>
      </c>
      <c r="V47" s="214"/>
      <c r="W47" s="8"/>
      <c r="Z47" s="87" t="s">
        <v>29</v>
      </c>
      <c r="AA47" s="88"/>
      <c r="AB47" s="88"/>
      <c r="AC47" s="88"/>
      <c r="AD47" s="88"/>
      <c r="AE47" s="88"/>
      <c r="AF47" s="187"/>
      <c r="AG47" s="188"/>
      <c r="AH47" s="188"/>
      <c r="AI47" s="191" t="s">
        <v>31</v>
      </c>
      <c r="AJ47" s="191"/>
      <c r="AK47" s="193" t="s">
        <v>32</v>
      </c>
      <c r="AL47" s="194"/>
      <c r="AM47" s="194"/>
      <c r="AN47" s="194"/>
      <c r="AO47" s="194"/>
      <c r="AP47" s="194"/>
      <c r="AQ47" s="194"/>
      <c r="AR47" s="194"/>
      <c r="AS47" s="194"/>
      <c r="AT47" s="194"/>
      <c r="AU47" s="195"/>
      <c r="AV47" s="9"/>
      <c r="BT47" s="9" t="s">
        <v>13</v>
      </c>
    </row>
    <row r="48" spans="1:72" ht="13.5" customHeight="1" x14ac:dyDescent="0.15">
      <c r="B48" s="224"/>
      <c r="C48" s="225"/>
      <c r="D48" s="225"/>
      <c r="E48" s="225"/>
      <c r="F48" s="225"/>
      <c r="G48" s="228"/>
      <c r="H48" s="229"/>
      <c r="I48" s="229"/>
      <c r="J48" s="229"/>
      <c r="K48" s="229"/>
      <c r="L48" s="229"/>
      <c r="M48" s="215"/>
      <c r="N48" s="216"/>
      <c r="O48" s="229"/>
      <c r="P48" s="229"/>
      <c r="Q48" s="229"/>
      <c r="R48" s="229"/>
      <c r="S48" s="229"/>
      <c r="T48" s="229"/>
      <c r="U48" s="215"/>
      <c r="V48" s="216"/>
      <c r="W48" s="8"/>
      <c r="Z48" s="87"/>
      <c r="AA48" s="88"/>
      <c r="AB48" s="88"/>
      <c r="AC48" s="88"/>
      <c r="AD48" s="88"/>
      <c r="AE48" s="88"/>
      <c r="AF48" s="187"/>
      <c r="AG48" s="188"/>
      <c r="AH48" s="188"/>
      <c r="AI48" s="191"/>
      <c r="AJ48" s="191"/>
      <c r="AK48" s="193"/>
      <c r="AL48" s="194"/>
      <c r="AM48" s="194"/>
      <c r="AN48" s="194"/>
      <c r="AO48" s="194"/>
      <c r="AP48" s="194"/>
      <c r="AQ48" s="194"/>
      <c r="AR48" s="194"/>
      <c r="AS48" s="194"/>
      <c r="AT48" s="194"/>
      <c r="AU48" s="195"/>
      <c r="AV48" s="9"/>
      <c r="AW48" s="115" t="s">
        <v>14</v>
      </c>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row>
    <row r="49" spans="1:72" ht="13.5" customHeight="1" x14ac:dyDescent="0.4">
      <c r="H49" s="37" t="s">
        <v>25</v>
      </c>
      <c r="P49" s="185" t="str">
        <f>IF(G47="","",(G47+O47))</f>
        <v/>
      </c>
      <c r="Q49" s="185"/>
      <c r="R49" s="185"/>
      <c r="S49" s="185"/>
      <c r="T49" s="186" t="s">
        <v>26</v>
      </c>
      <c r="U49" s="186"/>
      <c r="V49" s="186"/>
      <c r="W49" s="186"/>
      <c r="Y49" s="11"/>
      <c r="Z49" s="196" t="s">
        <v>33</v>
      </c>
      <c r="AA49" s="197"/>
      <c r="AB49" s="197"/>
      <c r="AC49" s="197"/>
      <c r="AD49" s="197"/>
      <c r="AE49" s="197"/>
      <c r="AF49" s="189"/>
      <c r="AG49" s="190"/>
      <c r="AH49" s="190"/>
      <c r="AI49" s="192" t="s">
        <v>1</v>
      </c>
      <c r="AJ49" s="192"/>
      <c r="AK49" s="193"/>
      <c r="AL49" s="194"/>
      <c r="AM49" s="194"/>
      <c r="AN49" s="194"/>
      <c r="AO49" s="194"/>
      <c r="AP49" s="194"/>
      <c r="AQ49" s="194"/>
      <c r="AR49" s="194"/>
      <c r="AS49" s="194"/>
      <c r="AT49" s="194"/>
      <c r="AU49" s="195"/>
      <c r="AV49" s="11"/>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row>
    <row r="50" spans="1:72" x14ac:dyDescent="0.4">
      <c r="X50" s="8"/>
      <c r="Y50" s="11"/>
      <c r="Z50" s="196"/>
      <c r="AA50" s="197"/>
      <c r="AB50" s="197"/>
      <c r="AC50" s="197"/>
      <c r="AD50" s="197"/>
      <c r="AE50" s="197"/>
      <c r="AF50" s="189"/>
      <c r="AG50" s="190"/>
      <c r="AH50" s="190"/>
      <c r="AI50" s="192"/>
      <c r="AJ50" s="192"/>
      <c r="AK50" s="193"/>
      <c r="AL50" s="194"/>
      <c r="AM50" s="194"/>
      <c r="AN50" s="194"/>
      <c r="AO50" s="194"/>
      <c r="AP50" s="194"/>
      <c r="AQ50" s="194"/>
      <c r="AR50" s="194"/>
      <c r="AS50" s="194"/>
      <c r="AT50" s="194"/>
      <c r="AU50" s="195"/>
      <c r="AV50" s="11"/>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row>
    <row r="51" spans="1:72" ht="13.5" customHeight="1" x14ac:dyDescent="0.15">
      <c r="B51" s="217" t="s">
        <v>56</v>
      </c>
      <c r="C51" s="217"/>
      <c r="D51" s="218" t="str">
        <f>IF(R30="","",R30+P49)</f>
        <v/>
      </c>
      <c r="E51" s="218"/>
      <c r="F51" s="218"/>
      <c r="G51" s="218"/>
      <c r="H51" s="219" t="s">
        <v>1</v>
      </c>
      <c r="I51" s="219"/>
      <c r="J51" s="11"/>
      <c r="K51" s="11"/>
      <c r="L51" s="11"/>
      <c r="M51" s="11"/>
      <c r="N51" s="11"/>
      <c r="O51" s="11"/>
      <c r="P51" s="11"/>
      <c r="Q51" s="11"/>
      <c r="R51" s="11"/>
      <c r="S51" s="11"/>
      <c r="T51" s="11"/>
      <c r="U51" s="11"/>
      <c r="V51" s="11"/>
      <c r="W51" s="11"/>
      <c r="X51" s="11"/>
      <c r="Z51" s="198" t="s">
        <v>30</v>
      </c>
      <c r="AA51" s="199"/>
      <c r="AB51" s="199"/>
      <c r="AC51" s="199"/>
      <c r="AD51" s="199"/>
      <c r="AE51" s="199"/>
      <c r="AF51" s="200"/>
      <c r="AG51" s="201"/>
      <c r="AH51" s="201"/>
      <c r="AI51" s="201"/>
      <c r="AJ51" s="201"/>
      <c r="AK51" s="201"/>
      <c r="AL51" s="201"/>
      <c r="AM51" s="201"/>
      <c r="AN51" s="201"/>
      <c r="AO51" s="201"/>
      <c r="AP51" s="201"/>
      <c r="AQ51" s="201"/>
      <c r="AR51" s="201"/>
      <c r="AS51" s="201"/>
      <c r="AT51" s="201"/>
      <c r="AU51" s="202"/>
    </row>
    <row r="52" spans="1:72" x14ac:dyDescent="0.4">
      <c r="B52" s="91" t="s">
        <v>63</v>
      </c>
      <c r="C52" s="91"/>
      <c r="D52" s="91"/>
      <c r="E52" s="91"/>
      <c r="F52" s="91"/>
      <c r="G52" s="91"/>
      <c r="H52" s="91"/>
      <c r="I52" s="91"/>
      <c r="J52" s="91"/>
      <c r="K52" s="91"/>
      <c r="L52" s="91"/>
      <c r="M52" s="91"/>
      <c r="N52" s="207" t="str">
        <f>IF(P49="","",ROUNDDOWN((R35-(R30+P49))/R35*100,1))</f>
        <v/>
      </c>
      <c r="O52" s="207"/>
      <c r="P52" s="207"/>
      <c r="Q52" s="209" t="s">
        <v>0</v>
      </c>
      <c r="R52" s="211" t="s">
        <v>79</v>
      </c>
      <c r="S52" s="211"/>
      <c r="T52" s="212" t="str">
        <f>IF(N52="","",IF($N$52&gt;=N65,"基準適合","基準不適合"))</f>
        <v/>
      </c>
      <c r="U52" s="212"/>
      <c r="V52" s="212"/>
      <c r="W52" s="212"/>
      <c r="Z52" s="198"/>
      <c r="AA52" s="199"/>
      <c r="AB52" s="199"/>
      <c r="AC52" s="199"/>
      <c r="AD52" s="199"/>
      <c r="AE52" s="199"/>
      <c r="AF52" s="200"/>
      <c r="AG52" s="201"/>
      <c r="AH52" s="201"/>
      <c r="AI52" s="201"/>
      <c r="AJ52" s="201"/>
      <c r="AK52" s="201"/>
      <c r="AL52" s="201"/>
      <c r="AM52" s="201"/>
      <c r="AN52" s="201"/>
      <c r="AO52" s="201"/>
      <c r="AP52" s="201"/>
      <c r="AQ52" s="201"/>
      <c r="AR52" s="201"/>
      <c r="AS52" s="201"/>
      <c r="AT52" s="201"/>
      <c r="AU52" s="202"/>
      <c r="AW52" s="37" t="s">
        <v>15</v>
      </c>
    </row>
    <row r="53" spans="1:72" ht="15" customHeight="1" x14ac:dyDescent="0.4">
      <c r="B53" s="91"/>
      <c r="C53" s="91"/>
      <c r="D53" s="91"/>
      <c r="E53" s="91"/>
      <c r="F53" s="91"/>
      <c r="G53" s="91"/>
      <c r="H53" s="91"/>
      <c r="I53" s="91"/>
      <c r="J53" s="91"/>
      <c r="K53" s="91"/>
      <c r="L53" s="91"/>
      <c r="M53" s="91"/>
      <c r="N53" s="208"/>
      <c r="O53" s="208"/>
      <c r="P53" s="208"/>
      <c r="Q53" s="210"/>
      <c r="R53" s="211"/>
      <c r="S53" s="211"/>
      <c r="T53" s="212"/>
      <c r="U53" s="212"/>
      <c r="V53" s="212"/>
      <c r="W53" s="212"/>
      <c r="X53" s="41"/>
      <c r="Z53" s="87" t="s">
        <v>28</v>
      </c>
      <c r="AA53" s="88"/>
      <c r="AB53" s="88"/>
      <c r="AC53" s="88"/>
      <c r="AD53" s="88"/>
      <c r="AE53" s="88"/>
      <c r="AF53" s="182"/>
      <c r="AG53" s="183"/>
      <c r="AH53" s="183"/>
      <c r="AI53" s="183"/>
      <c r="AJ53" s="183"/>
      <c r="AK53" s="183"/>
      <c r="AL53" s="183"/>
      <c r="AM53" s="183"/>
      <c r="AN53" s="183"/>
      <c r="AO53" s="183"/>
      <c r="AP53" s="183"/>
      <c r="AQ53" s="183"/>
      <c r="AR53" s="183"/>
      <c r="AS53" s="183"/>
      <c r="AT53" s="183"/>
      <c r="AU53" s="184"/>
      <c r="BE53" s="50" t="s">
        <v>96</v>
      </c>
      <c r="BF53" s="50"/>
      <c r="BG53" s="50"/>
      <c r="BH53" s="50"/>
      <c r="BI53" s="50"/>
      <c r="BJ53" s="50"/>
      <c r="BK53" s="50"/>
      <c r="BL53" s="50"/>
      <c r="BM53" s="50"/>
      <c r="BN53" s="50"/>
      <c r="BO53" s="50"/>
    </row>
    <row r="54" spans="1:72" x14ac:dyDescent="0.4">
      <c r="R54" s="33"/>
      <c r="S54" s="33"/>
      <c r="Z54" s="87"/>
      <c r="AA54" s="88"/>
      <c r="AB54" s="88"/>
      <c r="AC54" s="88"/>
      <c r="AD54" s="88"/>
      <c r="AE54" s="88"/>
      <c r="AF54" s="182"/>
      <c r="AG54" s="183"/>
      <c r="AH54" s="183"/>
      <c r="AI54" s="183"/>
      <c r="AJ54" s="183"/>
      <c r="AK54" s="183"/>
      <c r="AL54" s="183"/>
      <c r="AM54" s="183"/>
      <c r="AN54" s="183"/>
      <c r="AO54" s="183"/>
      <c r="AP54" s="183"/>
      <c r="AQ54" s="183"/>
      <c r="AR54" s="183"/>
      <c r="AS54" s="183"/>
      <c r="AT54" s="183"/>
      <c r="AU54" s="184"/>
      <c r="BE54" s="50"/>
      <c r="BF54" s="50"/>
      <c r="BG54" s="50"/>
      <c r="BH54" s="50"/>
      <c r="BI54" s="50"/>
      <c r="BJ54" s="50"/>
      <c r="BK54" s="50"/>
      <c r="BL54" s="50"/>
      <c r="BM54" s="50"/>
      <c r="BN54" s="50"/>
      <c r="BO54" s="50"/>
    </row>
    <row r="55" spans="1:72" ht="13.5" customHeight="1" x14ac:dyDescent="0.4">
      <c r="A55" s="38" t="s">
        <v>27</v>
      </c>
    </row>
    <row r="56" spans="1:72" ht="13.5" customHeight="1" x14ac:dyDescent="0.4">
      <c r="B56" s="167" t="s">
        <v>34</v>
      </c>
      <c r="C56" s="168"/>
      <c r="D56" s="168"/>
      <c r="E56" s="169"/>
      <c r="F56" s="176" t="str">
        <f>IF(N52="","",IF(AND(F65=R41,F65=T52),F67,F68))</f>
        <v/>
      </c>
      <c r="G56" s="176"/>
      <c r="H56" s="176"/>
      <c r="I56" s="176"/>
      <c r="J56" s="176"/>
      <c r="K56" s="176"/>
      <c r="L56" s="176"/>
      <c r="M56" s="177"/>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2" t="s">
        <v>16</v>
      </c>
    </row>
    <row r="57" spans="1:72" ht="13.5" customHeight="1" x14ac:dyDescent="0.15">
      <c r="B57" s="170"/>
      <c r="C57" s="171"/>
      <c r="D57" s="171"/>
      <c r="E57" s="172"/>
      <c r="F57" s="178"/>
      <c r="G57" s="178"/>
      <c r="H57" s="178"/>
      <c r="I57" s="178"/>
      <c r="J57" s="178"/>
      <c r="K57" s="178"/>
      <c r="L57" s="178"/>
      <c r="M57" s="179"/>
      <c r="AV57" s="9" t="s">
        <v>13</v>
      </c>
      <c r="AX57" s="13" t="s">
        <v>17</v>
      </c>
      <c r="AY57" s="12" t="s">
        <v>94</v>
      </c>
      <c r="AZ57" s="13"/>
      <c r="BA57" s="14"/>
    </row>
    <row r="58" spans="1:72" ht="13.5" customHeight="1" x14ac:dyDescent="0.4">
      <c r="B58" s="173"/>
      <c r="C58" s="174"/>
      <c r="D58" s="174"/>
      <c r="E58" s="175"/>
      <c r="F58" s="180"/>
      <c r="G58" s="180"/>
      <c r="H58" s="180"/>
      <c r="I58" s="180"/>
      <c r="J58" s="180"/>
      <c r="K58" s="180"/>
      <c r="L58" s="180"/>
      <c r="M58" s="181"/>
      <c r="AC58" s="12"/>
      <c r="AX58" s="13" t="s">
        <v>17</v>
      </c>
      <c r="AY58" s="166" t="s">
        <v>22</v>
      </c>
      <c r="AZ58" s="166"/>
      <c r="BA58" s="166"/>
      <c r="BB58" s="166"/>
      <c r="BC58" s="166"/>
      <c r="BD58" s="166"/>
      <c r="BE58" s="166"/>
      <c r="BF58" s="166"/>
      <c r="BG58" s="166"/>
      <c r="BH58" s="166"/>
      <c r="BI58" s="166"/>
      <c r="BJ58" s="166"/>
      <c r="BK58" s="166"/>
      <c r="BL58" s="166"/>
      <c r="BM58" s="166"/>
      <c r="BN58" s="166"/>
      <c r="BO58" s="166"/>
    </row>
    <row r="59" spans="1:72" ht="13.5" customHeight="1" x14ac:dyDescent="0.4">
      <c r="B59" s="51" t="str">
        <f>IF(F56="","",IF(F56="認定申請可","申請いただく際には、創業間もないことや店舗の増加等が確認できる資料を添付してください"))</f>
        <v/>
      </c>
      <c r="C59" s="51"/>
      <c r="D59" s="51"/>
      <c r="E59" s="51"/>
      <c r="F59" s="51"/>
      <c r="G59" s="51"/>
      <c r="H59" s="51"/>
      <c r="I59" s="51"/>
      <c r="J59" s="51"/>
      <c r="K59" s="51"/>
      <c r="L59" s="51"/>
      <c r="M59" s="51"/>
      <c r="N59" s="51"/>
      <c r="O59" s="51"/>
      <c r="P59" s="51"/>
      <c r="Q59" s="51"/>
      <c r="R59" s="51"/>
      <c r="S59" s="51"/>
      <c r="T59" s="51"/>
      <c r="U59" s="51"/>
      <c r="V59" s="51"/>
      <c r="W59" s="51"/>
      <c r="Y59" s="37" t="s">
        <v>15</v>
      </c>
      <c r="AX59" s="13" t="s">
        <v>17</v>
      </c>
      <c r="AY59" s="12" t="s">
        <v>18</v>
      </c>
    </row>
    <row r="60" spans="1:72" x14ac:dyDescent="0.4">
      <c r="B60" s="51"/>
      <c r="C60" s="51"/>
      <c r="D60" s="51"/>
      <c r="E60" s="51"/>
      <c r="F60" s="51"/>
      <c r="G60" s="51"/>
      <c r="H60" s="51"/>
      <c r="I60" s="51"/>
      <c r="J60" s="51"/>
      <c r="K60" s="51"/>
      <c r="L60" s="51"/>
      <c r="M60" s="51"/>
      <c r="N60" s="51"/>
      <c r="O60" s="51"/>
      <c r="P60" s="51"/>
      <c r="Q60" s="51"/>
      <c r="R60" s="51"/>
      <c r="S60" s="51"/>
      <c r="T60" s="51"/>
      <c r="U60" s="51"/>
      <c r="V60" s="51"/>
      <c r="W60" s="51"/>
      <c r="AY60" s="12" t="s">
        <v>19</v>
      </c>
    </row>
    <row r="61" spans="1:72" x14ac:dyDescent="0.4">
      <c r="B61" s="51"/>
      <c r="C61" s="51"/>
      <c r="D61" s="51"/>
      <c r="E61" s="51"/>
      <c r="F61" s="51"/>
      <c r="G61" s="51"/>
      <c r="H61" s="51"/>
      <c r="I61" s="51"/>
      <c r="J61" s="51"/>
      <c r="K61" s="51"/>
      <c r="L61" s="51"/>
      <c r="M61" s="51"/>
      <c r="N61" s="51"/>
      <c r="O61" s="51"/>
      <c r="P61" s="51"/>
      <c r="Q61" s="51"/>
      <c r="R61" s="51"/>
      <c r="S61" s="51"/>
      <c r="T61" s="51"/>
      <c r="U61" s="51"/>
      <c r="V61" s="51"/>
      <c r="W61" s="51"/>
      <c r="AY61" s="12"/>
    </row>
    <row r="62" spans="1:72" ht="17.25" x14ac:dyDescent="0.4">
      <c r="B62" s="24"/>
      <c r="C62" s="24"/>
      <c r="D62" s="24"/>
      <c r="E62" s="24"/>
      <c r="F62" s="24"/>
      <c r="G62" s="24"/>
      <c r="H62" s="24"/>
      <c r="I62" s="24"/>
      <c r="J62" s="24"/>
      <c r="K62" s="24"/>
      <c r="L62" s="24"/>
      <c r="M62" s="24"/>
      <c r="N62" s="24"/>
      <c r="O62" s="24"/>
      <c r="P62" s="24"/>
      <c r="Q62" s="24"/>
      <c r="R62" s="24"/>
      <c r="S62" s="24"/>
      <c r="T62" s="24"/>
      <c r="U62" s="24"/>
      <c r="V62" s="24"/>
      <c r="W62" s="24"/>
    </row>
    <row r="63" spans="1:72" x14ac:dyDescent="0.4">
      <c r="E63" s="12"/>
    </row>
    <row r="64" spans="1:72" x14ac:dyDescent="0.4">
      <c r="K64" s="37" t="s">
        <v>80</v>
      </c>
    </row>
    <row r="65" spans="2:17" x14ac:dyDescent="0.4">
      <c r="F65" s="37" t="s">
        <v>39</v>
      </c>
      <c r="K65" s="37" t="s">
        <v>44</v>
      </c>
      <c r="N65" s="50">
        <f>20/100*100</f>
        <v>20</v>
      </c>
      <c r="O65" s="50"/>
      <c r="Q65" s="48" t="e">
        <f>DATEVALUE("R"&amp;D26&amp;"/"&amp;F26&amp;"/"&amp;"1")</f>
        <v>#VALUE!</v>
      </c>
    </row>
    <row r="66" spans="2:17" x14ac:dyDescent="0.4">
      <c r="F66" s="37" t="s">
        <v>60</v>
      </c>
      <c r="K66" s="37" t="s">
        <v>45</v>
      </c>
    </row>
    <row r="67" spans="2:17" x14ac:dyDescent="0.4">
      <c r="B67" s="37">
        <v>6</v>
      </c>
      <c r="F67" s="37" t="s">
        <v>37</v>
      </c>
      <c r="K67" s="37" t="s">
        <v>46</v>
      </c>
    </row>
    <row r="68" spans="2:17" x14ac:dyDescent="0.4">
      <c r="B68" s="37">
        <v>5</v>
      </c>
      <c r="F68" s="37" t="s">
        <v>38</v>
      </c>
      <c r="K68" s="37" t="s">
        <v>47</v>
      </c>
    </row>
    <row r="69" spans="2:17" x14ac:dyDescent="0.4">
      <c r="B69" s="37">
        <v>4</v>
      </c>
      <c r="K69" s="37" t="s">
        <v>48</v>
      </c>
    </row>
    <row r="70" spans="2:17" x14ac:dyDescent="0.4">
      <c r="B70" s="37">
        <v>3</v>
      </c>
      <c r="K70" s="37" t="s">
        <v>81</v>
      </c>
    </row>
    <row r="71" spans="2:17" x14ac:dyDescent="0.4">
      <c r="B71" s="37">
        <v>2</v>
      </c>
    </row>
    <row r="74" spans="2:17" ht="18.75" customHeight="1" x14ac:dyDescent="0.4"/>
    <row r="75" spans="2:17" ht="18.75" customHeight="1" x14ac:dyDescent="0.4"/>
    <row r="76" spans="2:17" ht="18.75" customHeight="1" x14ac:dyDescent="0.4"/>
  </sheetData>
  <sheetProtection algorithmName="SHA-512" hashValue="3hYHo4mTL1uwLejuSTjZXTzoVwk32va0EOWecmVDzu0PJpgOAGrs1CZJ9GUYtYaZaW3m07TOiMwvTRN8Zt/8rg==" saltValue="yPUH47e1U6U9oPOWGabUWw==" spinCount="100000" sheet="1" selectLockedCells="1"/>
  <mergeCells count="153">
    <mergeCell ref="AG13:AJ13"/>
    <mergeCell ref="B52:M53"/>
    <mergeCell ref="N52:P53"/>
    <mergeCell ref="Q52:Q53"/>
    <mergeCell ref="R52:S53"/>
    <mergeCell ref="T52:W53"/>
    <mergeCell ref="R41:U41"/>
    <mergeCell ref="U47:V48"/>
    <mergeCell ref="B51:C51"/>
    <mergeCell ref="D51:G51"/>
    <mergeCell ref="H51:I51"/>
    <mergeCell ref="C41:K41"/>
    <mergeCell ref="B46:F48"/>
    <mergeCell ref="G47:L48"/>
    <mergeCell ref="M47:N48"/>
    <mergeCell ref="O47:T48"/>
    <mergeCell ref="G46:N46"/>
    <mergeCell ref="O46:V46"/>
    <mergeCell ref="C34:G34"/>
    <mergeCell ref="H34:L34"/>
    <mergeCell ref="M34:Q34"/>
    <mergeCell ref="H29:L29"/>
    <mergeCell ref="M29:Q29"/>
    <mergeCell ref="A24:C24"/>
    <mergeCell ref="BE53:BO54"/>
    <mergeCell ref="A43:W44"/>
    <mergeCell ref="L41:N41"/>
    <mergeCell ref="BN39:BO39"/>
    <mergeCell ref="R38:U39"/>
    <mergeCell ref="AY58:BO58"/>
    <mergeCell ref="B56:E58"/>
    <mergeCell ref="F56:M58"/>
    <mergeCell ref="AF53:AU54"/>
    <mergeCell ref="Z53:AE54"/>
    <mergeCell ref="P49:S49"/>
    <mergeCell ref="T49:W49"/>
    <mergeCell ref="AF47:AH48"/>
    <mergeCell ref="AF49:AH50"/>
    <mergeCell ref="AI47:AJ48"/>
    <mergeCell ref="AI49:AJ50"/>
    <mergeCell ref="AK47:AU50"/>
    <mergeCell ref="Z47:AE48"/>
    <mergeCell ref="Z49:AE50"/>
    <mergeCell ref="Z51:AE52"/>
    <mergeCell ref="AF51:AU52"/>
    <mergeCell ref="BO42:BR42"/>
    <mergeCell ref="V38:W39"/>
    <mergeCell ref="A8:X8"/>
    <mergeCell ref="AQ42:AT42"/>
    <mergeCell ref="AU42:AV42"/>
    <mergeCell ref="AQ44:AT44"/>
    <mergeCell ref="AU44:AV44"/>
    <mergeCell ref="AM39:AO39"/>
    <mergeCell ref="AP39:AQ39"/>
    <mergeCell ref="AR39:AV39"/>
    <mergeCell ref="AN31:AP31"/>
    <mergeCell ref="AQ31:AR31"/>
    <mergeCell ref="AS31:AV31"/>
    <mergeCell ref="AQ34:AT34"/>
    <mergeCell ref="AU34:AV34"/>
    <mergeCell ref="AQ36:AT36"/>
    <mergeCell ref="AU36:AV36"/>
    <mergeCell ref="Y8:AV8"/>
    <mergeCell ref="O22:P22"/>
    <mergeCell ref="U22:V22"/>
    <mergeCell ref="R22:S22"/>
    <mergeCell ref="F30:G31"/>
    <mergeCell ref="H30:J31"/>
    <mergeCell ref="C35:E36"/>
    <mergeCell ref="K35:L36"/>
    <mergeCell ref="M35:O36"/>
    <mergeCell ref="AW8:BT8"/>
    <mergeCell ref="BE13:BH13"/>
    <mergeCell ref="BK13:BT13"/>
    <mergeCell ref="BI14:BT14"/>
    <mergeCell ref="BE16:BH16"/>
    <mergeCell ref="BI16:BS16"/>
    <mergeCell ref="BE18:BH18"/>
    <mergeCell ref="BL27:BM27"/>
    <mergeCell ref="AW20:BT23"/>
    <mergeCell ref="BI18:BS18"/>
    <mergeCell ref="B9:W9"/>
    <mergeCell ref="B10:W10"/>
    <mergeCell ref="M15:X15"/>
    <mergeCell ref="O14:X14"/>
    <mergeCell ref="I17:L17"/>
    <mergeCell ref="BK39:BM39"/>
    <mergeCell ref="N12:P12"/>
    <mergeCell ref="AH9:AN10"/>
    <mergeCell ref="I21:Q21"/>
    <mergeCell ref="B13:G13"/>
    <mergeCell ref="B14:C15"/>
    <mergeCell ref="D14:G15"/>
    <mergeCell ref="B16:G18"/>
    <mergeCell ref="P30:Q31"/>
    <mergeCell ref="R30:U31"/>
    <mergeCell ref="V30:W31"/>
    <mergeCell ref="Y20:AV23"/>
    <mergeCell ref="M17:X17"/>
    <mergeCell ref="BL31:BN31"/>
    <mergeCell ref="K30:L31"/>
    <mergeCell ref="M30:O31"/>
    <mergeCell ref="F35:G36"/>
    <mergeCell ref="H35:J36"/>
    <mergeCell ref="P35:Q36"/>
    <mergeCell ref="AK14:AV14"/>
    <mergeCell ref="BS42:BT42"/>
    <mergeCell ref="BO44:BR44"/>
    <mergeCell ref="BS44:BT44"/>
    <mergeCell ref="AW50:BT50"/>
    <mergeCell ref="BO34:BR34"/>
    <mergeCell ref="BS34:BT34"/>
    <mergeCell ref="BO36:BR36"/>
    <mergeCell ref="AW48:BT49"/>
    <mergeCell ref="BS36:BT36"/>
    <mergeCell ref="AK18:AU18"/>
    <mergeCell ref="AN27:AO27"/>
    <mergeCell ref="R37:W37"/>
    <mergeCell ref="AG16:AJ16"/>
    <mergeCell ref="AG18:AJ18"/>
    <mergeCell ref="BP39:BT39"/>
    <mergeCell ref="BO31:BP31"/>
    <mergeCell ref="BQ31:BT31"/>
    <mergeCell ref="R29:S29"/>
    <mergeCell ref="U29:W29"/>
    <mergeCell ref="R35:U36"/>
    <mergeCell ref="V35:W36"/>
    <mergeCell ref="R34:W34"/>
    <mergeCell ref="M19:X19"/>
    <mergeCell ref="N65:O65"/>
    <mergeCell ref="B59:W61"/>
    <mergeCell ref="B29:G29"/>
    <mergeCell ref="B30:E31"/>
    <mergeCell ref="L22:N22"/>
    <mergeCell ref="B26:C26"/>
    <mergeCell ref="AO10:AP10"/>
    <mergeCell ref="BM10:BN10"/>
    <mergeCell ref="AP27:AQ27"/>
    <mergeCell ref="BN27:BO27"/>
    <mergeCell ref="C25:G25"/>
    <mergeCell ref="H26:L26"/>
    <mergeCell ref="M26:Q26"/>
    <mergeCell ref="R26:W26"/>
    <mergeCell ref="F27:G28"/>
    <mergeCell ref="H27:J28"/>
    <mergeCell ref="K27:L28"/>
    <mergeCell ref="M27:O28"/>
    <mergeCell ref="P27:Q28"/>
    <mergeCell ref="R27:U28"/>
    <mergeCell ref="V27:W28"/>
    <mergeCell ref="B27:E28"/>
    <mergeCell ref="AM13:AV13"/>
    <mergeCell ref="AK16:AU16"/>
  </mergeCells>
  <phoneticPr fontId="1"/>
  <conditionalFormatting sqref="B29:G31">
    <cfRule type="expression" dxfId="13" priority="15">
      <formula>$B$14&lt;4</formula>
    </cfRule>
  </conditionalFormatting>
  <conditionalFormatting sqref="D26 F26">
    <cfRule type="cellIs" dxfId="12" priority="17" operator="equal">
      <formula>""</formula>
    </cfRule>
  </conditionalFormatting>
  <conditionalFormatting sqref="B27:E28 H27:J28">
    <cfRule type="cellIs" dxfId="11" priority="16" operator="equal">
      <formula>""</formula>
    </cfRule>
  </conditionalFormatting>
  <conditionalFormatting sqref="B30:E31">
    <cfRule type="cellIs" dxfId="10" priority="21" operator="equal">
      <formula>""</formula>
    </cfRule>
  </conditionalFormatting>
  <conditionalFormatting sqref="H30:J31">
    <cfRule type="cellIs" dxfId="9" priority="14" operator="equal">
      <formula>""</formula>
    </cfRule>
  </conditionalFormatting>
  <conditionalFormatting sqref="M30:O31">
    <cfRule type="cellIs" dxfId="8" priority="13" operator="equal">
      <formula>""</formula>
    </cfRule>
  </conditionalFormatting>
  <conditionalFormatting sqref="M27:O28">
    <cfRule type="cellIs" dxfId="7" priority="18" operator="equal">
      <formula>""</formula>
    </cfRule>
  </conditionalFormatting>
  <conditionalFormatting sqref="M26:Q28">
    <cfRule type="expression" dxfId="6" priority="8">
      <formula>$B$14&lt;3</formula>
    </cfRule>
  </conditionalFormatting>
  <conditionalFormatting sqref="H29:L31">
    <cfRule type="expression" dxfId="5" priority="6">
      <formula>$B$14&lt;5</formula>
    </cfRule>
  </conditionalFormatting>
  <conditionalFormatting sqref="M29:Q31">
    <cfRule type="expression" dxfId="4" priority="5">
      <formula>$B$14&lt;6</formula>
    </cfRule>
  </conditionalFormatting>
  <conditionalFormatting sqref="B14:C15 O14:X14 M15:X15 M17:X17 M19:X19 O22:P22 R22:S22 U22:V22 C35:E36 H35:J36 M35:O36 G47:L48 O47:T48 AQ10 AS10 AU10">
    <cfRule type="cellIs" dxfId="3" priority="4" operator="equal">
      <formula>""</formula>
    </cfRule>
  </conditionalFormatting>
  <conditionalFormatting sqref="C25:G25">
    <cfRule type="cellIs" dxfId="2" priority="3" operator="equal">
      <formula>"↓ 年・月を記入"</formula>
    </cfRule>
  </conditionalFormatting>
  <conditionalFormatting sqref="L22:N22">
    <cfRule type="cellIs" dxfId="1" priority="2" operator="equal">
      <formula>$K$64</formula>
    </cfRule>
  </conditionalFormatting>
  <conditionalFormatting sqref="AF47:AH50 AF51:AU54">
    <cfRule type="cellIs" dxfId="0" priority="1" operator="equal">
      <formula>""</formula>
    </cfRule>
  </conditionalFormatting>
  <dataValidations count="2">
    <dataValidation type="list" allowBlank="1" showInputMessage="1" showErrorMessage="1" sqref="B14:C15">
      <formula1>$B$66:$B$71</formula1>
    </dataValidation>
    <dataValidation type="list" allowBlank="1" showInputMessage="1" showErrorMessage="1" sqref="L22">
      <formula1>$K$64:$K$70</formula1>
    </dataValidation>
  </dataValidations>
  <pageMargins left="0.93" right="0.85" top="0.69" bottom="0.62" header="0.3" footer="0.3"/>
  <pageSetup paperSize="9" scale="91" orientation="portrait" r:id="rId1"/>
  <colBreaks count="2" manualBreakCount="2">
    <brk id="24" max="60" man="1"/>
    <brk id="48" max="6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認定申請一式</vt:lpstr>
      <vt:lpstr>認定申請一式!Print_Area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2023-09-21T00:30:22Z</dcterms:modified>
</cp:coreProperties>
</file>