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6780"/>
  </bookViews>
  <sheets>
    <sheet name="会議資料 (2)" sheetId="8" r:id="rId1"/>
    <sheet name="(作業用)グラフ用データシート" sheetId="7" r:id="rId2"/>
  </sheets>
  <definedNames>
    <definedName name="_xlnm.Print_Area" localSheetId="1">'(作業用)グラフ用データシート'!$A$1:$J$53</definedName>
    <definedName name="_xlnm.Print_Area" localSheetId="0">'会議資料 (2)'!$A$1:$F$30</definedName>
  </definedNames>
  <calcPr calcId="162913"/>
</workbook>
</file>

<file path=xl/calcChain.xml><?xml version="1.0" encoding="utf-8"?>
<calcChain xmlns="http://schemas.openxmlformats.org/spreadsheetml/2006/main">
  <c r="H53" i="7" l="1"/>
  <c r="G53" i="7" s="1"/>
  <c r="F53" i="7" s="1"/>
  <c r="E53" i="7" s="1"/>
  <c r="C53" i="7" s="1"/>
  <c r="H48" i="7"/>
  <c r="G48" i="7" s="1"/>
  <c r="F48" i="7" s="1"/>
  <c r="E48" i="7" s="1"/>
  <c r="C48" i="7" s="1"/>
  <c r="H43" i="7"/>
  <c r="G43" i="7" s="1"/>
  <c r="F43" i="7" s="1"/>
  <c r="E43" i="7" s="1"/>
  <c r="C43" i="7" s="1"/>
  <c r="H38" i="7"/>
  <c r="G38" i="7" s="1"/>
  <c r="F38" i="7" s="1"/>
  <c r="E38" i="7" s="1"/>
  <c r="C38" i="7" s="1"/>
  <c r="H33" i="7"/>
  <c r="G33" i="7" s="1"/>
  <c r="F33" i="7" s="1"/>
  <c r="E33" i="7" s="1"/>
  <c r="C33" i="7" s="1"/>
  <c r="H28" i="7"/>
  <c r="G28" i="7" s="1"/>
  <c r="F28" i="7" s="1"/>
  <c r="E28" i="7" s="1"/>
  <c r="C28" i="7" s="1"/>
  <c r="H23" i="7"/>
  <c r="G23" i="7" s="1"/>
  <c r="F23" i="7" s="1"/>
  <c r="E23" i="7" s="1"/>
  <c r="C23" i="7" s="1"/>
  <c r="I18" i="7"/>
  <c r="H18" i="7" s="1"/>
  <c r="G18" i="7" s="1"/>
  <c r="F18" i="7" s="1"/>
  <c r="E18" i="7" s="1"/>
  <c r="C18" i="7" s="1"/>
  <c r="H13" i="7"/>
  <c r="G13" i="7" s="1"/>
  <c r="F13" i="7" s="1"/>
  <c r="E13" i="7" s="1"/>
  <c r="C13" i="7" s="1"/>
  <c r="H8" i="7"/>
  <c r="G8" i="7" s="1"/>
  <c r="F8" i="7" s="1"/>
  <c r="E8" i="7" s="1"/>
  <c r="C8" i="7" s="1"/>
</calcChain>
</file>

<file path=xl/sharedStrings.xml><?xml version="1.0" encoding="utf-8"?>
<sst xmlns="http://schemas.openxmlformats.org/spreadsheetml/2006/main" count="82" uniqueCount="39">
  <si>
    <t>目指すべき都市像</t>
  </si>
  <si>
    <t>＜出会いが新しい価値を生む多様性都市＞◎大阪で働く外国人労働者数</t>
    <phoneticPr fontId="1"/>
  </si>
  <si>
    <t>＜世界に誇れる自慢の都市＞◎来阪外国人旅行者数</t>
    <phoneticPr fontId="1"/>
  </si>
  <si>
    <t>＜安全で安心して楽しめる24時間おもてなし都市＞◎来阪外国人旅行消費額</t>
    <phoneticPr fontId="1"/>
  </si>
  <si>
    <t>＜多様な人材が集う観光・MICE都市＞◎国際会議開催件数</t>
    <phoneticPr fontId="1"/>
  </si>
  <si>
    <t>＜多様な楽しみ方ができる周遊・滞在都市＞◎延べ宿泊者数</t>
    <phoneticPr fontId="1"/>
  </si>
  <si>
    <t>＜大阪が誇る文化力を活用した都市＞◎府内外から人々が集まり、芸術活動が活発になっていると思う府民の割合</t>
    <rPh sb="26" eb="27">
      <t>アツ</t>
    </rPh>
    <phoneticPr fontId="1"/>
  </si>
  <si>
    <t>＜あらゆる人々が文化を享受できる都市＞◎文化的環境が整備されていると思う府民の割合</t>
    <phoneticPr fontId="1"/>
  </si>
  <si>
    <t>＜アジアをリードする国際・プロスポーツ都市＞◎大阪にゆかりのあるプロスポーツチーム７チームの年間主催試合での観客者数合計</t>
    <phoneticPr fontId="1"/>
  </si>
  <si>
    <t>＜健康と生きがいを創出するスポーツに親しめる都市＞◎成人の週1回以上のスポーツ実施率(性別・年齢別)</t>
    <phoneticPr fontId="1"/>
  </si>
  <si>
    <t>＜世界で活躍できるグローバル人材育成都市＞◎大阪で学ぶ留学生数</t>
    <phoneticPr fontId="1"/>
  </si>
  <si>
    <t>年度</t>
    <rPh sb="0" eb="2">
      <t>ネンド</t>
    </rPh>
    <phoneticPr fontId="1"/>
  </si>
  <si>
    <t>策定時の数値(年度)から、目標値(年度）まで平均して増加した場合</t>
    <rPh sb="0" eb="2">
      <t>サクテイ</t>
    </rPh>
    <rPh sb="2" eb="3">
      <t>ジ</t>
    </rPh>
    <rPh sb="4" eb="6">
      <t>スウチ</t>
    </rPh>
    <rPh sb="7" eb="9">
      <t>ネンド</t>
    </rPh>
    <rPh sb="13" eb="16">
      <t>モクヒョウチ</t>
    </rPh>
    <rPh sb="17" eb="19">
      <t>ネンド</t>
    </rPh>
    <rPh sb="22" eb="24">
      <t>ヘイキン</t>
    </rPh>
    <rPh sb="26" eb="28">
      <t>ゾウカ</t>
    </rPh>
    <rPh sb="30" eb="32">
      <t>バアイ</t>
    </rPh>
    <phoneticPr fontId="1"/>
  </si>
  <si>
    <t>当該年度の達成状況</t>
    <rPh sb="0" eb="2">
      <t>トウガイ</t>
    </rPh>
    <rPh sb="2" eb="4">
      <t>ネンド</t>
    </rPh>
    <rPh sb="5" eb="7">
      <t>タッセイ</t>
    </rPh>
    <rPh sb="7" eb="9">
      <t>ジョウキョウ</t>
    </rPh>
    <phoneticPr fontId="1"/>
  </si>
  <si>
    <t>■グラフデータ(黄色セルを会議開催年度に応じて修正ください）</t>
    <rPh sb="8" eb="10">
      <t>キイロ</t>
    </rPh>
    <rPh sb="13" eb="15">
      <t>カイギ</t>
    </rPh>
    <rPh sb="15" eb="17">
      <t>カイサイ</t>
    </rPh>
    <rPh sb="17" eb="19">
      <t>ネンド</t>
    </rPh>
    <rPh sb="20" eb="21">
      <t>オウ</t>
    </rPh>
    <rPh sb="23" eb="25">
      <t>シュウセイ</t>
    </rPh>
    <phoneticPr fontId="1"/>
  </si>
  <si>
    <t>目標</t>
    <rPh sb="0" eb="2">
      <t>モクヒョウ</t>
    </rPh>
    <phoneticPr fontId="1"/>
  </si>
  <si>
    <t>ＫＰＩ（◎主指標)と達成状況</t>
    <rPh sb="10" eb="12">
      <t>タッセイ</t>
    </rPh>
    <rPh sb="12" eb="14">
      <t>ジョウキョウ</t>
    </rPh>
    <phoneticPr fontId="1"/>
  </si>
  <si>
    <t>世界に誇れる自慢の都市</t>
    <phoneticPr fontId="1"/>
  </si>
  <si>
    <t>安全で安心して楽しめる24時間おもてなし都市</t>
    <phoneticPr fontId="1"/>
  </si>
  <si>
    <t>多様な人材が集う観光・MICE都市</t>
    <rPh sb="0" eb="2">
      <t>タヨウ</t>
    </rPh>
    <rPh sb="3" eb="5">
      <t>ジンザイ</t>
    </rPh>
    <rPh sb="6" eb="7">
      <t>ツド</t>
    </rPh>
    <rPh sb="8" eb="10">
      <t>カンコウ</t>
    </rPh>
    <rPh sb="15" eb="17">
      <t>トシ</t>
    </rPh>
    <phoneticPr fontId="1"/>
  </si>
  <si>
    <t>多様な楽しみ方ができる周遊・滞在都市</t>
    <rPh sb="0" eb="2">
      <t>タヨウ</t>
    </rPh>
    <rPh sb="3" eb="4">
      <t>タノ</t>
    </rPh>
    <rPh sb="6" eb="7">
      <t>カタ</t>
    </rPh>
    <phoneticPr fontId="1"/>
  </si>
  <si>
    <t>大阪が誇る文化力を活用した都市</t>
    <phoneticPr fontId="1"/>
  </si>
  <si>
    <t>あらゆる人々が文化を享受できる都市</t>
    <rPh sb="7" eb="9">
      <t>ブンカ</t>
    </rPh>
    <rPh sb="10" eb="12">
      <t>キョウジュ</t>
    </rPh>
    <rPh sb="15" eb="17">
      <t>トシ</t>
    </rPh>
    <phoneticPr fontId="1"/>
  </si>
  <si>
    <t>アジアをリードする国際・プロスポーツ都市</t>
    <phoneticPr fontId="1"/>
  </si>
  <si>
    <t>健康と生きがいを創出するスポーツに親しめる都市</t>
    <phoneticPr fontId="1"/>
  </si>
  <si>
    <t>世界で活躍できるグローバル人材育成都市</t>
    <phoneticPr fontId="1"/>
  </si>
  <si>
    <t>出会いが新しい価値を生む多様性都市</t>
    <phoneticPr fontId="1"/>
  </si>
  <si>
    <t xml:space="preserve">
</t>
    <phoneticPr fontId="1"/>
  </si>
  <si>
    <r>
      <t xml:space="preserve">◎来阪外国人旅行消費額
【策定時：5,781億円(2015)】
【現時点：－円(2020　※調査未実施)】
【目標値：1兆1,900億円（2020）】
</t>
    </r>
    <r>
      <rPr>
        <sz val="10"/>
        <rFont val="Meiryo UI"/>
        <family val="3"/>
        <charset val="128"/>
      </rPr>
      <t>出典：大阪観光局「外国人動向調査（関空調査）」等を基に算出
※H29から「来阪インバウンド消費額調査」に変更</t>
    </r>
    <rPh sb="76" eb="78">
      <t>シュッテン</t>
    </rPh>
    <phoneticPr fontId="1"/>
  </si>
  <si>
    <r>
      <t xml:space="preserve">◎延べ宿泊者数
【策定時：3,037万人(2015)】
【現時点：1,712万人(2020)】
【目標値：3,600万人（2020）】
</t>
    </r>
    <r>
      <rPr>
        <sz val="10"/>
        <rFont val="Meiryo UI"/>
        <family val="3"/>
        <charset val="128"/>
      </rPr>
      <t>出典：観光庁「宿泊旅行統計調査」</t>
    </r>
    <rPh sb="68" eb="70">
      <t>シュッテン</t>
    </rPh>
    <phoneticPr fontId="1"/>
  </si>
  <si>
    <r>
      <t xml:space="preserve">◎府内外から人々が集まり、
   芸術活動が活発になっていると思う府民の割合
【策定時：10.8%(2015)】
【現時点：24.9%(2020)】
【目標値：40%（2020）】
</t>
    </r>
    <r>
      <rPr>
        <sz val="10"/>
        <rFont val="Meiryo UI"/>
        <family val="3"/>
        <charset val="128"/>
      </rPr>
      <t>出典：大阪府調査</t>
    </r>
    <rPh sb="91" eb="93">
      <t>シュッテン</t>
    </rPh>
    <phoneticPr fontId="1"/>
  </si>
  <si>
    <r>
      <t xml:space="preserve">◎文化的環境が整備されていると思う府民の割合
【策定時：9.8%(2015)】
【現時点：31.6%(2020)】
【目標値：40%（2020）】
</t>
    </r>
    <r>
      <rPr>
        <sz val="10"/>
        <rFont val="Meiryo UI"/>
        <family val="3"/>
        <charset val="128"/>
      </rPr>
      <t>出典：大阪府調査</t>
    </r>
    <rPh sb="74" eb="76">
      <t>シュッテン</t>
    </rPh>
    <phoneticPr fontId="1"/>
  </si>
  <si>
    <r>
      <t xml:space="preserve">◎大阪にゆかりのあるプロスポーツチーム７チームの
   年間主催試合での観客者数合計
【策定時：265万人(2015)】
【現時点：66万人(2020)】
【目標値：360万人（2020）】
</t>
    </r>
    <r>
      <rPr>
        <sz val="10"/>
        <rFont val="Meiryo UI"/>
        <family val="3"/>
        <charset val="128"/>
      </rPr>
      <t>出典：各チーム公表資料</t>
    </r>
    <rPh sb="96" eb="98">
      <t>シュッテン</t>
    </rPh>
    <phoneticPr fontId="1"/>
  </si>
  <si>
    <r>
      <t xml:space="preserve">◎大阪で学ぶ留学生数
【策定時：15,280人(2015)】
【現時点：24,361人(2020)】
【目標値：23,000人（2020）】
</t>
    </r>
    <r>
      <rPr>
        <sz val="10"/>
        <color theme="1"/>
        <rFont val="Meiryo UI"/>
        <family val="3"/>
        <charset val="128"/>
      </rPr>
      <t>出典：外国人留学生在籍状況調査（JASSO）</t>
    </r>
    <rPh sb="71" eb="73">
      <t>シュッテン</t>
    </rPh>
    <phoneticPr fontId="1"/>
  </si>
  <si>
    <r>
      <t xml:space="preserve">◎大阪で働く外国人労働者数
【策定時：45,838人(2015)】
【現時点：117,596人(2020)】
【目標値：61,000人（2020）】
</t>
    </r>
    <r>
      <rPr>
        <sz val="10"/>
        <color theme="1"/>
        <rFont val="Meiryo UI"/>
        <family val="3"/>
        <charset val="128"/>
      </rPr>
      <t>出典：厚生労働省統計調査</t>
    </r>
    <rPh sb="75" eb="77">
      <t>シュッテン</t>
    </rPh>
    <phoneticPr fontId="1"/>
  </si>
  <si>
    <r>
      <t xml:space="preserve">◎成人の週1回以上のスポーツ実施率(性別・年齢別)
【策定時：40%(2015)】
【現時点：59.5%(2020)】
【目標値：50%（2020）】
</t>
    </r>
    <r>
      <rPr>
        <sz val="9"/>
        <rFont val="Meiryo UI"/>
        <family val="3"/>
        <charset val="128"/>
      </rPr>
      <t>出典：「スポーツの実施状況等に関する世論調査」のローデータから大阪府の値を算出</t>
    </r>
    <rPh sb="76" eb="78">
      <t>シュッテン</t>
    </rPh>
    <phoneticPr fontId="1"/>
  </si>
  <si>
    <r>
      <t xml:space="preserve">◎来阪外国人旅行者数
【策定時：716万人(2015)】
【現時点：132万人(2020　※1月‐3月実績)】
【目標値：1,300万人（2020）】
</t>
    </r>
    <r>
      <rPr>
        <sz val="10"/>
        <rFont val="Meiryo UI"/>
        <family val="3"/>
        <charset val="128"/>
      </rPr>
      <t xml:space="preserve">出典：観光庁訪日外国人消費動向調査の訪問率と日本政府観光局「訪日外客
</t>
    </r>
    <r>
      <rPr>
        <sz val="8"/>
        <rFont val="Meiryo UI"/>
        <family val="3"/>
        <charset val="128"/>
      </rPr>
      <t xml:space="preserve">          </t>
    </r>
    <r>
      <rPr>
        <sz val="10"/>
        <rFont val="Meiryo UI"/>
        <family val="3"/>
        <charset val="128"/>
      </rPr>
      <t>数」の積算により算出</t>
    </r>
    <rPh sb="76" eb="78">
      <t>シュッテン</t>
    </rPh>
    <phoneticPr fontId="1"/>
  </si>
  <si>
    <r>
      <t xml:space="preserve">◎国際会議開催件数
【策定時：242件(2015)】
【現時点：25件(2020)】
【目標値：340件（2020）】
</t>
    </r>
    <r>
      <rPr>
        <sz val="10"/>
        <rFont val="Meiryo UI"/>
        <family val="3"/>
        <charset val="128"/>
      </rPr>
      <t>出典：日本政府観光局「国際会議統計」
※2020年度：大阪観光局調べ（速報値）</t>
    </r>
    <rPh sb="60" eb="62">
      <t>シュッテン</t>
    </rPh>
    <phoneticPr fontId="1"/>
  </si>
  <si>
    <t>資料2-1　目指すべき都市像のKPIの達成状況</t>
    <rPh sb="0" eb="2">
      <t>シリョウ</t>
    </rPh>
    <rPh sb="6" eb="8">
      <t>メザ</t>
    </rPh>
    <rPh sb="11" eb="14">
      <t>トシゾウ</t>
    </rPh>
    <rPh sb="19" eb="21">
      <t>タッセイ</t>
    </rPh>
    <rPh sb="21" eb="23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</si>
</sst>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;[Red]\-0\ 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.5"/>
      <name val="ＭＳ ゴシック"/>
      <family val="3"/>
      <charset val="128"/>
    </font>
    <font>
      <b/>
      <sz val="14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28"/>
      <name val="Meiryo UI"/>
      <family val="3"/>
      <charset val="128"/>
    </font>
    <font>
      <sz val="22"/>
      <name val="HGPｺﾞｼｯｸE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8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justify" vertical="center"/>
    </xf>
    <xf numFmtId="38" fontId="0" fillId="0" borderId="0" xfId="1" applyFo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176" fontId="0" fillId="2" borderId="4" xfId="1" applyNumberFormat="1" applyFont="1" applyFill="1" applyBorder="1">
      <alignment vertical="center"/>
    </xf>
    <xf numFmtId="38" fontId="0" fillId="2" borderId="4" xfId="1" applyFont="1" applyFill="1" applyBorder="1">
      <alignment vertical="center"/>
    </xf>
    <xf numFmtId="0" fontId="11" fillId="0" borderId="4" xfId="0" applyFont="1" applyBorder="1">
      <alignment vertical="center"/>
    </xf>
    <xf numFmtId="38" fontId="0" fillId="0" borderId="4" xfId="1" applyFont="1" applyBorder="1">
      <alignment vertical="center"/>
    </xf>
    <xf numFmtId="0" fontId="0" fillId="2" borderId="4" xfId="0" applyFill="1" applyBorder="1">
      <alignment vertical="center"/>
    </xf>
    <xf numFmtId="0" fontId="0" fillId="0" borderId="4" xfId="0" applyBorder="1">
      <alignment vertical="center"/>
    </xf>
    <xf numFmtId="0" fontId="11" fillId="0" borderId="0" xfId="0" applyFont="1" applyBorder="1">
      <alignment vertical="center"/>
    </xf>
    <xf numFmtId="38" fontId="0" fillId="0" borderId="0" xfId="1" applyFont="1" applyBorder="1">
      <alignment vertical="center"/>
    </xf>
    <xf numFmtId="0" fontId="11" fillId="0" borderId="0" xfId="0" applyFont="1" applyBorder="1" applyAlignment="1">
      <alignment horizontal="left" vertical="center"/>
    </xf>
    <xf numFmtId="0" fontId="0" fillId="0" borderId="4" xfId="0" applyFill="1" applyBorder="1">
      <alignment vertical="center"/>
    </xf>
    <xf numFmtId="176" fontId="0" fillId="0" borderId="4" xfId="1" applyNumberFormat="1" applyFont="1" applyFill="1" applyBorder="1">
      <alignment vertical="center"/>
    </xf>
    <xf numFmtId="0" fontId="6" fillId="0" borderId="4" xfId="0" applyFont="1" applyFill="1" applyBorder="1">
      <alignment vertical="center"/>
    </xf>
    <xf numFmtId="176" fontId="6" fillId="0" borderId="4" xfId="1" applyNumberFormat="1" applyFont="1" applyFill="1" applyBorder="1">
      <alignment vertical="center"/>
    </xf>
    <xf numFmtId="0" fontId="12" fillId="0" borderId="0" xfId="0" applyFont="1">
      <alignment vertical="center"/>
    </xf>
    <xf numFmtId="0" fontId="5" fillId="0" borderId="8" xfId="0" applyFont="1" applyBorder="1" applyAlignment="1">
      <alignment vertical="center" wrapText="1"/>
    </xf>
    <xf numFmtId="0" fontId="12" fillId="0" borderId="0" xfId="0" applyFont="1" applyBorder="1">
      <alignment vertical="center"/>
    </xf>
    <xf numFmtId="0" fontId="12" fillId="0" borderId="2" xfId="0" applyFont="1" applyBorder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4" fillId="0" borderId="8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4" fillId="0" borderId="7" xfId="0" applyFont="1" applyFill="1" applyBorder="1" applyAlignment="1">
      <alignment horizontal="left" vertical="top" wrapText="1"/>
    </xf>
    <xf numFmtId="0" fontId="10" fillId="0" borderId="9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left"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ysClr val="window" lastClr="FFFFFF"/>
              </a:solidFill>
              <a:ln>
                <a:solidFill>
                  <a:srgbClr val="0000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56D-4B69-9C66-E2EF9DE8E36D}"/>
              </c:ext>
            </c:extLst>
          </c:dPt>
          <c:cat>
            <c:strRef>
              <c:f>'(作業用)グラフ用データシート'!$C$6:$I$6</c:f>
              <c:strCache>
                <c:ptCount val="7"/>
                <c:pt idx="0">
                  <c:v>目標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  <c:pt idx="5">
                  <c:v>2016</c:v>
                </c:pt>
                <c:pt idx="6">
                  <c:v>2015</c:v>
                </c:pt>
              </c:strCache>
            </c:strRef>
          </c:cat>
          <c:val>
            <c:numRef>
              <c:f>'(作業用)グラフ用データシート'!$C$12:$I$12</c:f>
              <c:numCache>
                <c:formatCode>#,##0_);[Red]\(#,##0\)</c:formatCode>
                <c:ptCount val="7"/>
                <c:pt idx="0">
                  <c:v>11900</c:v>
                </c:pt>
                <c:pt idx="2">
                  <c:v>15665</c:v>
                </c:pt>
                <c:pt idx="3">
                  <c:v>12346</c:v>
                </c:pt>
                <c:pt idx="4">
                  <c:v>11841</c:v>
                </c:pt>
                <c:pt idx="5">
                  <c:v>8641</c:v>
                </c:pt>
                <c:pt idx="6">
                  <c:v>5781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6D-4B69-9C66-E2EF9DE8E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989248"/>
        <c:axId val="75197248"/>
      </c:barChart>
      <c:catAx>
        <c:axId val="1199892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75197248"/>
        <c:crosses val="autoZero"/>
        <c:auto val="1"/>
        <c:lblAlgn val="ctr"/>
        <c:lblOffset val="100"/>
        <c:noMultiLvlLbl val="0"/>
      </c:catAx>
      <c:valAx>
        <c:axId val="75197248"/>
        <c:scaling>
          <c:orientation val="minMax"/>
          <c:max val="16000"/>
          <c:min val="4000"/>
        </c:scaling>
        <c:delete val="0"/>
        <c:axPos val="b"/>
        <c:majorGridlines/>
        <c:numFmt formatCode="#,##0_);[Red]\(#,##0\)" sourceLinked="1"/>
        <c:majorTickMark val="out"/>
        <c:minorTickMark val="none"/>
        <c:tickLblPos val="nextTo"/>
        <c:crossAx val="119989248"/>
        <c:crosses val="autoZero"/>
        <c:crossBetween val="between"/>
        <c:majorUnit val="2000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80048850893748"/>
          <c:y val="8.243307991701225E-2"/>
          <c:w val="0.8172855905427503"/>
          <c:h val="0.78119062398950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ysClr val="window" lastClr="FFFFFF"/>
              </a:solidFill>
              <a:ln>
                <a:solidFill>
                  <a:srgbClr val="0000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FC-413D-BBD0-7261E5AAAD94}"/>
              </c:ext>
            </c:extLst>
          </c:dPt>
          <c:dLbls>
            <c:delete val="1"/>
          </c:dLbls>
          <c:cat>
            <c:strRef>
              <c:f>'(作業用)グラフ用データシート'!$C$41:$I$41</c:f>
              <c:strCache>
                <c:ptCount val="7"/>
                <c:pt idx="0">
                  <c:v>目標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  <c:pt idx="5">
                  <c:v>2016</c:v>
                </c:pt>
                <c:pt idx="6">
                  <c:v>2015</c:v>
                </c:pt>
              </c:strCache>
            </c:strRef>
          </c:cat>
          <c:val>
            <c:numRef>
              <c:f>'(作業用)グラフ用データシート'!$C$42:$I$42</c:f>
              <c:numCache>
                <c:formatCode>General</c:formatCode>
                <c:ptCount val="7"/>
                <c:pt idx="0">
                  <c:v>50</c:v>
                </c:pt>
                <c:pt idx="1">
                  <c:v>59.5</c:v>
                </c:pt>
                <c:pt idx="2">
                  <c:v>56.2</c:v>
                </c:pt>
                <c:pt idx="3">
                  <c:v>55.1</c:v>
                </c:pt>
                <c:pt idx="4">
                  <c:v>50.3</c:v>
                </c:pt>
                <c:pt idx="5">
                  <c:v>42.3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C-413D-BBD0-7261E5AAAD9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0562688"/>
        <c:axId val="121789184"/>
      </c:barChart>
      <c:catAx>
        <c:axId val="1205626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1789184"/>
        <c:crosses val="autoZero"/>
        <c:auto val="1"/>
        <c:lblAlgn val="ctr"/>
        <c:lblOffset val="100"/>
        <c:noMultiLvlLbl val="0"/>
      </c:catAx>
      <c:valAx>
        <c:axId val="121789184"/>
        <c:scaling>
          <c:orientation val="minMax"/>
          <c:max val="57"/>
          <c:min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56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54009915427237"/>
          <c:y val="8.6687417040509432E-2"/>
          <c:w val="0.78328404782735495"/>
          <c:h val="0.7595980980224137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ysClr val="window" lastClr="FFFFFF"/>
              </a:solidFill>
              <a:ln>
                <a:solidFill>
                  <a:srgbClr val="0000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9E7-49BF-89FD-B3C63C31AD7F}"/>
              </c:ext>
            </c:extLst>
          </c:dPt>
          <c:cat>
            <c:strRef>
              <c:f>'(作業用)グラフ用データシート'!$C$26:$I$26</c:f>
              <c:strCache>
                <c:ptCount val="7"/>
                <c:pt idx="0">
                  <c:v>目標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  <c:pt idx="5">
                  <c:v>2016</c:v>
                </c:pt>
                <c:pt idx="6">
                  <c:v>2015</c:v>
                </c:pt>
              </c:strCache>
            </c:strRef>
          </c:cat>
          <c:val>
            <c:numRef>
              <c:f>'(作業用)グラフ用データシート'!$C$52:$I$52</c:f>
              <c:numCache>
                <c:formatCode>#,##0_);[Red]\(#,##0\)</c:formatCode>
                <c:ptCount val="7"/>
                <c:pt idx="0">
                  <c:v>61000</c:v>
                </c:pt>
                <c:pt idx="1">
                  <c:v>117596</c:v>
                </c:pt>
                <c:pt idx="2">
                  <c:v>105379</c:v>
                </c:pt>
                <c:pt idx="3">
                  <c:v>90072</c:v>
                </c:pt>
                <c:pt idx="4">
                  <c:v>72226</c:v>
                </c:pt>
                <c:pt idx="5">
                  <c:v>59008</c:v>
                </c:pt>
                <c:pt idx="6">
                  <c:v>45838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E7-49BF-89FD-B3C63C31A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563712"/>
        <c:axId val="141420800"/>
      </c:barChart>
      <c:catAx>
        <c:axId val="1205637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1420800"/>
        <c:crosses val="autoZero"/>
        <c:auto val="1"/>
        <c:lblAlgn val="ctr"/>
        <c:lblOffset val="100"/>
        <c:noMultiLvlLbl val="0"/>
      </c:catAx>
      <c:valAx>
        <c:axId val="141420800"/>
        <c:scaling>
          <c:orientation val="minMax"/>
          <c:max val="120000"/>
          <c:min val="40000"/>
        </c:scaling>
        <c:delete val="0"/>
        <c:axPos val="b"/>
        <c:majorGridlines/>
        <c:numFmt formatCode="#,##0_);[Red]\(#,##0\)" sourceLinked="1"/>
        <c:majorTickMark val="out"/>
        <c:minorTickMark val="none"/>
        <c:tickLblPos val="nextTo"/>
        <c:crossAx val="120563712"/>
        <c:crosses val="autoZero"/>
        <c:crossBetween val="between"/>
        <c:majorUnit val="20000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75412582810366"/>
          <c:y val="7.842591277489068E-2"/>
          <c:w val="0.76128957521178975"/>
          <c:h val="0.74296510580200181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ysClr val="window" lastClr="FFFFFF"/>
              </a:solidFill>
              <a:ln>
                <a:solidFill>
                  <a:srgbClr val="0000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513-4E26-932D-53DFBB8B08F3}"/>
              </c:ext>
            </c:extLst>
          </c:dPt>
          <c:cat>
            <c:strRef>
              <c:f>'(作業用)グラフ用データシート'!$C$26:$I$26</c:f>
              <c:strCache>
                <c:ptCount val="7"/>
                <c:pt idx="0">
                  <c:v>目標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  <c:pt idx="5">
                  <c:v>2016</c:v>
                </c:pt>
                <c:pt idx="6">
                  <c:v>2015</c:v>
                </c:pt>
              </c:strCache>
            </c:strRef>
          </c:cat>
          <c:val>
            <c:numRef>
              <c:f>'(作業用)グラフ用データシート'!$C$47:$I$47</c:f>
              <c:numCache>
                <c:formatCode>#,##0_);[Red]\(#,##0\)</c:formatCode>
                <c:ptCount val="7"/>
                <c:pt idx="0">
                  <c:v>23000</c:v>
                </c:pt>
                <c:pt idx="1">
                  <c:v>24361</c:v>
                </c:pt>
                <c:pt idx="2">
                  <c:v>26257</c:v>
                </c:pt>
                <c:pt idx="3">
                  <c:v>24751</c:v>
                </c:pt>
                <c:pt idx="4">
                  <c:v>21683</c:v>
                </c:pt>
                <c:pt idx="5">
                  <c:v>18411</c:v>
                </c:pt>
                <c:pt idx="6">
                  <c:v>15280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13-4E26-932D-53DFBB8B0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563200"/>
        <c:axId val="141419072"/>
      </c:barChart>
      <c:catAx>
        <c:axId val="1205632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1419072"/>
        <c:crosses val="autoZero"/>
        <c:auto val="1"/>
        <c:lblAlgn val="ctr"/>
        <c:lblOffset val="100"/>
        <c:noMultiLvlLbl val="0"/>
      </c:catAx>
      <c:valAx>
        <c:axId val="141419072"/>
        <c:scaling>
          <c:orientation val="minMax"/>
          <c:max val="27000"/>
          <c:min val="13000"/>
        </c:scaling>
        <c:delete val="0"/>
        <c:axPos val="b"/>
        <c:majorGridlines/>
        <c:numFmt formatCode="#,##0_);[Red]\(#,##0\)" sourceLinked="1"/>
        <c:majorTickMark val="out"/>
        <c:minorTickMark val="none"/>
        <c:tickLblPos val="nextTo"/>
        <c:crossAx val="120563200"/>
        <c:crosses val="autoZero"/>
        <c:crossBetween val="between"/>
        <c:majorUnit val="3000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613-4B9E-B187-38063E6AD38B}"/>
              </c:ext>
            </c:extLst>
          </c:dPt>
          <c:cat>
            <c:strRef>
              <c:f>'(作業用)グラフ用データシート'!$C$6:$I$6</c:f>
              <c:strCache>
                <c:ptCount val="7"/>
                <c:pt idx="0">
                  <c:v>目標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  <c:pt idx="5">
                  <c:v>2016</c:v>
                </c:pt>
                <c:pt idx="6">
                  <c:v>2015</c:v>
                </c:pt>
              </c:strCache>
            </c:strRef>
          </c:cat>
          <c:val>
            <c:numRef>
              <c:f>'(作業用)グラフ用データシート'!$C$7:$I$7</c:f>
              <c:numCache>
                <c:formatCode>#,##0_);[Red]\(#,##0\)</c:formatCode>
                <c:ptCount val="7"/>
                <c:pt idx="0">
                  <c:v>1300</c:v>
                </c:pt>
                <c:pt idx="1">
                  <c:v>132</c:v>
                </c:pt>
                <c:pt idx="2">
                  <c:v>1231</c:v>
                </c:pt>
                <c:pt idx="3">
                  <c:v>1142</c:v>
                </c:pt>
                <c:pt idx="4">
                  <c:v>1110</c:v>
                </c:pt>
                <c:pt idx="5">
                  <c:v>941</c:v>
                </c:pt>
                <c:pt idx="6">
                  <c:v>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13-4B9E-B187-38063E6AD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989760"/>
        <c:axId val="75198976"/>
      </c:barChart>
      <c:catAx>
        <c:axId val="119989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75198976"/>
        <c:crosses val="autoZero"/>
        <c:auto val="1"/>
        <c:lblAlgn val="ctr"/>
        <c:lblOffset val="100"/>
        <c:noMultiLvlLbl val="0"/>
      </c:catAx>
      <c:valAx>
        <c:axId val="75198976"/>
        <c:scaling>
          <c:orientation val="minMax"/>
          <c:max val="1300"/>
          <c:min val="100"/>
        </c:scaling>
        <c:delete val="0"/>
        <c:axPos val="b"/>
        <c:majorGridlines/>
        <c:numFmt formatCode="#,##0_);[Red]\(#,##0\)" sourceLinked="1"/>
        <c:majorTickMark val="out"/>
        <c:minorTickMark val="none"/>
        <c:tickLblPos val="nextTo"/>
        <c:crossAx val="119989760"/>
        <c:crosses val="autoZero"/>
        <c:crossBetween val="between"/>
        <c:minorUnit val="20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488664010491"/>
          <c:y val="5.5555555555555552E-2"/>
          <c:w val="0.82852828657720334"/>
          <c:h val="0.7704746281714786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ysClr val="window" lastClr="FFFFFF"/>
              </a:solidFill>
              <a:ln>
                <a:solidFill>
                  <a:srgbClr val="0000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025-476D-A166-E1AC86CC09A0}"/>
              </c:ext>
            </c:extLst>
          </c:dPt>
          <c:cat>
            <c:strRef>
              <c:f>'(作業用)グラフ用データシート'!$C$16:$I$16</c:f>
              <c:strCache>
                <c:ptCount val="7"/>
                <c:pt idx="0">
                  <c:v>目標</c:v>
                </c:pt>
                <c:pt idx="1">
                  <c:v>2020 </c:v>
                </c:pt>
                <c:pt idx="2">
                  <c:v>2019 </c:v>
                </c:pt>
                <c:pt idx="3">
                  <c:v>2018 </c:v>
                </c:pt>
                <c:pt idx="4">
                  <c:v>2017 </c:v>
                </c:pt>
                <c:pt idx="5">
                  <c:v>2016 </c:v>
                </c:pt>
                <c:pt idx="6">
                  <c:v>2015 </c:v>
                </c:pt>
              </c:strCache>
            </c:strRef>
          </c:cat>
          <c:val>
            <c:numRef>
              <c:f>'(作業用)グラフ用データシート'!$C$17:$I$17</c:f>
              <c:numCache>
                <c:formatCode>#,##0_);[Red]\(#,##0\)</c:formatCode>
                <c:ptCount val="7"/>
                <c:pt idx="0">
                  <c:v>340</c:v>
                </c:pt>
                <c:pt idx="1">
                  <c:v>25</c:v>
                </c:pt>
                <c:pt idx="2">
                  <c:v>300</c:v>
                </c:pt>
                <c:pt idx="3">
                  <c:v>240</c:v>
                </c:pt>
                <c:pt idx="4">
                  <c:v>251</c:v>
                </c:pt>
                <c:pt idx="5">
                  <c:v>280</c:v>
                </c:pt>
                <c:pt idx="6">
                  <c:v>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25-476D-A166-E1AC86CC0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990272"/>
        <c:axId val="75200704"/>
      </c:barChart>
      <c:catAx>
        <c:axId val="1199902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75200704"/>
        <c:crosses val="autoZero"/>
        <c:auto val="1"/>
        <c:lblAlgn val="ctr"/>
        <c:lblOffset val="100"/>
        <c:noMultiLvlLbl val="0"/>
      </c:catAx>
      <c:valAx>
        <c:axId val="75200704"/>
        <c:scaling>
          <c:orientation val="minMax"/>
          <c:max val="340"/>
          <c:min val="0"/>
        </c:scaling>
        <c:delete val="0"/>
        <c:axPos val="b"/>
        <c:majorGridlines/>
        <c:numFmt formatCode="#,##0_);[Red]\(#,##0\)" sourceLinked="1"/>
        <c:majorTickMark val="out"/>
        <c:minorTickMark val="none"/>
        <c:tickLblPos val="nextTo"/>
        <c:crossAx val="119990272"/>
        <c:crosses val="autoZero"/>
        <c:crossBetween val="between"/>
        <c:majorUnit val="40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6071502218058"/>
          <c:y val="8.3716613084288561E-3"/>
          <c:w val="0.80028351362077776"/>
          <c:h val="0.83062780717535656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ysClr val="window" lastClr="FFFFFF"/>
              </a:solidFill>
              <a:ln>
                <a:solidFill>
                  <a:srgbClr val="0000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6D3-4D68-ACCA-3AAF62609299}"/>
              </c:ext>
            </c:extLst>
          </c:dPt>
          <c:cat>
            <c:strRef>
              <c:f>'(作業用)グラフ用データシート'!$C$21:$I$21</c:f>
              <c:strCache>
                <c:ptCount val="7"/>
                <c:pt idx="0">
                  <c:v>目標</c:v>
                </c:pt>
                <c:pt idx="1">
                  <c:v>2020 </c:v>
                </c:pt>
                <c:pt idx="2">
                  <c:v>2019 </c:v>
                </c:pt>
                <c:pt idx="3">
                  <c:v>2018 </c:v>
                </c:pt>
                <c:pt idx="4">
                  <c:v>2017 </c:v>
                </c:pt>
                <c:pt idx="5">
                  <c:v>2016 </c:v>
                </c:pt>
                <c:pt idx="6">
                  <c:v>2015 </c:v>
                </c:pt>
              </c:strCache>
            </c:strRef>
          </c:cat>
          <c:val>
            <c:numRef>
              <c:f>'(作業用)グラフ用データシート'!$C$22:$I$22</c:f>
              <c:numCache>
                <c:formatCode>#,##0_);[Red]\(#,##0\)</c:formatCode>
                <c:ptCount val="7"/>
                <c:pt idx="0">
                  <c:v>3600</c:v>
                </c:pt>
                <c:pt idx="1">
                  <c:v>1712</c:v>
                </c:pt>
                <c:pt idx="2">
                  <c:v>4451</c:v>
                </c:pt>
                <c:pt idx="3">
                  <c:v>3990</c:v>
                </c:pt>
                <c:pt idx="4">
                  <c:v>3321</c:v>
                </c:pt>
                <c:pt idx="5">
                  <c:v>3101</c:v>
                </c:pt>
                <c:pt idx="6">
                  <c:v>3037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D3-4D68-ACCA-3AAF62609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990784"/>
        <c:axId val="121782272"/>
      </c:barChart>
      <c:catAx>
        <c:axId val="119990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1782272"/>
        <c:crosses val="autoZero"/>
        <c:auto val="1"/>
        <c:lblAlgn val="ctr"/>
        <c:lblOffset val="100"/>
        <c:noMultiLvlLbl val="0"/>
      </c:catAx>
      <c:valAx>
        <c:axId val="121782272"/>
        <c:scaling>
          <c:orientation val="minMax"/>
          <c:max val="4500"/>
          <c:min val="1500"/>
        </c:scaling>
        <c:delete val="0"/>
        <c:axPos val="b"/>
        <c:majorGridlines/>
        <c:numFmt formatCode="#,##0_);[Red]\(#,##0\)" sourceLinked="1"/>
        <c:majorTickMark val="out"/>
        <c:minorTickMark val="none"/>
        <c:tickLblPos val="nextTo"/>
        <c:crossAx val="119990784"/>
        <c:crosses val="autoZero"/>
        <c:crossBetween val="between"/>
        <c:majorUnit val="500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22697430398748E-2"/>
          <c:y val="0"/>
          <c:w val="0.86233057979797056"/>
          <c:h val="0.8577289914276264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ysClr val="window" lastClr="FFFFFF"/>
              </a:solidFill>
              <a:ln>
                <a:solidFill>
                  <a:srgbClr val="0000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914-4E17-99F6-DDE3AFB3B1CA}"/>
              </c:ext>
            </c:extLst>
          </c:dPt>
          <c:cat>
            <c:strRef>
              <c:f>'(作業用)グラフ用データシート'!$C$26:$I$26</c:f>
              <c:strCache>
                <c:ptCount val="7"/>
                <c:pt idx="0">
                  <c:v>目標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  <c:pt idx="5">
                  <c:v>2016</c:v>
                </c:pt>
                <c:pt idx="6">
                  <c:v>2015</c:v>
                </c:pt>
              </c:strCache>
            </c:strRef>
          </c:cat>
          <c:val>
            <c:numRef>
              <c:f>'(作業用)グラフ用データシート'!$C$27:$I$27</c:f>
              <c:numCache>
                <c:formatCode>General</c:formatCode>
                <c:ptCount val="7"/>
                <c:pt idx="0">
                  <c:v>40</c:v>
                </c:pt>
                <c:pt idx="1">
                  <c:v>24.9</c:v>
                </c:pt>
                <c:pt idx="2">
                  <c:v>30</c:v>
                </c:pt>
                <c:pt idx="3" formatCode="#,##0_);[Red]\(#,##0\)">
                  <c:v>23.3</c:v>
                </c:pt>
                <c:pt idx="4">
                  <c:v>23.3</c:v>
                </c:pt>
                <c:pt idx="5">
                  <c:v>19.3</c:v>
                </c:pt>
                <c:pt idx="6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14-4E17-99F6-DDE3AFB3B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991808"/>
        <c:axId val="121784000"/>
      </c:barChart>
      <c:catAx>
        <c:axId val="119991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1784000"/>
        <c:crosses val="autoZero"/>
        <c:auto val="1"/>
        <c:lblAlgn val="ctr"/>
        <c:lblOffset val="100"/>
        <c:noMultiLvlLbl val="0"/>
      </c:catAx>
      <c:valAx>
        <c:axId val="121784000"/>
        <c:scaling>
          <c:orientation val="minMax"/>
          <c:max val="40"/>
          <c:min val="5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19991808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ysClr val="window" lastClr="FFFFFF"/>
              </a:solidFill>
              <a:ln>
                <a:solidFill>
                  <a:srgbClr val="0000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48A-439F-9EC9-422F8D1C37CB}"/>
              </c:ext>
            </c:extLst>
          </c:dPt>
          <c:cat>
            <c:strRef>
              <c:f>'(作業用)グラフ用データシート'!$C$26:$I$26</c:f>
              <c:strCache>
                <c:ptCount val="7"/>
                <c:pt idx="0">
                  <c:v>目標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  <c:pt idx="5">
                  <c:v>2016</c:v>
                </c:pt>
                <c:pt idx="6">
                  <c:v>2015</c:v>
                </c:pt>
              </c:strCache>
            </c:strRef>
          </c:cat>
          <c:val>
            <c:numRef>
              <c:f>'(作業用)グラフ用データシート'!$C$37:$I$37</c:f>
              <c:numCache>
                <c:formatCode>General</c:formatCode>
                <c:ptCount val="7"/>
                <c:pt idx="0">
                  <c:v>360</c:v>
                </c:pt>
                <c:pt idx="1">
                  <c:v>66</c:v>
                </c:pt>
                <c:pt idx="2">
                  <c:v>303</c:v>
                </c:pt>
                <c:pt idx="3">
                  <c:v>271</c:v>
                </c:pt>
                <c:pt idx="4">
                  <c:v>281</c:v>
                </c:pt>
                <c:pt idx="5">
                  <c:v>291</c:v>
                </c:pt>
                <c:pt idx="6">
                  <c:v>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8A-439F-9EC9-422F8D1C3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562176"/>
        <c:axId val="121787456"/>
      </c:barChart>
      <c:catAx>
        <c:axId val="120562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1787456"/>
        <c:crosses val="autoZero"/>
        <c:auto val="1"/>
        <c:lblAlgn val="ctr"/>
        <c:lblOffset val="100"/>
        <c:noMultiLvlLbl val="0"/>
      </c:catAx>
      <c:valAx>
        <c:axId val="121787456"/>
        <c:scaling>
          <c:orientation val="minMax"/>
          <c:max val="360"/>
          <c:min val="20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20562176"/>
        <c:crosses val="autoZero"/>
        <c:crossBetween val="between"/>
        <c:majorUnit val="40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ysClr val="window" lastClr="FFFFFF"/>
              </a:solidFill>
              <a:ln>
                <a:solidFill>
                  <a:srgbClr val="0000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135-4D0C-BC8A-58BB619C61BD}"/>
              </c:ext>
            </c:extLst>
          </c:dPt>
          <c:cat>
            <c:strRef>
              <c:f>'(作業用)グラフ用データシート'!$C$26:$I$26</c:f>
              <c:strCache>
                <c:ptCount val="7"/>
                <c:pt idx="0">
                  <c:v>目標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  <c:pt idx="5">
                  <c:v>2016</c:v>
                </c:pt>
                <c:pt idx="6">
                  <c:v>2015</c:v>
                </c:pt>
              </c:strCache>
            </c:strRef>
          </c:cat>
          <c:val>
            <c:numRef>
              <c:f>'(作業用)グラフ用データシート'!$C$52:$I$52</c:f>
              <c:numCache>
                <c:formatCode>#,##0_);[Red]\(#,##0\)</c:formatCode>
                <c:ptCount val="7"/>
                <c:pt idx="0">
                  <c:v>61000</c:v>
                </c:pt>
                <c:pt idx="1">
                  <c:v>117596</c:v>
                </c:pt>
                <c:pt idx="2">
                  <c:v>105379</c:v>
                </c:pt>
                <c:pt idx="3">
                  <c:v>90072</c:v>
                </c:pt>
                <c:pt idx="4">
                  <c:v>72226</c:v>
                </c:pt>
                <c:pt idx="5">
                  <c:v>59008</c:v>
                </c:pt>
                <c:pt idx="6">
                  <c:v>45838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35-4D0C-BC8A-58BB619C6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563712"/>
        <c:axId val="141420800"/>
      </c:barChart>
      <c:catAx>
        <c:axId val="1205637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1420800"/>
        <c:crosses val="autoZero"/>
        <c:auto val="1"/>
        <c:lblAlgn val="ctr"/>
        <c:lblOffset val="100"/>
        <c:noMultiLvlLbl val="0"/>
      </c:catAx>
      <c:valAx>
        <c:axId val="141420800"/>
        <c:scaling>
          <c:orientation val="minMax"/>
          <c:max val="105000"/>
          <c:min val="40000"/>
        </c:scaling>
        <c:delete val="0"/>
        <c:axPos val="b"/>
        <c:majorGridlines/>
        <c:numFmt formatCode="#,##0_);[Red]\(#,##0\)" sourceLinked="1"/>
        <c:majorTickMark val="out"/>
        <c:minorTickMark val="none"/>
        <c:tickLblPos val="nextTo"/>
        <c:crossAx val="120563712"/>
        <c:crosses val="autoZero"/>
        <c:crossBetween val="between"/>
        <c:majorUnit val="20000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ysClr val="window" lastClr="FFFFFF"/>
              </a:solidFill>
              <a:ln>
                <a:solidFill>
                  <a:srgbClr val="0000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627-470C-9537-87CA29A8C4BA}"/>
              </c:ext>
            </c:extLst>
          </c:dPt>
          <c:cat>
            <c:strRef>
              <c:f>'(作業用)グラフ用データシート'!$C$26:$I$26</c:f>
              <c:strCache>
                <c:ptCount val="7"/>
                <c:pt idx="0">
                  <c:v>目標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  <c:pt idx="5">
                  <c:v>2016</c:v>
                </c:pt>
                <c:pt idx="6">
                  <c:v>2015</c:v>
                </c:pt>
              </c:strCache>
            </c:strRef>
          </c:cat>
          <c:val>
            <c:numRef>
              <c:f>'(作業用)グラフ用データシート'!$C$32:$I$32</c:f>
              <c:numCache>
                <c:formatCode>General</c:formatCode>
                <c:ptCount val="7"/>
                <c:pt idx="0">
                  <c:v>40</c:v>
                </c:pt>
                <c:pt idx="1">
                  <c:v>31.6</c:v>
                </c:pt>
                <c:pt idx="2">
                  <c:v>33.700000000000003</c:v>
                </c:pt>
                <c:pt idx="3">
                  <c:v>25.1</c:v>
                </c:pt>
                <c:pt idx="4">
                  <c:v>28.9</c:v>
                </c:pt>
                <c:pt idx="5">
                  <c:v>23.1</c:v>
                </c:pt>
                <c:pt idx="6">
                  <c:v>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27-470C-9537-87CA29A8C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561664"/>
        <c:axId val="121785728"/>
      </c:barChart>
      <c:catAx>
        <c:axId val="1205616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1785728"/>
        <c:crosses val="autoZero"/>
        <c:auto val="1"/>
        <c:lblAlgn val="ctr"/>
        <c:lblOffset val="100"/>
        <c:noMultiLvlLbl val="0"/>
      </c:catAx>
      <c:valAx>
        <c:axId val="121785728"/>
        <c:scaling>
          <c:orientation val="minMax"/>
          <c:max val="40"/>
          <c:min val="5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20561664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3535679110325"/>
          <c:y val="5.402966366800261E-2"/>
          <c:w val="0.76704692840352151"/>
          <c:h val="0.8782588302737351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ysClr val="window" lastClr="FFFFFF"/>
              </a:solidFill>
              <a:ln>
                <a:solidFill>
                  <a:srgbClr val="0000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4FD-485B-8903-147593EBD572}"/>
              </c:ext>
            </c:extLst>
          </c:dPt>
          <c:cat>
            <c:strRef>
              <c:f>'(作業用)グラフ用データシート'!$C$26:$I$26</c:f>
              <c:strCache>
                <c:ptCount val="7"/>
                <c:pt idx="0">
                  <c:v>目標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  <c:pt idx="5">
                  <c:v>2016</c:v>
                </c:pt>
                <c:pt idx="6">
                  <c:v>2015</c:v>
                </c:pt>
              </c:strCache>
            </c:strRef>
          </c:cat>
          <c:val>
            <c:numRef>
              <c:f>'(作業用)グラフ用データシート'!$C$37:$I$37</c:f>
              <c:numCache>
                <c:formatCode>General</c:formatCode>
                <c:ptCount val="7"/>
                <c:pt idx="0">
                  <c:v>360</c:v>
                </c:pt>
                <c:pt idx="1">
                  <c:v>66</c:v>
                </c:pt>
                <c:pt idx="2">
                  <c:v>303</c:v>
                </c:pt>
                <c:pt idx="3">
                  <c:v>271</c:v>
                </c:pt>
                <c:pt idx="4">
                  <c:v>281</c:v>
                </c:pt>
                <c:pt idx="5">
                  <c:v>291</c:v>
                </c:pt>
                <c:pt idx="6">
                  <c:v>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FD-485B-8903-147593EBD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562176"/>
        <c:axId val="121787456"/>
      </c:barChart>
      <c:catAx>
        <c:axId val="120562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1787456"/>
        <c:crosses val="autoZero"/>
        <c:auto val="1"/>
        <c:lblAlgn val="ctr"/>
        <c:lblOffset val="100"/>
        <c:noMultiLvlLbl val="0"/>
      </c:catAx>
      <c:valAx>
        <c:axId val="121787456"/>
        <c:scaling>
          <c:orientation val="minMax"/>
          <c:max val="36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20562176"/>
        <c:crosses val="autoZero"/>
        <c:crossBetween val="between"/>
        <c:majorUnit val="80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136070</xdr:colOff>
      <xdr:row>10</xdr:row>
      <xdr:rowOff>122466</xdr:rowOff>
    </xdr:from>
    <xdr:to>
      <xdr:col>2</xdr:col>
      <xdr:colOff>3941989</xdr:colOff>
      <xdr:row>14</xdr:row>
      <xdr:rowOff>241300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123646</xdr:colOff>
      <xdr:row>5</xdr:row>
      <xdr:rowOff>76200</xdr:rowOff>
    </xdr:from>
    <xdr:to>
      <xdr:col>3</xdr:col>
      <xdr:colOff>20412</xdr:colOff>
      <xdr:row>9</xdr:row>
      <xdr:rowOff>279400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132443</xdr:colOff>
      <xdr:row>15</xdr:row>
      <xdr:rowOff>165100</xdr:rowOff>
    </xdr:from>
    <xdr:to>
      <xdr:col>2</xdr:col>
      <xdr:colOff>3810000</xdr:colOff>
      <xdr:row>20</xdr:row>
      <xdr:rowOff>40822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108857</xdr:colOff>
      <xdr:row>20</xdr:row>
      <xdr:rowOff>215900</xdr:rowOff>
    </xdr:from>
    <xdr:to>
      <xdr:col>2</xdr:col>
      <xdr:colOff>3944709</xdr:colOff>
      <xdr:row>24</xdr:row>
      <xdr:rowOff>241300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130787</xdr:colOff>
      <xdr:row>25</xdr:row>
      <xdr:rowOff>228600</xdr:rowOff>
    </xdr:from>
    <xdr:to>
      <xdr:col>2</xdr:col>
      <xdr:colOff>3844018</xdr:colOff>
      <xdr:row>29</xdr:row>
      <xdr:rowOff>181427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7</xdr:row>
      <xdr:rowOff>447260</xdr:rowOff>
    </xdr:from>
    <xdr:to>
      <xdr:col>5</xdr:col>
      <xdr:colOff>1</xdr:colOff>
      <xdr:row>13</xdr:row>
      <xdr:rowOff>438978</xdr:rowOff>
    </xdr:to>
    <xdr:graphicFrame macro="">
      <xdr:nvGraphicFramePr>
        <xdr:cNvPr id="25" name="グラフ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8283</xdr:colOff>
      <xdr:row>26</xdr:row>
      <xdr:rowOff>438978</xdr:rowOff>
    </xdr:to>
    <xdr:graphicFrame macro="">
      <xdr:nvGraphicFramePr>
        <xdr:cNvPr id="26" name="グラフ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163284</xdr:colOff>
      <xdr:row>5</xdr:row>
      <xdr:rowOff>139700</xdr:rowOff>
    </xdr:from>
    <xdr:to>
      <xdr:col>5</xdr:col>
      <xdr:colOff>3822700</xdr:colOff>
      <xdr:row>9</xdr:row>
      <xdr:rowOff>272143</xdr:rowOff>
    </xdr:to>
    <xdr:graphicFrame macro="">
      <xdr:nvGraphicFramePr>
        <xdr:cNvPr id="27" name="グラフ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190500</xdr:colOff>
      <xdr:row>10</xdr:row>
      <xdr:rowOff>228600</xdr:rowOff>
    </xdr:from>
    <xdr:to>
      <xdr:col>6</xdr:col>
      <xdr:colOff>24492</xdr:colOff>
      <xdr:row>14</xdr:row>
      <xdr:rowOff>300266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122464</xdr:colOff>
      <xdr:row>15</xdr:row>
      <xdr:rowOff>254000</xdr:rowOff>
    </xdr:from>
    <xdr:to>
      <xdr:col>5</xdr:col>
      <xdr:colOff>3755571</xdr:colOff>
      <xdr:row>20</xdr:row>
      <xdr:rowOff>9525</xdr:rowOff>
    </xdr:to>
    <xdr:graphicFrame macro="">
      <xdr:nvGraphicFramePr>
        <xdr:cNvPr id="29" name="グラフ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223158</xdr:colOff>
      <xdr:row>24</xdr:row>
      <xdr:rowOff>343356</xdr:rowOff>
    </xdr:from>
    <xdr:to>
      <xdr:col>5</xdr:col>
      <xdr:colOff>3797300</xdr:colOff>
      <xdr:row>29</xdr:row>
      <xdr:rowOff>190500</xdr:rowOff>
    </xdr:to>
    <xdr:graphicFrame macro="">
      <xdr:nvGraphicFramePr>
        <xdr:cNvPr id="31" name="グラフ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149678</xdr:colOff>
      <xdr:row>20</xdr:row>
      <xdr:rowOff>26627</xdr:rowOff>
    </xdr:from>
    <xdr:to>
      <xdr:col>5</xdr:col>
      <xdr:colOff>3888921</xdr:colOff>
      <xdr:row>25</xdr:row>
      <xdr:rowOff>25989</xdr:rowOff>
    </xdr:to>
    <xdr:graphicFrame macro="">
      <xdr:nvGraphicFramePr>
        <xdr:cNvPr id="33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711200</xdr:colOff>
      <xdr:row>12</xdr:row>
      <xdr:rowOff>230717</xdr:rowOff>
    </xdr:from>
    <xdr:to>
      <xdr:col>2</xdr:col>
      <xdr:colOff>1647200</xdr:colOff>
      <xdr:row>13</xdr:row>
      <xdr:rowOff>43467</xdr:rowOff>
    </xdr:to>
    <xdr:sp macro="" textlink="">
      <xdr:nvSpPr>
        <xdr:cNvPr id="7" name="正方形/長方形 6"/>
        <xdr:cNvSpPr/>
      </xdr:nvSpPr>
      <xdr:spPr>
        <a:xfrm>
          <a:off x="6119283" y="4940300"/>
          <a:ext cx="936000" cy="162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調査不可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6"/>
  <sheetViews>
    <sheetView tabSelected="1" view="pageBreakPreview" topLeftCell="A7" zoomScale="80" zoomScaleNormal="100" zoomScaleSheetLayoutView="80" workbookViewId="0">
      <selection activeCell="A13" sqref="A13"/>
    </sheetView>
  </sheetViews>
  <sheetFormatPr defaultRowHeight="13.5" x14ac:dyDescent="0.15"/>
  <cols>
    <col min="1" max="1" width="9" customWidth="1"/>
    <col min="2" max="2" width="62" customWidth="1"/>
    <col min="3" max="3" width="51.75" customWidth="1"/>
    <col min="4" max="4" width="8.625" style="10" customWidth="1"/>
    <col min="5" max="5" width="61.875" style="10" customWidth="1"/>
    <col min="6" max="6" width="51.75" customWidth="1"/>
    <col min="7" max="7" width="39.125" customWidth="1"/>
    <col min="8" max="8" width="8.125" customWidth="1"/>
  </cols>
  <sheetData>
    <row r="2" spans="2:8" ht="37.5" x14ac:dyDescent="0.15">
      <c r="B2" s="4" t="s">
        <v>38</v>
      </c>
      <c r="C2" s="4"/>
      <c r="F2" s="4"/>
    </row>
    <row r="3" spans="2:8" ht="31.5" customHeight="1" thickBot="1" x14ac:dyDescent="0.2">
      <c r="B3" s="2"/>
      <c r="C3" s="1"/>
      <c r="H3" s="9"/>
    </row>
    <row r="4" spans="2:8" ht="21" customHeight="1" x14ac:dyDescent="0.15">
      <c r="B4" s="52" t="s">
        <v>0</v>
      </c>
      <c r="C4" s="54" t="s">
        <v>16</v>
      </c>
      <c r="D4" s="31"/>
      <c r="E4" s="52" t="s">
        <v>0</v>
      </c>
      <c r="F4" s="54" t="s">
        <v>16</v>
      </c>
    </row>
    <row r="5" spans="2:8" ht="30.75" customHeight="1" thickBot="1" x14ac:dyDescent="0.2">
      <c r="B5" s="53"/>
      <c r="C5" s="55"/>
      <c r="D5" s="31"/>
      <c r="E5" s="53"/>
      <c r="F5" s="55"/>
    </row>
    <row r="6" spans="2:8" ht="49.5" customHeight="1" x14ac:dyDescent="0.15">
      <c r="B6" s="32" t="s">
        <v>17</v>
      </c>
      <c r="C6" s="56" t="s">
        <v>27</v>
      </c>
      <c r="D6" s="5"/>
      <c r="E6" s="32" t="s">
        <v>22</v>
      </c>
      <c r="F6" s="38" t="s">
        <v>27</v>
      </c>
    </row>
    <row r="7" spans="2:8" ht="30.75" customHeight="1" x14ac:dyDescent="0.15">
      <c r="B7" s="36" t="s">
        <v>36</v>
      </c>
      <c r="C7" s="57"/>
      <c r="D7" s="5"/>
      <c r="E7" s="36" t="s">
        <v>31</v>
      </c>
      <c r="F7" s="41"/>
    </row>
    <row r="8" spans="2:8" ht="30.75" customHeight="1" x14ac:dyDescent="0.15">
      <c r="B8" s="36"/>
      <c r="C8" s="57"/>
      <c r="D8" s="5"/>
      <c r="E8" s="36"/>
      <c r="F8" s="41"/>
    </row>
    <row r="9" spans="2:8" ht="30.75" customHeight="1" x14ac:dyDescent="0.15">
      <c r="B9" s="36"/>
      <c r="C9" s="57"/>
      <c r="D9" s="5"/>
      <c r="E9" s="36"/>
      <c r="F9" s="41"/>
    </row>
    <row r="10" spans="2:8" ht="30.75" customHeight="1" thickBot="1" x14ac:dyDescent="0.2">
      <c r="B10" s="37"/>
      <c r="C10" s="58"/>
      <c r="D10" s="5"/>
      <c r="E10" s="37"/>
      <c r="F10" s="41"/>
    </row>
    <row r="11" spans="2:8" ht="50.25" customHeight="1" x14ac:dyDescent="0.15">
      <c r="B11" s="33" t="s">
        <v>18</v>
      </c>
      <c r="C11" s="51"/>
      <c r="D11" s="50"/>
      <c r="E11" s="34" t="s">
        <v>23</v>
      </c>
      <c r="F11" s="38"/>
      <c r="G11" s="6"/>
    </row>
    <row r="12" spans="2:8" ht="27.75" customHeight="1" x14ac:dyDescent="0.15">
      <c r="B12" s="46" t="s">
        <v>28</v>
      </c>
      <c r="C12" s="44"/>
      <c r="D12" s="50"/>
      <c r="E12" s="36" t="s">
        <v>32</v>
      </c>
      <c r="F12" s="39"/>
      <c r="G12" s="7"/>
    </row>
    <row r="13" spans="2:8" ht="27.75" customHeight="1" x14ac:dyDescent="0.15">
      <c r="B13" s="46"/>
      <c r="C13" s="44"/>
      <c r="D13" s="50"/>
      <c r="E13" s="36"/>
      <c r="F13" s="39"/>
      <c r="G13" s="7"/>
    </row>
    <row r="14" spans="2:8" ht="27.75" customHeight="1" thickBot="1" x14ac:dyDescent="0.2">
      <c r="B14" s="46"/>
      <c r="C14" s="44"/>
      <c r="D14" s="50"/>
      <c r="E14" s="36"/>
      <c r="F14" s="39"/>
      <c r="G14" s="8"/>
    </row>
    <row r="15" spans="2:8" ht="39.75" customHeight="1" thickBot="1" x14ac:dyDescent="0.2">
      <c r="B15" s="47"/>
      <c r="C15" s="45"/>
      <c r="D15" s="50"/>
      <c r="E15" s="37"/>
      <c r="F15" s="39"/>
      <c r="G15" s="7"/>
    </row>
    <row r="16" spans="2:8" ht="50.25" customHeight="1" x14ac:dyDescent="0.15">
      <c r="B16" s="33" t="s">
        <v>19</v>
      </c>
      <c r="C16" s="43" t="s">
        <v>27</v>
      </c>
      <c r="D16" s="7"/>
      <c r="E16" s="34" t="s">
        <v>24</v>
      </c>
      <c r="F16" s="38" t="s">
        <v>27</v>
      </c>
      <c r="G16" s="6"/>
    </row>
    <row r="17" spans="2:9" ht="30.75" customHeight="1" x14ac:dyDescent="0.15">
      <c r="B17" s="46" t="s">
        <v>37</v>
      </c>
      <c r="C17" s="44"/>
      <c r="D17" s="7"/>
      <c r="E17" s="36" t="s">
        <v>35</v>
      </c>
      <c r="F17" s="41"/>
      <c r="G17" s="7"/>
    </row>
    <row r="18" spans="2:9" ht="30.75" customHeight="1" x14ac:dyDescent="0.15">
      <c r="B18" s="46"/>
      <c r="C18" s="44"/>
      <c r="D18" s="7"/>
      <c r="E18" s="36"/>
      <c r="F18" s="41"/>
      <c r="G18" s="7"/>
    </row>
    <row r="19" spans="2:9" ht="30.75" customHeight="1" thickBot="1" x14ac:dyDescent="0.2">
      <c r="B19" s="46"/>
      <c r="C19" s="44"/>
      <c r="D19" s="7"/>
      <c r="E19" s="36"/>
      <c r="F19" s="41"/>
      <c r="G19" s="8"/>
    </row>
    <row r="20" spans="2:9" ht="30.75" customHeight="1" thickBot="1" x14ac:dyDescent="0.2">
      <c r="B20" s="47"/>
      <c r="C20" s="45"/>
      <c r="D20" s="7"/>
      <c r="E20" s="37"/>
      <c r="F20" s="42"/>
      <c r="G20" s="6"/>
    </row>
    <row r="21" spans="2:9" ht="50.25" customHeight="1" x14ac:dyDescent="0.15">
      <c r="B21" s="33" t="s">
        <v>20</v>
      </c>
      <c r="C21" s="43"/>
      <c r="D21" s="7"/>
      <c r="E21" s="34" t="s">
        <v>25</v>
      </c>
      <c r="F21" s="48" t="s">
        <v>27</v>
      </c>
      <c r="G21" s="7"/>
    </row>
    <row r="22" spans="2:9" ht="27.75" customHeight="1" x14ac:dyDescent="0.15">
      <c r="B22" s="46" t="s">
        <v>29</v>
      </c>
      <c r="C22" s="44"/>
      <c r="D22" s="7"/>
      <c r="E22" s="40" t="s">
        <v>33</v>
      </c>
      <c r="F22" s="41"/>
      <c r="G22" s="7"/>
    </row>
    <row r="23" spans="2:9" ht="27.75" customHeight="1" thickBot="1" x14ac:dyDescent="0.2">
      <c r="B23" s="46"/>
      <c r="C23" s="44"/>
      <c r="D23" s="7"/>
      <c r="E23" s="40"/>
      <c r="F23" s="41"/>
      <c r="G23" s="8"/>
    </row>
    <row r="24" spans="2:9" ht="27.75" customHeight="1" x14ac:dyDescent="0.15">
      <c r="B24" s="46"/>
      <c r="C24" s="44"/>
      <c r="D24" s="7"/>
      <c r="E24" s="40"/>
      <c r="F24" s="41"/>
      <c r="G24" s="6"/>
    </row>
    <row r="25" spans="2:9" ht="27.75" customHeight="1" thickBot="1" x14ac:dyDescent="0.2">
      <c r="B25" s="47"/>
      <c r="C25" s="45"/>
      <c r="D25" s="7"/>
      <c r="E25" s="40"/>
      <c r="F25" s="41"/>
      <c r="G25" s="7"/>
    </row>
    <row r="26" spans="2:9" ht="50.25" customHeight="1" x14ac:dyDescent="0.15">
      <c r="B26" s="33" t="s">
        <v>21</v>
      </c>
      <c r="C26" s="43"/>
      <c r="D26" s="28"/>
      <c r="E26" s="35" t="s">
        <v>26</v>
      </c>
      <c r="F26" s="38" t="s">
        <v>27</v>
      </c>
      <c r="G26" s="7"/>
    </row>
    <row r="27" spans="2:9" ht="30.75" customHeight="1" thickBot="1" x14ac:dyDescent="0.2">
      <c r="B27" s="46" t="s">
        <v>30</v>
      </c>
      <c r="C27" s="44"/>
      <c r="D27" s="28"/>
      <c r="E27" s="40" t="s">
        <v>34</v>
      </c>
      <c r="F27" s="41"/>
      <c r="G27" s="8"/>
    </row>
    <row r="28" spans="2:9" ht="30.75" customHeight="1" x14ac:dyDescent="0.15">
      <c r="B28" s="46"/>
      <c r="C28" s="44"/>
      <c r="D28" s="30"/>
      <c r="E28" s="40"/>
      <c r="F28" s="41"/>
    </row>
    <row r="29" spans="2:9" ht="30.75" customHeight="1" x14ac:dyDescent="0.15">
      <c r="B29" s="46"/>
      <c r="C29" s="44"/>
      <c r="D29" s="30"/>
      <c r="E29" s="40"/>
      <c r="F29" s="41"/>
    </row>
    <row r="30" spans="2:9" ht="30.75" customHeight="1" thickBot="1" x14ac:dyDescent="0.2">
      <c r="B30" s="47"/>
      <c r="C30" s="45"/>
      <c r="D30" s="30"/>
      <c r="E30" s="49"/>
      <c r="F30" s="42"/>
    </row>
    <row r="31" spans="2:9" s="10" customFormat="1" x14ac:dyDescent="0.15">
      <c r="B31" s="27"/>
      <c r="C31" s="27"/>
      <c r="D31" s="29"/>
      <c r="F31"/>
      <c r="G31"/>
      <c r="H31"/>
      <c r="I31"/>
    </row>
    <row r="32" spans="2:9" s="10" customFormat="1" x14ac:dyDescent="0.15">
      <c r="B32" s="27"/>
      <c r="C32" s="27"/>
      <c r="D32" s="29"/>
      <c r="F32"/>
      <c r="G32"/>
      <c r="H32"/>
      <c r="I32"/>
    </row>
    <row r="33" spans="2:9" s="10" customFormat="1" x14ac:dyDescent="0.15">
      <c r="B33" s="27"/>
      <c r="C33" s="27"/>
      <c r="D33" s="29"/>
      <c r="F33"/>
      <c r="G33"/>
      <c r="H33"/>
      <c r="I33"/>
    </row>
    <row r="34" spans="2:9" s="10" customFormat="1" x14ac:dyDescent="0.15">
      <c r="B34" s="27"/>
      <c r="C34" s="27"/>
      <c r="D34" s="29"/>
      <c r="F34"/>
      <c r="G34"/>
      <c r="H34"/>
      <c r="I34"/>
    </row>
    <row r="35" spans="2:9" s="10" customFormat="1" x14ac:dyDescent="0.15">
      <c r="B35" s="27"/>
      <c r="C35" s="27"/>
      <c r="D35" s="29"/>
      <c r="F35"/>
      <c r="G35"/>
      <c r="H35"/>
      <c r="I35"/>
    </row>
    <row r="36" spans="2:9" s="10" customFormat="1" x14ac:dyDescent="0.15">
      <c r="B36" s="27"/>
      <c r="C36" s="27"/>
      <c r="D36" s="29"/>
      <c r="F36"/>
      <c r="G36"/>
      <c r="H36"/>
      <c r="I36"/>
    </row>
    <row r="37" spans="2:9" s="10" customFormat="1" x14ac:dyDescent="0.15">
      <c r="B37" s="27"/>
      <c r="C37" s="27"/>
      <c r="D37" s="29"/>
      <c r="F37"/>
      <c r="G37"/>
      <c r="H37"/>
      <c r="I37"/>
    </row>
    <row r="38" spans="2:9" s="10" customFormat="1" x14ac:dyDescent="0.15">
      <c r="B38" s="27"/>
      <c r="C38" s="27"/>
      <c r="D38" s="29"/>
      <c r="F38"/>
      <c r="G38"/>
      <c r="H38"/>
      <c r="I38"/>
    </row>
    <row r="39" spans="2:9" s="10" customFormat="1" x14ac:dyDescent="0.15">
      <c r="B39" s="27"/>
      <c r="C39" s="27"/>
      <c r="D39" s="29"/>
      <c r="F39"/>
      <c r="G39"/>
      <c r="H39"/>
      <c r="I39"/>
    </row>
    <row r="40" spans="2:9" s="10" customFormat="1" x14ac:dyDescent="0.15">
      <c r="B40" s="27"/>
      <c r="C40" s="27"/>
      <c r="D40" s="29"/>
      <c r="F40"/>
      <c r="G40"/>
      <c r="H40"/>
      <c r="I40"/>
    </row>
    <row r="41" spans="2:9" s="10" customFormat="1" x14ac:dyDescent="0.15">
      <c r="B41" s="27"/>
      <c r="C41" s="27"/>
      <c r="D41" s="29"/>
      <c r="F41"/>
      <c r="G41"/>
      <c r="H41"/>
      <c r="I41"/>
    </row>
    <row r="42" spans="2:9" s="10" customFormat="1" x14ac:dyDescent="0.15">
      <c r="B42" s="27"/>
      <c r="C42" s="27"/>
      <c r="D42" s="29"/>
      <c r="F42"/>
      <c r="G42"/>
      <c r="H42"/>
      <c r="I42"/>
    </row>
    <row r="43" spans="2:9" s="10" customFormat="1" x14ac:dyDescent="0.15">
      <c r="B43" s="27"/>
      <c r="C43" s="27"/>
      <c r="D43" s="29"/>
      <c r="F43"/>
      <c r="G43"/>
      <c r="H43"/>
      <c r="I43"/>
    </row>
    <row r="44" spans="2:9" s="10" customFormat="1" x14ac:dyDescent="0.15">
      <c r="B44" s="27"/>
      <c r="C44" s="27"/>
      <c r="D44" s="29"/>
      <c r="F44"/>
      <c r="G44"/>
      <c r="H44"/>
      <c r="I44"/>
    </row>
    <row r="45" spans="2:9" s="10" customFormat="1" x14ac:dyDescent="0.15">
      <c r="B45" s="27"/>
      <c r="C45" s="27"/>
      <c r="D45" s="29"/>
      <c r="F45"/>
      <c r="G45"/>
      <c r="H45"/>
      <c r="I45"/>
    </row>
    <row r="46" spans="2:9" s="10" customFormat="1" x14ac:dyDescent="0.15">
      <c r="B46" s="27"/>
      <c r="C46" s="27"/>
      <c r="D46" s="29"/>
      <c r="F46"/>
      <c r="G46"/>
      <c r="H46"/>
      <c r="I46"/>
    </row>
    <row r="47" spans="2:9" s="10" customFormat="1" x14ac:dyDescent="0.15">
      <c r="B47" s="27"/>
      <c r="C47" s="27"/>
      <c r="D47" s="29"/>
      <c r="F47"/>
      <c r="G47"/>
      <c r="H47"/>
      <c r="I47"/>
    </row>
    <row r="48" spans="2:9" s="10" customFormat="1" x14ac:dyDescent="0.15">
      <c r="B48" s="27"/>
      <c r="C48" s="27"/>
      <c r="D48" s="29"/>
      <c r="F48"/>
      <c r="G48"/>
      <c r="H48"/>
      <c r="I48"/>
    </row>
    <row r="49" spans="2:9" s="10" customFormat="1" x14ac:dyDescent="0.15">
      <c r="B49" s="27"/>
      <c r="C49" s="27"/>
      <c r="D49" s="29"/>
      <c r="F49"/>
      <c r="G49"/>
      <c r="H49"/>
      <c r="I49"/>
    </row>
    <row r="50" spans="2:9" s="10" customFormat="1" x14ac:dyDescent="0.15">
      <c r="B50" s="27"/>
      <c r="C50" s="27"/>
      <c r="D50" s="29"/>
      <c r="F50"/>
      <c r="G50"/>
      <c r="H50"/>
      <c r="I50"/>
    </row>
    <row r="51" spans="2:9" s="10" customFormat="1" x14ac:dyDescent="0.15">
      <c r="B51" s="27"/>
      <c r="C51" s="27"/>
      <c r="D51" s="29"/>
      <c r="F51"/>
      <c r="G51"/>
      <c r="H51"/>
      <c r="I51"/>
    </row>
    <row r="52" spans="2:9" s="10" customFormat="1" x14ac:dyDescent="0.15">
      <c r="B52" s="27"/>
      <c r="C52" s="27"/>
      <c r="D52" s="29"/>
      <c r="F52"/>
      <c r="G52"/>
      <c r="H52"/>
      <c r="I52"/>
    </row>
    <row r="53" spans="2:9" s="10" customFormat="1" x14ac:dyDescent="0.15">
      <c r="B53" s="27"/>
      <c r="C53" s="27"/>
      <c r="D53" s="29"/>
      <c r="F53"/>
      <c r="G53"/>
      <c r="H53"/>
      <c r="I53"/>
    </row>
    <row r="54" spans="2:9" s="10" customFormat="1" x14ac:dyDescent="0.15">
      <c r="B54" s="27"/>
      <c r="C54" s="27"/>
      <c r="D54" s="29"/>
      <c r="F54"/>
      <c r="G54"/>
      <c r="H54"/>
      <c r="I54"/>
    </row>
    <row r="55" spans="2:9" s="10" customFormat="1" x14ac:dyDescent="0.15">
      <c r="B55" s="27"/>
      <c r="C55" s="27"/>
      <c r="D55" s="29"/>
      <c r="F55"/>
      <c r="G55"/>
      <c r="H55"/>
      <c r="I55"/>
    </row>
    <row r="56" spans="2:9" s="10" customFormat="1" x14ac:dyDescent="0.15">
      <c r="B56" s="27"/>
      <c r="C56" s="27"/>
      <c r="D56" s="29"/>
      <c r="F56"/>
      <c r="G56"/>
      <c r="H56"/>
      <c r="I56"/>
    </row>
    <row r="57" spans="2:9" s="10" customFormat="1" x14ac:dyDescent="0.15">
      <c r="B57" s="27"/>
      <c r="C57" s="27"/>
      <c r="D57" s="29"/>
      <c r="F57"/>
      <c r="G57"/>
      <c r="H57"/>
      <c r="I57"/>
    </row>
    <row r="58" spans="2:9" s="10" customFormat="1" x14ac:dyDescent="0.15">
      <c r="B58" s="27"/>
      <c r="C58" s="27"/>
      <c r="D58" s="29"/>
      <c r="F58"/>
      <c r="G58"/>
      <c r="H58"/>
      <c r="I58"/>
    </row>
    <row r="59" spans="2:9" s="10" customFormat="1" x14ac:dyDescent="0.15">
      <c r="B59" s="27"/>
      <c r="C59" s="27"/>
      <c r="D59" s="29"/>
      <c r="F59"/>
      <c r="G59"/>
      <c r="H59"/>
      <c r="I59"/>
    </row>
    <row r="60" spans="2:9" s="10" customFormat="1" x14ac:dyDescent="0.15">
      <c r="B60" s="27"/>
      <c r="C60" s="27"/>
      <c r="D60" s="29"/>
      <c r="F60"/>
      <c r="G60"/>
      <c r="H60"/>
      <c r="I60"/>
    </row>
    <row r="61" spans="2:9" s="10" customFormat="1" x14ac:dyDescent="0.15">
      <c r="B61" s="27"/>
      <c r="C61" s="27"/>
      <c r="D61" s="29"/>
      <c r="F61"/>
      <c r="G61"/>
      <c r="H61"/>
      <c r="I61"/>
    </row>
    <row r="62" spans="2:9" s="10" customFormat="1" x14ac:dyDescent="0.15">
      <c r="B62" s="27"/>
      <c r="C62" s="27"/>
      <c r="D62" s="29"/>
      <c r="F62"/>
      <c r="G62"/>
      <c r="H62"/>
      <c r="I62"/>
    </row>
    <row r="63" spans="2:9" s="10" customFormat="1" x14ac:dyDescent="0.15">
      <c r="B63" s="27"/>
      <c r="C63" s="27"/>
      <c r="D63" s="29"/>
      <c r="F63"/>
      <c r="G63"/>
      <c r="H63"/>
      <c r="I63"/>
    </row>
    <row r="64" spans="2:9" s="10" customFormat="1" x14ac:dyDescent="0.15">
      <c r="B64" s="27"/>
      <c r="C64" s="27"/>
      <c r="D64" s="29"/>
      <c r="F64"/>
      <c r="G64"/>
      <c r="H64"/>
      <c r="I64"/>
    </row>
    <row r="65" spans="2:9" s="10" customFormat="1" x14ac:dyDescent="0.15">
      <c r="B65" s="27"/>
      <c r="C65" s="27"/>
      <c r="D65" s="29"/>
      <c r="F65"/>
      <c r="G65"/>
      <c r="H65"/>
      <c r="I65"/>
    </row>
    <row r="66" spans="2:9" s="10" customFormat="1" x14ac:dyDescent="0.15">
      <c r="B66" s="27"/>
      <c r="C66" s="27"/>
      <c r="D66" s="29"/>
      <c r="F66"/>
      <c r="G66"/>
      <c r="H66"/>
      <c r="I66"/>
    </row>
  </sheetData>
  <mergeCells count="25">
    <mergeCell ref="B4:B5"/>
    <mergeCell ref="C4:C5"/>
    <mergeCell ref="F4:F5"/>
    <mergeCell ref="E4:E5"/>
    <mergeCell ref="C6:C10"/>
    <mergeCell ref="E7:E10"/>
    <mergeCell ref="F6:F10"/>
    <mergeCell ref="D11:D15"/>
    <mergeCell ref="B7:B10"/>
    <mergeCell ref="B12:B15"/>
    <mergeCell ref="C11:C15"/>
    <mergeCell ref="C16:C20"/>
    <mergeCell ref="B17:B20"/>
    <mergeCell ref="C21:C25"/>
    <mergeCell ref="B22:B25"/>
    <mergeCell ref="C26:C30"/>
    <mergeCell ref="B27:B30"/>
    <mergeCell ref="F26:F30"/>
    <mergeCell ref="F21:F25"/>
    <mergeCell ref="E27:E30"/>
    <mergeCell ref="E12:E15"/>
    <mergeCell ref="F11:F15"/>
    <mergeCell ref="E17:E20"/>
    <mergeCell ref="E22:E25"/>
    <mergeCell ref="F16:F20"/>
  </mergeCells>
  <phoneticPr fontId="1"/>
  <printOptions horizontalCentered="1" verticalCentered="1"/>
  <pageMargins left="0.23622047244094491" right="0.23622047244094491" top="0.74803149606299213" bottom="0.55118110236220474" header="0.31496062992125984" footer="0.31496062992125984"/>
  <pageSetup paperSize="9" scale="55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53"/>
  <sheetViews>
    <sheetView view="pageBreakPreview" topLeftCell="A4" zoomScaleNormal="100" zoomScaleSheetLayoutView="100" workbookViewId="0">
      <selection activeCell="H17" sqref="H17"/>
    </sheetView>
  </sheetViews>
  <sheetFormatPr defaultRowHeight="13.5" x14ac:dyDescent="0.15"/>
  <cols>
    <col min="2" max="2" width="70.25" customWidth="1"/>
    <col min="9" max="9" width="9" customWidth="1"/>
  </cols>
  <sheetData>
    <row r="2" spans="2:10" ht="38.25" customHeight="1" x14ac:dyDescent="0.15"/>
    <row r="3" spans="2:10" ht="31.5" customHeight="1" x14ac:dyDescent="0.15"/>
    <row r="4" spans="2:10" ht="21" customHeight="1" x14ac:dyDescent="0.15">
      <c r="B4" s="11" t="s">
        <v>14</v>
      </c>
    </row>
    <row r="5" spans="2:10" ht="21" customHeight="1" x14ac:dyDescent="0.15">
      <c r="B5" s="12" t="s">
        <v>2</v>
      </c>
    </row>
    <row r="6" spans="2:10" ht="30.75" customHeight="1" x14ac:dyDescent="0.15">
      <c r="B6" s="19" t="s">
        <v>11</v>
      </c>
      <c r="C6" s="25" t="s">
        <v>15</v>
      </c>
      <c r="D6" s="25">
        <v>2020</v>
      </c>
      <c r="E6" s="18">
        <v>2019</v>
      </c>
      <c r="F6" s="18">
        <v>2018</v>
      </c>
      <c r="G6" s="18">
        <v>2017</v>
      </c>
      <c r="H6" s="18">
        <v>2016</v>
      </c>
      <c r="I6" s="23">
        <v>2015</v>
      </c>
    </row>
    <row r="7" spans="2:10" ht="21" customHeight="1" x14ac:dyDescent="0.15">
      <c r="B7" s="16" t="s">
        <v>13</v>
      </c>
      <c r="C7" s="15">
        <v>1300</v>
      </c>
      <c r="D7" s="15">
        <v>132</v>
      </c>
      <c r="E7" s="15">
        <v>1231</v>
      </c>
      <c r="F7" s="15">
        <v>1142</v>
      </c>
      <c r="G7" s="15">
        <v>1110</v>
      </c>
      <c r="H7" s="15">
        <v>941</v>
      </c>
      <c r="I7" s="15">
        <v>716</v>
      </c>
    </row>
    <row r="8" spans="2:10" ht="21" customHeight="1" x14ac:dyDescent="0.15">
      <c r="B8" s="16" t="s">
        <v>12</v>
      </c>
      <c r="C8" s="17">
        <f>+E8+116.8</f>
        <v>1299.9999999999998</v>
      </c>
      <c r="D8" s="17"/>
      <c r="E8" s="17">
        <f t="shared" ref="E8:G8" si="0">+F8+116.8</f>
        <v>1183.1999999999998</v>
      </c>
      <c r="F8" s="17">
        <f t="shared" si="0"/>
        <v>1066.3999999999999</v>
      </c>
      <c r="G8" s="17">
        <f t="shared" si="0"/>
        <v>949.59999999999991</v>
      </c>
      <c r="H8" s="17">
        <f>+I8+116.8</f>
        <v>832.8</v>
      </c>
      <c r="I8" s="17">
        <v>716</v>
      </c>
    </row>
    <row r="9" spans="2:10" ht="21" customHeight="1" x14ac:dyDescent="0.15">
      <c r="B9" s="20"/>
      <c r="C9" s="21"/>
      <c r="D9" s="21"/>
      <c r="E9" s="21"/>
      <c r="F9" s="21"/>
      <c r="G9" s="21"/>
      <c r="H9" s="21"/>
      <c r="I9" s="21"/>
    </row>
    <row r="10" spans="2:10" ht="21" customHeight="1" x14ac:dyDescent="0.15">
      <c r="B10" s="12" t="s">
        <v>3</v>
      </c>
      <c r="C10" s="3"/>
      <c r="D10" s="3"/>
      <c r="E10" s="3"/>
      <c r="F10" s="3"/>
      <c r="G10" s="3"/>
      <c r="H10" s="3"/>
      <c r="I10" s="3"/>
    </row>
    <row r="11" spans="2:10" ht="21" customHeight="1" x14ac:dyDescent="0.15">
      <c r="B11" s="19" t="s">
        <v>11</v>
      </c>
      <c r="C11" s="26" t="s">
        <v>15</v>
      </c>
      <c r="D11" s="26">
        <v>2020</v>
      </c>
      <c r="E11" s="14">
        <v>2019</v>
      </c>
      <c r="F11" s="14">
        <v>2018</v>
      </c>
      <c r="G11" s="14">
        <v>2017</v>
      </c>
      <c r="H11" s="14">
        <v>2016</v>
      </c>
      <c r="I11" s="24">
        <v>2015</v>
      </c>
    </row>
    <row r="12" spans="2:10" ht="21" customHeight="1" x14ac:dyDescent="0.15">
      <c r="B12" s="16" t="s">
        <v>13</v>
      </c>
      <c r="C12" s="15">
        <v>11900</v>
      </c>
      <c r="D12" s="15"/>
      <c r="E12" s="15">
        <v>15665</v>
      </c>
      <c r="F12" s="15">
        <v>12346</v>
      </c>
      <c r="G12" s="15">
        <v>11841</v>
      </c>
      <c r="H12" s="15">
        <v>8641</v>
      </c>
      <c r="I12" s="15">
        <v>5781</v>
      </c>
    </row>
    <row r="13" spans="2:10" ht="21" customHeight="1" x14ac:dyDescent="0.15">
      <c r="B13" s="16" t="s">
        <v>12</v>
      </c>
      <c r="C13" s="17">
        <f>+E13+1223.8</f>
        <v>11899.999999999998</v>
      </c>
      <c r="D13" s="17"/>
      <c r="E13" s="17">
        <f t="shared" ref="E13:G13" si="1">+F13+1223.8</f>
        <v>10676.199999999999</v>
      </c>
      <c r="F13" s="17">
        <f t="shared" si="1"/>
        <v>9452.4</v>
      </c>
      <c r="G13" s="17">
        <f t="shared" si="1"/>
        <v>8228.6</v>
      </c>
      <c r="H13" s="17">
        <f>+I13+1223.8</f>
        <v>7004.8</v>
      </c>
      <c r="I13" s="17">
        <v>5781</v>
      </c>
    </row>
    <row r="14" spans="2:10" ht="21" customHeight="1" x14ac:dyDescent="0.15">
      <c r="B14" s="20"/>
      <c r="C14" s="21"/>
      <c r="D14" s="21"/>
      <c r="E14" s="21"/>
      <c r="F14" s="21"/>
      <c r="G14" s="21"/>
      <c r="H14" s="21"/>
      <c r="I14" s="21"/>
    </row>
    <row r="15" spans="2:10" ht="21" customHeight="1" x14ac:dyDescent="0.15">
      <c r="B15" s="12" t="s">
        <v>4</v>
      </c>
      <c r="C15" s="3"/>
      <c r="D15" s="3"/>
      <c r="E15" s="3"/>
      <c r="F15" s="3"/>
      <c r="G15" s="3"/>
      <c r="H15" s="3"/>
      <c r="I15" s="3"/>
    </row>
    <row r="16" spans="2:10" ht="21" customHeight="1" x14ac:dyDescent="0.15">
      <c r="B16" s="19" t="s">
        <v>11</v>
      </c>
      <c r="C16" s="26" t="s">
        <v>15</v>
      </c>
      <c r="D16" s="26">
        <v>2020</v>
      </c>
      <c r="E16" s="14">
        <v>2019</v>
      </c>
      <c r="F16" s="14">
        <v>2018</v>
      </c>
      <c r="G16" s="14">
        <v>2017</v>
      </c>
      <c r="H16" s="14">
        <v>2016</v>
      </c>
      <c r="I16" s="14">
        <v>2015</v>
      </c>
      <c r="J16" s="24"/>
    </row>
    <row r="17" spans="2:10" ht="21" customHeight="1" x14ac:dyDescent="0.15">
      <c r="B17" s="16" t="s">
        <v>13</v>
      </c>
      <c r="C17" s="15">
        <v>340</v>
      </c>
      <c r="D17" s="15">
        <v>25</v>
      </c>
      <c r="E17" s="15">
        <v>300</v>
      </c>
      <c r="F17" s="15">
        <v>240</v>
      </c>
      <c r="G17" s="15">
        <v>251</v>
      </c>
      <c r="H17" s="15">
        <v>280</v>
      </c>
      <c r="I17" s="15">
        <v>242</v>
      </c>
      <c r="J17" s="15"/>
    </row>
    <row r="18" spans="2:10" ht="21" customHeight="1" x14ac:dyDescent="0.15">
      <c r="B18" s="16" t="s">
        <v>12</v>
      </c>
      <c r="C18" s="17">
        <f>+E18+14.5</f>
        <v>340</v>
      </c>
      <c r="D18" s="17"/>
      <c r="E18" s="17">
        <f t="shared" ref="E18:H18" si="2">+F18+14.5</f>
        <v>325.5</v>
      </c>
      <c r="F18" s="17">
        <f t="shared" si="2"/>
        <v>311</v>
      </c>
      <c r="G18" s="17">
        <f t="shared" si="2"/>
        <v>296.5</v>
      </c>
      <c r="H18" s="17">
        <f t="shared" si="2"/>
        <v>282</v>
      </c>
      <c r="I18" s="17">
        <f>+J18+14.5</f>
        <v>267.5</v>
      </c>
      <c r="J18" s="19">
        <v>253</v>
      </c>
    </row>
    <row r="19" spans="2:10" ht="21" customHeight="1" x14ac:dyDescent="0.15">
      <c r="B19" s="20"/>
      <c r="C19" s="21"/>
      <c r="D19" s="21"/>
      <c r="E19" s="21"/>
      <c r="F19" s="21"/>
      <c r="G19" s="21"/>
      <c r="H19" s="21"/>
      <c r="I19" s="21"/>
      <c r="J19" s="10"/>
    </row>
    <row r="20" spans="2:10" ht="21" customHeight="1" x14ac:dyDescent="0.15">
      <c r="B20" s="12" t="s">
        <v>5</v>
      </c>
      <c r="C20" s="3"/>
      <c r="D20" s="3"/>
      <c r="E20" s="3"/>
      <c r="F20" s="3"/>
      <c r="G20" s="3"/>
      <c r="H20" s="3"/>
      <c r="I20" s="3"/>
    </row>
    <row r="21" spans="2:10" ht="21" customHeight="1" x14ac:dyDescent="0.15">
      <c r="B21" s="19" t="s">
        <v>11</v>
      </c>
      <c r="C21" s="26" t="s">
        <v>15</v>
      </c>
      <c r="D21" s="26">
        <v>2020</v>
      </c>
      <c r="E21" s="14">
        <v>2019</v>
      </c>
      <c r="F21" s="14">
        <v>2018</v>
      </c>
      <c r="G21" s="14">
        <v>2017</v>
      </c>
      <c r="H21" s="14">
        <v>2016</v>
      </c>
      <c r="I21" s="24">
        <v>2015</v>
      </c>
    </row>
    <row r="22" spans="2:10" ht="21" customHeight="1" x14ac:dyDescent="0.15">
      <c r="B22" s="16" t="s">
        <v>13</v>
      </c>
      <c r="C22" s="15">
        <v>3600</v>
      </c>
      <c r="D22" s="15">
        <v>1712</v>
      </c>
      <c r="E22" s="15">
        <v>4451</v>
      </c>
      <c r="F22" s="15">
        <v>3990</v>
      </c>
      <c r="G22" s="15">
        <v>3321</v>
      </c>
      <c r="H22" s="15">
        <v>3101</v>
      </c>
      <c r="I22" s="15">
        <v>3037</v>
      </c>
    </row>
    <row r="23" spans="2:10" ht="21" customHeight="1" x14ac:dyDescent="0.15">
      <c r="B23" s="16" t="s">
        <v>12</v>
      </c>
      <c r="C23" s="17">
        <f>+E23+112.6</f>
        <v>3599.9999999999995</v>
      </c>
      <c r="D23" s="17"/>
      <c r="E23" s="17">
        <f t="shared" ref="E23:G23" si="3">+F23+112.6</f>
        <v>3487.3999999999996</v>
      </c>
      <c r="F23" s="17">
        <f t="shared" si="3"/>
        <v>3374.7999999999997</v>
      </c>
      <c r="G23" s="17">
        <f t="shared" si="3"/>
        <v>3262.2</v>
      </c>
      <c r="H23" s="17">
        <f>+I23+112.6</f>
        <v>3149.6</v>
      </c>
      <c r="I23" s="17">
        <v>3037</v>
      </c>
    </row>
    <row r="24" spans="2:10" ht="21" customHeight="1" x14ac:dyDescent="0.15">
      <c r="B24" s="20"/>
      <c r="C24" s="21"/>
      <c r="D24" s="21"/>
      <c r="E24" s="21"/>
      <c r="F24" s="21"/>
      <c r="G24" s="21"/>
      <c r="H24" s="21"/>
      <c r="I24" s="21"/>
    </row>
    <row r="25" spans="2:10" ht="21" customHeight="1" x14ac:dyDescent="0.15">
      <c r="B25" s="12" t="s">
        <v>6</v>
      </c>
      <c r="C25" s="3"/>
      <c r="D25" s="3"/>
      <c r="E25" s="3"/>
      <c r="F25" s="3"/>
      <c r="G25" s="3"/>
      <c r="H25" s="3"/>
      <c r="I25" s="3"/>
    </row>
    <row r="26" spans="2:10" ht="21" customHeight="1" x14ac:dyDescent="0.15">
      <c r="B26" s="19" t="s">
        <v>11</v>
      </c>
      <c r="C26" s="25" t="s">
        <v>15</v>
      </c>
      <c r="D26" s="25">
        <v>2020</v>
      </c>
      <c r="E26" s="18">
        <v>2019</v>
      </c>
      <c r="F26" s="18">
        <v>2018</v>
      </c>
      <c r="G26" s="18">
        <v>2017</v>
      </c>
      <c r="H26" s="18">
        <v>2016</v>
      </c>
      <c r="I26" s="23">
        <v>2015</v>
      </c>
    </row>
    <row r="27" spans="2:10" ht="21" customHeight="1" x14ac:dyDescent="0.15">
      <c r="B27" s="16" t="s">
        <v>13</v>
      </c>
      <c r="C27" s="18">
        <v>40</v>
      </c>
      <c r="D27" s="18">
        <v>24.9</v>
      </c>
      <c r="E27" s="18">
        <v>30</v>
      </c>
      <c r="F27" s="15">
        <v>23.3</v>
      </c>
      <c r="G27" s="18">
        <v>23.3</v>
      </c>
      <c r="H27" s="18">
        <v>19.3</v>
      </c>
      <c r="I27" s="18">
        <v>10.8</v>
      </c>
    </row>
    <row r="28" spans="2:10" ht="21" customHeight="1" x14ac:dyDescent="0.15">
      <c r="B28" s="16" t="s">
        <v>12</v>
      </c>
      <c r="C28" s="19">
        <f>+E28+5.84</f>
        <v>40</v>
      </c>
      <c r="D28" s="19"/>
      <c r="E28" s="19">
        <f t="shared" ref="E28:G28" si="4">+F28+5.84</f>
        <v>34.159999999999997</v>
      </c>
      <c r="F28" s="19">
        <f t="shared" si="4"/>
        <v>28.32</v>
      </c>
      <c r="G28" s="19">
        <f t="shared" si="4"/>
        <v>22.48</v>
      </c>
      <c r="H28" s="19">
        <f>+I28+5.84</f>
        <v>16.64</v>
      </c>
      <c r="I28" s="19">
        <v>10.8</v>
      </c>
    </row>
    <row r="29" spans="2:10" ht="21" customHeight="1" x14ac:dyDescent="0.15">
      <c r="B29" s="20"/>
      <c r="C29" s="10"/>
      <c r="D29" s="10"/>
      <c r="E29" s="10"/>
      <c r="F29" s="10"/>
      <c r="G29" s="10"/>
      <c r="H29" s="10"/>
      <c r="I29" s="10"/>
    </row>
    <row r="30" spans="2:10" ht="21" customHeight="1" x14ac:dyDescent="0.15">
      <c r="B30" s="12" t="s">
        <v>7</v>
      </c>
    </row>
    <row r="31" spans="2:10" ht="21" customHeight="1" x14ac:dyDescent="0.15">
      <c r="B31" s="19" t="s">
        <v>11</v>
      </c>
      <c r="C31" s="25" t="s">
        <v>15</v>
      </c>
      <c r="D31" s="25">
        <v>2020</v>
      </c>
      <c r="E31" s="18">
        <v>2019</v>
      </c>
      <c r="F31" s="18">
        <v>2018</v>
      </c>
      <c r="G31" s="18">
        <v>2017</v>
      </c>
      <c r="H31" s="18">
        <v>2016</v>
      </c>
      <c r="I31" s="23">
        <v>2015</v>
      </c>
    </row>
    <row r="32" spans="2:10" ht="21" customHeight="1" x14ac:dyDescent="0.15">
      <c r="B32" s="16" t="s">
        <v>13</v>
      </c>
      <c r="C32" s="18">
        <v>40</v>
      </c>
      <c r="D32" s="18">
        <v>31.6</v>
      </c>
      <c r="E32" s="18">
        <v>33.700000000000003</v>
      </c>
      <c r="F32" s="18">
        <v>25.1</v>
      </c>
      <c r="G32" s="18">
        <v>28.9</v>
      </c>
      <c r="H32" s="18">
        <v>23.1</v>
      </c>
      <c r="I32" s="18">
        <v>9.8000000000000007</v>
      </c>
    </row>
    <row r="33" spans="2:9" ht="21" customHeight="1" x14ac:dyDescent="0.15">
      <c r="B33" s="16" t="s">
        <v>12</v>
      </c>
      <c r="C33" s="19">
        <f>+E33+6.04</f>
        <v>40</v>
      </c>
      <c r="D33" s="19"/>
      <c r="E33" s="19">
        <f t="shared" ref="E33:G33" si="5">+F33+6.04</f>
        <v>33.96</v>
      </c>
      <c r="F33" s="19">
        <f t="shared" si="5"/>
        <v>27.919999999999998</v>
      </c>
      <c r="G33" s="19">
        <f t="shared" si="5"/>
        <v>21.88</v>
      </c>
      <c r="H33" s="19">
        <f>+I33+6.04</f>
        <v>15.84</v>
      </c>
      <c r="I33" s="19">
        <v>9.8000000000000007</v>
      </c>
    </row>
    <row r="34" spans="2:9" ht="21" customHeight="1" x14ac:dyDescent="0.15">
      <c r="B34" s="20"/>
      <c r="C34" s="10"/>
      <c r="D34" s="10"/>
      <c r="E34" s="10"/>
      <c r="F34" s="10"/>
      <c r="G34" s="10"/>
      <c r="H34" s="10"/>
      <c r="I34" s="10"/>
    </row>
    <row r="35" spans="2:9" ht="21" customHeight="1" x14ac:dyDescent="0.15">
      <c r="B35" s="12" t="s">
        <v>8</v>
      </c>
    </row>
    <row r="36" spans="2:9" ht="21" customHeight="1" x14ac:dyDescent="0.15">
      <c r="B36" s="19" t="s">
        <v>11</v>
      </c>
      <c r="C36" s="25" t="s">
        <v>15</v>
      </c>
      <c r="D36" s="25">
        <v>2020</v>
      </c>
      <c r="E36" s="18">
        <v>2019</v>
      </c>
      <c r="F36" s="18">
        <v>2018</v>
      </c>
      <c r="G36" s="18">
        <v>2017</v>
      </c>
      <c r="H36" s="18">
        <v>2016</v>
      </c>
      <c r="I36" s="23">
        <v>2015</v>
      </c>
    </row>
    <row r="37" spans="2:9" ht="21" customHeight="1" x14ac:dyDescent="0.15">
      <c r="B37" s="16" t="s">
        <v>13</v>
      </c>
      <c r="C37" s="18">
        <v>360</v>
      </c>
      <c r="D37" s="18">
        <v>66</v>
      </c>
      <c r="E37" s="18">
        <v>303</v>
      </c>
      <c r="F37" s="18">
        <v>271</v>
      </c>
      <c r="G37" s="18">
        <v>281</v>
      </c>
      <c r="H37" s="18">
        <v>291</v>
      </c>
      <c r="I37" s="18">
        <v>265</v>
      </c>
    </row>
    <row r="38" spans="2:9" ht="21" customHeight="1" x14ac:dyDescent="0.15">
      <c r="B38" s="16" t="s">
        <v>12</v>
      </c>
      <c r="C38" s="19">
        <f>+E38+19</f>
        <v>360</v>
      </c>
      <c r="D38" s="19"/>
      <c r="E38" s="19">
        <f t="shared" ref="E38:G38" si="6">+F38+19</f>
        <v>341</v>
      </c>
      <c r="F38" s="19">
        <f t="shared" si="6"/>
        <v>322</v>
      </c>
      <c r="G38" s="19">
        <f t="shared" si="6"/>
        <v>303</v>
      </c>
      <c r="H38" s="19">
        <f>+I38+19</f>
        <v>284</v>
      </c>
      <c r="I38" s="19">
        <v>265</v>
      </c>
    </row>
    <row r="39" spans="2:9" ht="21" customHeight="1" x14ac:dyDescent="0.15">
      <c r="B39" s="20"/>
      <c r="C39" s="10"/>
      <c r="D39" s="10"/>
      <c r="E39" s="10"/>
      <c r="F39" s="10"/>
      <c r="G39" s="10"/>
      <c r="H39" s="10"/>
      <c r="I39" s="10"/>
    </row>
    <row r="40" spans="2:9" ht="21" customHeight="1" x14ac:dyDescent="0.15">
      <c r="B40" s="12" t="s">
        <v>9</v>
      </c>
    </row>
    <row r="41" spans="2:9" ht="21" customHeight="1" x14ac:dyDescent="0.15">
      <c r="B41" s="19" t="s">
        <v>11</v>
      </c>
      <c r="C41" s="25" t="s">
        <v>15</v>
      </c>
      <c r="D41" s="25">
        <v>2020</v>
      </c>
      <c r="E41" s="18">
        <v>2019</v>
      </c>
      <c r="F41" s="18">
        <v>2018</v>
      </c>
      <c r="G41" s="18">
        <v>2017</v>
      </c>
      <c r="H41" s="18">
        <v>2016</v>
      </c>
      <c r="I41" s="23">
        <v>2015</v>
      </c>
    </row>
    <row r="42" spans="2:9" ht="21" customHeight="1" x14ac:dyDescent="0.15">
      <c r="B42" s="16" t="s">
        <v>13</v>
      </c>
      <c r="C42" s="18">
        <v>50</v>
      </c>
      <c r="D42" s="18">
        <v>59.5</v>
      </c>
      <c r="E42" s="18">
        <v>56.2</v>
      </c>
      <c r="F42" s="18">
        <v>55.1</v>
      </c>
      <c r="G42" s="18">
        <v>50.3</v>
      </c>
      <c r="H42" s="18">
        <v>42.3</v>
      </c>
      <c r="I42" s="18">
        <v>40</v>
      </c>
    </row>
    <row r="43" spans="2:9" ht="21" customHeight="1" x14ac:dyDescent="0.15">
      <c r="B43" s="16" t="s">
        <v>12</v>
      </c>
      <c r="C43" s="19">
        <f>+E43+2</f>
        <v>50</v>
      </c>
      <c r="D43" s="19"/>
      <c r="E43" s="19">
        <f t="shared" ref="E43:G43" si="7">+F43+2</f>
        <v>48</v>
      </c>
      <c r="F43" s="19">
        <f t="shared" si="7"/>
        <v>46</v>
      </c>
      <c r="G43" s="19">
        <f t="shared" si="7"/>
        <v>44</v>
      </c>
      <c r="H43" s="19">
        <f>+I43+2</f>
        <v>42</v>
      </c>
      <c r="I43" s="19">
        <v>40</v>
      </c>
    </row>
    <row r="44" spans="2:9" ht="21" customHeight="1" x14ac:dyDescent="0.15">
      <c r="B44" s="20"/>
      <c r="C44" s="10"/>
      <c r="D44" s="10"/>
      <c r="E44" s="10"/>
      <c r="F44" s="10"/>
      <c r="G44" s="10"/>
      <c r="H44" s="10"/>
      <c r="I44" s="10"/>
    </row>
    <row r="45" spans="2:9" ht="21" customHeight="1" x14ac:dyDescent="0.15">
      <c r="B45" s="12" t="s">
        <v>10</v>
      </c>
    </row>
    <row r="46" spans="2:9" ht="21" customHeight="1" x14ac:dyDescent="0.15">
      <c r="B46" s="19" t="s">
        <v>11</v>
      </c>
      <c r="C46" s="25" t="s">
        <v>15</v>
      </c>
      <c r="D46" s="25">
        <v>2020</v>
      </c>
      <c r="E46" s="18">
        <v>2019</v>
      </c>
      <c r="F46" s="18">
        <v>2018</v>
      </c>
      <c r="G46" s="18">
        <v>2017</v>
      </c>
      <c r="H46" s="18">
        <v>2016</v>
      </c>
      <c r="I46" s="23">
        <v>2015</v>
      </c>
    </row>
    <row r="47" spans="2:9" ht="21" customHeight="1" x14ac:dyDescent="0.15">
      <c r="B47" s="16" t="s">
        <v>13</v>
      </c>
      <c r="C47" s="15">
        <v>23000</v>
      </c>
      <c r="D47" s="15">
        <v>24361</v>
      </c>
      <c r="E47" s="15">
        <v>26257</v>
      </c>
      <c r="F47" s="15">
        <v>24751</v>
      </c>
      <c r="G47" s="15">
        <v>21683</v>
      </c>
      <c r="H47" s="15">
        <v>18411</v>
      </c>
      <c r="I47" s="15">
        <v>15280</v>
      </c>
    </row>
    <row r="48" spans="2:9" ht="21" customHeight="1" x14ac:dyDescent="0.15">
      <c r="B48" s="16" t="s">
        <v>12</v>
      </c>
      <c r="C48" s="17">
        <f>+E48+1544</f>
        <v>23000</v>
      </c>
      <c r="D48" s="17"/>
      <c r="E48" s="17">
        <f t="shared" ref="E48:G48" si="8">+F48+1544</f>
        <v>21456</v>
      </c>
      <c r="F48" s="17">
        <f t="shared" si="8"/>
        <v>19912</v>
      </c>
      <c r="G48" s="17">
        <f t="shared" si="8"/>
        <v>18368</v>
      </c>
      <c r="H48" s="17">
        <f>+I48+1544</f>
        <v>16824</v>
      </c>
      <c r="I48" s="17">
        <v>15280</v>
      </c>
    </row>
    <row r="49" spans="2:9" ht="21" customHeight="1" x14ac:dyDescent="0.15">
      <c r="B49" s="22"/>
      <c r="C49" s="21"/>
      <c r="D49" s="21"/>
      <c r="E49" s="21"/>
      <c r="F49" s="21"/>
      <c r="G49" s="21"/>
      <c r="H49" s="21"/>
      <c r="I49" s="21"/>
    </row>
    <row r="50" spans="2:9" ht="21" customHeight="1" x14ac:dyDescent="0.15">
      <c r="B50" s="13" t="s">
        <v>1</v>
      </c>
      <c r="C50" s="3"/>
      <c r="D50" s="3"/>
      <c r="E50" s="3"/>
      <c r="F50" s="3"/>
      <c r="G50" s="3"/>
      <c r="H50" s="3"/>
      <c r="I50" s="3"/>
    </row>
    <row r="51" spans="2:9" ht="21" customHeight="1" x14ac:dyDescent="0.15">
      <c r="B51" s="19" t="s">
        <v>11</v>
      </c>
      <c r="C51" s="26" t="s">
        <v>15</v>
      </c>
      <c r="D51" s="26">
        <v>2020</v>
      </c>
      <c r="E51" s="14">
        <v>2019</v>
      </c>
      <c r="F51" s="14">
        <v>2018</v>
      </c>
      <c r="G51" s="14">
        <v>2017</v>
      </c>
      <c r="H51" s="14">
        <v>2016</v>
      </c>
      <c r="I51" s="24">
        <v>2015</v>
      </c>
    </row>
    <row r="52" spans="2:9" ht="21" customHeight="1" x14ac:dyDescent="0.15">
      <c r="B52" s="16" t="s">
        <v>13</v>
      </c>
      <c r="C52" s="15">
        <v>61000</v>
      </c>
      <c r="D52" s="15">
        <v>117596</v>
      </c>
      <c r="E52" s="15">
        <v>105379</v>
      </c>
      <c r="F52" s="15">
        <v>90072</v>
      </c>
      <c r="G52" s="15">
        <v>72226</v>
      </c>
      <c r="H52" s="15">
        <v>59008</v>
      </c>
      <c r="I52" s="15">
        <v>45838</v>
      </c>
    </row>
    <row r="53" spans="2:9" ht="21" customHeight="1" x14ac:dyDescent="0.15">
      <c r="B53" s="16" t="s">
        <v>12</v>
      </c>
      <c r="C53" s="17">
        <f>+E53+3032.4</f>
        <v>61000.000000000007</v>
      </c>
      <c r="D53" s="17"/>
      <c r="E53" s="17">
        <f t="shared" ref="E53:G53" si="9">+F53+3032.4</f>
        <v>57967.600000000006</v>
      </c>
      <c r="F53" s="17">
        <f t="shared" si="9"/>
        <v>54935.200000000004</v>
      </c>
      <c r="G53" s="17">
        <f t="shared" si="9"/>
        <v>51902.8</v>
      </c>
      <c r="H53" s="17">
        <f>+I53+3032.4</f>
        <v>48870.400000000001</v>
      </c>
      <c r="I53" s="17">
        <v>45838</v>
      </c>
    </row>
  </sheetData>
  <phoneticPr fontId="1"/>
  <pageMargins left="0.7" right="0.7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会議資料 (2)</vt:lpstr>
      <vt:lpstr>(作業用)グラフ用データシート</vt:lpstr>
      <vt:lpstr>'(作業用)グラフ用データシート'!Print_Area</vt:lpstr>
      <vt:lpstr>'会議資料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2021-08-20T01:27:34Z</dcterms:created>
  <dcterms:modified xsi:type="dcterms:W3CDTF">2021-08-20T01:27:47Z</dcterms:modified>
</cp:coreProperties>
</file>