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155"/>
  </bookViews>
  <sheets>
    <sheet name="歳入一覧" sheetId="1" r:id="rId1"/>
  </sheets>
  <definedNames>
    <definedName name="_xlnm.Print_Titles" localSheetId="0">歳入一覧!$4:$7</definedName>
  </definedName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9" i="1"/>
  <c r="H68" i="1" l="1"/>
  <c r="H35" i="1" l="1"/>
  <c r="I37" i="1"/>
  <c r="I38" i="1"/>
  <c r="I34" i="1" l="1"/>
  <c r="I33" i="1"/>
  <c r="I28" i="1"/>
  <c r="I29" i="1"/>
  <c r="I23" i="1" l="1"/>
  <c r="G98" i="1" l="1"/>
  <c r="H98" i="1"/>
  <c r="H97" i="1" s="1"/>
  <c r="H26" i="1" l="1"/>
  <c r="I26" i="1" s="1"/>
  <c r="I42" i="1" l="1"/>
  <c r="I43" i="1"/>
  <c r="H41" i="1"/>
  <c r="G41" i="1"/>
  <c r="I39" i="1" l="1"/>
  <c r="H80" i="1" l="1"/>
  <c r="H79" i="1" s="1"/>
  <c r="H114" i="1"/>
  <c r="H112" i="1"/>
  <c r="H106" i="1"/>
  <c r="H105" i="1" s="1"/>
  <c r="H102" i="1" s="1"/>
  <c r="H103" i="1"/>
  <c r="H86" i="1"/>
  <c r="H88" i="1"/>
  <c r="H90" i="1"/>
  <c r="H92" i="1"/>
  <c r="H94" i="1"/>
  <c r="H83" i="1"/>
  <c r="H82" i="1" s="1"/>
  <c r="H76" i="1"/>
  <c r="H74" i="1"/>
  <c r="H70" i="1"/>
  <c r="H69" i="1" s="1"/>
  <c r="H67" i="1"/>
  <c r="H66" i="1" s="1"/>
  <c r="H63" i="1"/>
  <c r="H62" i="1" s="1"/>
  <c r="H59" i="1"/>
  <c r="H58" i="1" s="1"/>
  <c r="H54" i="1"/>
  <c r="H53" i="1" s="1"/>
  <c r="H49" i="1"/>
  <c r="H48" i="1" s="1"/>
  <c r="H47" i="1" s="1"/>
  <c r="I50" i="1"/>
  <c r="H45" i="1"/>
  <c r="H44" i="1" s="1"/>
  <c r="H40" i="1"/>
  <c r="H65" i="1" l="1"/>
  <c r="H96" i="1"/>
  <c r="H57" i="1"/>
  <c r="H85" i="1"/>
  <c r="H78" i="1" s="1"/>
  <c r="I47" i="1"/>
  <c r="H111" i="1"/>
  <c r="H110" i="1" s="1"/>
  <c r="H73" i="1"/>
  <c r="H72" i="1" s="1"/>
  <c r="I30" i="1" l="1"/>
  <c r="H20" i="1"/>
  <c r="H19" i="1" l="1"/>
  <c r="H18" i="1" s="1"/>
  <c r="H15" i="1"/>
  <c r="H14" i="1" s="1"/>
  <c r="H10" i="1" l="1"/>
  <c r="H9" i="1" s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7" i="1"/>
  <c r="I31" i="1"/>
  <c r="I32" i="1"/>
  <c r="I35" i="1"/>
  <c r="I36" i="1"/>
  <c r="I40" i="1"/>
  <c r="I41" i="1"/>
  <c r="I44" i="1"/>
  <c r="I45" i="1"/>
  <c r="I46" i="1"/>
  <c r="I48" i="1"/>
  <c r="I49" i="1"/>
  <c r="I52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101" i="1"/>
  <c r="I99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0" i="1" l="1"/>
  <c r="H8" i="1"/>
  <c r="I9" i="1"/>
  <c r="I8" i="1" l="1"/>
  <c r="H117" i="1"/>
  <c r="I117" i="1" s="1"/>
</calcChain>
</file>

<file path=xl/sharedStrings.xml><?xml version="1.0" encoding="utf-8"?>
<sst xmlns="http://schemas.openxmlformats.org/spreadsheetml/2006/main" count="158" uniqueCount="158">
  <si>
    <t>科目</t>
    <rPh sb="0" eb="2">
      <t>カモク</t>
    </rPh>
    <phoneticPr fontId="9"/>
  </si>
  <si>
    <t>増減</t>
    <rPh sb="0" eb="2">
      <t>ゾウゲン</t>
    </rPh>
    <phoneticPr fontId="9"/>
  </si>
  <si>
    <t>1項　使用料</t>
    <rPh sb="1" eb="2">
      <t>コウ</t>
    </rPh>
    <rPh sb="3" eb="6">
      <t>シヨウリョウ</t>
    </rPh>
    <phoneticPr fontId="7"/>
  </si>
  <si>
    <t>6目　経済戦略使用料</t>
    <rPh sb="1" eb="2">
      <t>モク</t>
    </rPh>
    <rPh sb="3" eb="5">
      <t>ケイザイ</t>
    </rPh>
    <rPh sb="5" eb="7">
      <t>センリャク</t>
    </rPh>
    <rPh sb="7" eb="10">
      <t>シヨウリョウ</t>
    </rPh>
    <phoneticPr fontId="7"/>
  </si>
  <si>
    <t>6目　経済戦略手数料</t>
    <rPh sb="1" eb="2">
      <t>モク</t>
    </rPh>
    <rPh sb="3" eb="5">
      <t>ケイザイ</t>
    </rPh>
    <rPh sb="5" eb="7">
      <t>センリャク</t>
    </rPh>
    <rPh sb="7" eb="9">
      <t>テスウ</t>
    </rPh>
    <rPh sb="9" eb="10">
      <t>リョウ</t>
    </rPh>
    <phoneticPr fontId="7"/>
  </si>
  <si>
    <t>2項　国庫補助金</t>
    <rPh sb="1" eb="2">
      <t>コウ</t>
    </rPh>
    <rPh sb="3" eb="5">
      <t>コッコ</t>
    </rPh>
    <rPh sb="5" eb="8">
      <t>ホジョキン</t>
    </rPh>
    <phoneticPr fontId="7"/>
  </si>
  <si>
    <t>1節　経済戦略費補助金</t>
    <rPh sb="1" eb="2">
      <t>セツ</t>
    </rPh>
    <rPh sb="3" eb="5">
      <t>ケイザイ</t>
    </rPh>
    <rPh sb="5" eb="7">
      <t>センリャク</t>
    </rPh>
    <rPh sb="7" eb="8">
      <t>ヒ</t>
    </rPh>
    <rPh sb="8" eb="11">
      <t>ホジョキン</t>
    </rPh>
    <phoneticPr fontId="7"/>
  </si>
  <si>
    <t>2節　観光費補助金</t>
    <rPh sb="1" eb="2">
      <t>セツ</t>
    </rPh>
    <rPh sb="3" eb="5">
      <t>カンコウ</t>
    </rPh>
    <rPh sb="5" eb="6">
      <t>ヒ</t>
    </rPh>
    <rPh sb="6" eb="9">
      <t>ホジョキン</t>
    </rPh>
    <phoneticPr fontId="7"/>
  </si>
  <si>
    <t>3節　文化振興費補助金</t>
    <rPh sb="1" eb="2">
      <t>セツ</t>
    </rPh>
    <rPh sb="3" eb="5">
      <t>ブンカ</t>
    </rPh>
    <rPh sb="5" eb="7">
      <t>シンコウ</t>
    </rPh>
    <rPh sb="7" eb="8">
      <t>ヒ</t>
    </rPh>
    <rPh sb="8" eb="11">
      <t>ホジョキン</t>
    </rPh>
    <phoneticPr fontId="7"/>
  </si>
  <si>
    <t>4節　難波宮跡地買上費補助金</t>
    <rPh sb="1" eb="2">
      <t>セツ</t>
    </rPh>
    <rPh sb="3" eb="5">
      <t>ナンバ</t>
    </rPh>
    <rPh sb="5" eb="6">
      <t>ミヤ</t>
    </rPh>
    <rPh sb="6" eb="8">
      <t>アトチ</t>
    </rPh>
    <rPh sb="8" eb="10">
      <t>カイアゲ</t>
    </rPh>
    <rPh sb="10" eb="11">
      <t>ヒ</t>
    </rPh>
    <rPh sb="11" eb="14">
      <t>ホジョキン</t>
    </rPh>
    <phoneticPr fontId="7"/>
  </si>
  <si>
    <t>3項　委託金</t>
    <rPh sb="1" eb="2">
      <t>コウ</t>
    </rPh>
    <rPh sb="3" eb="5">
      <t>イタク</t>
    </rPh>
    <rPh sb="5" eb="6">
      <t>キン</t>
    </rPh>
    <phoneticPr fontId="7"/>
  </si>
  <si>
    <t>5目　経済戦略費委託金</t>
    <rPh sb="1" eb="2">
      <t>モク</t>
    </rPh>
    <rPh sb="3" eb="5">
      <t>ケイザイ</t>
    </rPh>
    <rPh sb="5" eb="7">
      <t>センリャク</t>
    </rPh>
    <rPh sb="7" eb="8">
      <t>ヒ</t>
    </rPh>
    <rPh sb="8" eb="10">
      <t>イタク</t>
    </rPh>
    <rPh sb="10" eb="11">
      <t>キン</t>
    </rPh>
    <phoneticPr fontId="7"/>
  </si>
  <si>
    <t>2項　府補助金</t>
    <rPh sb="1" eb="2">
      <t>コウ</t>
    </rPh>
    <rPh sb="3" eb="4">
      <t>フ</t>
    </rPh>
    <rPh sb="4" eb="7">
      <t>ホジョキン</t>
    </rPh>
    <phoneticPr fontId="7"/>
  </si>
  <si>
    <t>5目　経済戦略費府補助金</t>
    <rPh sb="1" eb="2">
      <t>モク</t>
    </rPh>
    <rPh sb="3" eb="5">
      <t>ケイザイ</t>
    </rPh>
    <rPh sb="5" eb="7">
      <t>センリャク</t>
    </rPh>
    <rPh sb="7" eb="8">
      <t>ヒ</t>
    </rPh>
    <rPh sb="8" eb="9">
      <t>フ</t>
    </rPh>
    <rPh sb="9" eb="12">
      <t>ホジョキン</t>
    </rPh>
    <phoneticPr fontId="7"/>
  </si>
  <si>
    <t>4項　府交付金</t>
    <rPh sb="1" eb="2">
      <t>コウ</t>
    </rPh>
    <rPh sb="3" eb="4">
      <t>フ</t>
    </rPh>
    <rPh sb="4" eb="6">
      <t>コウフ</t>
    </rPh>
    <phoneticPr fontId="7"/>
  </si>
  <si>
    <t>6目　経済戦略費府交付金</t>
    <rPh sb="1" eb="2">
      <t>モク</t>
    </rPh>
    <rPh sb="3" eb="5">
      <t>ケイザイ</t>
    </rPh>
    <rPh sb="5" eb="7">
      <t>センリャク</t>
    </rPh>
    <rPh sb="7" eb="8">
      <t>ヒ</t>
    </rPh>
    <rPh sb="8" eb="9">
      <t>フ</t>
    </rPh>
    <rPh sb="9" eb="12">
      <t>コウフキン</t>
    </rPh>
    <phoneticPr fontId="7"/>
  </si>
  <si>
    <t>1項　財産貸付収入</t>
    <rPh sb="1" eb="2">
      <t>コウ</t>
    </rPh>
    <rPh sb="3" eb="5">
      <t>ザイサン</t>
    </rPh>
    <rPh sb="5" eb="7">
      <t>カシツケ</t>
    </rPh>
    <rPh sb="7" eb="9">
      <t>シュウニュウ</t>
    </rPh>
    <phoneticPr fontId="7"/>
  </si>
  <si>
    <t>1目　賃貸料</t>
    <rPh sb="1" eb="2">
      <t>モク</t>
    </rPh>
    <rPh sb="3" eb="6">
      <t>チンタイリョウ</t>
    </rPh>
    <phoneticPr fontId="7"/>
  </si>
  <si>
    <t>1節　土地賃貸料</t>
    <rPh sb="1" eb="2">
      <t>セツ</t>
    </rPh>
    <rPh sb="3" eb="5">
      <t>トチ</t>
    </rPh>
    <rPh sb="5" eb="8">
      <t>チンタイリョウ</t>
    </rPh>
    <phoneticPr fontId="7"/>
  </si>
  <si>
    <t>2節　建物賃貸料</t>
    <rPh sb="1" eb="2">
      <t>セツ</t>
    </rPh>
    <rPh sb="3" eb="5">
      <t>タテモノ</t>
    </rPh>
    <rPh sb="5" eb="8">
      <t>チンタイリョウ</t>
    </rPh>
    <phoneticPr fontId="7"/>
  </si>
  <si>
    <t>2項　利子及配当金収入</t>
    <rPh sb="1" eb="2">
      <t>コウ</t>
    </rPh>
    <rPh sb="3" eb="5">
      <t>リシ</t>
    </rPh>
    <rPh sb="5" eb="6">
      <t>オヨ</t>
    </rPh>
    <rPh sb="6" eb="9">
      <t>ハイトウキン</t>
    </rPh>
    <rPh sb="9" eb="11">
      <t>シュウニュウ</t>
    </rPh>
    <phoneticPr fontId="7"/>
  </si>
  <si>
    <t>1目　蓄積基金利子</t>
    <rPh sb="1" eb="2">
      <t>モク</t>
    </rPh>
    <rPh sb="3" eb="5">
      <t>チクセキ</t>
    </rPh>
    <rPh sb="5" eb="7">
      <t>キキン</t>
    </rPh>
    <rPh sb="7" eb="9">
      <t>リシ</t>
    </rPh>
    <phoneticPr fontId="7"/>
  </si>
  <si>
    <t>1節　蓄積基金利子</t>
    <rPh sb="1" eb="2">
      <t>セツ</t>
    </rPh>
    <rPh sb="3" eb="5">
      <t>チクセキ</t>
    </rPh>
    <rPh sb="5" eb="7">
      <t>キキン</t>
    </rPh>
    <rPh sb="7" eb="9">
      <t>リシ</t>
    </rPh>
    <phoneticPr fontId="7"/>
  </si>
  <si>
    <t>1項　不動産売却代</t>
    <rPh sb="1" eb="2">
      <t>コウ</t>
    </rPh>
    <rPh sb="3" eb="6">
      <t>フドウサン</t>
    </rPh>
    <rPh sb="6" eb="8">
      <t>バイキャク</t>
    </rPh>
    <rPh sb="8" eb="9">
      <t>ダイ</t>
    </rPh>
    <phoneticPr fontId="7"/>
  </si>
  <si>
    <t>1目　土地売却代</t>
    <rPh sb="1" eb="2">
      <t>モク</t>
    </rPh>
    <rPh sb="3" eb="5">
      <t>トチ</t>
    </rPh>
    <rPh sb="5" eb="7">
      <t>バイキャク</t>
    </rPh>
    <rPh sb="7" eb="8">
      <t>ダイ</t>
    </rPh>
    <phoneticPr fontId="7"/>
  </si>
  <si>
    <t>2項　物品売却代</t>
    <rPh sb="1" eb="2">
      <t>コウ</t>
    </rPh>
    <rPh sb="3" eb="5">
      <t>ブッピン</t>
    </rPh>
    <rPh sb="5" eb="7">
      <t>バイキャク</t>
    </rPh>
    <rPh sb="7" eb="8">
      <t>ダイ</t>
    </rPh>
    <phoneticPr fontId="7"/>
  </si>
  <si>
    <t>1目　雑品売却代</t>
    <rPh sb="1" eb="2">
      <t>モク</t>
    </rPh>
    <rPh sb="3" eb="5">
      <t>ザッピン</t>
    </rPh>
    <rPh sb="5" eb="7">
      <t>バイキャク</t>
    </rPh>
    <rPh sb="7" eb="8">
      <t>ダイ</t>
    </rPh>
    <phoneticPr fontId="7"/>
  </si>
  <si>
    <t>1節　各種不用品</t>
    <rPh sb="1" eb="2">
      <t>セツ</t>
    </rPh>
    <rPh sb="3" eb="5">
      <t>カクシュ</t>
    </rPh>
    <rPh sb="5" eb="8">
      <t>フヨウヒン</t>
    </rPh>
    <phoneticPr fontId="7"/>
  </si>
  <si>
    <t>1項　特別会計繰入金</t>
    <rPh sb="1" eb="2">
      <t>コウ</t>
    </rPh>
    <rPh sb="3" eb="5">
      <t>トクベツ</t>
    </rPh>
    <rPh sb="5" eb="7">
      <t>カイケイ</t>
    </rPh>
    <rPh sb="7" eb="9">
      <t>クリイレ</t>
    </rPh>
    <rPh sb="9" eb="10">
      <t>キン</t>
    </rPh>
    <phoneticPr fontId="7"/>
  </si>
  <si>
    <t>2項　運用基金繰入金</t>
    <rPh sb="1" eb="2">
      <t>コウ</t>
    </rPh>
    <rPh sb="3" eb="5">
      <t>ウンヨウ</t>
    </rPh>
    <rPh sb="5" eb="7">
      <t>キキン</t>
    </rPh>
    <rPh sb="7" eb="9">
      <t>クリイレ</t>
    </rPh>
    <rPh sb="9" eb="10">
      <t>キン</t>
    </rPh>
    <phoneticPr fontId="7"/>
  </si>
  <si>
    <t>1目　中小企業融資基金繰入金</t>
    <rPh sb="1" eb="2">
      <t>モク</t>
    </rPh>
    <rPh sb="3" eb="5">
      <t>チュウショウ</t>
    </rPh>
    <rPh sb="5" eb="7">
      <t>キギョウ</t>
    </rPh>
    <rPh sb="7" eb="9">
      <t>ユウシ</t>
    </rPh>
    <rPh sb="9" eb="11">
      <t>キキン</t>
    </rPh>
    <rPh sb="11" eb="13">
      <t>クリイレ</t>
    </rPh>
    <rPh sb="13" eb="14">
      <t>キン</t>
    </rPh>
    <phoneticPr fontId="7"/>
  </si>
  <si>
    <t>1節　中小企業融資基金繰入金</t>
    <rPh sb="1" eb="2">
      <t>セツ</t>
    </rPh>
    <rPh sb="3" eb="5">
      <t>チュウショウ</t>
    </rPh>
    <rPh sb="5" eb="7">
      <t>キギョウ</t>
    </rPh>
    <rPh sb="7" eb="9">
      <t>ユウシ</t>
    </rPh>
    <rPh sb="9" eb="11">
      <t>キキン</t>
    </rPh>
    <rPh sb="11" eb="13">
      <t>クリイレ</t>
    </rPh>
    <rPh sb="13" eb="14">
      <t>キン</t>
    </rPh>
    <phoneticPr fontId="7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</si>
  <si>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7"/>
  </si>
  <si>
    <t>1節　国際交流振興基金繰入金</t>
    <rPh sb="1" eb="2">
      <t>セツ</t>
    </rPh>
    <rPh sb="3" eb="5">
      <t>コクサイ</t>
    </rPh>
    <rPh sb="5" eb="7">
      <t>コウリュウ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</si>
  <si>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1節　文化集客振興基金繰入金</t>
    <rPh sb="1" eb="2">
      <t>セツ</t>
    </rPh>
    <rPh sb="3" eb="5">
      <t>ブンカ</t>
    </rPh>
    <rPh sb="5" eb="7">
      <t>シュウキャク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</si>
  <si>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1節　スポーツ振興基金繰入金</t>
    <rPh sb="1" eb="2">
      <t>セツ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</si>
  <si>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1節　産業経済振興基金繰入金</t>
    <rPh sb="1" eb="2">
      <t>セツ</t>
    </rPh>
    <rPh sb="3" eb="5">
      <t>サンギョウ</t>
    </rPh>
    <rPh sb="5" eb="7">
      <t>ケイザイ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</si>
  <si>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1節　大阪港振興基金繰入金</t>
    <rPh sb="1" eb="2">
      <t>セツ</t>
    </rPh>
    <rPh sb="3" eb="6">
      <t>オオサカコウ</t>
    </rPh>
    <rPh sb="6" eb="8">
      <t>シンコウ</t>
    </rPh>
    <rPh sb="8" eb="10">
      <t>キキン</t>
    </rPh>
    <rPh sb="10" eb="12">
      <t>クリイレ</t>
    </rPh>
    <rPh sb="12" eb="13">
      <t>キン</t>
    </rPh>
    <phoneticPr fontId="7"/>
  </si>
  <si>
    <t>3項　貸付金元利収入</t>
    <rPh sb="1" eb="2">
      <t>コウ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7"/>
  </si>
  <si>
    <t>6項　雑入</t>
    <rPh sb="1" eb="2">
      <t>コウ</t>
    </rPh>
    <rPh sb="3" eb="5">
      <t>ザツニュウ</t>
    </rPh>
    <phoneticPr fontId="7"/>
  </si>
  <si>
    <t>1節　信用保証協会補助金返還金収入</t>
    <rPh sb="1" eb="2">
      <t>セツ</t>
    </rPh>
    <rPh sb="3" eb="5">
      <t>シンヨウ</t>
    </rPh>
    <rPh sb="5" eb="7">
      <t>ホショウ</t>
    </rPh>
    <rPh sb="7" eb="9">
      <t>キョウカイ</t>
    </rPh>
    <rPh sb="9" eb="12">
      <t>ホジョキン</t>
    </rPh>
    <rPh sb="12" eb="15">
      <t>ヘンカンキン</t>
    </rPh>
    <rPh sb="15" eb="17">
      <t>シュウニュウ</t>
    </rPh>
    <phoneticPr fontId="7"/>
  </si>
  <si>
    <t>1節　雑収</t>
    <rPh sb="1" eb="2">
      <t>セツ</t>
    </rPh>
    <rPh sb="3" eb="4">
      <t>ザツ</t>
    </rPh>
    <rPh sb="4" eb="5">
      <t>シュウ</t>
    </rPh>
    <phoneticPr fontId="7"/>
  </si>
  <si>
    <t>1項　市債</t>
    <rPh sb="1" eb="2">
      <t>コウ</t>
    </rPh>
    <rPh sb="3" eb="5">
      <t>シサイ</t>
    </rPh>
    <phoneticPr fontId="7"/>
  </si>
  <si>
    <t>6目　経済戦略債</t>
    <rPh sb="1" eb="2">
      <t>モク</t>
    </rPh>
    <rPh sb="3" eb="5">
      <t>ケイザイ</t>
    </rPh>
    <rPh sb="5" eb="7">
      <t>センリャク</t>
    </rPh>
    <rPh sb="7" eb="8">
      <t>サイ</t>
    </rPh>
    <phoneticPr fontId="7"/>
  </si>
  <si>
    <t>1節　経済戦略事業資金</t>
    <rPh sb="1" eb="2">
      <t>セツ</t>
    </rPh>
    <rPh sb="3" eb="5">
      <t>ケイザイ</t>
    </rPh>
    <rPh sb="5" eb="7">
      <t>センリャク</t>
    </rPh>
    <rPh sb="7" eb="9">
      <t>ジギョウ</t>
    </rPh>
    <rPh sb="9" eb="11">
      <t>シキン</t>
    </rPh>
    <phoneticPr fontId="7"/>
  </si>
  <si>
    <t>12目　大学債</t>
    <rPh sb="2" eb="3">
      <t>モク</t>
    </rPh>
    <rPh sb="4" eb="6">
      <t>ダイガク</t>
    </rPh>
    <rPh sb="6" eb="7">
      <t>サイ</t>
    </rPh>
    <phoneticPr fontId="7"/>
  </si>
  <si>
    <t>歳入合計</t>
    <rPh sb="0" eb="2">
      <t>サイニュウ</t>
    </rPh>
    <rPh sb="2" eb="4">
      <t>ゴウケイ</t>
    </rPh>
    <phoneticPr fontId="7"/>
  </si>
  <si>
    <t>信用保証協会補助金返還金収入</t>
    <rPh sb="0" eb="2">
      <t>シンヨウ</t>
    </rPh>
    <rPh sb="2" eb="4">
      <t>ホショウ</t>
    </rPh>
    <rPh sb="4" eb="6">
      <t>キョウカイ</t>
    </rPh>
    <rPh sb="6" eb="9">
      <t>ホジョキン</t>
    </rPh>
    <rPh sb="9" eb="12">
      <t>ヘンカンキン</t>
    </rPh>
    <rPh sb="12" eb="14">
      <t>シュウニュウ</t>
    </rPh>
    <phoneticPr fontId="7"/>
  </si>
  <si>
    <t>建物賃貸料</t>
    <rPh sb="0" eb="2">
      <t>タテモノ</t>
    </rPh>
    <rPh sb="2" eb="5">
      <t>チンタイリョウ</t>
    </rPh>
    <phoneticPr fontId="7"/>
  </si>
  <si>
    <t>各種不用品売却代</t>
    <rPh sb="0" eb="2">
      <t>カクシュ</t>
    </rPh>
    <rPh sb="2" eb="5">
      <t>フヨウヒン</t>
    </rPh>
    <rPh sb="5" eb="7">
      <t>バイキャク</t>
    </rPh>
    <rPh sb="7" eb="8">
      <t>ダイ</t>
    </rPh>
    <phoneticPr fontId="7"/>
  </si>
  <si>
    <t>蓄積基金の運用利子収入</t>
    <rPh sb="0" eb="2">
      <t>チクセキ</t>
    </rPh>
    <rPh sb="2" eb="4">
      <t>キキン</t>
    </rPh>
    <rPh sb="5" eb="7">
      <t>ウンヨウ</t>
    </rPh>
    <rPh sb="7" eb="9">
      <t>リシ</t>
    </rPh>
    <rPh sb="9" eb="11">
      <t>シュウニュウ</t>
    </rPh>
    <phoneticPr fontId="7"/>
  </si>
  <si>
    <t>中小企業融資基金からの繰入金</t>
    <rPh sb="0" eb="2">
      <t>チュウショウ</t>
    </rPh>
    <rPh sb="2" eb="4">
      <t>キギョウ</t>
    </rPh>
    <rPh sb="4" eb="6">
      <t>ユウシ</t>
    </rPh>
    <rPh sb="6" eb="8">
      <t>キキン</t>
    </rPh>
    <rPh sb="11" eb="13">
      <t>クリイレ</t>
    </rPh>
    <rPh sb="13" eb="14">
      <t>キン</t>
    </rPh>
    <phoneticPr fontId="7"/>
  </si>
  <si>
    <t>国際交流振興基金からの繰入金</t>
    <rPh sb="0" eb="2">
      <t>コクサイ</t>
    </rPh>
    <rPh sb="2" eb="4">
      <t>コウリュウ</t>
    </rPh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</si>
  <si>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文化集客振興基金からの繰入金</t>
    <rPh sb="0" eb="2">
      <t>ブンカ</t>
    </rPh>
    <rPh sb="2" eb="4">
      <t>シュウキャク</t>
    </rPh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</si>
  <si>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スポーツ振興基金からの繰入金</t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</si>
  <si>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産業経済振興基金からの繰入金</t>
    <rPh sb="0" eb="2">
      <t>サンギョウ</t>
    </rPh>
    <rPh sb="2" eb="4">
      <t>ケイザイ</t>
    </rPh>
    <rPh sb="4" eb="6">
      <t>シンコウ</t>
    </rPh>
    <rPh sb="6" eb="8">
      <t>キキン</t>
    </rPh>
    <rPh sb="11" eb="13">
      <t>クリイレ</t>
    </rPh>
    <rPh sb="13" eb="14">
      <t>キン</t>
    </rPh>
    <phoneticPr fontId="7"/>
  </si>
  <si>
    <t>大阪港振興基金からの繰入金</t>
    <rPh sb="0" eb="3">
      <t>オオサカコウ</t>
    </rPh>
    <rPh sb="3" eb="5">
      <t>シンコウ</t>
    </rPh>
    <rPh sb="5" eb="7">
      <t>キキン</t>
    </rPh>
    <rPh sb="10" eb="12">
      <t>クリイレ</t>
    </rPh>
    <rPh sb="12" eb="13">
      <t>キン</t>
    </rPh>
    <phoneticPr fontId="7"/>
  </si>
  <si>
    <t>大阪府地域支援人権金融公社貸付金元金の返還金収入</t>
    <rPh sb="0" eb="3">
      <t>オオサカフ</t>
    </rPh>
    <rPh sb="3" eb="5">
      <t>チイキ</t>
    </rPh>
    <rPh sb="5" eb="7">
      <t>シエン</t>
    </rPh>
    <rPh sb="7" eb="9">
      <t>ジンケン</t>
    </rPh>
    <rPh sb="9" eb="11">
      <t>キンユウ</t>
    </rPh>
    <rPh sb="11" eb="13">
      <t>コウシャ</t>
    </rPh>
    <rPh sb="13" eb="15">
      <t>カシツケ</t>
    </rPh>
    <rPh sb="15" eb="16">
      <t>キン</t>
    </rPh>
    <rPh sb="16" eb="18">
      <t>ガンキン</t>
    </rPh>
    <phoneticPr fontId="7"/>
  </si>
  <si>
    <t>説明</t>
    <rPh sb="0" eb="2">
      <t>セツメイ</t>
    </rPh>
    <phoneticPr fontId="10"/>
  </si>
  <si>
    <t>2項　手数料</t>
    <rPh sb="1" eb="2">
      <t>コウ</t>
    </rPh>
    <rPh sb="3" eb="6">
      <t>テスウリョウ</t>
    </rPh>
    <phoneticPr fontId="7"/>
  </si>
  <si>
    <t>スポーツ施設内売店等</t>
  </si>
  <si>
    <t>計量器検査に係る手数料等</t>
  </si>
  <si>
    <t>(②-①)</t>
  </si>
  <si>
    <t>通し</t>
    <phoneticPr fontId="9"/>
  </si>
  <si>
    <t>番号</t>
    <phoneticPr fontId="9"/>
  </si>
  <si>
    <t>備考</t>
    <phoneticPr fontId="9"/>
  </si>
  <si>
    <t>経済戦略事業に係る市債</t>
    <rPh sb="0" eb="2">
      <t>ケイザイ</t>
    </rPh>
    <rPh sb="2" eb="4">
      <t>センリャク</t>
    </rPh>
    <rPh sb="4" eb="6">
      <t>ジギョウ</t>
    </rPh>
    <rPh sb="9" eb="11">
      <t>シサイ</t>
    </rPh>
    <phoneticPr fontId="7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</si>
  <si>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9"/>
  </si>
  <si>
    <t>未利用地賃貸料等</t>
    <rPh sb="0" eb="4">
      <t>ミリヨウチ</t>
    </rPh>
    <rPh sb="4" eb="7">
      <t>チンタイリョウ</t>
    </rPh>
    <rPh sb="7" eb="8">
      <t>トウ</t>
    </rPh>
    <phoneticPr fontId="7"/>
  </si>
  <si>
    <t>産業振興事務に対する交付金等</t>
    <rPh sb="7" eb="8">
      <t>タイ</t>
    </rPh>
    <rPh sb="10" eb="13">
      <t>コウフキン</t>
    </rPh>
    <rPh sb="13" eb="14">
      <t>トウ</t>
    </rPh>
    <phoneticPr fontId="0"/>
  </si>
  <si>
    <t>広告収入、私用光熱水費に係る収入等</t>
    <rPh sb="0" eb="2">
      <t>コウコク</t>
    </rPh>
    <rPh sb="2" eb="4">
      <t>シュウニュウ</t>
    </rPh>
    <rPh sb="5" eb="7">
      <t>シヨウ</t>
    </rPh>
    <rPh sb="12" eb="13">
      <t>カカ</t>
    </rPh>
    <rPh sb="14" eb="16">
      <t>シュウニュウ</t>
    </rPh>
    <phoneticPr fontId="7"/>
  </si>
  <si>
    <t>(単位：千円)</t>
    <phoneticPr fontId="7"/>
  </si>
  <si>
    <t>1目　食肉市場事業会計繰入金</t>
    <rPh sb="1" eb="2">
      <t>モク</t>
    </rPh>
    <rPh sb="3" eb="5">
      <t>ショクニク</t>
    </rPh>
    <rPh sb="5" eb="7">
      <t>シジョウ</t>
    </rPh>
    <rPh sb="7" eb="9">
      <t>ジギョウ</t>
    </rPh>
    <rPh sb="9" eb="11">
      <t>カイケイ</t>
    </rPh>
    <rPh sb="11" eb="13">
      <t>クリイレ</t>
    </rPh>
    <rPh sb="13" eb="14">
      <t>キン</t>
    </rPh>
    <phoneticPr fontId="7"/>
  </si>
  <si>
    <t>13目　信用保証協会補助金返還金収入</t>
    <rPh sb="2" eb="3">
      <t>モク</t>
    </rPh>
    <rPh sb="4" eb="6">
      <t>シンヨウ</t>
    </rPh>
    <rPh sb="6" eb="8">
      <t>ホショウ</t>
    </rPh>
    <rPh sb="8" eb="10">
      <t>キョウカイ</t>
    </rPh>
    <rPh sb="10" eb="13">
      <t>ホジョキン</t>
    </rPh>
    <rPh sb="13" eb="16">
      <t>ヘンカンキン</t>
    </rPh>
    <rPh sb="16" eb="18">
      <t>シュウニュウ</t>
    </rPh>
    <phoneticPr fontId="7"/>
  </si>
  <si>
    <t>1節　貸付金収入</t>
    <rPh sb="1" eb="2">
      <t>セツ</t>
    </rPh>
    <rPh sb="3" eb="5">
      <t>カシツケ</t>
    </rPh>
    <rPh sb="5" eb="6">
      <t>キン</t>
    </rPh>
    <rPh sb="6" eb="8">
      <t>シュウニュウ</t>
    </rPh>
    <phoneticPr fontId="7"/>
  </si>
  <si>
    <t>アジア太平洋トレードセンター貸付金の利子収入</t>
    <rPh sb="3" eb="6">
      <t>タイヘイヨウ</t>
    </rPh>
    <rPh sb="14" eb="16">
      <t>カシツケ</t>
    </rPh>
    <rPh sb="16" eb="17">
      <t>キン</t>
    </rPh>
    <rPh sb="18" eb="20">
      <t>リシ</t>
    </rPh>
    <rPh sb="20" eb="22">
      <t>シュウニュウ</t>
    </rPh>
    <phoneticPr fontId="7"/>
  </si>
  <si>
    <t>1節　産業振興事務費交付金</t>
    <rPh sb="1" eb="2">
      <t>セツ</t>
    </rPh>
    <rPh sb="3" eb="5">
      <t>サンギョウ</t>
    </rPh>
    <rPh sb="5" eb="7">
      <t>シンコウ</t>
    </rPh>
    <rPh sb="7" eb="10">
      <t>ジムヒ</t>
    </rPh>
    <rPh sb="10" eb="13">
      <t>コウフキン</t>
    </rPh>
    <phoneticPr fontId="5"/>
  </si>
  <si>
    <t>2節　農政事務費交付金</t>
    <rPh sb="1" eb="2">
      <t>セツ</t>
    </rPh>
    <rPh sb="3" eb="5">
      <t>ノウセイ</t>
    </rPh>
    <rPh sb="5" eb="7">
      <t>ジム</t>
    </rPh>
    <rPh sb="7" eb="8">
      <t>ヒ</t>
    </rPh>
    <rPh sb="8" eb="11">
      <t>コウフキン</t>
    </rPh>
    <phoneticPr fontId="5"/>
  </si>
  <si>
    <t>農政事務に対する交付金</t>
    <rPh sb="0" eb="2">
      <t>ノウセイ</t>
    </rPh>
    <rPh sb="2" eb="4">
      <t>ジム</t>
    </rPh>
    <rPh sb="5" eb="6">
      <t>タイ</t>
    </rPh>
    <rPh sb="8" eb="11">
      <t>コウフキン</t>
    </rPh>
    <phoneticPr fontId="5"/>
  </si>
  <si>
    <t>学舎耐震補強等整備推進事業に対する補助金</t>
    <rPh sb="0" eb="2">
      <t>ガクシャ</t>
    </rPh>
    <rPh sb="2" eb="4">
      <t>タイシン</t>
    </rPh>
    <rPh sb="4" eb="6">
      <t>ホキョウ</t>
    </rPh>
    <rPh sb="6" eb="7">
      <t>トウ</t>
    </rPh>
    <rPh sb="7" eb="9">
      <t>セイビ</t>
    </rPh>
    <rPh sb="9" eb="11">
      <t>スイシン</t>
    </rPh>
    <rPh sb="11" eb="13">
      <t>ジギョウ</t>
    </rPh>
    <phoneticPr fontId="5"/>
  </si>
  <si>
    <t>1節　小規模事業者等支援委託金</t>
    <rPh sb="1" eb="2">
      <t>セツ</t>
    </rPh>
    <rPh sb="3" eb="6">
      <t>ショウキボ</t>
    </rPh>
    <rPh sb="6" eb="9">
      <t>ジギョウシャ</t>
    </rPh>
    <rPh sb="9" eb="10">
      <t>トウ</t>
    </rPh>
    <rPh sb="10" eb="12">
      <t>シエン</t>
    </rPh>
    <rPh sb="12" eb="14">
      <t>イタク</t>
    </rPh>
    <rPh sb="14" eb="15">
      <t>キン</t>
    </rPh>
    <phoneticPr fontId="5"/>
  </si>
  <si>
    <t>小規模事業者等支援に対する委託金</t>
    <rPh sb="0" eb="3">
      <t>ショウキボ</t>
    </rPh>
    <rPh sb="3" eb="6">
      <t>ジギョウシャ</t>
    </rPh>
    <rPh sb="6" eb="7">
      <t>トウ</t>
    </rPh>
    <rPh sb="7" eb="9">
      <t>シエン</t>
    </rPh>
    <rPh sb="10" eb="11">
      <t>タイ</t>
    </rPh>
    <rPh sb="13" eb="15">
      <t>イタク</t>
    </rPh>
    <rPh sb="15" eb="16">
      <t>キン</t>
    </rPh>
    <phoneticPr fontId="5"/>
  </si>
  <si>
    <t>行政財産の目的外使用料</t>
    <rPh sb="0" eb="2">
      <t>ギョウセイ</t>
    </rPh>
    <rPh sb="2" eb="4">
      <t>ザイサン</t>
    </rPh>
    <rPh sb="5" eb="7">
      <t>モクテキ</t>
    </rPh>
    <rPh sb="7" eb="8">
      <t>ガイ</t>
    </rPh>
    <rPh sb="8" eb="10">
      <t>シヨウ</t>
    </rPh>
    <rPh sb="10" eb="11">
      <t>リョウ</t>
    </rPh>
    <phoneticPr fontId="0"/>
  </si>
  <si>
    <t>1節　其他不用地</t>
    <rPh sb="1" eb="2">
      <t>セツ</t>
    </rPh>
    <rPh sb="3" eb="5">
      <t>ソノタ</t>
    </rPh>
    <rPh sb="5" eb="7">
      <t>フヨウ</t>
    </rPh>
    <rPh sb="7" eb="8">
      <t>チ</t>
    </rPh>
    <phoneticPr fontId="5"/>
  </si>
  <si>
    <t>13目　国際交流振興基金繰入金</t>
    <rPh sb="2" eb="3">
      <t>モク</t>
    </rPh>
    <rPh sb="4" eb="6">
      <t>コクサイ</t>
    </rPh>
    <rPh sb="6" eb="8">
      <t>コウリュウ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</si>
  <si>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22目　雑収</t>
    <rPh sb="2" eb="3">
      <t>モク</t>
    </rPh>
    <rPh sb="4" eb="5">
      <t>ザツ</t>
    </rPh>
    <rPh sb="5" eb="6">
      <t>シュウ</t>
    </rPh>
    <phoneticPr fontId="7"/>
  </si>
  <si>
    <t>6節　産業振興費補助金</t>
    <phoneticPr fontId="4"/>
  </si>
  <si>
    <t>不用地売却代</t>
    <rPh sb="0" eb="2">
      <t>フヨウ</t>
    </rPh>
    <rPh sb="2" eb="3">
      <t>チ</t>
    </rPh>
    <rPh sb="3" eb="5">
      <t>バイキャク</t>
    </rPh>
    <rPh sb="5" eb="6">
      <t>ダイ</t>
    </rPh>
    <phoneticPr fontId="5"/>
  </si>
  <si>
    <t>公立大学法人大阪貸付金元金の返還金収入</t>
    <rPh sb="0" eb="2">
      <t>コウリツ</t>
    </rPh>
    <rPh sb="2" eb="4">
      <t>ダイガク</t>
    </rPh>
    <rPh sb="4" eb="6">
      <t>ホウジン</t>
    </rPh>
    <rPh sb="6" eb="8">
      <t>オオサカ</t>
    </rPh>
    <rPh sb="8" eb="10">
      <t>カシツケ</t>
    </rPh>
    <rPh sb="10" eb="11">
      <t>キン</t>
    </rPh>
    <rPh sb="11" eb="13">
      <t>ガンキン</t>
    </rPh>
    <phoneticPr fontId="7"/>
  </si>
  <si>
    <t>1節　公立大学法人大阪助成資金</t>
    <rPh sb="1" eb="2">
      <t>セツ</t>
    </rPh>
    <rPh sb="3" eb="5">
      <t>コウリツ</t>
    </rPh>
    <rPh sb="5" eb="7">
      <t>ダイガク</t>
    </rPh>
    <rPh sb="7" eb="9">
      <t>ホウジン</t>
    </rPh>
    <rPh sb="9" eb="11">
      <t>オオサカ</t>
    </rPh>
    <rPh sb="11" eb="13">
      <t>ジョセイ</t>
    </rPh>
    <rPh sb="13" eb="15">
      <t>シキン</t>
    </rPh>
    <phoneticPr fontId="7"/>
  </si>
  <si>
    <t>公立大学法人大阪助成に係る市債</t>
    <rPh sb="0" eb="2">
      <t>コウリツ</t>
    </rPh>
    <rPh sb="2" eb="4">
      <t>ダイガク</t>
    </rPh>
    <rPh sb="4" eb="6">
      <t>ホウジン</t>
    </rPh>
    <rPh sb="6" eb="8">
      <t>オオサカ</t>
    </rPh>
    <rPh sb="8" eb="10">
      <t>ジョセイ</t>
    </rPh>
    <rPh sb="13" eb="15">
      <t>シサイ</t>
    </rPh>
    <phoneticPr fontId="7"/>
  </si>
  <si>
    <t>2節　公立大学法人大阪貸付資金</t>
    <rPh sb="1" eb="2">
      <t>セツ</t>
    </rPh>
    <rPh sb="3" eb="5">
      <t>コウリツ</t>
    </rPh>
    <rPh sb="5" eb="7">
      <t>ダイガク</t>
    </rPh>
    <rPh sb="7" eb="9">
      <t>ホウジン</t>
    </rPh>
    <rPh sb="9" eb="11">
      <t>オオサカ</t>
    </rPh>
    <rPh sb="11" eb="13">
      <t>カシツケ</t>
    </rPh>
    <rPh sb="13" eb="15">
      <t>シキン</t>
    </rPh>
    <phoneticPr fontId="7"/>
  </si>
  <si>
    <t>公立大学法人大阪貸付に係る市債</t>
    <rPh sb="0" eb="2">
      <t>コウリツ</t>
    </rPh>
    <rPh sb="2" eb="4">
      <t>ダイガク</t>
    </rPh>
    <rPh sb="4" eb="6">
      <t>ホウジン</t>
    </rPh>
    <rPh sb="6" eb="8">
      <t>オオサカ</t>
    </rPh>
    <rPh sb="8" eb="10">
      <t>カシツケ</t>
    </rPh>
    <rPh sb="13" eb="15">
      <t>シサイ</t>
    </rPh>
    <phoneticPr fontId="7"/>
  </si>
  <si>
    <t>スポーツ施設命名権運用収入</t>
    <rPh sb="4" eb="6">
      <t>シセツ</t>
    </rPh>
    <rPh sb="6" eb="8">
      <t>メイメイ</t>
    </rPh>
    <rPh sb="8" eb="9">
      <t>ケン</t>
    </rPh>
    <rPh sb="9" eb="11">
      <t>ウンヨウ</t>
    </rPh>
    <rPh sb="11" eb="13">
      <t>シュウニュウ</t>
    </rPh>
    <phoneticPr fontId="7"/>
  </si>
  <si>
    <t>スポーツ施設の耐震対策に対する補助金</t>
    <rPh sb="4" eb="6">
      <t>シセツ</t>
    </rPh>
    <rPh sb="7" eb="9">
      <t>タイシン</t>
    </rPh>
    <rPh sb="9" eb="11">
      <t>タイサク</t>
    </rPh>
    <rPh sb="12" eb="13">
      <t>タイ</t>
    </rPh>
    <rPh sb="15" eb="18">
      <t>ホジョキン</t>
    </rPh>
    <phoneticPr fontId="7"/>
  </si>
  <si>
    <t>食肉市場事業会計からの貸付金の返還金収入</t>
    <rPh sb="0" eb="2">
      <t>ショクニク</t>
    </rPh>
    <rPh sb="2" eb="4">
      <t>シジョウ</t>
    </rPh>
    <rPh sb="4" eb="6">
      <t>ジギョウ</t>
    </rPh>
    <rPh sb="6" eb="8">
      <t>カイケイ</t>
    </rPh>
    <rPh sb="11" eb="13">
      <t>カシツケ</t>
    </rPh>
    <rPh sb="13" eb="14">
      <t>キン</t>
    </rPh>
    <rPh sb="15" eb="17">
      <t>ヘンカン</t>
    </rPh>
    <rPh sb="17" eb="18">
      <t>キン</t>
    </rPh>
    <rPh sb="18" eb="20">
      <t>シュウニュウ</t>
    </rPh>
    <phoneticPr fontId="7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</si>
  <si>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7"/>
  </si>
  <si>
    <t>17款　国庫支出金</t>
    <rPh sb="2" eb="3">
      <t>カン</t>
    </rPh>
    <rPh sb="4" eb="6">
      <t>コッコ</t>
    </rPh>
    <rPh sb="6" eb="9">
      <t>シシュツキン</t>
    </rPh>
    <phoneticPr fontId="7"/>
  </si>
  <si>
    <t>19款　財産収入</t>
    <rPh sb="2" eb="3">
      <t>カン</t>
    </rPh>
    <rPh sb="4" eb="6">
      <t>ザイサン</t>
    </rPh>
    <rPh sb="6" eb="8">
      <t>シュウニュウ</t>
    </rPh>
    <phoneticPr fontId="7"/>
  </si>
  <si>
    <t>20款　財産売却代</t>
    <rPh sb="2" eb="3">
      <t>カン</t>
    </rPh>
    <rPh sb="4" eb="6">
      <t>ザイサン</t>
    </rPh>
    <rPh sb="6" eb="8">
      <t>バイキャク</t>
    </rPh>
    <rPh sb="8" eb="9">
      <t>ダイ</t>
    </rPh>
    <phoneticPr fontId="7"/>
  </si>
  <si>
    <t>22款　繰入金</t>
    <rPh sb="2" eb="3">
      <t>カン</t>
    </rPh>
    <rPh sb="4" eb="6">
      <t>クリイレ</t>
    </rPh>
    <rPh sb="6" eb="7">
      <t>キン</t>
    </rPh>
    <phoneticPr fontId="7"/>
  </si>
  <si>
    <t>18款　府支出金</t>
    <rPh sb="2" eb="3">
      <t>カン</t>
    </rPh>
    <rPh sb="4" eb="5">
      <t>フ</t>
    </rPh>
    <rPh sb="5" eb="8">
      <t>シシュツキン</t>
    </rPh>
    <phoneticPr fontId="7"/>
  </si>
  <si>
    <t>1節　産業創造館使用料</t>
    <rPh sb="1" eb="2">
      <t>セツ</t>
    </rPh>
    <rPh sb="3" eb="5">
      <t>サンギョウ</t>
    </rPh>
    <rPh sb="5" eb="7">
      <t>ソウゾウ</t>
    </rPh>
    <rPh sb="7" eb="8">
      <t>カン</t>
    </rPh>
    <rPh sb="8" eb="11">
      <t>シヨウリョウ</t>
    </rPh>
    <phoneticPr fontId="2"/>
  </si>
  <si>
    <t>会議室等</t>
    <rPh sb="0" eb="4">
      <t>カイギシツトウ</t>
    </rPh>
    <phoneticPr fontId="2"/>
  </si>
  <si>
    <t>2節　公園使用料</t>
    <rPh sb="1" eb="2">
      <t>セツ</t>
    </rPh>
    <rPh sb="3" eb="5">
      <t>コウエン</t>
    </rPh>
    <rPh sb="5" eb="8">
      <t>シヨウリョウ</t>
    </rPh>
    <phoneticPr fontId="2"/>
  </si>
  <si>
    <t>3節　其他使用料</t>
    <rPh sb="1" eb="2">
      <t>セツ</t>
    </rPh>
    <rPh sb="3" eb="5">
      <t>ソノタ</t>
    </rPh>
    <rPh sb="5" eb="8">
      <t>シヨウリョウ</t>
    </rPh>
    <phoneticPr fontId="2"/>
  </si>
  <si>
    <t>1節　計量検査手数料</t>
    <rPh sb="1" eb="2">
      <t>セツ</t>
    </rPh>
    <rPh sb="3" eb="5">
      <t>ケイリョウ</t>
    </rPh>
    <rPh sb="5" eb="7">
      <t>ケンサ</t>
    </rPh>
    <rPh sb="7" eb="10">
      <t>テスウリョウ</t>
    </rPh>
    <phoneticPr fontId="2"/>
  </si>
  <si>
    <t>2節　農地証明手数料</t>
    <rPh sb="1" eb="2">
      <t>セツ</t>
    </rPh>
    <rPh sb="3" eb="5">
      <t>ノウチ</t>
    </rPh>
    <rPh sb="5" eb="7">
      <t>ショウメイ</t>
    </rPh>
    <rPh sb="7" eb="10">
      <t>テスウリョウ</t>
    </rPh>
    <phoneticPr fontId="2"/>
  </si>
  <si>
    <t>土地現況（農地・非農地）証明の発行に係る手数料</t>
    <rPh sb="0" eb="2">
      <t>トチ</t>
    </rPh>
    <rPh sb="2" eb="4">
      <t>ゲンキョウ</t>
    </rPh>
    <rPh sb="5" eb="7">
      <t>ノウチ</t>
    </rPh>
    <rPh sb="8" eb="9">
      <t>ヒ</t>
    </rPh>
    <rPh sb="9" eb="11">
      <t>ノウチ</t>
    </rPh>
    <rPh sb="12" eb="14">
      <t>ショウメイ</t>
    </rPh>
    <rPh sb="15" eb="17">
      <t>ハッコウ</t>
    </rPh>
    <rPh sb="18" eb="19">
      <t>カカ</t>
    </rPh>
    <rPh sb="20" eb="23">
      <t>テスウリョウ</t>
    </rPh>
    <phoneticPr fontId="2"/>
  </si>
  <si>
    <t>難波宮跡地買上費償還金に対する補助金</t>
    <rPh sb="0" eb="2">
      <t>ナンバ</t>
    </rPh>
    <rPh sb="2" eb="3">
      <t>ミヤ</t>
    </rPh>
    <rPh sb="3" eb="5">
      <t>アトチ</t>
    </rPh>
    <rPh sb="5" eb="7">
      <t>カイアゲ</t>
    </rPh>
    <rPh sb="7" eb="8">
      <t>ヒ</t>
    </rPh>
    <rPh sb="8" eb="11">
      <t>ショウカンキン</t>
    </rPh>
    <rPh sb="12" eb="13">
      <t>タイ</t>
    </rPh>
    <rPh sb="15" eb="18">
      <t>ホジョキン</t>
    </rPh>
    <phoneticPr fontId="2"/>
  </si>
  <si>
    <t>当初①</t>
    <rPh sb="0" eb="2">
      <t>トウショ</t>
    </rPh>
    <phoneticPr fontId="7"/>
  </si>
  <si>
    <t>5節　スポーツ振興費補助金</t>
    <phoneticPr fontId="7"/>
  </si>
  <si>
    <t>大阪城エリア観光拠点化事業に対する補助金等</t>
    <phoneticPr fontId="7"/>
  </si>
  <si>
    <t>４年度</t>
    <rPh sb="1" eb="3">
      <t>ネンド</t>
    </rPh>
    <phoneticPr fontId="7"/>
  </si>
  <si>
    <t>イノベーション創出促進事業に対する補助金</t>
    <phoneticPr fontId="7"/>
  </si>
  <si>
    <t>15目　文化集客振興基金繰入金</t>
    <rPh sb="2" eb="3">
      <t>モク</t>
    </rPh>
    <rPh sb="4" eb="6">
      <t>ブンカ</t>
    </rPh>
    <rPh sb="6" eb="8">
      <t>シュウキャク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</si>
  <si>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16目　スポーツ振興基金繰入金</t>
    <rPh sb="2" eb="3">
      <t>モク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</si>
  <si>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17目　産業経済振興基金繰入金</t>
    <rPh sb="2" eb="3">
      <t>モク</t>
    </rPh>
    <rPh sb="4" eb="6">
      <t>サンギョウ</t>
    </rPh>
    <rPh sb="6" eb="8">
      <t>ケイザイ</t>
    </rPh>
    <rPh sb="8" eb="10">
      <t>シンコウ</t>
    </rPh>
    <rPh sb="10" eb="12">
      <t>キキン</t>
    </rPh>
    <rPh sb="12" eb="14">
      <t>クリイレ</t>
    </rPh>
    <rPh sb="14" eb="15">
      <t>キン</t>
    </rPh>
    <phoneticPr fontId="7"/>
  </si>
  <si>
    <t>スポーツ振興くじ助成金</t>
    <rPh sb="4" eb="6">
      <t>シンコウ</t>
    </rPh>
    <rPh sb="8" eb="10">
      <t>ジョセイ</t>
    </rPh>
    <rPh sb="10" eb="11">
      <t>キン</t>
    </rPh>
    <phoneticPr fontId="7"/>
  </si>
  <si>
    <t>難波宮跡地管理に対する補助金</t>
    <rPh sb="4" eb="5">
      <t>チ</t>
    </rPh>
    <phoneticPr fontId="0"/>
  </si>
  <si>
    <t>所属名　経済戦略局</t>
    <rPh sb="0" eb="2">
      <t>ショゾク</t>
    </rPh>
    <rPh sb="2" eb="3">
      <t>メイ</t>
    </rPh>
    <rPh sb="4" eb="6">
      <t>ケイザイ</t>
    </rPh>
    <rPh sb="6" eb="9">
      <t>センリャクキョク</t>
    </rPh>
    <phoneticPr fontId="9"/>
  </si>
  <si>
    <t>５年度</t>
    <rPh sb="1" eb="3">
      <t>ネンド</t>
    </rPh>
    <phoneticPr fontId="7"/>
  </si>
  <si>
    <t>21款　寄附金</t>
    <rPh sb="2" eb="3">
      <t>カン</t>
    </rPh>
    <phoneticPr fontId="7"/>
  </si>
  <si>
    <t>1項　寄附金</t>
    <rPh sb="1" eb="2">
      <t>コウ</t>
    </rPh>
    <phoneticPr fontId="7"/>
  </si>
  <si>
    <t>9目　経済戦略費寄附金</t>
    <rPh sb="1" eb="2">
      <t>モク</t>
    </rPh>
    <rPh sb="3" eb="5">
      <t>ケイザイ</t>
    </rPh>
    <rPh sb="5" eb="7">
      <t>センリャク</t>
    </rPh>
    <rPh sb="7" eb="8">
      <t>ヒ</t>
    </rPh>
    <phoneticPr fontId="7"/>
  </si>
  <si>
    <t>1節　経済戦略費寄附金</t>
    <rPh sb="1" eb="2">
      <t>セツ</t>
    </rPh>
    <rPh sb="3" eb="5">
      <t>ケイザイ</t>
    </rPh>
    <rPh sb="5" eb="7">
      <t>センリャク</t>
    </rPh>
    <rPh sb="7" eb="8">
      <t>ヒ</t>
    </rPh>
    <phoneticPr fontId="7"/>
  </si>
  <si>
    <t>文化集客・スポーツ等関係事業に対する寄附金</t>
    <rPh sb="0" eb="2">
      <t>ブンカ</t>
    </rPh>
    <rPh sb="2" eb="4">
      <t>シュウキャク</t>
    </rPh>
    <rPh sb="9" eb="10">
      <t>トウ</t>
    </rPh>
    <rPh sb="10" eb="12">
      <t>カンケイ</t>
    </rPh>
    <rPh sb="12" eb="14">
      <t>ジギョウ</t>
    </rPh>
    <rPh sb="15" eb="16">
      <t>タイ</t>
    </rPh>
    <phoneticPr fontId="7"/>
  </si>
  <si>
    <t>14目　教育費寄附金</t>
    <rPh sb="2" eb="3">
      <t>モク</t>
    </rPh>
    <rPh sb="4" eb="6">
      <t>キョウイク</t>
    </rPh>
    <rPh sb="6" eb="7">
      <t>ヒ</t>
    </rPh>
    <phoneticPr fontId="7"/>
  </si>
  <si>
    <t>1節　教育費寄附金</t>
    <rPh sb="1" eb="2">
      <t>セツ</t>
    </rPh>
    <rPh sb="3" eb="5">
      <t>キョウイク</t>
    </rPh>
    <rPh sb="5" eb="6">
      <t>ヒ</t>
    </rPh>
    <phoneticPr fontId="7"/>
  </si>
  <si>
    <t>（インテックス大阪補修等工事に対する補助金）</t>
    <rPh sb="15" eb="16">
      <t>タイ</t>
    </rPh>
    <rPh sb="18" eb="21">
      <t>ホジョキン</t>
    </rPh>
    <phoneticPr fontId="7"/>
  </si>
  <si>
    <t>（大阪・梅田駅周辺サイン整備事業に対する補助金）</t>
    <phoneticPr fontId="7"/>
  </si>
  <si>
    <t>公立大学「イノベーション・アカデミー構想」推進事業に対する補助金</t>
    <rPh sb="0" eb="2">
      <t>コウリツ</t>
    </rPh>
    <rPh sb="2" eb="4">
      <t>ダイガク</t>
    </rPh>
    <rPh sb="18" eb="20">
      <t>コウソウ</t>
    </rPh>
    <rPh sb="21" eb="23">
      <t>スイシン</t>
    </rPh>
    <rPh sb="23" eb="25">
      <t>ジギョウ</t>
    </rPh>
    <phoneticPr fontId="4"/>
  </si>
  <si>
    <t>5目　経済戦略費国庫補助金</t>
    <rPh sb="1" eb="2">
      <t>モク</t>
    </rPh>
    <rPh sb="3" eb="5">
      <t>ケイザイ</t>
    </rPh>
    <rPh sb="5" eb="7">
      <t>センリャク</t>
    </rPh>
    <rPh sb="7" eb="8">
      <t>ヒ</t>
    </rPh>
    <rPh sb="8" eb="10">
      <t>コッコ</t>
    </rPh>
    <rPh sb="10" eb="13">
      <t>ホジョキン</t>
    </rPh>
    <phoneticPr fontId="7"/>
  </si>
  <si>
    <t>10目　大学費国庫補助金</t>
    <rPh sb="2" eb="3">
      <t>モク</t>
    </rPh>
    <rPh sb="4" eb="6">
      <t>ダイガク</t>
    </rPh>
    <rPh sb="6" eb="7">
      <t>ヒ</t>
    </rPh>
    <rPh sb="7" eb="9">
      <t>コッコ</t>
    </rPh>
    <rPh sb="9" eb="12">
      <t>ホジョキン</t>
    </rPh>
    <phoneticPr fontId="0"/>
  </si>
  <si>
    <t>1節　大学設備費補助金</t>
    <rPh sb="1" eb="2">
      <t>セツ</t>
    </rPh>
    <rPh sb="3" eb="5">
      <t>ダイガク</t>
    </rPh>
    <rPh sb="5" eb="7">
      <t>セツビ</t>
    </rPh>
    <rPh sb="7" eb="8">
      <t>ヒ</t>
    </rPh>
    <rPh sb="8" eb="11">
      <t>ホジョキン</t>
    </rPh>
    <phoneticPr fontId="5"/>
  </si>
  <si>
    <t>1節 文化振興費補助金</t>
    <phoneticPr fontId="7"/>
  </si>
  <si>
    <t>2節　産業振興費補助金</t>
    <rPh sb="1" eb="2">
      <t>セツ</t>
    </rPh>
    <rPh sb="3" eb="5">
      <t>サンギョウ</t>
    </rPh>
    <rPh sb="5" eb="7">
      <t>シンコウ</t>
    </rPh>
    <rPh sb="7" eb="8">
      <t>ヒ</t>
    </rPh>
    <rPh sb="8" eb="11">
      <t>ホジョキン</t>
    </rPh>
    <phoneticPr fontId="4"/>
  </si>
  <si>
    <t>21目　大阪港振興基金繰入金</t>
    <rPh sb="2" eb="3">
      <t>モク</t>
    </rPh>
    <rPh sb="4" eb="7">
      <t>オオサカコウ</t>
    </rPh>
    <rPh sb="7" eb="9">
      <t>シンコウ</t>
    </rPh>
    <rPh sb="9" eb="11">
      <t>キキン</t>
    </rPh>
    <rPh sb="11" eb="13">
      <t>クリイレ</t>
    </rPh>
    <rPh sb="13" eb="14">
      <t>キン</t>
    </rPh>
    <phoneticPr fontId="7"/>
  </si>
  <si>
    <t>24款　諸収入</t>
    <rPh sb="2" eb="3">
      <t>カン</t>
    </rPh>
    <rPh sb="4" eb="5">
      <t>ショ</t>
    </rPh>
    <rPh sb="5" eb="7">
      <t>シュウニュウ</t>
    </rPh>
    <phoneticPr fontId="7"/>
  </si>
  <si>
    <t>1目　貸付金元利収入</t>
    <rPh sb="1" eb="2">
      <t>モク</t>
    </rPh>
    <rPh sb="3" eb="5">
      <t>カシツケ</t>
    </rPh>
    <rPh sb="5" eb="6">
      <t>キン</t>
    </rPh>
    <rPh sb="6" eb="8">
      <t>ガンリ</t>
    </rPh>
    <rPh sb="8" eb="10">
      <t>シュウニュウ</t>
    </rPh>
    <phoneticPr fontId="7"/>
  </si>
  <si>
    <t>17節　公立大学法人大阪貸付金元利収入</t>
    <rPh sb="2" eb="3">
      <t>セツ</t>
    </rPh>
    <rPh sb="4" eb="6">
      <t>コウリツ</t>
    </rPh>
    <rPh sb="6" eb="8">
      <t>ダイガク</t>
    </rPh>
    <rPh sb="8" eb="10">
      <t>ホウジン</t>
    </rPh>
    <rPh sb="10" eb="12">
      <t>オオサカ</t>
    </rPh>
    <rPh sb="12" eb="14">
      <t>カシツケ</t>
    </rPh>
    <rPh sb="14" eb="15">
      <t>キン</t>
    </rPh>
    <rPh sb="15" eb="17">
      <t>ガンリ</t>
    </rPh>
    <rPh sb="17" eb="19">
      <t>シュウニュウ</t>
    </rPh>
    <phoneticPr fontId="7"/>
  </si>
  <si>
    <t>5節　アジア太平洋トレードセンター株式会社貸付金元利収入</t>
    <rPh sb="1" eb="2">
      <t>セツ</t>
    </rPh>
    <rPh sb="6" eb="9">
      <t>タイヘイヨウ</t>
    </rPh>
    <rPh sb="17" eb="21">
      <t>カブシキガイシャ</t>
    </rPh>
    <rPh sb="21" eb="23">
      <t>カシツケ</t>
    </rPh>
    <rPh sb="23" eb="24">
      <t>キン</t>
    </rPh>
    <rPh sb="24" eb="26">
      <t>ガンリ</t>
    </rPh>
    <rPh sb="26" eb="28">
      <t>シュウニュウ</t>
    </rPh>
    <phoneticPr fontId="7"/>
  </si>
  <si>
    <t>25款　市債</t>
    <rPh sb="2" eb="3">
      <t>カン</t>
    </rPh>
    <rPh sb="4" eb="6">
      <t>シサイ</t>
    </rPh>
    <phoneticPr fontId="7"/>
  </si>
  <si>
    <t>（観光費補助金）</t>
    <rPh sb="1" eb="3">
      <t>カンコウ</t>
    </rPh>
    <rPh sb="3" eb="4">
      <t>ヒ</t>
    </rPh>
    <rPh sb="4" eb="7">
      <t>ホジョキン</t>
    </rPh>
    <phoneticPr fontId="4"/>
  </si>
  <si>
    <t>小規模事業者の事業継続に向けた販路拡大等サポート事業に対する補助金</t>
    <rPh sb="0" eb="3">
      <t>ショウキボ</t>
    </rPh>
    <rPh sb="3" eb="6">
      <t>ジギョウシャ</t>
    </rPh>
    <rPh sb="7" eb="9">
      <t>ジギョウ</t>
    </rPh>
    <rPh sb="9" eb="11">
      <t>ケイゾク</t>
    </rPh>
    <rPh sb="12" eb="13">
      <t>ム</t>
    </rPh>
    <rPh sb="15" eb="17">
      <t>ハンロ</t>
    </rPh>
    <rPh sb="17" eb="19">
      <t>カクダイ</t>
    </rPh>
    <rPh sb="19" eb="20">
      <t>トウ</t>
    </rPh>
    <rPh sb="24" eb="26">
      <t>ジギョウ</t>
    </rPh>
    <rPh sb="27" eb="28">
      <t>タイ</t>
    </rPh>
    <rPh sb="30" eb="33">
      <t>ホジョキン</t>
    </rPh>
    <phoneticPr fontId="12"/>
  </si>
  <si>
    <t>商業魅力向上事業に対する補助金</t>
    <rPh sb="0" eb="2">
      <t>ショウギョウ</t>
    </rPh>
    <rPh sb="2" eb="4">
      <t>ミリョク</t>
    </rPh>
    <rPh sb="4" eb="6">
      <t>コウジョウ</t>
    </rPh>
    <rPh sb="6" eb="8">
      <t>ジギョウ</t>
    </rPh>
    <rPh sb="9" eb="10">
      <t>タイ</t>
    </rPh>
    <rPh sb="12" eb="15">
      <t>ホジョキン</t>
    </rPh>
    <phoneticPr fontId="12"/>
  </si>
  <si>
    <t>産業振興施設等管理に対する補助金</t>
    <rPh sb="10" eb="11">
      <t>タイ</t>
    </rPh>
    <rPh sb="13" eb="16">
      <t>ホジョキン</t>
    </rPh>
    <phoneticPr fontId="7"/>
  </si>
  <si>
    <t>外国人受入環境整備事業に対する補助金</t>
    <rPh sb="0" eb="2">
      <t>ガイコク</t>
    </rPh>
    <rPh sb="2" eb="3">
      <t>ジン</t>
    </rPh>
    <rPh sb="3" eb="5">
      <t>ウケイレ</t>
    </rPh>
    <rPh sb="5" eb="7">
      <t>カンキョウ</t>
    </rPh>
    <rPh sb="7" eb="9">
      <t>セイビ</t>
    </rPh>
    <rPh sb="9" eb="11">
      <t>ジギョウ</t>
    </rPh>
    <phoneticPr fontId="1"/>
  </si>
  <si>
    <t>（大阪国際交流センター改修等工事に対する補助金）</t>
    <rPh sb="17" eb="18">
      <t>タイ</t>
    </rPh>
    <rPh sb="20" eb="23">
      <t>ホジョキン</t>
    </rPh>
    <phoneticPr fontId="7"/>
  </si>
  <si>
    <t>デジタル技術を活用した大阪のにぎわい創出事業に対する補助金</t>
    <rPh sb="23" eb="24">
      <t>タイ</t>
    </rPh>
    <rPh sb="26" eb="29">
      <t>ホジョキン</t>
    </rPh>
    <phoneticPr fontId="10"/>
  </si>
  <si>
    <t>泉布観外観補修工事に対する補助金</t>
    <rPh sb="10" eb="11">
      <t>タイ</t>
    </rPh>
    <rPh sb="13" eb="16">
      <t>ホジョキン</t>
    </rPh>
    <phoneticPr fontId="10"/>
  </si>
  <si>
    <t>公立大学振興関係事業に対する寄附金</t>
    <rPh sb="0" eb="2">
      <t>コウリツ</t>
    </rPh>
    <rPh sb="2" eb="4">
      <t>ダイガク</t>
    </rPh>
    <rPh sb="4" eb="6">
      <t>シンコウ</t>
    </rPh>
    <rPh sb="6" eb="8">
      <t>カンケイ</t>
    </rPh>
    <rPh sb="8" eb="10">
      <t>ジギョウ</t>
    </rPh>
    <rPh sb="11" eb="12">
      <t>タイ</t>
    </rPh>
    <phoneticPr fontId="7"/>
  </si>
  <si>
    <t>デジタル技術を活用した大阪のにぎわい創出事業に対する補助金</t>
    <rPh sb="23" eb="24">
      <t>タイ</t>
    </rPh>
    <rPh sb="26" eb="29">
      <t>ホジョキン</t>
    </rPh>
    <phoneticPr fontId="7"/>
  </si>
  <si>
    <t>6節　一般財団法人大阪府地域支援人権金融公社貸付金元利収入</t>
    <rPh sb="1" eb="2">
      <t>セツ</t>
    </rPh>
    <rPh sb="3" eb="9">
      <t>イッパンザイダンホウジン</t>
    </rPh>
    <rPh sb="9" eb="12">
      <t>オオサカフ</t>
    </rPh>
    <rPh sb="12" eb="14">
      <t>チイキ</t>
    </rPh>
    <rPh sb="14" eb="16">
      <t>シエン</t>
    </rPh>
    <rPh sb="16" eb="18">
      <t>ジンケン</t>
    </rPh>
    <rPh sb="18" eb="20">
      <t>キンユウ</t>
    </rPh>
    <rPh sb="20" eb="22">
      <t>コウシャ</t>
    </rPh>
    <rPh sb="22" eb="24">
      <t>カシツケ</t>
    </rPh>
    <rPh sb="24" eb="25">
      <t>キン</t>
    </rPh>
    <rPh sb="25" eb="27">
      <t>ガンリ</t>
    </rPh>
    <rPh sb="27" eb="29">
      <t>シュウニュウ</t>
    </rPh>
    <phoneticPr fontId="7"/>
  </si>
  <si>
    <t>大阪城天守閣改修工事に対する補助金</t>
    <rPh sb="0" eb="3">
      <t>オオサカジョウ</t>
    </rPh>
    <rPh sb="3" eb="6">
      <t>テンシュカク</t>
    </rPh>
    <rPh sb="6" eb="8">
      <t>カイシュウ</t>
    </rPh>
    <rPh sb="8" eb="10">
      <t>コウジ</t>
    </rPh>
    <rPh sb="11" eb="12">
      <t>タイ</t>
    </rPh>
    <rPh sb="14" eb="17">
      <t>ホジョキン</t>
    </rPh>
    <phoneticPr fontId="10"/>
  </si>
  <si>
    <t>大阪市中央体育館改修工事に対する補助金</t>
    <rPh sb="10" eb="12">
      <t>コウジ</t>
    </rPh>
    <rPh sb="13" eb="14">
      <t>タイ</t>
    </rPh>
    <rPh sb="16" eb="19">
      <t>ホジョキン</t>
    </rPh>
    <phoneticPr fontId="7"/>
  </si>
  <si>
    <t>予算案②</t>
    <rPh sb="0" eb="3">
      <t>ヨサンアン</t>
    </rPh>
    <phoneticPr fontId="7"/>
  </si>
  <si>
    <t>農地法等関連事務に対する補助金等</t>
    <rPh sb="0" eb="3">
      <t>ノウチホウ</t>
    </rPh>
    <rPh sb="3" eb="4">
      <t>トウ</t>
    </rPh>
    <rPh sb="4" eb="6">
      <t>カンレン</t>
    </rPh>
    <rPh sb="6" eb="8">
      <t>ジム</t>
    </rPh>
    <rPh sb="9" eb="10">
      <t>タイ</t>
    </rPh>
    <rPh sb="12" eb="15">
      <t>ホジョキン</t>
    </rPh>
    <rPh sb="15" eb="16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</si>
</sst>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.5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8" fillId="0" borderId="0"/>
    <xf numFmtId="38" fontId="11" fillId="0" borderId="0" applyFont="0" applyFill="0" applyBorder="0" applyAlignment="0" applyProtection="0"/>
    <xf numFmtId="0" fontId="11" fillId="0" borderId="0"/>
    <xf numFmtId="0" fontId="6" fillId="0" borderId="0">
      <alignment vertical="center"/>
    </xf>
    <xf numFmtId="38" fontId="11" fillId="0" borderId="0" applyFont="0" applyFill="0" applyBorder="0" applyAlignment="0" applyProtection="0"/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49" fontId="14" fillId="0" borderId="9" xfId="1" applyNumberFormat="1" applyFont="1" applyFill="1" applyBorder="1" applyAlignment="1">
      <alignment vertical="center" wrapText="1"/>
    </xf>
    <xf numFmtId="176" fontId="15" fillId="0" borderId="9" xfId="1" applyNumberFormat="1" applyFont="1" applyFill="1" applyBorder="1" applyAlignment="1">
      <alignment horizontal="right" vertical="center" shrinkToFit="1"/>
    </xf>
    <xf numFmtId="176" fontId="16" fillId="0" borderId="4" xfId="1" applyNumberFormat="1" applyFont="1" applyFill="1" applyBorder="1" applyAlignment="1">
      <alignment horizontal="right" vertical="center" shrinkToFit="1"/>
    </xf>
    <xf numFmtId="49" fontId="17" fillId="0" borderId="4" xfId="1" applyNumberFormat="1" applyFont="1" applyFill="1" applyBorder="1" applyAlignment="1">
      <alignment vertical="center" wrapText="1"/>
    </xf>
    <xf numFmtId="176" fontId="15" fillId="0" borderId="1" xfId="1" applyNumberFormat="1" applyFont="1" applyFill="1" applyBorder="1" applyAlignment="1">
      <alignment horizontal="right" vertical="center" shrinkToFit="1"/>
    </xf>
    <xf numFmtId="0" fontId="18" fillId="0" borderId="0" xfId="1" applyNumberFormat="1" applyFont="1" applyFill="1" applyAlignment="1">
      <alignment vertical="center"/>
    </xf>
    <xf numFmtId="49" fontId="15" fillId="0" borderId="0" xfId="1" applyNumberFormat="1" applyFont="1" applyFill="1" applyAlignment="1">
      <alignment vertical="center" wrapText="1"/>
    </xf>
    <xf numFmtId="0" fontId="19" fillId="0" borderId="0" xfId="1" applyNumberFormat="1" applyFont="1" applyFill="1" applyAlignment="1">
      <alignment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6" fontId="15" fillId="0" borderId="0" xfId="1" applyNumberFormat="1" applyFont="1" applyFill="1" applyAlignment="1">
      <alignment horizontal="center" vertical="center"/>
    </xf>
    <xf numFmtId="176" fontId="15" fillId="0" borderId="0" xfId="1" applyNumberFormat="1" applyFont="1" applyFill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NumberFormat="1" applyFont="1" applyFill="1" applyAlignment="1">
      <alignment vertical="center"/>
    </xf>
    <xf numFmtId="0" fontId="15" fillId="0" borderId="0" xfId="1" applyNumberFormat="1" applyFont="1" applyFill="1" applyAlignment="1">
      <alignment vertical="center" wrapText="1"/>
    </xf>
    <xf numFmtId="0" fontId="15" fillId="0" borderId="0" xfId="1" applyNumberFormat="1" applyFont="1" applyFill="1" applyAlignment="1">
      <alignment horizontal="center" vertical="center" wrapText="1"/>
    </xf>
    <xf numFmtId="176" fontId="15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20" fillId="0" borderId="0" xfId="1" applyNumberFormat="1" applyFont="1" applyFill="1" applyAlignment="1">
      <alignment horizontal="left" vertical="center"/>
    </xf>
    <xf numFmtId="0" fontId="20" fillId="0" borderId="0" xfId="1" applyNumberFormat="1" applyFont="1" applyFill="1" applyAlignment="1">
      <alignment horizontal="left" vertical="center" wrapText="1"/>
    </xf>
    <xf numFmtId="0" fontId="20" fillId="0" borderId="0" xfId="1" applyNumberFormat="1" applyFont="1" applyFill="1" applyAlignment="1">
      <alignment horizontal="center" vertical="center" wrapText="1"/>
    </xf>
    <xf numFmtId="176" fontId="20" fillId="0" borderId="0" xfId="1" applyNumberFormat="1" applyFont="1" applyFill="1" applyAlignment="1">
      <alignment horizontal="left" vertical="center"/>
    </xf>
    <xf numFmtId="49" fontId="15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right" vertical="center"/>
    </xf>
    <xf numFmtId="0" fontId="22" fillId="0" borderId="0" xfId="1" applyNumberFormat="1" applyFont="1" applyFill="1" applyAlignment="1">
      <alignment horizontal="right" vertical="center"/>
    </xf>
    <xf numFmtId="0" fontId="23" fillId="0" borderId="0" xfId="1" applyFont="1" applyFill="1" applyAlignment="1">
      <alignment horizontal="center" vertical="center" wrapText="1"/>
    </xf>
    <xf numFmtId="176" fontId="23" fillId="0" borderId="0" xfId="1" applyNumberFormat="1" applyFont="1" applyFill="1" applyBorder="1" applyAlignment="1">
      <alignment horizontal="right" vertical="center" wrapText="1"/>
    </xf>
    <xf numFmtId="176" fontId="24" fillId="0" borderId="0" xfId="1" applyNumberFormat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4" fillId="0" borderId="13" xfId="1" applyNumberFormat="1" applyFont="1" applyFill="1" applyBorder="1" applyAlignment="1">
      <alignment horizontal="center" vertical="center"/>
    </xf>
    <xf numFmtId="0" fontId="17" fillId="0" borderId="20" xfId="1" applyNumberFormat="1" applyFont="1" applyFill="1" applyBorder="1" applyAlignment="1">
      <alignment horizontal="distributed" vertical="center" justifyLastLine="1"/>
    </xf>
    <xf numFmtId="176" fontId="14" fillId="0" borderId="15" xfId="1" applyNumberFormat="1" applyFont="1" applyFill="1" applyBorder="1" applyAlignment="1">
      <alignment horizontal="distributed" vertical="center" justifyLastLine="1"/>
    </xf>
    <xf numFmtId="0" fontId="14" fillId="0" borderId="14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distributed" vertical="center" justifyLastLine="1"/>
    </xf>
    <xf numFmtId="176" fontId="14" fillId="0" borderId="1" xfId="1" applyNumberFormat="1" applyFont="1" applyFill="1" applyBorder="1" applyAlignment="1">
      <alignment horizontal="center" vertical="center"/>
    </xf>
    <xf numFmtId="0" fontId="14" fillId="0" borderId="16" xfId="1" applyNumberFormat="1" applyFont="1" applyFill="1" applyBorder="1" applyAlignment="1">
      <alignment horizontal="center" vertical="center" shrinkToFit="1"/>
    </xf>
    <xf numFmtId="38" fontId="14" fillId="0" borderId="9" xfId="2" applyFont="1" applyFill="1" applyBorder="1" applyAlignment="1">
      <alignment horizontal="left" vertical="center" wrapText="1"/>
    </xf>
    <xf numFmtId="0" fontId="19" fillId="0" borderId="10" xfId="1" applyFont="1" applyFill="1" applyBorder="1" applyAlignment="1">
      <alignment horizontal="left" vertical="center"/>
    </xf>
    <xf numFmtId="176" fontId="14" fillId="0" borderId="27" xfId="1" applyNumberFormat="1" applyFont="1" applyFill="1" applyBorder="1" applyAlignment="1">
      <alignment horizontal="right" vertical="center" shrinkToFit="1"/>
    </xf>
    <xf numFmtId="49" fontId="14" fillId="0" borderId="6" xfId="1" applyNumberFormat="1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0" borderId="9" xfId="1" applyNumberFormat="1" applyFont="1" applyFill="1" applyBorder="1" applyAlignment="1">
      <alignment horizontal="left" vertical="center" wrapText="1"/>
    </xf>
    <xf numFmtId="49" fontId="14" fillId="0" borderId="4" xfId="1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vertical="center" wrapText="1"/>
    </xf>
    <xf numFmtId="0" fontId="14" fillId="0" borderId="26" xfId="3" applyFont="1" applyFill="1" applyBorder="1" applyAlignment="1">
      <alignment vertical="center"/>
    </xf>
    <xf numFmtId="176" fontId="15" fillId="0" borderId="12" xfId="9" applyNumberFormat="1" applyFont="1" applyFill="1" applyBorder="1" applyAlignment="1">
      <alignment vertical="center"/>
    </xf>
    <xf numFmtId="49" fontId="14" fillId="0" borderId="5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49" fontId="14" fillId="0" borderId="9" xfId="1" applyNumberFormat="1" applyFont="1" applyFill="1" applyBorder="1" applyAlignment="1">
      <alignment horizontal="center" vertical="center" wrapText="1"/>
    </xf>
    <xf numFmtId="0" fontId="14" fillId="0" borderId="14" xfId="1" applyNumberFormat="1" applyFont="1" applyFill="1" applyBorder="1" applyAlignment="1">
      <alignment horizontal="center" vertical="center" shrinkToFit="1"/>
    </xf>
    <xf numFmtId="38" fontId="14" fillId="0" borderId="1" xfId="2" applyFont="1" applyFill="1" applyBorder="1" applyAlignment="1">
      <alignment horizontal="left" vertical="center" wrapText="1"/>
    </xf>
    <xf numFmtId="176" fontId="14" fillId="0" borderId="26" xfId="1" applyNumberFormat="1" applyFont="1" applyFill="1" applyBorder="1" applyAlignment="1">
      <alignment horizontal="right" vertical="center" shrinkToFit="1"/>
    </xf>
    <xf numFmtId="49" fontId="14" fillId="0" borderId="8" xfId="1" applyNumberFormat="1" applyFont="1" applyFill="1" applyBorder="1" applyAlignment="1">
      <alignment vertical="center" wrapText="1"/>
    </xf>
    <xf numFmtId="49" fontId="14" fillId="0" borderId="12" xfId="1" applyNumberFormat="1" applyFont="1" applyFill="1" applyBorder="1" applyAlignment="1">
      <alignment vertical="center" wrapText="1"/>
    </xf>
    <xf numFmtId="38" fontId="14" fillId="0" borderId="4" xfId="2" applyFont="1" applyFill="1" applyBorder="1" applyAlignment="1">
      <alignment horizontal="left" vertical="center" wrapText="1"/>
    </xf>
    <xf numFmtId="176" fontId="15" fillId="0" borderId="4" xfId="1" applyNumberFormat="1" applyFont="1" applyFill="1" applyBorder="1" applyAlignment="1">
      <alignment horizontal="right" vertical="center" shrinkToFit="1"/>
    </xf>
    <xf numFmtId="0" fontId="19" fillId="0" borderId="22" xfId="1" applyFont="1" applyFill="1" applyBorder="1" applyAlignment="1">
      <alignment horizontal="left" vertical="center"/>
    </xf>
    <xf numFmtId="176" fontId="14" fillId="0" borderId="29" xfId="1" applyNumberFormat="1" applyFont="1" applyFill="1" applyBorder="1" applyAlignment="1">
      <alignment horizontal="right" vertical="center" shrinkToFit="1"/>
    </xf>
    <xf numFmtId="49" fontId="14" fillId="0" borderId="3" xfId="1" applyNumberFormat="1" applyFont="1" applyFill="1" applyBorder="1" applyAlignment="1">
      <alignment vertical="center" wrapText="1"/>
    </xf>
    <xf numFmtId="176" fontId="15" fillId="0" borderId="3" xfId="1" applyNumberFormat="1" applyFont="1" applyFill="1" applyBorder="1" applyAlignment="1">
      <alignment horizontal="right" vertical="center" shrinkToFit="1"/>
    </xf>
    <xf numFmtId="0" fontId="19" fillId="0" borderId="5" xfId="1" applyFont="1" applyFill="1" applyBorder="1" applyAlignment="1">
      <alignment horizontal="left" vertical="center"/>
    </xf>
    <xf numFmtId="0" fontId="14" fillId="0" borderId="30" xfId="3" applyFont="1" applyFill="1" applyBorder="1" applyAlignment="1">
      <alignment vertical="center"/>
    </xf>
    <xf numFmtId="0" fontId="14" fillId="0" borderId="18" xfId="1" applyNumberFormat="1" applyFont="1" applyFill="1" applyBorder="1" applyAlignment="1">
      <alignment horizontal="left" vertical="center" wrapText="1"/>
    </xf>
    <xf numFmtId="176" fontId="15" fillId="0" borderId="18" xfId="1" applyNumberFormat="1" applyFont="1" applyFill="1" applyBorder="1" applyAlignment="1">
      <alignment horizontal="right" vertical="center" shrinkToFit="1"/>
    </xf>
    <xf numFmtId="176" fontId="15" fillId="0" borderId="19" xfId="1" applyNumberFormat="1" applyFont="1" applyFill="1" applyBorder="1" applyAlignment="1">
      <alignment horizontal="right" vertical="center" shrinkToFit="1"/>
    </xf>
    <xf numFmtId="0" fontId="19" fillId="0" borderId="19" xfId="1" applyFont="1" applyFill="1" applyBorder="1" applyAlignment="1">
      <alignment horizontal="left" vertical="center"/>
    </xf>
    <xf numFmtId="0" fontId="14" fillId="0" borderId="28" xfId="3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center" vertical="center"/>
    </xf>
    <xf numFmtId="176" fontId="15" fillId="0" borderId="0" xfId="1" applyNumberFormat="1" applyFont="1" applyFill="1" applyBorder="1" applyAlignment="1">
      <alignment vertical="center"/>
    </xf>
    <xf numFmtId="49" fontId="14" fillId="0" borderId="10" xfId="1" applyNumberFormat="1" applyFont="1" applyFill="1" applyBorder="1" applyAlignment="1">
      <alignment vertical="center" wrapText="1"/>
    </xf>
    <xf numFmtId="49" fontId="14" fillId="0" borderId="11" xfId="1" applyNumberFormat="1" applyFont="1" applyFill="1" applyBorder="1" applyAlignment="1">
      <alignment vertical="center" wrapText="1"/>
    </xf>
    <xf numFmtId="49" fontId="14" fillId="0" borderId="12" xfId="1" applyNumberFormat="1" applyFont="1" applyFill="1" applyBorder="1" applyAlignment="1">
      <alignment vertical="center" wrapText="1"/>
    </xf>
    <xf numFmtId="0" fontId="14" fillId="0" borderId="17" xfId="1" applyNumberFormat="1" applyFont="1" applyFill="1" applyBorder="1" applyAlignment="1">
      <alignment horizontal="center" vertical="center"/>
    </xf>
    <xf numFmtId="0" fontId="14" fillId="0" borderId="18" xfId="1" applyNumberFormat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vertical="center" wrapText="1"/>
    </xf>
    <xf numFmtId="49" fontId="14" fillId="0" borderId="8" xfId="1" applyNumberFormat="1" applyFont="1" applyFill="1" applyBorder="1" applyAlignment="1">
      <alignment vertical="center" wrapText="1"/>
    </xf>
    <xf numFmtId="49" fontId="14" fillId="0" borderId="22" xfId="1" applyNumberFormat="1" applyFont="1" applyFill="1" applyBorder="1" applyAlignment="1">
      <alignment vertical="center" wrapText="1"/>
    </xf>
    <xf numFmtId="49" fontId="14" fillId="0" borderId="23" xfId="1" applyNumberFormat="1" applyFont="1" applyFill="1" applyBorder="1" applyAlignment="1">
      <alignment vertical="center" wrapText="1"/>
    </xf>
    <xf numFmtId="49" fontId="14" fillId="0" borderId="6" xfId="1" applyNumberFormat="1" applyFont="1" applyFill="1" applyBorder="1" applyAlignment="1">
      <alignment vertical="center" wrapText="1"/>
    </xf>
    <xf numFmtId="49" fontId="14" fillId="0" borderId="7" xfId="1" applyNumberFormat="1" applyFont="1" applyFill="1" applyBorder="1" applyAlignment="1">
      <alignment vertical="center" wrapText="1"/>
    </xf>
    <xf numFmtId="0" fontId="14" fillId="0" borderId="0" xfId="1" applyFont="1" applyFill="1" applyAlignment="1">
      <alignment horizontal="right" vertical="center"/>
    </xf>
    <xf numFmtId="0" fontId="21" fillId="0" borderId="0" xfId="1" applyNumberFormat="1" applyFont="1" applyFill="1" applyBorder="1" applyAlignment="1">
      <alignment horizontal="right" vertical="center" wrapText="1"/>
    </xf>
    <xf numFmtId="49" fontId="14" fillId="0" borderId="21" xfId="1" applyNumberFormat="1" applyFont="1" applyFill="1" applyBorder="1" applyAlignment="1">
      <alignment horizontal="distributed" vertical="center" wrapText="1" justifyLastLine="1"/>
    </xf>
    <xf numFmtId="49" fontId="14" fillId="0" borderId="24" xfId="1" applyNumberFormat="1" applyFont="1" applyFill="1" applyBorder="1" applyAlignment="1">
      <alignment horizontal="distributed" vertical="center" wrapText="1" justifyLastLine="1"/>
    </xf>
    <xf numFmtId="49" fontId="14" fillId="0" borderId="20" xfId="1" applyNumberFormat="1" applyFont="1" applyFill="1" applyBorder="1" applyAlignment="1">
      <alignment horizontal="distributed" vertical="center" wrapText="1" justifyLastLine="1"/>
    </xf>
    <xf numFmtId="49" fontId="14" fillId="0" borderId="2" xfId="1" applyNumberFormat="1" applyFont="1" applyFill="1" applyBorder="1" applyAlignment="1">
      <alignment horizontal="distributed" vertical="center" wrapText="1" justifyLastLine="1"/>
    </xf>
    <xf numFmtId="49" fontId="14" fillId="0" borderId="7" xfId="1" applyNumberFormat="1" applyFont="1" applyFill="1" applyBorder="1" applyAlignment="1">
      <alignment horizontal="distributed" vertical="center" wrapText="1" justifyLastLine="1"/>
    </xf>
    <xf numFmtId="49" fontId="14" fillId="0" borderId="8" xfId="1" applyNumberFormat="1" applyFont="1" applyFill="1" applyBorder="1" applyAlignment="1">
      <alignment horizontal="distributed" vertical="center" wrapText="1" justifyLastLine="1"/>
    </xf>
    <xf numFmtId="0" fontId="14" fillId="0" borderId="15" xfId="1" applyNumberFormat="1" applyFont="1" applyFill="1" applyBorder="1" applyAlignment="1">
      <alignment horizontal="distributed" vertical="center" wrapText="1" justifyLastLine="1"/>
    </xf>
    <xf numFmtId="0" fontId="14" fillId="0" borderId="1" xfId="1" applyNumberFormat="1" applyFont="1" applyFill="1" applyBorder="1" applyAlignment="1">
      <alignment horizontal="distributed" vertical="center" wrapText="1" justifyLastLine="1"/>
    </xf>
    <xf numFmtId="0" fontId="14" fillId="0" borderId="21" xfId="1" applyNumberFormat="1" applyFont="1" applyFill="1" applyBorder="1" applyAlignment="1">
      <alignment horizontal="distributed" vertical="center" justifyLastLine="1"/>
    </xf>
    <xf numFmtId="0" fontId="14" fillId="0" borderId="25" xfId="1" applyNumberFormat="1" applyFont="1" applyFill="1" applyBorder="1" applyAlignment="1">
      <alignment horizontal="distributed" vertical="center" justifyLastLine="1"/>
    </xf>
    <xf numFmtId="0" fontId="14" fillId="0" borderId="2" xfId="1" applyNumberFormat="1" applyFont="1" applyFill="1" applyBorder="1" applyAlignment="1">
      <alignment horizontal="distributed" vertical="center" justifyLastLine="1"/>
    </xf>
    <xf numFmtId="0" fontId="14" fillId="0" borderId="26" xfId="1" applyNumberFormat="1" applyFont="1" applyFill="1" applyBorder="1" applyAlignment="1">
      <alignment horizontal="distributed" vertical="center" justifyLastLine="1"/>
    </xf>
  </cellXfs>
  <cellStyles count="10">
    <cellStyle name="桁区切り" xfId="9" builtinId="6"/>
    <cellStyle name="桁区切り 2" xfId="2"/>
    <cellStyle name="桁区切り 2 2" xfId="5"/>
    <cellStyle name="桁区切り 2 2 2" xfId="7"/>
    <cellStyle name="標準" xfId="0" builtinId="0"/>
    <cellStyle name="標準 2" xfId="3"/>
    <cellStyle name="標準 2 2" xfId="8"/>
    <cellStyle name="標準 3" xfId="4"/>
    <cellStyle name="標準 3 2" xfId="6"/>
    <cellStyle name="標準_③予算事業別調書(目次様式)" xfId="1"/>
  </cellStyles>
  <dxfs count="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143"/>
  <sheetViews>
    <sheetView tabSelected="1" view="pageBreakPreview" zoomScale="85" zoomScaleNormal="100" zoomScaleSheetLayoutView="85" workbookViewId="0">
      <pane ySplit="7" topLeftCell="A14" activePane="bottomLeft" state="frozen"/>
      <selection activeCell="BZ9" sqref="BZ9"/>
      <selection pane="bottomLeft" activeCell="O73" sqref="O73"/>
    </sheetView>
  </sheetViews>
  <sheetFormatPr defaultColWidth="8.625" defaultRowHeight="18" customHeight="1"/>
  <cols>
    <col min="1" max="1" width="3.75" style="23" customWidth="1"/>
    <col min="2" max="4" width="1.25" style="7" customWidth="1"/>
    <col min="5" max="5" width="25" style="7" customWidth="1"/>
    <col min="6" max="6" width="31.25" style="15" customWidth="1"/>
    <col min="7" max="8" width="11.25" style="10" customWidth="1"/>
    <col min="9" max="9" width="11.25" style="16" customWidth="1"/>
    <col min="10" max="10" width="5" style="17" customWidth="1"/>
    <col min="11" max="11" width="5" style="18" customWidth="1"/>
    <col min="12" max="147" width="8.625" style="12" customWidth="1"/>
    <col min="148" max="16384" width="8.625" style="12"/>
  </cols>
  <sheetData>
    <row r="1" spans="1:11" ht="18" customHeight="1">
      <c r="A1" s="6" t="s">
        <v>67</v>
      </c>
      <c r="C1" s="8"/>
      <c r="D1" s="8"/>
      <c r="E1" s="8"/>
      <c r="F1" s="9"/>
      <c r="I1" s="11"/>
      <c r="J1" s="86"/>
      <c r="K1" s="86"/>
    </row>
    <row r="2" spans="1:11" ht="14.25" customHeight="1">
      <c r="A2" s="13"/>
      <c r="C2" s="14"/>
      <c r="D2" s="14"/>
      <c r="E2" s="14"/>
    </row>
    <row r="3" spans="1:11" ht="12.75">
      <c r="A3" s="19"/>
      <c r="C3" s="20"/>
      <c r="D3" s="20"/>
      <c r="E3" s="20"/>
      <c r="F3" s="21"/>
      <c r="I3" s="22"/>
    </row>
    <row r="4" spans="1:11" ht="18" customHeight="1">
      <c r="F4" s="24"/>
      <c r="G4" s="87"/>
      <c r="H4" s="87"/>
      <c r="I4" s="25"/>
      <c r="K4" s="26" t="s">
        <v>120</v>
      </c>
    </row>
    <row r="5" spans="1:11" ht="27.75" customHeight="1" thickBot="1">
      <c r="F5" s="27"/>
      <c r="G5" s="28"/>
      <c r="H5" s="28"/>
      <c r="I5" s="29"/>
      <c r="J5" s="30"/>
      <c r="K5" s="25" t="s">
        <v>71</v>
      </c>
    </row>
    <row r="6" spans="1:11" ht="15" customHeight="1">
      <c r="A6" s="31" t="s">
        <v>63</v>
      </c>
      <c r="B6" s="88" t="s">
        <v>0</v>
      </c>
      <c r="C6" s="89"/>
      <c r="D6" s="89"/>
      <c r="E6" s="90"/>
      <c r="F6" s="94" t="s">
        <v>58</v>
      </c>
      <c r="G6" s="32" t="s">
        <v>113</v>
      </c>
      <c r="H6" s="32" t="s">
        <v>121</v>
      </c>
      <c r="I6" s="33" t="s">
        <v>1</v>
      </c>
      <c r="J6" s="96" t="s">
        <v>65</v>
      </c>
      <c r="K6" s="97"/>
    </row>
    <row r="7" spans="1:11" ht="15" customHeight="1">
      <c r="A7" s="34" t="s">
        <v>64</v>
      </c>
      <c r="B7" s="91"/>
      <c r="C7" s="92"/>
      <c r="D7" s="92"/>
      <c r="E7" s="93"/>
      <c r="F7" s="95"/>
      <c r="G7" s="35" t="s">
        <v>110</v>
      </c>
      <c r="H7" s="35" t="s">
        <v>156</v>
      </c>
      <c r="I7" s="36" t="s">
        <v>62</v>
      </c>
      <c r="J7" s="98"/>
      <c r="K7" s="99"/>
    </row>
    <row r="8" spans="1:11" ht="27" customHeight="1">
      <c r="A8" s="37">
        <v>1</v>
      </c>
      <c r="B8" s="75" t="s">
        <v>96</v>
      </c>
      <c r="C8" s="76"/>
      <c r="D8" s="76"/>
      <c r="E8" s="77"/>
      <c r="F8" s="38"/>
      <c r="G8" s="2">
        <v>169743</v>
      </c>
      <c r="H8" s="2">
        <f>H9+H14</f>
        <v>170230</v>
      </c>
      <c r="I8" s="2">
        <f>H8-G8</f>
        <v>487</v>
      </c>
      <c r="J8" s="39"/>
      <c r="K8" s="40"/>
    </row>
    <row r="9" spans="1:11" ht="27" customHeight="1">
      <c r="A9" s="37">
        <f>A8+1</f>
        <v>2</v>
      </c>
      <c r="B9" s="41"/>
      <c r="C9" s="75" t="s">
        <v>2</v>
      </c>
      <c r="D9" s="76"/>
      <c r="E9" s="77"/>
      <c r="F9" s="38"/>
      <c r="G9" s="2">
        <v>161190</v>
      </c>
      <c r="H9" s="2">
        <f>H10</f>
        <v>161677</v>
      </c>
      <c r="I9" s="2">
        <f t="shared" ref="I9:I79" si="0">H9-G9</f>
        <v>487</v>
      </c>
      <c r="J9" s="39"/>
      <c r="K9" s="42"/>
    </row>
    <row r="10" spans="1:11" ht="27" customHeight="1">
      <c r="A10" s="37">
        <f t="shared" ref="A10:A73" si="1">A9+1</f>
        <v>3</v>
      </c>
      <c r="B10" s="43"/>
      <c r="C10" s="43"/>
      <c r="D10" s="75" t="s">
        <v>3</v>
      </c>
      <c r="E10" s="77"/>
      <c r="F10" s="44"/>
      <c r="G10" s="2">
        <v>161190</v>
      </c>
      <c r="H10" s="2">
        <f>SUM(H11:H13)</f>
        <v>161677</v>
      </c>
      <c r="I10" s="2">
        <f t="shared" si="0"/>
        <v>487</v>
      </c>
      <c r="J10" s="39"/>
      <c r="K10" s="42"/>
    </row>
    <row r="11" spans="1:11" ht="27" customHeight="1">
      <c r="A11" s="37">
        <f t="shared" si="1"/>
        <v>4</v>
      </c>
      <c r="B11" s="43"/>
      <c r="C11" s="43"/>
      <c r="D11" s="45"/>
      <c r="E11" s="1" t="s">
        <v>102</v>
      </c>
      <c r="F11" s="1" t="s">
        <v>103</v>
      </c>
      <c r="G11" s="2">
        <v>78723</v>
      </c>
      <c r="H11" s="2">
        <v>78723</v>
      </c>
      <c r="I11" s="2">
        <f t="shared" si="0"/>
        <v>0</v>
      </c>
      <c r="J11" s="39"/>
      <c r="K11" s="42"/>
    </row>
    <row r="12" spans="1:11" ht="27" customHeight="1">
      <c r="A12" s="37">
        <f t="shared" si="1"/>
        <v>5</v>
      </c>
      <c r="B12" s="43"/>
      <c r="C12" s="43"/>
      <c r="D12" s="43"/>
      <c r="E12" s="1" t="s">
        <v>104</v>
      </c>
      <c r="F12" s="1" t="s">
        <v>60</v>
      </c>
      <c r="G12" s="2">
        <v>18004</v>
      </c>
      <c r="H12" s="2">
        <v>18003</v>
      </c>
      <c r="I12" s="2">
        <f t="shared" si="0"/>
        <v>-1</v>
      </c>
      <c r="J12" s="46"/>
      <c r="K12" s="42"/>
    </row>
    <row r="13" spans="1:11" ht="27" customHeight="1">
      <c r="A13" s="37">
        <f t="shared" si="1"/>
        <v>6</v>
      </c>
      <c r="B13" s="43"/>
      <c r="C13" s="47"/>
      <c r="D13" s="47"/>
      <c r="E13" s="1" t="s">
        <v>105</v>
      </c>
      <c r="F13" s="1" t="s">
        <v>82</v>
      </c>
      <c r="G13" s="2">
        <v>64463</v>
      </c>
      <c r="H13" s="2">
        <v>64951</v>
      </c>
      <c r="I13" s="2">
        <f t="shared" si="0"/>
        <v>488</v>
      </c>
      <c r="J13" s="46"/>
      <c r="K13" s="42"/>
    </row>
    <row r="14" spans="1:11" ht="27" customHeight="1">
      <c r="A14" s="37">
        <f t="shared" si="1"/>
        <v>7</v>
      </c>
      <c r="B14" s="43"/>
      <c r="C14" s="80" t="s">
        <v>59</v>
      </c>
      <c r="D14" s="85"/>
      <c r="E14" s="81"/>
      <c r="F14" s="38"/>
      <c r="G14" s="2">
        <v>8553</v>
      </c>
      <c r="H14" s="2">
        <f>H15</f>
        <v>8553</v>
      </c>
      <c r="I14" s="2">
        <f t="shared" si="0"/>
        <v>0</v>
      </c>
      <c r="J14" s="46"/>
      <c r="K14" s="42"/>
    </row>
    <row r="15" spans="1:11" ht="27" customHeight="1">
      <c r="A15" s="37">
        <f t="shared" si="1"/>
        <v>8</v>
      </c>
      <c r="B15" s="43"/>
      <c r="C15" s="43"/>
      <c r="D15" s="75" t="s">
        <v>4</v>
      </c>
      <c r="E15" s="77"/>
      <c r="F15" s="44"/>
      <c r="G15" s="2">
        <v>8553</v>
      </c>
      <c r="H15" s="2">
        <f>SUM(H16:H17)</f>
        <v>8553</v>
      </c>
      <c r="I15" s="2">
        <f t="shared" si="0"/>
        <v>0</v>
      </c>
      <c r="J15" s="39"/>
      <c r="K15" s="42"/>
    </row>
    <row r="16" spans="1:11" ht="27" customHeight="1">
      <c r="A16" s="37">
        <f t="shared" si="1"/>
        <v>9</v>
      </c>
      <c r="B16" s="43"/>
      <c r="C16" s="43"/>
      <c r="D16" s="45"/>
      <c r="E16" s="1" t="s">
        <v>106</v>
      </c>
      <c r="F16" s="1" t="s">
        <v>61</v>
      </c>
      <c r="G16" s="2">
        <v>8434</v>
      </c>
      <c r="H16" s="2">
        <v>8434</v>
      </c>
      <c r="I16" s="2">
        <f t="shared" si="0"/>
        <v>0</v>
      </c>
      <c r="J16" s="39"/>
      <c r="K16" s="42"/>
    </row>
    <row r="17" spans="1:11" ht="40.5" customHeight="1">
      <c r="A17" s="37">
        <f t="shared" si="1"/>
        <v>10</v>
      </c>
      <c r="B17" s="43"/>
      <c r="C17" s="43"/>
      <c r="D17" s="43"/>
      <c r="E17" s="1" t="s">
        <v>107</v>
      </c>
      <c r="F17" s="1" t="s">
        <v>108</v>
      </c>
      <c r="G17" s="2">
        <v>119</v>
      </c>
      <c r="H17" s="2">
        <v>119</v>
      </c>
      <c r="I17" s="2">
        <f t="shared" si="0"/>
        <v>0</v>
      </c>
      <c r="J17" s="39"/>
      <c r="K17" s="42"/>
    </row>
    <row r="18" spans="1:11" ht="27" customHeight="1">
      <c r="A18" s="37">
        <f t="shared" si="1"/>
        <v>11</v>
      </c>
      <c r="B18" s="75" t="s">
        <v>97</v>
      </c>
      <c r="C18" s="76"/>
      <c r="D18" s="76"/>
      <c r="E18" s="77"/>
      <c r="F18" s="38"/>
      <c r="G18" s="2">
        <v>949637</v>
      </c>
      <c r="H18" s="2">
        <f>H19+H44</f>
        <v>1253962</v>
      </c>
      <c r="I18" s="2">
        <f t="shared" si="0"/>
        <v>304325</v>
      </c>
      <c r="J18" s="39"/>
      <c r="K18" s="40"/>
    </row>
    <row r="19" spans="1:11" ht="27" customHeight="1">
      <c r="A19" s="37">
        <f t="shared" si="1"/>
        <v>12</v>
      </c>
      <c r="B19" s="43"/>
      <c r="C19" s="75" t="s">
        <v>5</v>
      </c>
      <c r="D19" s="76"/>
      <c r="E19" s="77"/>
      <c r="F19" s="38"/>
      <c r="G19" s="2">
        <v>949477</v>
      </c>
      <c r="H19" s="2">
        <f>H20+H40</f>
        <v>1253793</v>
      </c>
      <c r="I19" s="2">
        <f t="shared" si="0"/>
        <v>304316</v>
      </c>
      <c r="J19" s="39"/>
      <c r="K19" s="42"/>
    </row>
    <row r="20" spans="1:11" ht="27" customHeight="1">
      <c r="A20" s="37">
        <f t="shared" si="1"/>
        <v>13</v>
      </c>
      <c r="B20" s="43"/>
      <c r="C20" s="43"/>
      <c r="D20" s="75" t="s">
        <v>132</v>
      </c>
      <c r="E20" s="77"/>
      <c r="F20" s="44"/>
      <c r="G20" s="2">
        <v>947557</v>
      </c>
      <c r="H20" s="2">
        <f>H21+H25+H26+H31+H32+H35</f>
        <v>1220833</v>
      </c>
      <c r="I20" s="2">
        <f t="shared" si="0"/>
        <v>273276</v>
      </c>
      <c r="J20" s="39"/>
      <c r="K20" s="42"/>
    </row>
    <row r="21" spans="1:11" ht="27" customHeight="1">
      <c r="A21" s="37">
        <f t="shared" si="1"/>
        <v>14</v>
      </c>
      <c r="B21" s="43"/>
      <c r="C21" s="43"/>
      <c r="D21" s="45"/>
      <c r="E21" s="1" t="s">
        <v>6</v>
      </c>
      <c r="F21" s="1"/>
      <c r="G21" s="2">
        <v>35442</v>
      </c>
      <c r="H21" s="2">
        <v>32297</v>
      </c>
      <c r="I21" s="2">
        <f t="shared" si="0"/>
        <v>-3145</v>
      </c>
      <c r="J21" s="39"/>
      <c r="K21" s="42"/>
    </row>
    <row r="22" spans="1:11" ht="40.5" customHeight="1">
      <c r="A22" s="37">
        <f t="shared" si="1"/>
        <v>15</v>
      </c>
      <c r="B22" s="43"/>
      <c r="C22" s="43"/>
      <c r="D22" s="43"/>
      <c r="E22" s="48"/>
      <c r="F22" s="48" t="s">
        <v>147</v>
      </c>
      <c r="G22" s="5">
        <v>27518</v>
      </c>
      <c r="H22" s="5">
        <v>32297</v>
      </c>
      <c r="I22" s="5">
        <f t="shared" si="0"/>
        <v>4779</v>
      </c>
      <c r="J22" s="46"/>
      <c r="K22" s="49"/>
    </row>
    <row r="23" spans="1:11" ht="40.5" customHeight="1">
      <c r="A23" s="37">
        <f t="shared" si="1"/>
        <v>16</v>
      </c>
      <c r="B23" s="43"/>
      <c r="C23" s="43"/>
      <c r="D23" s="43"/>
      <c r="E23" s="48"/>
      <c r="F23" s="48" t="s">
        <v>148</v>
      </c>
      <c r="G23" s="5">
        <v>6494</v>
      </c>
      <c r="H23" s="5">
        <v>0</v>
      </c>
      <c r="I23" s="5">
        <f>H23-G23</f>
        <v>-6494</v>
      </c>
      <c r="J23" s="46"/>
      <c r="K23" s="49"/>
    </row>
    <row r="24" spans="1:11" ht="40.5" customHeight="1">
      <c r="A24" s="37">
        <f t="shared" si="1"/>
        <v>17</v>
      </c>
      <c r="B24" s="43"/>
      <c r="C24" s="43"/>
      <c r="D24" s="43"/>
      <c r="E24" s="48"/>
      <c r="F24" s="48" t="s">
        <v>129</v>
      </c>
      <c r="G24" s="5">
        <v>1430</v>
      </c>
      <c r="H24" s="5">
        <v>0</v>
      </c>
      <c r="I24" s="5">
        <f t="shared" si="0"/>
        <v>-1430</v>
      </c>
      <c r="J24" s="46"/>
      <c r="K24" s="49"/>
    </row>
    <row r="25" spans="1:11" ht="40.5" customHeight="1">
      <c r="A25" s="37">
        <f t="shared" si="1"/>
        <v>18</v>
      </c>
      <c r="B25" s="43"/>
      <c r="C25" s="43"/>
      <c r="D25" s="43"/>
      <c r="E25" s="48" t="s">
        <v>7</v>
      </c>
      <c r="F25" s="1" t="s">
        <v>112</v>
      </c>
      <c r="G25" s="5">
        <v>168324</v>
      </c>
      <c r="H25" s="5">
        <v>112112</v>
      </c>
      <c r="I25" s="5">
        <f t="shared" si="0"/>
        <v>-56212</v>
      </c>
      <c r="J25" s="46"/>
      <c r="K25" s="49"/>
    </row>
    <row r="26" spans="1:11" ht="27" customHeight="1">
      <c r="A26" s="37">
        <f t="shared" si="1"/>
        <v>19</v>
      </c>
      <c r="B26" s="43"/>
      <c r="C26" s="43"/>
      <c r="D26" s="43"/>
      <c r="E26" s="1" t="s">
        <v>8</v>
      </c>
      <c r="F26" s="1"/>
      <c r="G26" s="2">
        <v>732</v>
      </c>
      <c r="H26" s="2">
        <f>SUM(H27:H30)</f>
        <v>24555</v>
      </c>
      <c r="I26" s="2">
        <f>H26-G26</f>
        <v>23823</v>
      </c>
      <c r="J26" s="39"/>
      <c r="K26" s="42"/>
    </row>
    <row r="27" spans="1:11" ht="27" customHeight="1">
      <c r="A27" s="37">
        <f t="shared" si="1"/>
        <v>20</v>
      </c>
      <c r="B27" s="43"/>
      <c r="C27" s="43"/>
      <c r="D27" s="43"/>
      <c r="E27" s="1"/>
      <c r="F27" s="1" t="s">
        <v>119</v>
      </c>
      <c r="G27" s="2">
        <v>732</v>
      </c>
      <c r="H27" s="3">
        <v>667</v>
      </c>
      <c r="I27" s="2">
        <f t="shared" si="0"/>
        <v>-65</v>
      </c>
      <c r="J27" s="39"/>
      <c r="K27" s="42"/>
    </row>
    <row r="28" spans="1:11" ht="40.5" customHeight="1">
      <c r="A28" s="37">
        <f t="shared" si="1"/>
        <v>21</v>
      </c>
      <c r="B28" s="43"/>
      <c r="C28" s="43"/>
      <c r="D28" s="43"/>
      <c r="E28" s="1"/>
      <c r="F28" s="4" t="s">
        <v>149</v>
      </c>
      <c r="G28" s="2">
        <v>0</v>
      </c>
      <c r="H28" s="3">
        <v>20000</v>
      </c>
      <c r="I28" s="2">
        <f t="shared" si="0"/>
        <v>20000</v>
      </c>
      <c r="J28" s="39"/>
      <c r="K28" s="42"/>
    </row>
    <row r="29" spans="1:11" ht="27" customHeight="1">
      <c r="A29" s="37">
        <f t="shared" si="1"/>
        <v>22</v>
      </c>
      <c r="B29" s="43"/>
      <c r="C29" s="43"/>
      <c r="D29" s="43"/>
      <c r="E29" s="1"/>
      <c r="F29" s="4" t="s">
        <v>154</v>
      </c>
      <c r="G29" s="2">
        <v>0</v>
      </c>
      <c r="H29" s="3">
        <v>2185</v>
      </c>
      <c r="I29" s="2">
        <f t="shared" si="0"/>
        <v>2185</v>
      </c>
      <c r="J29" s="39"/>
      <c r="K29" s="42"/>
    </row>
    <row r="30" spans="1:11" ht="27" customHeight="1">
      <c r="A30" s="37">
        <f t="shared" si="1"/>
        <v>23</v>
      </c>
      <c r="B30" s="43"/>
      <c r="C30" s="43"/>
      <c r="D30" s="43"/>
      <c r="E30" s="1"/>
      <c r="F30" s="4" t="s">
        <v>150</v>
      </c>
      <c r="G30" s="2">
        <v>0</v>
      </c>
      <c r="H30" s="3">
        <v>1703</v>
      </c>
      <c r="I30" s="2">
        <f t="shared" si="0"/>
        <v>1703</v>
      </c>
      <c r="J30" s="39"/>
      <c r="K30" s="42"/>
    </row>
    <row r="31" spans="1:11" ht="40.5" customHeight="1">
      <c r="A31" s="37">
        <f t="shared" si="1"/>
        <v>24</v>
      </c>
      <c r="B31" s="43"/>
      <c r="C31" s="43"/>
      <c r="D31" s="43"/>
      <c r="E31" s="1" t="s">
        <v>9</v>
      </c>
      <c r="F31" s="1" t="s">
        <v>109</v>
      </c>
      <c r="G31" s="2">
        <v>454153</v>
      </c>
      <c r="H31" s="2">
        <v>765408</v>
      </c>
      <c r="I31" s="2">
        <f t="shared" si="0"/>
        <v>311255</v>
      </c>
      <c r="J31" s="39"/>
      <c r="K31" s="42"/>
    </row>
    <row r="32" spans="1:11" ht="27" customHeight="1">
      <c r="A32" s="37">
        <f t="shared" si="1"/>
        <v>25</v>
      </c>
      <c r="B32" s="43"/>
      <c r="C32" s="43"/>
      <c r="D32" s="43"/>
      <c r="E32" s="1" t="s">
        <v>111</v>
      </c>
      <c r="F32" s="1"/>
      <c r="G32" s="2">
        <v>157034</v>
      </c>
      <c r="H32" s="50">
        <v>126136</v>
      </c>
      <c r="I32" s="2">
        <f t="shared" si="0"/>
        <v>-30898</v>
      </c>
      <c r="J32" s="39"/>
      <c r="K32" s="42"/>
    </row>
    <row r="33" spans="1:11" ht="40.5" customHeight="1">
      <c r="A33" s="37">
        <f t="shared" si="1"/>
        <v>26</v>
      </c>
      <c r="B33" s="43"/>
      <c r="C33" s="43"/>
      <c r="D33" s="51"/>
      <c r="E33" s="1"/>
      <c r="F33" s="1" t="s">
        <v>94</v>
      </c>
      <c r="G33" s="2">
        <v>157034</v>
      </c>
      <c r="H33" s="50">
        <v>124076</v>
      </c>
      <c r="I33" s="2">
        <f t="shared" si="0"/>
        <v>-32958</v>
      </c>
      <c r="J33" s="39"/>
      <c r="K33" s="42"/>
    </row>
    <row r="34" spans="1:11" ht="40.5" customHeight="1">
      <c r="A34" s="37">
        <f t="shared" si="1"/>
        <v>27</v>
      </c>
      <c r="B34" s="43"/>
      <c r="C34" s="43"/>
      <c r="D34" s="43"/>
      <c r="E34" s="1"/>
      <c r="F34" s="1" t="s">
        <v>155</v>
      </c>
      <c r="G34" s="2">
        <v>0</v>
      </c>
      <c r="H34" s="50">
        <v>2060</v>
      </c>
      <c r="I34" s="2">
        <f t="shared" si="0"/>
        <v>2060</v>
      </c>
      <c r="J34" s="39"/>
      <c r="K34" s="42"/>
    </row>
    <row r="35" spans="1:11" ht="27" customHeight="1">
      <c r="A35" s="37">
        <f t="shared" si="1"/>
        <v>28</v>
      </c>
      <c r="B35" s="43"/>
      <c r="C35" s="43"/>
      <c r="D35" s="51"/>
      <c r="E35" s="1" t="s">
        <v>86</v>
      </c>
      <c r="F35" s="1"/>
      <c r="G35" s="2">
        <v>131872</v>
      </c>
      <c r="H35" s="2">
        <f>SUM(H36:H39)</f>
        <v>160325</v>
      </c>
      <c r="I35" s="2">
        <f t="shared" si="0"/>
        <v>28453</v>
      </c>
      <c r="J35" s="39"/>
      <c r="K35" s="42"/>
    </row>
    <row r="36" spans="1:11" ht="40.5" customHeight="1">
      <c r="A36" s="37">
        <f t="shared" si="1"/>
        <v>29</v>
      </c>
      <c r="B36" s="43"/>
      <c r="C36" s="43"/>
      <c r="D36" s="43"/>
      <c r="E36" s="1"/>
      <c r="F36" s="1" t="s">
        <v>114</v>
      </c>
      <c r="G36" s="2">
        <v>131872</v>
      </c>
      <c r="H36" s="2">
        <v>145232</v>
      </c>
      <c r="I36" s="2">
        <f t="shared" si="0"/>
        <v>13360</v>
      </c>
      <c r="J36" s="39"/>
      <c r="K36" s="42"/>
    </row>
    <row r="37" spans="1:11" ht="40.5" customHeight="1">
      <c r="A37" s="37">
        <f t="shared" si="1"/>
        <v>30</v>
      </c>
      <c r="B37" s="43"/>
      <c r="C37" s="43"/>
      <c r="D37" s="43"/>
      <c r="E37" s="1"/>
      <c r="F37" s="1" t="s">
        <v>144</v>
      </c>
      <c r="G37" s="2">
        <v>0</v>
      </c>
      <c r="H37" s="2">
        <v>10000</v>
      </c>
      <c r="I37" s="2">
        <f t="shared" si="0"/>
        <v>10000</v>
      </c>
      <c r="J37" s="39"/>
      <c r="K37" s="42"/>
    </row>
    <row r="38" spans="1:11" ht="27" customHeight="1">
      <c r="A38" s="37">
        <f t="shared" si="1"/>
        <v>31</v>
      </c>
      <c r="B38" s="43"/>
      <c r="C38" s="43"/>
      <c r="D38" s="43"/>
      <c r="E38" s="1"/>
      <c r="F38" s="1" t="s">
        <v>145</v>
      </c>
      <c r="G38" s="2">
        <v>0</v>
      </c>
      <c r="H38" s="2">
        <v>4000</v>
      </c>
      <c r="I38" s="2">
        <f t="shared" si="0"/>
        <v>4000</v>
      </c>
      <c r="J38" s="39"/>
      <c r="K38" s="42"/>
    </row>
    <row r="39" spans="1:11" ht="27" customHeight="1">
      <c r="A39" s="37">
        <f t="shared" si="1"/>
        <v>32</v>
      </c>
      <c r="B39" s="43"/>
      <c r="C39" s="43"/>
      <c r="D39" s="43"/>
      <c r="E39" s="1"/>
      <c r="F39" s="1" t="s">
        <v>146</v>
      </c>
      <c r="G39" s="2">
        <v>0</v>
      </c>
      <c r="H39" s="2">
        <v>1093</v>
      </c>
      <c r="I39" s="2">
        <f t="shared" si="0"/>
        <v>1093</v>
      </c>
      <c r="J39" s="39"/>
      <c r="K39" s="42"/>
    </row>
    <row r="40" spans="1:11" ht="27" customHeight="1">
      <c r="A40" s="37">
        <f t="shared" si="1"/>
        <v>33</v>
      </c>
      <c r="B40" s="43"/>
      <c r="C40" s="43"/>
      <c r="D40" s="75" t="s">
        <v>133</v>
      </c>
      <c r="E40" s="77"/>
      <c r="F40" s="52"/>
      <c r="G40" s="5">
        <v>1920</v>
      </c>
      <c r="H40" s="5">
        <f>H41</f>
        <v>32960</v>
      </c>
      <c r="I40" s="5">
        <f t="shared" si="0"/>
        <v>31040</v>
      </c>
      <c r="J40" s="46"/>
      <c r="K40" s="49"/>
    </row>
    <row r="41" spans="1:11" ht="27" customHeight="1">
      <c r="A41" s="37">
        <f t="shared" si="1"/>
        <v>34</v>
      </c>
      <c r="B41" s="43"/>
      <c r="C41" s="43"/>
      <c r="D41" s="45"/>
      <c r="E41" s="1" t="s">
        <v>134</v>
      </c>
      <c r="F41" s="1"/>
      <c r="G41" s="2">
        <f>+G42+G43</f>
        <v>1920</v>
      </c>
      <c r="H41" s="2">
        <f>+H42+H43</f>
        <v>32960</v>
      </c>
      <c r="I41" s="2">
        <f t="shared" si="0"/>
        <v>31040</v>
      </c>
      <c r="J41" s="39"/>
      <c r="K41" s="42"/>
    </row>
    <row r="42" spans="1:11" ht="40.5" customHeight="1">
      <c r="A42" s="54">
        <f t="shared" si="1"/>
        <v>35</v>
      </c>
      <c r="B42" s="43"/>
      <c r="C42" s="43"/>
      <c r="D42" s="43"/>
      <c r="E42" s="1"/>
      <c r="F42" s="48" t="s">
        <v>79</v>
      </c>
      <c r="G42" s="5">
        <v>1920</v>
      </c>
      <c r="H42" s="5">
        <v>960</v>
      </c>
      <c r="I42" s="2">
        <f t="shared" si="0"/>
        <v>-960</v>
      </c>
      <c r="J42" s="46"/>
      <c r="K42" s="49"/>
    </row>
    <row r="43" spans="1:11" ht="40.5" customHeight="1">
      <c r="A43" s="54">
        <f t="shared" si="1"/>
        <v>36</v>
      </c>
      <c r="B43" s="43"/>
      <c r="C43" s="47"/>
      <c r="D43" s="47"/>
      <c r="E43" s="1"/>
      <c r="F43" s="48" t="s">
        <v>131</v>
      </c>
      <c r="G43" s="5">
        <v>0</v>
      </c>
      <c r="H43" s="5">
        <v>32000</v>
      </c>
      <c r="I43" s="2">
        <f t="shared" si="0"/>
        <v>32000</v>
      </c>
      <c r="J43" s="46"/>
      <c r="K43" s="49"/>
    </row>
    <row r="44" spans="1:11" ht="27" customHeight="1">
      <c r="A44" s="54">
        <f t="shared" si="1"/>
        <v>37</v>
      </c>
      <c r="B44" s="43"/>
      <c r="C44" s="80" t="s">
        <v>10</v>
      </c>
      <c r="D44" s="85"/>
      <c r="E44" s="81"/>
      <c r="F44" s="55"/>
      <c r="G44" s="5">
        <v>160</v>
      </c>
      <c r="H44" s="5">
        <f>H45</f>
        <v>169</v>
      </c>
      <c r="I44" s="5">
        <f t="shared" si="0"/>
        <v>9</v>
      </c>
      <c r="J44" s="46"/>
      <c r="K44" s="49"/>
    </row>
    <row r="45" spans="1:11" ht="27" customHeight="1">
      <c r="A45" s="37">
        <f t="shared" si="1"/>
        <v>38</v>
      </c>
      <c r="B45" s="43"/>
      <c r="C45" s="43"/>
      <c r="D45" s="75" t="s">
        <v>11</v>
      </c>
      <c r="E45" s="77"/>
      <c r="F45" s="44"/>
      <c r="G45" s="2">
        <v>160</v>
      </c>
      <c r="H45" s="2">
        <f>H46</f>
        <v>169</v>
      </c>
      <c r="I45" s="2">
        <f t="shared" si="0"/>
        <v>9</v>
      </c>
      <c r="J45" s="39"/>
      <c r="K45" s="42"/>
    </row>
    <row r="46" spans="1:11" ht="40.5" customHeight="1">
      <c r="A46" s="37">
        <f t="shared" si="1"/>
        <v>39</v>
      </c>
      <c r="B46" s="47"/>
      <c r="C46" s="47"/>
      <c r="D46" s="53"/>
      <c r="E46" s="1" t="s">
        <v>80</v>
      </c>
      <c r="F46" s="1" t="s">
        <v>81</v>
      </c>
      <c r="G46" s="2">
        <v>160</v>
      </c>
      <c r="H46" s="2">
        <v>169</v>
      </c>
      <c r="I46" s="2">
        <f t="shared" si="0"/>
        <v>9</v>
      </c>
      <c r="J46" s="39"/>
      <c r="K46" s="42"/>
    </row>
    <row r="47" spans="1:11" ht="27" customHeight="1">
      <c r="A47" s="37">
        <f t="shared" si="1"/>
        <v>40</v>
      </c>
      <c r="B47" s="80" t="s">
        <v>101</v>
      </c>
      <c r="C47" s="85"/>
      <c r="D47" s="85"/>
      <c r="E47" s="81"/>
      <c r="F47" s="55"/>
      <c r="G47" s="5">
        <v>10160</v>
      </c>
      <c r="H47" s="5">
        <f>H48+H53</f>
        <v>9386</v>
      </c>
      <c r="I47" s="5">
        <f>H47-G47</f>
        <v>-774</v>
      </c>
      <c r="J47" s="46"/>
      <c r="K47" s="56"/>
    </row>
    <row r="48" spans="1:11" ht="27" customHeight="1">
      <c r="A48" s="37">
        <f t="shared" si="1"/>
        <v>41</v>
      </c>
      <c r="B48" s="43"/>
      <c r="C48" s="75" t="s">
        <v>12</v>
      </c>
      <c r="D48" s="76"/>
      <c r="E48" s="77"/>
      <c r="F48" s="55"/>
      <c r="G48" s="5">
        <v>10026</v>
      </c>
      <c r="H48" s="5">
        <f>H49</f>
        <v>9258</v>
      </c>
      <c r="I48" s="5">
        <f t="shared" si="0"/>
        <v>-768</v>
      </c>
      <c r="J48" s="46"/>
      <c r="K48" s="49"/>
    </row>
    <row r="49" spans="1:11" ht="27" customHeight="1">
      <c r="A49" s="37">
        <f t="shared" si="1"/>
        <v>42</v>
      </c>
      <c r="B49" s="43"/>
      <c r="C49" s="43"/>
      <c r="D49" s="75" t="s">
        <v>13</v>
      </c>
      <c r="E49" s="77"/>
      <c r="F49" s="44"/>
      <c r="G49" s="2">
        <v>10026</v>
      </c>
      <c r="H49" s="2">
        <f>H52+H50+H51</f>
        <v>9258</v>
      </c>
      <c r="I49" s="2">
        <f t="shared" si="0"/>
        <v>-768</v>
      </c>
      <c r="J49" s="39"/>
      <c r="K49" s="42"/>
    </row>
    <row r="50" spans="1:11" ht="40.5" customHeight="1">
      <c r="A50" s="37">
        <f t="shared" si="1"/>
        <v>43</v>
      </c>
      <c r="B50" s="43"/>
      <c r="C50" s="43"/>
      <c r="D50" s="43"/>
      <c r="E50" s="48" t="s">
        <v>135</v>
      </c>
      <c r="F50" s="1" t="s">
        <v>152</v>
      </c>
      <c r="G50" s="2">
        <v>0</v>
      </c>
      <c r="H50" s="2">
        <v>7500</v>
      </c>
      <c r="I50" s="2">
        <f t="shared" si="0"/>
        <v>7500</v>
      </c>
      <c r="J50" s="39"/>
      <c r="K50" s="42"/>
    </row>
    <row r="51" spans="1:11" ht="27" customHeight="1">
      <c r="A51" s="37">
        <f t="shared" si="1"/>
        <v>44</v>
      </c>
      <c r="B51" s="43"/>
      <c r="C51" s="43"/>
      <c r="D51" s="43"/>
      <c r="E51" s="48" t="s">
        <v>136</v>
      </c>
      <c r="F51" s="1" t="s">
        <v>157</v>
      </c>
      <c r="G51" s="2">
        <v>3360</v>
      </c>
      <c r="H51" s="2">
        <v>1758</v>
      </c>
      <c r="I51" s="2">
        <f t="shared" si="0"/>
        <v>-1602</v>
      </c>
      <c r="J51" s="39"/>
      <c r="K51" s="42"/>
    </row>
    <row r="52" spans="1:11" ht="40.5" customHeight="1">
      <c r="A52" s="37">
        <f t="shared" si="1"/>
        <v>45</v>
      </c>
      <c r="B52" s="43"/>
      <c r="C52" s="47"/>
      <c r="D52" s="47"/>
      <c r="E52" s="1" t="s">
        <v>143</v>
      </c>
      <c r="F52" s="1" t="s">
        <v>130</v>
      </c>
      <c r="G52" s="2">
        <v>6666</v>
      </c>
      <c r="H52" s="2">
        <v>0</v>
      </c>
      <c r="I52" s="2">
        <f>H52-G52</f>
        <v>-6666</v>
      </c>
      <c r="J52" s="39"/>
      <c r="K52" s="42"/>
    </row>
    <row r="53" spans="1:11" ht="27" customHeight="1">
      <c r="A53" s="37">
        <f t="shared" si="1"/>
        <v>46</v>
      </c>
      <c r="B53" s="43"/>
      <c r="C53" s="80" t="s">
        <v>14</v>
      </c>
      <c r="D53" s="85"/>
      <c r="E53" s="81"/>
      <c r="F53" s="55"/>
      <c r="G53" s="5">
        <v>134</v>
      </c>
      <c r="H53" s="5">
        <f>H54</f>
        <v>128</v>
      </c>
      <c r="I53" s="5">
        <f t="shared" si="0"/>
        <v>-6</v>
      </c>
      <c r="J53" s="46"/>
      <c r="K53" s="49"/>
    </row>
    <row r="54" spans="1:11" ht="27" customHeight="1">
      <c r="A54" s="37">
        <f t="shared" si="1"/>
        <v>47</v>
      </c>
      <c r="B54" s="43"/>
      <c r="C54" s="43"/>
      <c r="D54" s="75" t="s">
        <v>15</v>
      </c>
      <c r="E54" s="77"/>
      <c r="F54" s="44"/>
      <c r="G54" s="2">
        <v>134</v>
      </c>
      <c r="H54" s="2">
        <f>SUM(H55:H56)</f>
        <v>128</v>
      </c>
      <c r="I54" s="2">
        <f t="shared" si="0"/>
        <v>-6</v>
      </c>
      <c r="J54" s="39"/>
      <c r="K54" s="42"/>
    </row>
    <row r="55" spans="1:11" ht="27" customHeight="1">
      <c r="A55" s="37">
        <f t="shared" si="1"/>
        <v>48</v>
      </c>
      <c r="B55" s="43"/>
      <c r="C55" s="43"/>
      <c r="D55" s="45"/>
      <c r="E55" s="1" t="s">
        <v>76</v>
      </c>
      <c r="F55" s="1" t="s">
        <v>69</v>
      </c>
      <c r="G55" s="2">
        <v>83</v>
      </c>
      <c r="H55" s="2">
        <v>77</v>
      </c>
      <c r="I55" s="2">
        <f t="shared" si="0"/>
        <v>-6</v>
      </c>
      <c r="J55" s="39"/>
      <c r="K55" s="42"/>
    </row>
    <row r="56" spans="1:11" ht="27" customHeight="1">
      <c r="A56" s="37">
        <f t="shared" si="1"/>
        <v>49</v>
      </c>
      <c r="B56" s="43"/>
      <c r="C56" s="43"/>
      <c r="D56" s="47"/>
      <c r="E56" s="1" t="s">
        <v>77</v>
      </c>
      <c r="F56" s="1" t="s">
        <v>78</v>
      </c>
      <c r="G56" s="2">
        <v>51</v>
      </c>
      <c r="H56" s="2">
        <v>51</v>
      </c>
      <c r="I56" s="2">
        <f t="shared" si="0"/>
        <v>0</v>
      </c>
      <c r="J56" s="39"/>
      <c r="K56" s="42"/>
    </row>
    <row r="57" spans="1:11" ht="27" customHeight="1">
      <c r="A57" s="37">
        <f t="shared" si="1"/>
        <v>50</v>
      </c>
      <c r="B57" s="75" t="s">
        <v>98</v>
      </c>
      <c r="C57" s="76"/>
      <c r="D57" s="76"/>
      <c r="E57" s="77"/>
      <c r="F57" s="38"/>
      <c r="G57" s="2">
        <v>3129849</v>
      </c>
      <c r="H57" s="2">
        <f>H58+H62</f>
        <v>3120111</v>
      </c>
      <c r="I57" s="2">
        <f t="shared" si="0"/>
        <v>-9738</v>
      </c>
      <c r="J57" s="39"/>
      <c r="K57" s="40"/>
    </row>
    <row r="58" spans="1:11" ht="27" customHeight="1">
      <c r="A58" s="37">
        <f t="shared" si="1"/>
        <v>51</v>
      </c>
      <c r="B58" s="41"/>
      <c r="C58" s="75" t="s">
        <v>16</v>
      </c>
      <c r="D58" s="76"/>
      <c r="E58" s="77"/>
      <c r="F58" s="38"/>
      <c r="G58" s="2">
        <v>3128447</v>
      </c>
      <c r="H58" s="2">
        <f>H59</f>
        <v>3118823</v>
      </c>
      <c r="I58" s="2">
        <f t="shared" si="0"/>
        <v>-9624</v>
      </c>
      <c r="J58" s="39"/>
      <c r="K58" s="42"/>
    </row>
    <row r="59" spans="1:11" ht="27" customHeight="1">
      <c r="A59" s="37">
        <f t="shared" si="1"/>
        <v>52</v>
      </c>
      <c r="B59" s="43"/>
      <c r="C59" s="45"/>
      <c r="D59" s="75" t="s">
        <v>17</v>
      </c>
      <c r="E59" s="77"/>
      <c r="F59" s="44"/>
      <c r="G59" s="2">
        <v>3128447</v>
      </c>
      <c r="H59" s="2">
        <f>SUM(H60:H61)</f>
        <v>3118823</v>
      </c>
      <c r="I59" s="2">
        <f t="shared" si="0"/>
        <v>-9624</v>
      </c>
      <c r="J59" s="39"/>
      <c r="K59" s="42"/>
    </row>
    <row r="60" spans="1:11" ht="27" customHeight="1">
      <c r="A60" s="37">
        <f t="shared" si="1"/>
        <v>53</v>
      </c>
      <c r="B60" s="43"/>
      <c r="C60" s="43"/>
      <c r="D60" s="45"/>
      <c r="E60" s="1" t="s">
        <v>18</v>
      </c>
      <c r="F60" s="44" t="s">
        <v>68</v>
      </c>
      <c r="G60" s="2">
        <v>821907</v>
      </c>
      <c r="H60" s="2">
        <v>819352</v>
      </c>
      <c r="I60" s="2">
        <f t="shared" si="0"/>
        <v>-2555</v>
      </c>
      <c r="J60" s="39"/>
      <c r="K60" s="42"/>
    </row>
    <row r="61" spans="1:11" ht="27" customHeight="1">
      <c r="A61" s="37">
        <f t="shared" si="1"/>
        <v>54</v>
      </c>
      <c r="B61" s="43"/>
      <c r="C61" s="43"/>
      <c r="D61" s="43"/>
      <c r="E61" s="1" t="s">
        <v>19</v>
      </c>
      <c r="F61" s="44" t="s">
        <v>48</v>
      </c>
      <c r="G61" s="2">
        <v>2306540</v>
      </c>
      <c r="H61" s="2">
        <v>2299471</v>
      </c>
      <c r="I61" s="2">
        <f t="shared" si="0"/>
        <v>-7069</v>
      </c>
      <c r="J61" s="39"/>
      <c r="K61" s="42"/>
    </row>
    <row r="62" spans="1:11" ht="27" customHeight="1">
      <c r="A62" s="37">
        <f t="shared" si="1"/>
        <v>55</v>
      </c>
      <c r="B62" s="43"/>
      <c r="C62" s="75" t="s">
        <v>20</v>
      </c>
      <c r="D62" s="76"/>
      <c r="E62" s="77"/>
      <c r="F62" s="38"/>
      <c r="G62" s="2">
        <v>1402</v>
      </c>
      <c r="H62" s="2">
        <f>H63</f>
        <v>1288</v>
      </c>
      <c r="I62" s="2">
        <f t="shared" si="0"/>
        <v>-114</v>
      </c>
      <c r="J62" s="39"/>
      <c r="K62" s="42"/>
    </row>
    <row r="63" spans="1:11" ht="27" customHeight="1">
      <c r="A63" s="37">
        <f t="shared" si="1"/>
        <v>56</v>
      </c>
      <c r="B63" s="43"/>
      <c r="C63" s="43"/>
      <c r="D63" s="75" t="s">
        <v>21</v>
      </c>
      <c r="E63" s="77"/>
      <c r="F63" s="44"/>
      <c r="G63" s="2">
        <v>1402</v>
      </c>
      <c r="H63" s="2">
        <f>H64</f>
        <v>1288</v>
      </c>
      <c r="I63" s="2">
        <f t="shared" si="0"/>
        <v>-114</v>
      </c>
      <c r="J63" s="39"/>
      <c r="K63" s="42"/>
    </row>
    <row r="64" spans="1:11" ht="27" customHeight="1">
      <c r="A64" s="37">
        <f t="shared" si="1"/>
        <v>57</v>
      </c>
      <c r="B64" s="43"/>
      <c r="C64" s="43"/>
      <c r="D64" s="45"/>
      <c r="E64" s="1" t="s">
        <v>22</v>
      </c>
      <c r="F64" s="1" t="s">
        <v>50</v>
      </c>
      <c r="G64" s="2">
        <v>1402</v>
      </c>
      <c r="H64" s="2">
        <v>1288</v>
      </c>
      <c r="I64" s="2">
        <f t="shared" si="0"/>
        <v>-114</v>
      </c>
      <c r="J64" s="39"/>
      <c r="K64" s="42"/>
    </row>
    <row r="65" spans="1:11" ht="27" customHeight="1">
      <c r="A65" s="37">
        <f t="shared" si="1"/>
        <v>58</v>
      </c>
      <c r="B65" s="75" t="s">
        <v>99</v>
      </c>
      <c r="C65" s="76"/>
      <c r="D65" s="76"/>
      <c r="E65" s="77"/>
      <c r="F65" s="38"/>
      <c r="G65" s="2">
        <v>4657</v>
      </c>
      <c r="H65" s="2">
        <f>H66+H69</f>
        <v>1160493</v>
      </c>
      <c r="I65" s="2">
        <f t="shared" si="0"/>
        <v>1155836</v>
      </c>
      <c r="J65" s="39"/>
      <c r="K65" s="40"/>
    </row>
    <row r="66" spans="1:11" ht="27" customHeight="1">
      <c r="A66" s="37">
        <f t="shared" si="1"/>
        <v>59</v>
      </c>
      <c r="B66" s="43"/>
      <c r="C66" s="80" t="s">
        <v>23</v>
      </c>
      <c r="D66" s="85"/>
      <c r="E66" s="81"/>
      <c r="F66" s="55"/>
      <c r="G66" s="5">
        <v>4231</v>
      </c>
      <c r="H66" s="5">
        <f>H67</f>
        <v>1160241</v>
      </c>
      <c r="I66" s="5">
        <f t="shared" si="0"/>
        <v>1156010</v>
      </c>
      <c r="J66" s="46"/>
      <c r="K66" s="49"/>
    </row>
    <row r="67" spans="1:11" ht="27" customHeight="1">
      <c r="A67" s="37">
        <f t="shared" si="1"/>
        <v>60</v>
      </c>
      <c r="B67" s="43"/>
      <c r="C67" s="45"/>
      <c r="D67" s="75" t="s">
        <v>24</v>
      </c>
      <c r="E67" s="77"/>
      <c r="F67" s="44"/>
      <c r="G67" s="2">
        <v>4231</v>
      </c>
      <c r="H67" s="2">
        <f>H68</f>
        <v>1160241</v>
      </c>
      <c r="I67" s="2">
        <f t="shared" si="0"/>
        <v>1156010</v>
      </c>
      <c r="J67" s="39"/>
      <c r="K67" s="42"/>
    </row>
    <row r="68" spans="1:11" ht="27" customHeight="1">
      <c r="A68" s="37">
        <f t="shared" si="1"/>
        <v>61</v>
      </c>
      <c r="B68" s="43"/>
      <c r="C68" s="43"/>
      <c r="D68" s="43"/>
      <c r="E68" s="57" t="s">
        <v>83</v>
      </c>
      <c r="F68" s="52" t="s">
        <v>87</v>
      </c>
      <c r="G68" s="2">
        <v>4231</v>
      </c>
      <c r="H68" s="2">
        <f>1213241-53000</f>
        <v>1160241</v>
      </c>
      <c r="I68" s="5">
        <f t="shared" si="0"/>
        <v>1156010</v>
      </c>
      <c r="J68" s="46"/>
      <c r="K68" s="49"/>
    </row>
    <row r="69" spans="1:11" ht="27" customHeight="1">
      <c r="A69" s="37">
        <f t="shared" si="1"/>
        <v>62</v>
      </c>
      <c r="B69" s="43"/>
      <c r="C69" s="75" t="s">
        <v>25</v>
      </c>
      <c r="D69" s="76"/>
      <c r="E69" s="77"/>
      <c r="F69" s="38"/>
      <c r="G69" s="2">
        <v>426</v>
      </c>
      <c r="H69" s="2">
        <f>H70</f>
        <v>252</v>
      </c>
      <c r="I69" s="2">
        <f t="shared" si="0"/>
        <v>-174</v>
      </c>
      <c r="J69" s="39"/>
      <c r="K69" s="42"/>
    </row>
    <row r="70" spans="1:11" ht="27" customHeight="1">
      <c r="A70" s="37">
        <f t="shared" si="1"/>
        <v>63</v>
      </c>
      <c r="B70" s="43"/>
      <c r="C70" s="45"/>
      <c r="D70" s="75" t="s">
        <v>26</v>
      </c>
      <c r="E70" s="77"/>
      <c r="F70" s="44"/>
      <c r="G70" s="2">
        <v>426</v>
      </c>
      <c r="H70" s="2">
        <f>H71</f>
        <v>252</v>
      </c>
      <c r="I70" s="2">
        <f t="shared" si="0"/>
        <v>-174</v>
      </c>
      <c r="J70" s="39"/>
      <c r="K70" s="42"/>
    </row>
    <row r="71" spans="1:11" ht="27" customHeight="1">
      <c r="A71" s="37">
        <f t="shared" si="1"/>
        <v>64</v>
      </c>
      <c r="B71" s="43"/>
      <c r="C71" s="51"/>
      <c r="D71" s="45"/>
      <c r="E71" s="58" t="s">
        <v>27</v>
      </c>
      <c r="F71" s="44" t="s">
        <v>49</v>
      </c>
      <c r="G71" s="2">
        <v>426</v>
      </c>
      <c r="H71" s="2">
        <v>252</v>
      </c>
      <c r="I71" s="2">
        <f t="shared" si="0"/>
        <v>-174</v>
      </c>
      <c r="J71" s="39"/>
      <c r="K71" s="42"/>
    </row>
    <row r="72" spans="1:11" ht="27" customHeight="1">
      <c r="A72" s="37">
        <f t="shared" si="1"/>
        <v>65</v>
      </c>
      <c r="B72" s="82" t="s">
        <v>122</v>
      </c>
      <c r="C72" s="83"/>
      <c r="D72" s="83"/>
      <c r="E72" s="84"/>
      <c r="F72" s="59"/>
      <c r="G72" s="60">
        <v>224997</v>
      </c>
      <c r="H72" s="60">
        <f>H73</f>
        <v>230987</v>
      </c>
      <c r="I72" s="60">
        <f t="shared" si="0"/>
        <v>5990</v>
      </c>
      <c r="J72" s="61"/>
      <c r="K72" s="62"/>
    </row>
    <row r="73" spans="1:11" ht="27" customHeight="1">
      <c r="A73" s="37">
        <f t="shared" si="1"/>
        <v>66</v>
      </c>
      <c r="B73" s="45"/>
      <c r="C73" s="75" t="s">
        <v>123</v>
      </c>
      <c r="D73" s="76"/>
      <c r="E73" s="77"/>
      <c r="F73" s="38"/>
      <c r="G73" s="2">
        <v>224997</v>
      </c>
      <c r="H73" s="2">
        <f>H74+H76</f>
        <v>230987</v>
      </c>
      <c r="I73" s="2">
        <f t="shared" si="0"/>
        <v>5990</v>
      </c>
      <c r="J73" s="39"/>
      <c r="K73" s="42"/>
    </row>
    <row r="74" spans="1:11" ht="27" customHeight="1">
      <c r="A74" s="37">
        <f t="shared" ref="A74:A116" si="2">A73+1</f>
        <v>67</v>
      </c>
      <c r="B74" s="43"/>
      <c r="C74" s="45"/>
      <c r="D74" s="75" t="s">
        <v>124</v>
      </c>
      <c r="E74" s="77"/>
      <c r="F74" s="44"/>
      <c r="G74" s="2">
        <v>169997</v>
      </c>
      <c r="H74" s="2">
        <f>H75</f>
        <v>177987</v>
      </c>
      <c r="I74" s="2">
        <f t="shared" si="0"/>
        <v>7990</v>
      </c>
      <c r="J74" s="39"/>
      <c r="K74" s="42"/>
    </row>
    <row r="75" spans="1:11" ht="40.5" customHeight="1">
      <c r="A75" s="37">
        <f t="shared" si="2"/>
        <v>68</v>
      </c>
      <c r="B75" s="43"/>
      <c r="C75" s="43"/>
      <c r="D75" s="53"/>
      <c r="E75" s="1" t="s">
        <v>125</v>
      </c>
      <c r="F75" s="1" t="s">
        <v>126</v>
      </c>
      <c r="G75" s="5">
        <v>169997</v>
      </c>
      <c r="H75" s="5">
        <v>177987</v>
      </c>
      <c r="I75" s="2">
        <f t="shared" si="0"/>
        <v>7990</v>
      </c>
      <c r="J75" s="39"/>
      <c r="K75" s="42"/>
    </row>
    <row r="76" spans="1:11" ht="27" customHeight="1">
      <c r="A76" s="54">
        <f t="shared" si="2"/>
        <v>69</v>
      </c>
      <c r="B76" s="43"/>
      <c r="C76" s="43"/>
      <c r="D76" s="80" t="s">
        <v>127</v>
      </c>
      <c r="E76" s="81"/>
      <c r="F76" s="52"/>
      <c r="G76" s="5">
        <v>55000</v>
      </c>
      <c r="H76" s="5">
        <f>H77</f>
        <v>53000</v>
      </c>
      <c r="I76" s="5">
        <f t="shared" si="0"/>
        <v>-2000</v>
      </c>
      <c r="J76" s="46"/>
      <c r="K76" s="49"/>
    </row>
    <row r="77" spans="1:11" ht="27" customHeight="1">
      <c r="A77" s="37">
        <f t="shared" si="2"/>
        <v>70</v>
      </c>
      <c r="B77" s="43"/>
      <c r="C77" s="43"/>
      <c r="D77" s="45"/>
      <c r="E77" s="1" t="s">
        <v>128</v>
      </c>
      <c r="F77" s="1" t="s">
        <v>151</v>
      </c>
      <c r="G77" s="2">
        <v>55000</v>
      </c>
      <c r="H77" s="2">
        <v>53000</v>
      </c>
      <c r="I77" s="2">
        <f t="shared" si="0"/>
        <v>-2000</v>
      </c>
      <c r="J77" s="39"/>
      <c r="K77" s="42"/>
    </row>
    <row r="78" spans="1:11" ht="27" customHeight="1">
      <c r="A78" s="37">
        <f t="shared" si="2"/>
        <v>71</v>
      </c>
      <c r="B78" s="75" t="s">
        <v>100</v>
      </c>
      <c r="C78" s="76"/>
      <c r="D78" s="76"/>
      <c r="E78" s="77"/>
      <c r="F78" s="38"/>
      <c r="G78" s="2">
        <v>1477894</v>
      </c>
      <c r="H78" s="2">
        <f>H79+H82+H85</f>
        <v>1410814</v>
      </c>
      <c r="I78" s="2">
        <f t="shared" si="0"/>
        <v>-67080</v>
      </c>
      <c r="J78" s="39"/>
      <c r="K78" s="40"/>
    </row>
    <row r="79" spans="1:11" ht="27" customHeight="1">
      <c r="A79" s="37">
        <f t="shared" si="2"/>
        <v>72</v>
      </c>
      <c r="B79" s="41"/>
      <c r="C79" s="75" t="s">
        <v>28</v>
      </c>
      <c r="D79" s="76"/>
      <c r="E79" s="77"/>
      <c r="F79" s="38"/>
      <c r="G79" s="2">
        <v>51754</v>
      </c>
      <c r="H79" s="2">
        <f>H80</f>
        <v>51752</v>
      </c>
      <c r="I79" s="2">
        <f t="shared" si="0"/>
        <v>-2</v>
      </c>
      <c r="J79" s="39"/>
      <c r="K79" s="42"/>
    </row>
    <row r="80" spans="1:11" ht="27" customHeight="1">
      <c r="A80" s="37">
        <f t="shared" si="2"/>
        <v>73</v>
      </c>
      <c r="B80" s="43"/>
      <c r="C80" s="43"/>
      <c r="D80" s="75" t="s">
        <v>72</v>
      </c>
      <c r="E80" s="77"/>
      <c r="F80" s="44"/>
      <c r="G80" s="2">
        <v>51754</v>
      </c>
      <c r="H80" s="2">
        <f>H81</f>
        <v>51752</v>
      </c>
      <c r="I80" s="2">
        <f t="shared" ref="I80:I117" si="3">H80-G80</f>
        <v>-2</v>
      </c>
      <c r="J80" s="39"/>
      <c r="K80" s="42"/>
    </row>
    <row r="81" spans="1:11" ht="40.5" customHeight="1">
      <c r="A81" s="37">
        <f t="shared" si="2"/>
        <v>74</v>
      </c>
      <c r="B81" s="43"/>
      <c r="C81" s="47"/>
      <c r="D81" s="53"/>
      <c r="E81" s="1" t="s">
        <v>74</v>
      </c>
      <c r="F81" s="44" t="s">
        <v>95</v>
      </c>
      <c r="G81" s="2">
        <v>51754</v>
      </c>
      <c r="H81" s="2">
        <v>51752</v>
      </c>
      <c r="I81" s="2">
        <f t="shared" si="3"/>
        <v>-2</v>
      </c>
      <c r="J81" s="39"/>
      <c r="K81" s="42"/>
    </row>
    <row r="82" spans="1:11" ht="27" customHeight="1">
      <c r="A82" s="37">
        <f t="shared" si="2"/>
        <v>75</v>
      </c>
      <c r="B82" s="43"/>
      <c r="C82" s="75" t="s">
        <v>29</v>
      </c>
      <c r="D82" s="76"/>
      <c r="E82" s="77"/>
      <c r="F82" s="55"/>
      <c r="G82" s="5">
        <v>976000</v>
      </c>
      <c r="H82" s="5">
        <f>H83</f>
        <v>822000</v>
      </c>
      <c r="I82" s="5">
        <f t="shared" si="3"/>
        <v>-154000</v>
      </c>
      <c r="J82" s="46"/>
      <c r="K82" s="49"/>
    </row>
    <row r="83" spans="1:11" ht="27" customHeight="1">
      <c r="A83" s="37">
        <f t="shared" si="2"/>
        <v>76</v>
      </c>
      <c r="B83" s="43"/>
      <c r="C83" s="43"/>
      <c r="D83" s="80" t="s">
        <v>30</v>
      </c>
      <c r="E83" s="81"/>
      <c r="F83" s="52"/>
      <c r="G83" s="5">
        <v>976000</v>
      </c>
      <c r="H83" s="5">
        <f>H84</f>
        <v>822000</v>
      </c>
      <c r="I83" s="5">
        <f t="shared" si="3"/>
        <v>-154000</v>
      </c>
      <c r="J83" s="46"/>
      <c r="K83" s="49"/>
    </row>
    <row r="84" spans="1:11" ht="27" customHeight="1">
      <c r="A84" s="37">
        <f t="shared" si="2"/>
        <v>77</v>
      </c>
      <c r="B84" s="43"/>
      <c r="C84" s="43"/>
      <c r="D84" s="43"/>
      <c r="E84" s="48" t="s">
        <v>31</v>
      </c>
      <c r="F84" s="48" t="s">
        <v>51</v>
      </c>
      <c r="G84" s="5">
        <v>976000</v>
      </c>
      <c r="H84" s="5">
        <v>822000</v>
      </c>
      <c r="I84" s="5">
        <f t="shared" si="3"/>
        <v>-154000</v>
      </c>
      <c r="J84" s="46"/>
      <c r="K84" s="49"/>
    </row>
    <row r="85" spans="1:11" ht="27" customHeight="1">
      <c r="A85" s="37">
        <f t="shared" si="2"/>
        <v>78</v>
      </c>
      <c r="B85" s="43"/>
      <c r="C85" s="75" t="s">
        <v>32</v>
      </c>
      <c r="D85" s="76"/>
      <c r="E85" s="77"/>
      <c r="F85" s="38"/>
      <c r="G85" s="2">
        <v>450140</v>
      </c>
      <c r="H85" s="2">
        <f>H86+H88+H90+H92+H94</f>
        <v>537062</v>
      </c>
      <c r="I85" s="2">
        <f t="shared" si="3"/>
        <v>86922</v>
      </c>
      <c r="J85" s="39"/>
      <c r="K85" s="42"/>
    </row>
    <row r="86" spans="1:11" ht="27" customHeight="1">
      <c r="A86" s="37">
        <f t="shared" si="2"/>
        <v>79</v>
      </c>
      <c r="B86" s="43"/>
      <c r="C86" s="43"/>
      <c r="D86" s="75" t="s">
        <v>84</v>
      </c>
      <c r="E86" s="77"/>
      <c r="F86" s="44"/>
      <c r="G86" s="2">
        <v>49714</v>
      </c>
      <c r="H86" s="2">
        <f>H87</f>
        <v>70505</v>
      </c>
      <c r="I86" s="2">
        <f t="shared" si="3"/>
        <v>20791</v>
      </c>
      <c r="J86" s="39"/>
      <c r="K86" s="42"/>
    </row>
    <row r="87" spans="1:11" ht="27" customHeight="1">
      <c r="A87" s="37">
        <f t="shared" si="2"/>
        <v>80</v>
      </c>
      <c r="B87" s="43"/>
      <c r="C87" s="43"/>
      <c r="D87" s="53"/>
      <c r="E87" s="1" t="s">
        <v>33</v>
      </c>
      <c r="F87" s="1" t="s">
        <v>52</v>
      </c>
      <c r="G87" s="2">
        <v>49714</v>
      </c>
      <c r="H87" s="2">
        <v>70505</v>
      </c>
      <c r="I87" s="2">
        <f t="shared" si="3"/>
        <v>20791</v>
      </c>
      <c r="J87" s="39"/>
      <c r="K87" s="42"/>
    </row>
    <row r="88" spans="1:11" ht="27" customHeight="1">
      <c r="A88" s="37">
        <f t="shared" si="2"/>
        <v>81</v>
      </c>
      <c r="B88" s="43"/>
      <c r="C88" s="43"/>
      <c r="D88" s="80" t="s">
        <v>115</v>
      </c>
      <c r="E88" s="81"/>
      <c r="F88" s="52"/>
      <c r="G88" s="5">
        <v>210173</v>
      </c>
      <c r="H88" s="5">
        <f>H89</f>
        <v>349439</v>
      </c>
      <c r="I88" s="5">
        <f t="shared" si="3"/>
        <v>139266</v>
      </c>
      <c r="J88" s="46"/>
      <c r="K88" s="49"/>
    </row>
    <row r="89" spans="1:11" ht="27" customHeight="1">
      <c r="A89" s="37">
        <f t="shared" si="2"/>
        <v>82</v>
      </c>
      <c r="B89" s="43"/>
      <c r="C89" s="43"/>
      <c r="D89" s="53"/>
      <c r="E89" s="1" t="s">
        <v>34</v>
      </c>
      <c r="F89" s="1" t="s">
        <v>53</v>
      </c>
      <c r="G89" s="2">
        <v>210173</v>
      </c>
      <c r="H89" s="2">
        <v>349439</v>
      </c>
      <c r="I89" s="2">
        <f t="shared" si="3"/>
        <v>139266</v>
      </c>
      <c r="J89" s="39"/>
      <c r="K89" s="42"/>
    </row>
    <row r="90" spans="1:11" ht="27" customHeight="1">
      <c r="A90" s="37">
        <f t="shared" si="2"/>
        <v>83</v>
      </c>
      <c r="B90" s="43"/>
      <c r="C90" s="43"/>
      <c r="D90" s="80" t="s">
        <v>116</v>
      </c>
      <c r="E90" s="81"/>
      <c r="F90" s="52"/>
      <c r="G90" s="5">
        <v>119750</v>
      </c>
      <c r="H90" s="5">
        <f>H91</f>
        <v>40000</v>
      </c>
      <c r="I90" s="5">
        <f t="shared" si="3"/>
        <v>-79750</v>
      </c>
      <c r="J90" s="46"/>
      <c r="K90" s="49"/>
    </row>
    <row r="91" spans="1:11" ht="27" customHeight="1">
      <c r="A91" s="37">
        <f t="shared" si="2"/>
        <v>84</v>
      </c>
      <c r="B91" s="43"/>
      <c r="C91" s="43"/>
      <c r="D91" s="47"/>
      <c r="E91" s="48" t="s">
        <v>35</v>
      </c>
      <c r="F91" s="48" t="s">
        <v>54</v>
      </c>
      <c r="G91" s="5">
        <v>119750</v>
      </c>
      <c r="H91" s="5">
        <v>40000</v>
      </c>
      <c r="I91" s="5">
        <f t="shared" si="3"/>
        <v>-79750</v>
      </c>
      <c r="J91" s="46"/>
      <c r="K91" s="49"/>
    </row>
    <row r="92" spans="1:11" ht="27" customHeight="1">
      <c r="A92" s="37">
        <f t="shared" si="2"/>
        <v>85</v>
      </c>
      <c r="B92" s="43"/>
      <c r="C92" s="43"/>
      <c r="D92" s="75" t="s">
        <v>117</v>
      </c>
      <c r="E92" s="77"/>
      <c r="F92" s="52"/>
      <c r="G92" s="2">
        <v>56434</v>
      </c>
      <c r="H92" s="2">
        <f>H93</f>
        <v>50090</v>
      </c>
      <c r="I92" s="2">
        <f t="shared" si="3"/>
        <v>-6344</v>
      </c>
      <c r="J92" s="39"/>
      <c r="K92" s="42"/>
    </row>
    <row r="93" spans="1:11" ht="27" customHeight="1">
      <c r="A93" s="37">
        <f t="shared" si="2"/>
        <v>86</v>
      </c>
      <c r="B93" s="47"/>
      <c r="C93" s="47"/>
      <c r="D93" s="47"/>
      <c r="E93" s="48" t="s">
        <v>36</v>
      </c>
      <c r="F93" s="48" t="s">
        <v>55</v>
      </c>
      <c r="G93" s="5">
        <v>56434</v>
      </c>
      <c r="H93" s="5">
        <v>50090</v>
      </c>
      <c r="I93" s="5">
        <f t="shared" si="3"/>
        <v>-6344</v>
      </c>
      <c r="J93" s="46"/>
      <c r="K93" s="49"/>
    </row>
    <row r="94" spans="1:11" ht="27" customHeight="1">
      <c r="A94" s="37">
        <f t="shared" si="2"/>
        <v>87</v>
      </c>
      <c r="B94" s="45"/>
      <c r="C94" s="45"/>
      <c r="D94" s="75" t="s">
        <v>137</v>
      </c>
      <c r="E94" s="77"/>
      <c r="F94" s="44"/>
      <c r="G94" s="2">
        <v>14069</v>
      </c>
      <c r="H94" s="2">
        <f>H95</f>
        <v>27028</v>
      </c>
      <c r="I94" s="2">
        <f t="shared" si="3"/>
        <v>12959</v>
      </c>
      <c r="J94" s="39"/>
      <c r="K94" s="42"/>
    </row>
    <row r="95" spans="1:11" ht="27" customHeight="1">
      <c r="A95" s="37">
        <f t="shared" si="2"/>
        <v>88</v>
      </c>
      <c r="B95" s="43"/>
      <c r="C95" s="43"/>
      <c r="D95" s="45"/>
      <c r="E95" s="58" t="s">
        <v>37</v>
      </c>
      <c r="F95" s="44" t="s">
        <v>56</v>
      </c>
      <c r="G95" s="2">
        <v>14069</v>
      </c>
      <c r="H95" s="2">
        <v>27028</v>
      </c>
      <c r="I95" s="2">
        <f t="shared" si="3"/>
        <v>12959</v>
      </c>
      <c r="J95" s="39"/>
      <c r="K95" s="42"/>
    </row>
    <row r="96" spans="1:11" ht="27" customHeight="1">
      <c r="A96" s="37">
        <f t="shared" si="2"/>
        <v>89</v>
      </c>
      <c r="B96" s="75" t="s">
        <v>138</v>
      </c>
      <c r="C96" s="76"/>
      <c r="D96" s="76"/>
      <c r="E96" s="77"/>
      <c r="F96" s="38"/>
      <c r="G96" s="2">
        <v>1601660</v>
      </c>
      <c r="H96" s="2">
        <f>H97+H102</f>
        <v>1845249</v>
      </c>
      <c r="I96" s="2">
        <f t="shared" si="3"/>
        <v>243589</v>
      </c>
      <c r="J96" s="39"/>
      <c r="K96" s="40"/>
    </row>
    <row r="97" spans="1:11" ht="27" customHeight="1">
      <c r="A97" s="37">
        <f t="shared" si="2"/>
        <v>90</v>
      </c>
      <c r="B97" s="43"/>
      <c r="C97" s="75" t="s">
        <v>38</v>
      </c>
      <c r="D97" s="76"/>
      <c r="E97" s="77"/>
      <c r="F97" s="38"/>
      <c r="G97" s="2">
        <v>1084931</v>
      </c>
      <c r="H97" s="2">
        <f>H98</f>
        <v>1137885</v>
      </c>
      <c r="I97" s="2">
        <f t="shared" si="3"/>
        <v>52954</v>
      </c>
      <c r="J97" s="39"/>
      <c r="K97" s="42"/>
    </row>
    <row r="98" spans="1:11" ht="27" customHeight="1">
      <c r="A98" s="37">
        <f t="shared" si="2"/>
        <v>91</v>
      </c>
      <c r="B98" s="43"/>
      <c r="C98" s="45"/>
      <c r="D98" s="75" t="s">
        <v>139</v>
      </c>
      <c r="E98" s="77"/>
      <c r="F98" s="44"/>
      <c r="G98" s="2">
        <f>SUM(G99:G101)</f>
        <v>1084931</v>
      </c>
      <c r="H98" s="2">
        <f>SUM(H99:H101)</f>
        <v>1137885</v>
      </c>
      <c r="I98" s="2">
        <f t="shared" si="3"/>
        <v>52954</v>
      </c>
      <c r="J98" s="39"/>
      <c r="K98" s="42"/>
    </row>
    <row r="99" spans="1:11" ht="40.5" customHeight="1">
      <c r="A99" s="37">
        <f t="shared" si="2"/>
        <v>92</v>
      </c>
      <c r="B99" s="43"/>
      <c r="C99" s="43"/>
      <c r="D99" s="43"/>
      <c r="E99" s="1" t="s">
        <v>141</v>
      </c>
      <c r="F99" s="1" t="s">
        <v>75</v>
      </c>
      <c r="G99" s="2">
        <v>4686</v>
      </c>
      <c r="H99" s="2">
        <v>4686</v>
      </c>
      <c r="I99" s="2">
        <f>H99-G99</f>
        <v>0</v>
      </c>
      <c r="J99" s="39"/>
      <c r="K99" s="42"/>
    </row>
    <row r="100" spans="1:11" ht="54" customHeight="1">
      <c r="A100" s="37">
        <f t="shared" si="2"/>
        <v>93</v>
      </c>
      <c r="B100" s="43"/>
      <c r="C100" s="43"/>
      <c r="D100" s="43"/>
      <c r="E100" s="1" t="s">
        <v>153</v>
      </c>
      <c r="F100" s="1" t="s">
        <v>57</v>
      </c>
      <c r="G100" s="2">
        <v>38632</v>
      </c>
      <c r="H100" s="2">
        <v>38632</v>
      </c>
      <c r="I100" s="2">
        <f t="shared" si="3"/>
        <v>0</v>
      </c>
      <c r="J100" s="39"/>
      <c r="K100" s="42"/>
    </row>
    <row r="101" spans="1:11" ht="40.5" customHeight="1">
      <c r="A101" s="37">
        <f t="shared" si="2"/>
        <v>94</v>
      </c>
      <c r="B101" s="43"/>
      <c r="C101" s="43"/>
      <c r="D101" s="43"/>
      <c r="E101" s="63" t="s">
        <v>140</v>
      </c>
      <c r="F101" s="63" t="s">
        <v>88</v>
      </c>
      <c r="G101" s="64">
        <v>1041613</v>
      </c>
      <c r="H101" s="64">
        <v>1094567</v>
      </c>
      <c r="I101" s="64">
        <f t="shared" si="3"/>
        <v>52954</v>
      </c>
      <c r="J101" s="65"/>
      <c r="K101" s="66"/>
    </row>
    <row r="102" spans="1:11" ht="27" customHeight="1">
      <c r="A102" s="37">
        <f t="shared" si="2"/>
        <v>95</v>
      </c>
      <c r="B102" s="43"/>
      <c r="C102" s="75" t="s">
        <v>39</v>
      </c>
      <c r="D102" s="76"/>
      <c r="E102" s="77"/>
      <c r="F102" s="38"/>
      <c r="G102" s="2">
        <v>516729</v>
      </c>
      <c r="H102" s="2">
        <f>H103+H105</f>
        <v>707364</v>
      </c>
      <c r="I102" s="2">
        <f t="shared" si="3"/>
        <v>190635</v>
      </c>
      <c r="J102" s="39"/>
      <c r="K102" s="42"/>
    </row>
    <row r="103" spans="1:11" ht="40.5" customHeight="1">
      <c r="A103" s="37">
        <f t="shared" si="2"/>
        <v>96</v>
      </c>
      <c r="B103" s="43"/>
      <c r="C103" s="43"/>
      <c r="D103" s="75" t="s">
        <v>73</v>
      </c>
      <c r="E103" s="77"/>
      <c r="F103" s="44"/>
      <c r="G103" s="2">
        <v>117000</v>
      </c>
      <c r="H103" s="2">
        <f>H104</f>
        <v>110000</v>
      </c>
      <c r="I103" s="2">
        <f t="shared" si="3"/>
        <v>-7000</v>
      </c>
      <c r="J103" s="39"/>
      <c r="K103" s="42"/>
    </row>
    <row r="104" spans="1:11" ht="40.5" customHeight="1">
      <c r="A104" s="37">
        <f t="shared" si="2"/>
        <v>97</v>
      </c>
      <c r="B104" s="43"/>
      <c r="C104" s="43"/>
      <c r="D104" s="45"/>
      <c r="E104" s="1" t="s">
        <v>40</v>
      </c>
      <c r="F104" s="1" t="s">
        <v>47</v>
      </c>
      <c r="G104" s="2">
        <v>117000</v>
      </c>
      <c r="H104" s="2">
        <v>110000</v>
      </c>
      <c r="I104" s="2">
        <f t="shared" si="3"/>
        <v>-7000</v>
      </c>
      <c r="J104" s="39"/>
      <c r="K104" s="42"/>
    </row>
    <row r="105" spans="1:11" ht="27" customHeight="1">
      <c r="A105" s="37">
        <f t="shared" si="2"/>
        <v>98</v>
      </c>
      <c r="B105" s="43"/>
      <c r="C105" s="43"/>
      <c r="D105" s="75" t="s">
        <v>85</v>
      </c>
      <c r="E105" s="77"/>
      <c r="F105" s="44"/>
      <c r="G105" s="2">
        <v>399729</v>
      </c>
      <c r="H105" s="2">
        <f>H106</f>
        <v>597364</v>
      </c>
      <c r="I105" s="2">
        <f t="shared" si="3"/>
        <v>197635</v>
      </c>
      <c r="J105" s="39"/>
      <c r="K105" s="42"/>
    </row>
    <row r="106" spans="1:11" ht="27" customHeight="1">
      <c r="A106" s="37">
        <f t="shared" si="2"/>
        <v>99</v>
      </c>
      <c r="B106" s="43"/>
      <c r="C106" s="43"/>
      <c r="D106" s="45"/>
      <c r="E106" s="58" t="s">
        <v>41</v>
      </c>
      <c r="F106" s="44"/>
      <c r="G106" s="2">
        <v>399729</v>
      </c>
      <c r="H106" s="2">
        <f>SUM(H107:H109)</f>
        <v>597364</v>
      </c>
      <c r="I106" s="2">
        <f t="shared" si="3"/>
        <v>197635</v>
      </c>
      <c r="J106" s="39"/>
      <c r="K106" s="42"/>
    </row>
    <row r="107" spans="1:11" ht="27" customHeight="1">
      <c r="A107" s="37">
        <f t="shared" si="2"/>
        <v>100</v>
      </c>
      <c r="B107" s="43"/>
      <c r="C107" s="43"/>
      <c r="D107" s="43"/>
      <c r="E107" s="1"/>
      <c r="F107" s="44" t="s">
        <v>93</v>
      </c>
      <c r="G107" s="2">
        <v>148500</v>
      </c>
      <c r="H107" s="2">
        <v>148500</v>
      </c>
      <c r="I107" s="2">
        <f t="shared" si="3"/>
        <v>0</v>
      </c>
      <c r="J107" s="39"/>
      <c r="K107" s="42"/>
    </row>
    <row r="108" spans="1:11" ht="27" customHeight="1">
      <c r="A108" s="37">
        <f t="shared" si="2"/>
        <v>101</v>
      </c>
      <c r="B108" s="43"/>
      <c r="C108" s="43"/>
      <c r="D108" s="43"/>
      <c r="E108" s="1"/>
      <c r="F108" s="44" t="s">
        <v>118</v>
      </c>
      <c r="G108" s="2">
        <v>111760</v>
      </c>
      <c r="H108" s="2">
        <v>113920</v>
      </c>
      <c r="I108" s="2">
        <f t="shared" si="3"/>
        <v>2160</v>
      </c>
      <c r="J108" s="39"/>
      <c r="K108" s="42"/>
    </row>
    <row r="109" spans="1:11" ht="27" customHeight="1">
      <c r="A109" s="37">
        <f t="shared" si="2"/>
        <v>102</v>
      </c>
      <c r="B109" s="43"/>
      <c r="C109" s="43"/>
      <c r="D109" s="43"/>
      <c r="E109" s="57"/>
      <c r="F109" s="52" t="s">
        <v>70</v>
      </c>
      <c r="G109" s="5">
        <v>139469</v>
      </c>
      <c r="H109" s="5">
        <v>334944</v>
      </c>
      <c r="I109" s="5">
        <f t="shared" si="3"/>
        <v>195475</v>
      </c>
      <c r="J109" s="46"/>
      <c r="K109" s="49"/>
    </row>
    <row r="110" spans="1:11" ht="27" customHeight="1">
      <c r="A110" s="37">
        <f t="shared" si="2"/>
        <v>103</v>
      </c>
      <c r="B110" s="75" t="s">
        <v>142</v>
      </c>
      <c r="C110" s="76"/>
      <c r="D110" s="76"/>
      <c r="E110" s="77"/>
      <c r="F110" s="38"/>
      <c r="G110" s="2">
        <v>11799000</v>
      </c>
      <c r="H110" s="2">
        <f>H111</f>
        <v>28735000</v>
      </c>
      <c r="I110" s="2">
        <f t="shared" si="3"/>
        <v>16936000</v>
      </c>
      <c r="J110" s="39"/>
      <c r="K110" s="40"/>
    </row>
    <row r="111" spans="1:11" ht="27" customHeight="1">
      <c r="A111" s="37">
        <f t="shared" si="2"/>
        <v>104</v>
      </c>
      <c r="B111" s="41"/>
      <c r="C111" s="75" t="s">
        <v>42</v>
      </c>
      <c r="D111" s="76"/>
      <c r="E111" s="77"/>
      <c r="F111" s="38"/>
      <c r="G111" s="2">
        <v>11799000</v>
      </c>
      <c r="H111" s="2">
        <f>H112+H114</f>
        <v>28735000</v>
      </c>
      <c r="I111" s="2">
        <f t="shared" si="3"/>
        <v>16936000</v>
      </c>
      <c r="J111" s="39"/>
      <c r="K111" s="42"/>
    </row>
    <row r="112" spans="1:11" ht="27" customHeight="1">
      <c r="A112" s="37">
        <f t="shared" si="2"/>
        <v>105</v>
      </c>
      <c r="B112" s="43"/>
      <c r="C112" s="43"/>
      <c r="D112" s="80" t="s">
        <v>43</v>
      </c>
      <c r="E112" s="81"/>
      <c r="F112" s="52"/>
      <c r="G112" s="5">
        <v>5626000</v>
      </c>
      <c r="H112" s="5">
        <f>H113</f>
        <v>14276000</v>
      </c>
      <c r="I112" s="5">
        <f t="shared" si="3"/>
        <v>8650000</v>
      </c>
      <c r="J112" s="46"/>
      <c r="K112" s="49"/>
    </row>
    <row r="113" spans="1:11" ht="27" customHeight="1">
      <c r="A113" s="37">
        <f t="shared" si="2"/>
        <v>106</v>
      </c>
      <c r="B113" s="43"/>
      <c r="C113" s="43"/>
      <c r="D113" s="45"/>
      <c r="E113" s="1" t="s">
        <v>44</v>
      </c>
      <c r="F113" s="44" t="s">
        <v>66</v>
      </c>
      <c r="G113" s="2">
        <v>5626000</v>
      </c>
      <c r="H113" s="2">
        <v>14276000</v>
      </c>
      <c r="I113" s="2">
        <f t="shared" si="3"/>
        <v>8650000</v>
      </c>
      <c r="J113" s="39"/>
      <c r="K113" s="42"/>
    </row>
    <row r="114" spans="1:11" ht="27" customHeight="1">
      <c r="A114" s="37">
        <f t="shared" si="2"/>
        <v>107</v>
      </c>
      <c r="B114" s="43"/>
      <c r="C114" s="43"/>
      <c r="D114" s="75" t="s">
        <v>45</v>
      </c>
      <c r="E114" s="77"/>
      <c r="F114" s="44"/>
      <c r="G114" s="2">
        <v>6173000</v>
      </c>
      <c r="H114" s="2">
        <f>SUM(H115:H116)</f>
        <v>14459000</v>
      </c>
      <c r="I114" s="2">
        <f t="shared" si="3"/>
        <v>8286000</v>
      </c>
      <c r="J114" s="39"/>
      <c r="K114" s="42"/>
    </row>
    <row r="115" spans="1:11" ht="40.5" customHeight="1">
      <c r="A115" s="37">
        <f t="shared" si="2"/>
        <v>108</v>
      </c>
      <c r="B115" s="43"/>
      <c r="C115" s="43"/>
      <c r="D115" s="45"/>
      <c r="E115" s="1" t="s">
        <v>89</v>
      </c>
      <c r="F115" s="44" t="s">
        <v>90</v>
      </c>
      <c r="G115" s="2">
        <v>5173000</v>
      </c>
      <c r="H115" s="2">
        <v>13459000</v>
      </c>
      <c r="I115" s="2">
        <f t="shared" si="3"/>
        <v>8286000</v>
      </c>
      <c r="J115" s="39"/>
      <c r="K115" s="42"/>
    </row>
    <row r="116" spans="1:11" ht="40.5" customHeight="1">
      <c r="A116" s="37">
        <f t="shared" si="2"/>
        <v>109</v>
      </c>
      <c r="B116" s="43"/>
      <c r="C116" s="43"/>
      <c r="D116" s="47"/>
      <c r="E116" s="1" t="s">
        <v>91</v>
      </c>
      <c r="F116" s="44" t="s">
        <v>92</v>
      </c>
      <c r="G116" s="2">
        <v>1000000</v>
      </c>
      <c r="H116" s="2">
        <v>1000000</v>
      </c>
      <c r="I116" s="2">
        <f t="shared" si="3"/>
        <v>0</v>
      </c>
      <c r="J116" s="39"/>
      <c r="K116" s="42"/>
    </row>
    <row r="117" spans="1:11" ht="27" customHeight="1" thickBot="1">
      <c r="A117" s="78" t="s">
        <v>46</v>
      </c>
      <c r="B117" s="79"/>
      <c r="C117" s="79"/>
      <c r="D117" s="79"/>
      <c r="E117" s="79"/>
      <c r="F117" s="67"/>
      <c r="G117" s="68">
        <v>19367597</v>
      </c>
      <c r="H117" s="68">
        <f>H8+H18+H47+H57+H65+H72+H78+H96+H110</f>
        <v>37936232</v>
      </c>
      <c r="I117" s="69">
        <f t="shared" si="3"/>
        <v>18568635</v>
      </c>
      <c r="J117" s="70"/>
      <c r="K117" s="71"/>
    </row>
    <row r="125" spans="1:11" s="10" customFormat="1" ht="18" customHeight="1">
      <c r="A125" s="23"/>
      <c r="B125" s="7"/>
      <c r="C125" s="7"/>
      <c r="D125" s="7"/>
      <c r="E125" s="7"/>
      <c r="F125" s="15"/>
      <c r="I125" s="16"/>
      <c r="J125" s="17"/>
      <c r="K125" s="18"/>
    </row>
    <row r="126" spans="1:11" s="10" customFormat="1" ht="18" customHeight="1">
      <c r="A126" s="23"/>
      <c r="B126" s="7"/>
      <c r="C126" s="7"/>
      <c r="D126" s="7"/>
      <c r="E126" s="7"/>
      <c r="F126" s="15"/>
      <c r="I126" s="16"/>
      <c r="J126" s="17"/>
      <c r="K126" s="18"/>
    </row>
    <row r="127" spans="1:11" s="10" customFormat="1" ht="18" customHeight="1">
      <c r="A127" s="23"/>
      <c r="B127" s="7"/>
      <c r="C127" s="7"/>
      <c r="D127" s="7"/>
      <c r="E127" s="7"/>
      <c r="F127" s="15"/>
      <c r="I127" s="16"/>
      <c r="J127" s="17"/>
      <c r="K127" s="18"/>
    </row>
    <row r="128" spans="1:11" s="10" customFormat="1" ht="18" customHeight="1">
      <c r="A128" s="23"/>
      <c r="B128" s="7"/>
      <c r="C128" s="7"/>
      <c r="D128" s="7"/>
      <c r="E128" s="7"/>
      <c r="F128" s="15"/>
      <c r="I128" s="16"/>
      <c r="J128" s="17"/>
      <c r="K128" s="18"/>
    </row>
    <row r="129" spans="1:11" s="10" customFormat="1" ht="18" customHeight="1">
      <c r="A129" s="23"/>
      <c r="B129" s="7"/>
      <c r="C129" s="7"/>
      <c r="D129" s="7"/>
      <c r="E129" s="7"/>
      <c r="F129" s="15"/>
      <c r="I129" s="16"/>
      <c r="J129" s="17"/>
      <c r="K129" s="18"/>
    </row>
    <row r="130" spans="1:11" s="10" customFormat="1" ht="18" customHeight="1">
      <c r="A130" s="23"/>
      <c r="B130" s="7"/>
      <c r="C130" s="7"/>
      <c r="D130" s="7"/>
      <c r="E130" s="7"/>
      <c r="F130" s="15"/>
      <c r="I130" s="16"/>
      <c r="J130" s="17"/>
      <c r="K130" s="18"/>
    </row>
    <row r="131" spans="1:11" s="10" customFormat="1" ht="18" customHeight="1">
      <c r="A131" s="23"/>
      <c r="B131" s="7"/>
      <c r="C131" s="7"/>
      <c r="D131" s="7"/>
      <c r="E131" s="7"/>
      <c r="F131" s="15"/>
      <c r="I131" s="16"/>
      <c r="J131" s="17"/>
      <c r="K131" s="18"/>
    </row>
    <row r="132" spans="1:11" s="10" customFormat="1" ht="18" customHeight="1">
      <c r="A132" s="23"/>
      <c r="B132" s="7"/>
      <c r="C132" s="7"/>
      <c r="D132" s="7"/>
      <c r="E132" s="7"/>
      <c r="F132" s="15"/>
      <c r="I132" s="16"/>
      <c r="J132" s="17"/>
      <c r="K132" s="18"/>
    </row>
    <row r="133" spans="1:11" s="10" customFormat="1" ht="18" customHeight="1">
      <c r="A133" s="23"/>
      <c r="B133" s="7"/>
      <c r="C133" s="7"/>
      <c r="D133" s="7"/>
      <c r="E133" s="7"/>
      <c r="F133" s="15"/>
      <c r="I133" s="16"/>
      <c r="J133" s="17"/>
      <c r="K133" s="18"/>
    </row>
    <row r="134" spans="1:11" s="10" customFormat="1" ht="18" customHeight="1">
      <c r="A134" s="23"/>
      <c r="B134" s="7"/>
      <c r="C134" s="7"/>
      <c r="D134" s="7"/>
      <c r="E134" s="7"/>
      <c r="F134" s="15"/>
      <c r="I134" s="16"/>
      <c r="J134" s="17"/>
      <c r="K134" s="18"/>
    </row>
    <row r="135" spans="1:11" s="10" customFormat="1" ht="18" customHeight="1">
      <c r="A135" s="23"/>
      <c r="B135" s="7"/>
      <c r="C135" s="7"/>
      <c r="D135" s="7"/>
      <c r="E135" s="7"/>
      <c r="F135" s="72"/>
      <c r="G135" s="73"/>
      <c r="H135" s="73"/>
      <c r="I135" s="74"/>
      <c r="J135" s="17"/>
      <c r="K135" s="18"/>
    </row>
    <row r="136" spans="1:11" s="10" customFormat="1" ht="18" customHeight="1">
      <c r="A136" s="23"/>
      <c r="B136" s="7"/>
      <c r="C136" s="7"/>
      <c r="D136" s="7"/>
      <c r="E136" s="7"/>
      <c r="F136" s="72"/>
      <c r="G136" s="73"/>
      <c r="H136" s="73"/>
      <c r="I136" s="74"/>
      <c r="J136" s="17"/>
      <c r="K136" s="18"/>
    </row>
    <row r="137" spans="1:11" s="10" customFormat="1" ht="18" customHeight="1">
      <c r="A137" s="23"/>
      <c r="B137" s="7"/>
      <c r="C137" s="7"/>
      <c r="D137" s="7"/>
      <c r="E137" s="7"/>
      <c r="F137" s="72"/>
      <c r="G137" s="73"/>
      <c r="H137" s="73"/>
      <c r="I137" s="74"/>
      <c r="J137" s="17"/>
      <c r="K137" s="18"/>
    </row>
    <row r="138" spans="1:11" s="10" customFormat="1" ht="18" customHeight="1">
      <c r="A138" s="23"/>
      <c r="B138" s="7"/>
      <c r="C138" s="7"/>
      <c r="D138" s="7"/>
      <c r="E138" s="7"/>
      <c r="F138" s="72"/>
      <c r="G138" s="73"/>
      <c r="H138" s="73"/>
      <c r="I138" s="74"/>
      <c r="J138" s="17"/>
      <c r="K138" s="18"/>
    </row>
    <row r="139" spans="1:11" s="10" customFormat="1" ht="18" customHeight="1">
      <c r="A139" s="23"/>
      <c r="B139" s="7"/>
      <c r="C139" s="7"/>
      <c r="D139" s="7"/>
      <c r="E139" s="7"/>
      <c r="F139" s="72"/>
      <c r="G139" s="73"/>
      <c r="H139" s="73"/>
      <c r="I139" s="74"/>
      <c r="J139" s="17"/>
      <c r="K139" s="18"/>
    </row>
    <row r="140" spans="1:11" s="10" customFormat="1" ht="18" customHeight="1">
      <c r="A140" s="23"/>
      <c r="B140" s="7"/>
      <c r="C140" s="7"/>
      <c r="D140" s="7"/>
      <c r="E140" s="7"/>
      <c r="F140" s="72"/>
      <c r="G140" s="73"/>
      <c r="H140" s="73"/>
      <c r="I140" s="74"/>
      <c r="J140" s="17"/>
      <c r="K140" s="18"/>
    </row>
    <row r="141" spans="1:11" s="10" customFormat="1" ht="18.75" customHeight="1">
      <c r="A141" s="23"/>
      <c r="B141" s="7"/>
      <c r="C141" s="7"/>
      <c r="D141" s="7"/>
      <c r="E141" s="7"/>
      <c r="F141" s="72"/>
      <c r="G141" s="73"/>
      <c r="H141" s="73"/>
      <c r="I141" s="74"/>
      <c r="J141" s="17"/>
      <c r="K141" s="18"/>
    </row>
    <row r="142" spans="1:11" s="10" customFormat="1" ht="18.75" customHeight="1">
      <c r="A142" s="23"/>
      <c r="B142" s="7"/>
      <c r="C142" s="7"/>
      <c r="D142" s="7"/>
      <c r="E142" s="7"/>
      <c r="F142" s="72"/>
      <c r="G142" s="73"/>
      <c r="H142" s="73"/>
      <c r="I142" s="74"/>
      <c r="J142" s="17"/>
      <c r="K142" s="18"/>
    </row>
    <row r="143" spans="1:11" ht="18" customHeight="1">
      <c r="F143" s="72"/>
      <c r="G143" s="73"/>
      <c r="H143" s="73"/>
      <c r="I143" s="74"/>
    </row>
  </sheetData>
  <mergeCells count="57">
    <mergeCell ref="C14:E14"/>
    <mergeCell ref="D10:E10"/>
    <mergeCell ref="C9:E9"/>
    <mergeCell ref="B8:E8"/>
    <mergeCell ref="J1:K1"/>
    <mergeCell ref="G4:H4"/>
    <mergeCell ref="B6:E7"/>
    <mergeCell ref="F6:F7"/>
    <mergeCell ref="J6:K7"/>
    <mergeCell ref="D40:E40"/>
    <mergeCell ref="C44:E44"/>
    <mergeCell ref="D20:E20"/>
    <mergeCell ref="C19:E19"/>
    <mergeCell ref="D15:E15"/>
    <mergeCell ref="B18:E18"/>
    <mergeCell ref="D54:E54"/>
    <mergeCell ref="C53:E53"/>
    <mergeCell ref="D49:E49"/>
    <mergeCell ref="C48:E48"/>
    <mergeCell ref="D45:E45"/>
    <mergeCell ref="B47:E47"/>
    <mergeCell ref="C62:E62"/>
    <mergeCell ref="D63:E63"/>
    <mergeCell ref="B65:E65"/>
    <mergeCell ref="C66:E66"/>
    <mergeCell ref="B57:E57"/>
    <mergeCell ref="C58:E58"/>
    <mergeCell ref="D59:E59"/>
    <mergeCell ref="D74:E74"/>
    <mergeCell ref="B72:E72"/>
    <mergeCell ref="C73:E73"/>
    <mergeCell ref="D67:E67"/>
    <mergeCell ref="C69:E69"/>
    <mergeCell ref="D70:E70"/>
    <mergeCell ref="D76:E76"/>
    <mergeCell ref="B78:E78"/>
    <mergeCell ref="C79:E79"/>
    <mergeCell ref="D80:E80"/>
    <mergeCell ref="D90:E90"/>
    <mergeCell ref="C82:E82"/>
    <mergeCell ref="D83:E83"/>
    <mergeCell ref="D86:E86"/>
    <mergeCell ref="D88:E88"/>
    <mergeCell ref="C85:E85"/>
    <mergeCell ref="A117:E117"/>
    <mergeCell ref="D112:E112"/>
    <mergeCell ref="B110:E110"/>
    <mergeCell ref="C111:E111"/>
    <mergeCell ref="C102:E102"/>
    <mergeCell ref="D114:E114"/>
    <mergeCell ref="D105:E105"/>
    <mergeCell ref="D103:E103"/>
    <mergeCell ref="B96:E96"/>
    <mergeCell ref="D98:E98"/>
    <mergeCell ref="C97:E97"/>
    <mergeCell ref="D92:E92"/>
    <mergeCell ref="D94:E94"/>
  </mergeCells>
  <phoneticPr fontId="7"/>
  <conditionalFormatting sqref="H83:H84 H35 G86:H94 G8:H18 G69:H70 G109:H117 G25:H25 H31 G62:H63 G65:H67 G72:H76 G78:H81 G82:G85 G40:H48 G50:H60 G96:H104">
    <cfRule type="expression" dxfId="75" priority="1680">
      <formula>G8=""</formula>
    </cfRule>
  </conditionalFormatting>
  <conditionalFormatting sqref="H32:H34">
    <cfRule type="expression" dxfId="74" priority="1413">
      <formula>H32=""</formula>
    </cfRule>
  </conditionalFormatting>
  <conditionalFormatting sqref="H108">
    <cfRule type="expression" dxfId="73" priority="1326">
      <formula>H108=""</formula>
    </cfRule>
  </conditionalFormatting>
  <conditionalFormatting sqref="H36 H39">
    <cfRule type="expression" dxfId="72" priority="1090">
      <formula>H36=""</formula>
    </cfRule>
  </conditionalFormatting>
  <conditionalFormatting sqref="H22:H24">
    <cfRule type="expression" dxfId="71" priority="315">
      <formula>H22=""</formula>
    </cfRule>
  </conditionalFormatting>
  <conditionalFormatting sqref="G35 G27 G19:H21 H82 H85 G49:H49 G31">
    <cfRule type="expression" dxfId="70" priority="277">
      <formula>G19=""</formula>
    </cfRule>
  </conditionalFormatting>
  <conditionalFormatting sqref="G105:H105">
    <cfRule type="expression" dxfId="69" priority="276">
      <formula>G105=""</formula>
    </cfRule>
  </conditionalFormatting>
  <conditionalFormatting sqref="G106:H106">
    <cfRule type="expression" dxfId="68" priority="270">
      <formula>G106=""</formula>
    </cfRule>
  </conditionalFormatting>
  <conditionalFormatting sqref="G32:G34">
    <cfRule type="expression" dxfId="67" priority="248">
      <formula>G32=""</formula>
    </cfRule>
  </conditionalFormatting>
  <conditionalFormatting sqref="G108">
    <cfRule type="expression" dxfId="66" priority="239">
      <formula>G108=""</formula>
    </cfRule>
  </conditionalFormatting>
  <conditionalFormatting sqref="G36 G39">
    <cfRule type="expression" dxfId="65" priority="219">
      <formula>G36=""</formula>
    </cfRule>
  </conditionalFormatting>
  <conditionalFormatting sqref="G22:G24">
    <cfRule type="expression" dxfId="64" priority="56">
      <formula>G22=""</formula>
    </cfRule>
  </conditionalFormatting>
  <conditionalFormatting sqref="H26">
    <cfRule type="expression" dxfId="63" priority="31">
      <formula>H26=""</formula>
    </cfRule>
  </conditionalFormatting>
  <conditionalFormatting sqref="G26">
    <cfRule type="expression" dxfId="62" priority="30">
      <formula>G26=""</formula>
    </cfRule>
  </conditionalFormatting>
  <conditionalFormatting sqref="G61:H61">
    <cfRule type="expression" dxfId="61" priority="26">
      <formula>G61=""</formula>
    </cfRule>
  </conditionalFormatting>
  <conditionalFormatting sqref="G64:H64">
    <cfRule type="expression" dxfId="60" priority="25">
      <formula>G64=""</formula>
    </cfRule>
  </conditionalFormatting>
  <conditionalFormatting sqref="H68">
    <cfRule type="expression" dxfId="59" priority="24">
      <formula>H68=""</formula>
    </cfRule>
  </conditionalFormatting>
  <conditionalFormatting sqref="G68">
    <cfRule type="expression" dxfId="58" priority="23">
      <formula>G68=""</formula>
    </cfRule>
  </conditionalFormatting>
  <conditionalFormatting sqref="G71:H71">
    <cfRule type="expression" dxfId="57" priority="22">
      <formula>G71=""</formula>
    </cfRule>
  </conditionalFormatting>
  <conditionalFormatting sqref="G77:H77">
    <cfRule type="expression" dxfId="56" priority="21">
      <formula>G77=""</formula>
    </cfRule>
  </conditionalFormatting>
  <conditionalFormatting sqref="G95:H95">
    <cfRule type="expression" dxfId="55" priority="20">
      <formula>G95=""</formula>
    </cfRule>
  </conditionalFormatting>
  <conditionalFormatting sqref="E85 E50 E52 E30:E34">
    <cfRule type="expression" dxfId="54" priority="66185">
      <formula>#REF!="○"</formula>
    </cfRule>
  </conditionalFormatting>
  <conditionalFormatting sqref="E47">
    <cfRule type="expression" dxfId="53" priority="66187">
      <formula>#REF!="○"</formula>
    </cfRule>
  </conditionalFormatting>
  <conditionalFormatting sqref="E49">
    <cfRule type="expression" dxfId="52" priority="66188">
      <formula>#REF!="○"</formula>
    </cfRule>
  </conditionalFormatting>
  <conditionalFormatting sqref="E26:E29">
    <cfRule type="expression" dxfId="51" priority="66192">
      <formula>#REF!="○"</formula>
    </cfRule>
  </conditionalFormatting>
  <conditionalFormatting sqref="E25 E20:E21">
    <cfRule type="expression" dxfId="50" priority="66193">
      <formula>#REF!="○"</formula>
    </cfRule>
  </conditionalFormatting>
  <conditionalFormatting sqref="E14">
    <cfRule type="expression" dxfId="49" priority="66195">
      <formula>#REF!="○"</formula>
    </cfRule>
  </conditionalFormatting>
  <conditionalFormatting sqref="E19">
    <cfRule type="expression" dxfId="48" priority="66196">
      <formula>#REF!="○"</formula>
    </cfRule>
  </conditionalFormatting>
  <conditionalFormatting sqref="E18">
    <cfRule type="expression" dxfId="47" priority="66197">
      <formula>#REF!="○"</formula>
    </cfRule>
  </conditionalFormatting>
  <conditionalFormatting sqref="E48">
    <cfRule type="expression" dxfId="46" priority="66198">
      <formula>#REF!="○"</formula>
    </cfRule>
  </conditionalFormatting>
  <conditionalFormatting sqref="E53">
    <cfRule type="expression" dxfId="45" priority="66199">
      <formula>#REF!="○"</formula>
    </cfRule>
  </conditionalFormatting>
  <conditionalFormatting sqref="E96">
    <cfRule type="expression" dxfId="44" priority="66200">
      <formula>#REF!="○"</formula>
    </cfRule>
  </conditionalFormatting>
  <conditionalFormatting sqref="E100">
    <cfRule type="expression" dxfId="43" priority="66201">
      <formula>#REF!="○"</formula>
    </cfRule>
  </conditionalFormatting>
  <conditionalFormatting sqref="E99">
    <cfRule type="expression" dxfId="42" priority="66203">
      <formula>#REF!="○"</formula>
    </cfRule>
  </conditionalFormatting>
  <conditionalFormatting sqref="E102">
    <cfRule type="expression" dxfId="41" priority="66204">
      <formula>#REF!="○"</formula>
    </cfRule>
  </conditionalFormatting>
  <conditionalFormatting sqref="E109">
    <cfRule type="expression" dxfId="40" priority="66205">
      <formula>#REF!="○"</formula>
    </cfRule>
  </conditionalFormatting>
  <conditionalFormatting sqref="E108">
    <cfRule type="expression" dxfId="39" priority="66206">
      <formula>#REF!="○"</formula>
    </cfRule>
  </conditionalFormatting>
  <conditionalFormatting sqref="E114:E116">
    <cfRule type="expression" dxfId="38" priority="66207">
      <formula>#REF!="○"</formula>
    </cfRule>
  </conditionalFormatting>
  <conditionalFormatting sqref="E112:E113">
    <cfRule type="expression" dxfId="37" priority="66208">
      <formula>#REF!="○"</formula>
    </cfRule>
  </conditionalFormatting>
  <conditionalFormatting sqref="E110:E111">
    <cfRule type="expression" dxfId="36" priority="66209">
      <formula>#REF!="○"</formula>
    </cfRule>
  </conditionalFormatting>
  <conditionalFormatting sqref="E51">
    <cfRule type="expression" dxfId="35" priority="66214">
      <formula>#REF!="○"</formula>
    </cfRule>
  </conditionalFormatting>
  <conditionalFormatting sqref="E61">
    <cfRule type="expression" dxfId="34" priority="66216">
      <formula>#REF!="○"</formula>
    </cfRule>
  </conditionalFormatting>
  <conditionalFormatting sqref="E105:E106">
    <cfRule type="expression" dxfId="33" priority="66217">
      <formula>#REF!="○"</formula>
    </cfRule>
  </conditionalFormatting>
  <conditionalFormatting sqref="E103:E104">
    <cfRule type="expression" dxfId="32" priority="66218">
      <formula>#REF!="○"</formula>
    </cfRule>
  </conditionalFormatting>
  <conditionalFormatting sqref="E101">
    <cfRule type="expression" dxfId="31" priority="66219">
      <formula>#REF!="○"</formula>
    </cfRule>
  </conditionalFormatting>
  <conditionalFormatting sqref="E97:E98">
    <cfRule type="expression" dxfId="30" priority="66220">
      <formula>#REF!="○"</formula>
    </cfRule>
  </conditionalFormatting>
  <conditionalFormatting sqref="E90:E93">
    <cfRule type="expression" dxfId="29" priority="66221">
      <formula>#REF!="○"</formula>
    </cfRule>
  </conditionalFormatting>
  <conditionalFormatting sqref="E78:E81">
    <cfRule type="expression" dxfId="28" priority="66223">
      <formula>#REF!="○"</formula>
    </cfRule>
  </conditionalFormatting>
  <conditionalFormatting sqref="E22:E24">
    <cfRule type="expression" dxfId="27" priority="66224">
      <formula>#REF!="○"</formula>
    </cfRule>
  </conditionalFormatting>
  <conditionalFormatting sqref="E94:E95">
    <cfRule type="expression" dxfId="26" priority="66226">
      <formula>#REF!="○"</formula>
    </cfRule>
  </conditionalFormatting>
  <conditionalFormatting sqref="E86:E89">
    <cfRule type="expression" dxfId="25" priority="66227">
      <formula>#REF!="○"</formula>
    </cfRule>
  </conditionalFormatting>
  <conditionalFormatting sqref="E82:E84">
    <cfRule type="expression" dxfId="24" priority="66228">
      <formula>#REF!="○"</formula>
    </cfRule>
  </conditionalFormatting>
  <conditionalFormatting sqref="E72:E73">
    <cfRule type="expression" dxfId="23" priority="66229">
      <formula>#REF!="○"</formula>
    </cfRule>
  </conditionalFormatting>
  <conditionalFormatting sqref="E74:E75">
    <cfRule type="expression" dxfId="22" priority="66230">
      <formula>#REF!="○"</formula>
    </cfRule>
  </conditionalFormatting>
  <conditionalFormatting sqref="E76:E77">
    <cfRule type="expression" dxfId="21" priority="66231">
      <formula>#REF!="○"</formula>
    </cfRule>
  </conditionalFormatting>
  <conditionalFormatting sqref="E69:E71">
    <cfRule type="expression" dxfId="20" priority="66232">
      <formula>#REF!="○"</formula>
    </cfRule>
  </conditionalFormatting>
  <conditionalFormatting sqref="E65:E68">
    <cfRule type="expression" dxfId="19" priority="66233">
      <formula>#REF!="○"</formula>
    </cfRule>
  </conditionalFormatting>
  <conditionalFormatting sqref="E62:E64">
    <cfRule type="expression" dxfId="18" priority="66234">
      <formula>#REF!="○"</formula>
    </cfRule>
  </conditionalFormatting>
  <conditionalFormatting sqref="E57:E60">
    <cfRule type="expression" dxfId="17" priority="66235">
      <formula>#REF!="○"</formula>
    </cfRule>
  </conditionalFormatting>
  <conditionalFormatting sqref="E54:E56">
    <cfRule type="expression" dxfId="16" priority="66236">
      <formula>#REF!="○"</formula>
    </cfRule>
  </conditionalFormatting>
  <conditionalFormatting sqref="E35:E39">
    <cfRule type="expression" dxfId="15" priority="66237">
      <formula>#REF!="○"</formula>
    </cfRule>
  </conditionalFormatting>
  <conditionalFormatting sqref="E40:E44">
    <cfRule type="expression" dxfId="14" priority="66238">
      <formula>#REF!="○"</formula>
    </cfRule>
  </conditionalFormatting>
  <conditionalFormatting sqref="E45:E46">
    <cfRule type="expression" dxfId="13" priority="66239">
      <formula>#REF!="○"</formula>
    </cfRule>
  </conditionalFormatting>
  <conditionalFormatting sqref="E15:E17">
    <cfRule type="expression" dxfId="12" priority="66240">
      <formula>#REF!="○"</formula>
    </cfRule>
  </conditionalFormatting>
  <conditionalFormatting sqref="E10:E13">
    <cfRule type="expression" dxfId="11" priority="66241">
      <formula>#REF!="○"</formula>
    </cfRule>
  </conditionalFormatting>
  <conditionalFormatting sqref="E8:E9">
    <cfRule type="expression" dxfId="10" priority="66242">
      <formula>#REF!="○"</formula>
    </cfRule>
  </conditionalFormatting>
  <conditionalFormatting sqref="H107">
    <cfRule type="expression" dxfId="9" priority="18">
      <formula>H107=""</formula>
    </cfRule>
  </conditionalFormatting>
  <conditionalFormatting sqref="G107">
    <cfRule type="expression" dxfId="8" priority="17">
      <formula>G107=""</formula>
    </cfRule>
  </conditionalFormatting>
  <conditionalFormatting sqref="E107">
    <cfRule type="expression" dxfId="7" priority="16">
      <formula>#REF!="○"</formula>
    </cfRule>
  </conditionalFormatting>
  <conditionalFormatting sqref="G30">
    <cfRule type="expression" dxfId="6" priority="7">
      <formula>G30=""</formula>
    </cfRule>
  </conditionalFormatting>
  <conditionalFormatting sqref="G28">
    <cfRule type="expression" dxfId="5" priority="6">
      <formula>G28=""</formula>
    </cfRule>
  </conditionalFormatting>
  <conditionalFormatting sqref="G29">
    <cfRule type="expression" dxfId="4" priority="5">
      <formula>G29=""</formula>
    </cfRule>
  </conditionalFormatting>
  <conditionalFormatting sqref="H37">
    <cfRule type="expression" dxfId="3" priority="4">
      <formula>H37=""</formula>
    </cfRule>
  </conditionalFormatting>
  <conditionalFormatting sqref="G37">
    <cfRule type="expression" dxfId="2" priority="3">
      <formula>G37=""</formula>
    </cfRule>
  </conditionalFormatting>
  <conditionalFormatting sqref="H38">
    <cfRule type="expression" dxfId="1" priority="2">
      <formula>H38=""</formula>
    </cfRule>
  </conditionalFormatting>
  <conditionalFormatting sqref="G38">
    <cfRule type="expression" dxfId="0" priority="1">
      <formula>G38=""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2" fitToHeight="0" orientation="portrait" blackAndWhite="1" copies="2" r:id="rId1"/>
  <ignoredErrors>
    <ignoredError sqref="H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歳入一覧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2023-02-08T02:36:12Z</dcterms:created>
  <dcterms:modified xsi:type="dcterms:W3CDTF">2023-02-10T02:48:25Z</dcterms:modified>
</cp:coreProperties>
</file>