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716AB5D8-06CD-47AD-9376-AD6BAEEDA06B}" xr6:coauthVersionLast="47" xr6:coauthVersionMax="47" xr10:uidLastSave="{00000000-0000-0000-0000-000000000000}"/>
  <bookViews>
    <workbookView xWindow="-120" yWindow="-120" windowWidth="20730" windowHeight="11040" xr2:uid="{00000000-000D-0000-FFFF-FFFF00000000}"/>
  </bookViews>
  <sheets>
    <sheet name="様式第6号" sheetId="2" r:id="rId1"/>
    <sheet name="様式第7号" sheetId="3" r:id="rId2"/>
    <sheet name="【申請前にご確認ください】" sheetId="7" r:id="rId3"/>
    <sheet name="大阪市使用シート（非表示)" sheetId="6" state="hidden" r:id="rId4"/>
    <sheet name="大阪市使用シート２（非表示）" sheetId="4" state="hidden" r:id="rId5"/>
  </sheets>
  <definedNames>
    <definedName name="_xlnm.Print_Area" localSheetId="2">【申請前にご確認ください】!$A$1:$C$36</definedName>
    <definedName name="_xlnm.Print_Area" localSheetId="4">'大阪市使用シート２（非表示）'!$A$1:$N$18</definedName>
    <definedName name="_xlnm.Print_Area" localSheetId="0">様式第6号!$A$4:$L$43</definedName>
    <definedName name="_xlnm.Print_Area" localSheetId="1">様式第7号!$A$1:$P$125</definedName>
    <definedName name="_xlnm.Print_Titles" localSheetId="1">様式第7号!$1:$3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5" i="6" l="1"/>
  <c r="F11" i="6"/>
  <c r="B92" i="6" l="1"/>
  <c r="B94" i="6"/>
  <c r="B90" i="6"/>
  <c r="B93" i="6"/>
  <c r="B91" i="6"/>
  <c r="B89" i="6"/>
  <c r="B15" i="6"/>
  <c r="B16" i="6"/>
  <c r="B42" i="6" l="1"/>
  <c r="B43" i="6"/>
  <c r="F30" i="2"/>
  <c r="G25" i="6" l="1"/>
  <c r="B52" i="6"/>
  <c r="B51" i="6"/>
  <c r="A121" i="3" l="1"/>
  <c r="A122" i="3" s="1"/>
  <c r="A123" i="3" s="1"/>
  <c r="H21" i="6" l="1"/>
  <c r="B19" i="6"/>
  <c r="Q11" i="6"/>
  <c r="P11" i="6"/>
  <c r="D11" i="6"/>
  <c r="H20" i="6" l="1"/>
  <c r="E25" i="3"/>
  <c r="E26" i="3" s="1"/>
  <c r="E24" i="3"/>
  <c r="E23" i="3"/>
  <c r="E22" i="3"/>
  <c r="B26" i="3" l="1"/>
  <c r="B24" i="3"/>
  <c r="B25" i="3"/>
  <c r="B23" i="3"/>
  <c r="J26" i="3"/>
  <c r="N26" i="3"/>
  <c r="P26" i="3"/>
  <c r="O22" i="3" l="1"/>
  <c r="B70" i="6" l="1"/>
  <c r="B71" i="6"/>
  <c r="B72" i="6"/>
  <c r="B73" i="6"/>
  <c r="B69" i="6"/>
  <c r="B63" i="6"/>
  <c r="B64" i="6"/>
  <c r="B65" i="6"/>
  <c r="B66" i="6"/>
  <c r="B62" i="6"/>
  <c r="B29" i="6" l="1"/>
  <c r="B31" i="6"/>
  <c r="B30" i="6"/>
  <c r="B32" i="6"/>
  <c r="B47" i="6"/>
  <c r="B45" i="6"/>
  <c r="B49" i="6"/>
  <c r="B48" i="6"/>
  <c r="B46" i="6"/>
  <c r="B44" i="6"/>
  <c r="B41" i="6"/>
  <c r="B40" i="6"/>
  <c r="B39" i="6"/>
  <c r="B38" i="6"/>
  <c r="B37" i="6"/>
  <c r="B36" i="6"/>
  <c r="B35" i="6"/>
  <c r="B34" i="6"/>
  <c r="B33" i="6"/>
  <c r="J1" i="4"/>
  <c r="L1" i="3"/>
  <c r="G76" i="3" l="1"/>
  <c r="G38" i="2"/>
  <c r="L2" i="3" l="1"/>
  <c r="O23" i="3" l="1"/>
  <c r="O24" i="3"/>
  <c r="O25" i="3"/>
  <c r="O26" i="3"/>
  <c r="C96" i="3"/>
  <c r="M16" i="3"/>
  <c r="B13" i="6" l="1"/>
  <c r="B5" i="6" l="1"/>
  <c r="C5" i="6" s="1"/>
  <c r="B4" i="6"/>
  <c r="D6" i="6" l="1"/>
  <c r="B22" i="6"/>
  <c r="B86" i="6"/>
  <c r="B85" i="6"/>
  <c r="B84" i="6"/>
  <c r="B78" i="6"/>
  <c r="B79" i="6"/>
  <c r="B80" i="6"/>
  <c r="B81" i="6"/>
  <c r="B82" i="6"/>
  <c r="B83" i="6"/>
  <c r="B2" i="6"/>
  <c r="B3" i="6"/>
  <c r="C3" i="6" s="1"/>
  <c r="B14" i="6" l="1"/>
  <c r="C11" i="6"/>
  <c r="C2" i="6"/>
  <c r="C8" i="4" l="1"/>
  <c r="B77" i="6" s="1"/>
  <c r="B55" i="6"/>
  <c r="B53" i="6"/>
  <c r="B24" i="6"/>
  <c r="M11" i="6"/>
  <c r="R11" i="6"/>
  <c r="O11" i="6"/>
  <c r="N11" i="6"/>
  <c r="K11" i="6"/>
  <c r="J11" i="6"/>
  <c r="I11" i="6"/>
  <c r="H11" i="6"/>
  <c r="G11" i="6"/>
  <c r="T11" i="6"/>
  <c r="B17" i="6" s="1"/>
  <c r="E11" i="6"/>
  <c r="C6" i="4" l="1"/>
  <c r="L11" i="6" l="1"/>
  <c r="B76" i="6"/>
  <c r="A66" i="6"/>
  <c r="A73" i="6"/>
  <c r="A64" i="6" l="1"/>
  <c r="A71" i="6"/>
  <c r="G22" i="6"/>
  <c r="G23" i="6"/>
  <c r="A62" i="6"/>
  <c r="G24" i="6"/>
  <c r="A65" i="6"/>
  <c r="A72" i="6"/>
  <c r="A70" i="6" l="1"/>
  <c r="A63" i="6"/>
  <c r="A69" i="6"/>
  <c r="G34" i="2" l="1"/>
  <c r="B20" i="6" s="1"/>
  <c r="G36" i="2"/>
  <c r="B21" i="6" s="1"/>
  <c r="B6" i="6"/>
  <c r="D122" i="3"/>
  <c r="D123" i="3"/>
  <c r="I123" i="3" s="1"/>
  <c r="I122" i="3" l="1"/>
  <c r="D121" i="3"/>
  <c r="K122" i="3"/>
  <c r="H23" i="6" s="1"/>
  <c r="M122" i="3" l="1"/>
  <c r="I121" i="3"/>
  <c r="K121" i="3"/>
  <c r="K123" i="3" s="1"/>
  <c r="M121" i="3" l="1"/>
  <c r="M124" i="3" s="1"/>
  <c r="H24" i="6"/>
  <c r="M123" i="3"/>
  <c r="H22" i="6"/>
</calcChain>
</file>

<file path=xl/sharedStrings.xml><?xml version="1.0" encoding="utf-8"?>
<sst xmlns="http://schemas.openxmlformats.org/spreadsheetml/2006/main" count="395" uniqueCount="310">
  <si>
    <t>計</t>
    <rPh sb="0" eb="1">
      <t>ケイ</t>
    </rPh>
    <phoneticPr fontId="1"/>
  </si>
  <si>
    <t>記</t>
    <rPh sb="0" eb="1">
      <t>キ</t>
    </rPh>
    <phoneticPr fontId="1"/>
  </si>
  <si>
    <t>大　阪　市　長　様</t>
    <rPh sb="0" eb="1">
      <t>ダイ</t>
    </rPh>
    <rPh sb="2" eb="3">
      <t>サカ</t>
    </rPh>
    <rPh sb="4" eb="5">
      <t>シ</t>
    </rPh>
    <rPh sb="6" eb="7">
      <t>チョウ</t>
    </rPh>
    <rPh sb="8" eb="9">
      <t>サマ</t>
    </rPh>
    <phoneticPr fontId="1"/>
  </si>
  <si>
    <t>１.　助成対象事業の名称、目的及び内容</t>
    <rPh sb="3" eb="5">
      <t>ジョセイ</t>
    </rPh>
    <rPh sb="5" eb="7">
      <t>タイショウ</t>
    </rPh>
    <rPh sb="7" eb="9">
      <t>ジギョウ</t>
    </rPh>
    <rPh sb="10" eb="12">
      <t>メイショウ</t>
    </rPh>
    <rPh sb="13" eb="15">
      <t>モクテキ</t>
    </rPh>
    <rPh sb="15" eb="16">
      <t>オヨ</t>
    </rPh>
    <rPh sb="17" eb="19">
      <t>ナイヨウ</t>
    </rPh>
    <phoneticPr fontId="1"/>
  </si>
  <si>
    <t>事業名称：大阪市本社機能立地促進事業</t>
    <phoneticPr fontId="1"/>
  </si>
  <si>
    <t>□</t>
  </si>
  <si>
    <t>（本件連絡先）</t>
    <rPh sb="1" eb="6">
      <t>ホンケンレンラクサキ</t>
    </rPh>
    <phoneticPr fontId="1"/>
  </si>
  <si>
    <t>大阪市</t>
    <rPh sb="0" eb="3">
      <t>オオサカシ</t>
    </rPh>
    <phoneticPr fontId="1"/>
  </si>
  <si>
    <t>〒</t>
    <phoneticPr fontId="1"/>
  </si>
  <si>
    <t>会社名</t>
    <phoneticPr fontId="1"/>
  </si>
  <si>
    <t>助成対象経費（※）</t>
  </si>
  <si>
    <t>（１か月あたり）</t>
  </si>
  <si>
    <t>助成</t>
  </si>
  <si>
    <t>割合</t>
  </si>
  <si>
    <t>助成金額</t>
  </si>
  <si>
    <t>（千円未満切捨て）</t>
  </si>
  <si>
    <t>助成対象</t>
  </si>
  <si>
    <t>月　数</t>
  </si>
  <si>
    <t>各年度の</t>
  </si>
  <si>
    <t>①</t>
  </si>
  <si>
    <t>②</t>
  </si>
  <si>
    <t>③（①×②）</t>
  </si>
  <si>
    <t>④</t>
  </si>
  <si>
    <t>⑤（③×④）</t>
  </si>
  <si>
    <t>円</t>
  </si>
  <si>
    <t>調査及び</t>
  </si>
  <si>
    <t>企画部門</t>
  </si>
  <si>
    <t>データ収集、分析</t>
  </si>
  <si>
    <t>事業、製品、商品の企画・立案や市場調査を行っている部門</t>
  </si>
  <si>
    <t>企画・立案</t>
  </si>
  <si>
    <t>店舗、工場等展開</t>
  </si>
  <si>
    <t>市場調査</t>
  </si>
  <si>
    <t>販売戦略、物流戦略</t>
  </si>
  <si>
    <t>情報処理部門</t>
  </si>
  <si>
    <t>自社システム運営管理</t>
  </si>
  <si>
    <t>自社の社内業務としてシステム開発やプログラム作成等を専門的に行っている部門</t>
  </si>
  <si>
    <t>自社システムオペレーション</t>
  </si>
  <si>
    <t>自社システムプログラミング</t>
  </si>
  <si>
    <t>研究開発部門</t>
  </si>
  <si>
    <t>製品開発</t>
  </si>
  <si>
    <t>基礎研究、応用研究、開発研究を行っている部門</t>
  </si>
  <si>
    <t>製造技術</t>
  </si>
  <si>
    <t>基礎・応用研究</t>
  </si>
  <si>
    <t>貿易業務</t>
  </si>
  <si>
    <t>輸出入に伴う貿易業務や海外事業の統括を行っている部門</t>
  </si>
  <si>
    <t>海外事業</t>
  </si>
  <si>
    <t>総務</t>
  </si>
  <si>
    <t>総務、経理、人事、その他の管理業務を行っている部門</t>
  </si>
  <si>
    <t>法務</t>
  </si>
  <si>
    <t>秘書</t>
  </si>
  <si>
    <t>監査</t>
  </si>
  <si>
    <t>苦情処理</t>
  </si>
  <si>
    <t>会計経理</t>
  </si>
  <si>
    <t>財務</t>
  </si>
  <si>
    <t>人事管理</t>
  </si>
  <si>
    <t>人事開発</t>
  </si>
  <si>
    <t>労務</t>
  </si>
  <si>
    <t>投資家向け情報（IR）</t>
  </si>
  <si>
    <t>CSR</t>
  </si>
  <si>
    <t>不動産資産管理</t>
  </si>
  <si>
    <t>管財</t>
  </si>
  <si>
    <t>コンプライアンス</t>
  </si>
  <si>
    <t>本市会計年度</t>
    <phoneticPr fontId="1"/>
  </si>
  <si>
    <t>月</t>
    <rPh sb="0" eb="1">
      <t>ツキ</t>
    </rPh>
    <phoneticPr fontId="1"/>
  </si>
  <si>
    <t>調査部門</t>
  </si>
  <si>
    <t>経営戦略部門</t>
  </si>
  <si>
    <t>システム開発部門</t>
  </si>
  <si>
    <t>オペレーション部門</t>
  </si>
  <si>
    <t>プログラミング部門</t>
  </si>
  <si>
    <t>開発研究部門</t>
  </si>
  <si>
    <t>基礎・応用研究部門</t>
  </si>
  <si>
    <t>貿易部門</t>
  </si>
  <si>
    <t>海外事業部門</t>
  </si>
  <si>
    <t>総務部門</t>
  </si>
  <si>
    <t>経理部門</t>
  </si>
  <si>
    <t>人事部門</t>
  </si>
  <si>
    <t>広報部門</t>
  </si>
  <si>
    <t>不動産・施設管理部門</t>
  </si>
  <si>
    <t>その他</t>
  </si>
  <si>
    <t>国際事業部門</t>
    <phoneticPr fontId="1"/>
  </si>
  <si>
    <t>年度</t>
    <phoneticPr fontId="1"/>
  </si>
  <si>
    <t>区</t>
    <rPh sb="0" eb="1">
      <t>ク</t>
    </rPh>
    <phoneticPr fontId="1"/>
  </si>
  <si>
    <t>㎡</t>
    <phoneticPr fontId="1"/>
  </si>
  <si>
    <t>人</t>
  </si>
  <si>
    <t>-</t>
    <phoneticPr fontId="1"/>
  </si>
  <si>
    <t>会 社 概 要 書</t>
    <rPh sb="0" eb="1">
      <t>カイ</t>
    </rPh>
    <rPh sb="2" eb="3">
      <t>シャ</t>
    </rPh>
    <rPh sb="4" eb="5">
      <t>ガイ</t>
    </rPh>
    <rPh sb="6" eb="7">
      <t>ヨウ</t>
    </rPh>
    <rPh sb="8" eb="9">
      <t>ショ</t>
    </rPh>
    <phoneticPr fontId="1"/>
  </si>
  <si>
    <t>１　会社名</t>
  </si>
  <si>
    <t>６　設立年月日</t>
  </si>
  <si>
    <t>７　資本金</t>
  </si>
  <si>
    <t>９　事業概要</t>
  </si>
  <si>
    <t>10　主要な取引先</t>
  </si>
  <si>
    <t>11　支店・事業所</t>
  </si>
  <si>
    <t>大分類：</t>
  </si>
  <si>
    <t>中分類：</t>
  </si>
  <si>
    <t>※日本標準産業分類の大分類・中分類を記載してください。</t>
  </si>
  <si>
    <t>13　備考</t>
  </si>
  <si>
    <t>年）</t>
    <phoneticPr fontId="1"/>
  </si>
  <si>
    <t>令和</t>
    <rPh sb="0" eb="2">
      <t>レイワ</t>
    </rPh>
    <phoneticPr fontId="1"/>
  </si>
  <si>
    <t>階</t>
  </si>
  <si>
    <t>賃借面積</t>
  </si>
  <si>
    <t>備　考</t>
  </si>
  <si>
    <t>㎡</t>
  </si>
  <si>
    <t>合計</t>
  </si>
  <si>
    <t xml:space="preserve">  （業歴　</t>
    <phoneticPr fontId="1"/>
  </si>
  <si>
    <t>年度</t>
    <rPh sb="0" eb="2">
      <t>ネンド</t>
    </rPh>
    <phoneticPr fontId="1"/>
  </si>
  <si>
    <t>その他管理業務部門</t>
    <phoneticPr fontId="1"/>
  </si>
  <si>
    <t>番号</t>
    <rPh sb="0" eb="2">
      <t>バンゴウ</t>
    </rPh>
    <phoneticPr fontId="1"/>
  </si>
  <si>
    <t>会社名</t>
    <rPh sb="0" eb="2">
      <t>カイシャ</t>
    </rPh>
    <rPh sb="2" eb="3">
      <t>メイ</t>
    </rPh>
    <phoneticPr fontId="1"/>
  </si>
  <si>
    <t>代表者役職</t>
    <rPh sb="0" eb="3">
      <t>ダイヒョウシャ</t>
    </rPh>
    <rPh sb="3" eb="5">
      <t>ヤクショク</t>
    </rPh>
    <phoneticPr fontId="1"/>
  </si>
  <si>
    <t>交付申請日</t>
    <rPh sb="0" eb="2">
      <t>コウフ</t>
    </rPh>
    <rPh sb="2" eb="5">
      <t>シンセイビ</t>
    </rPh>
    <phoneticPr fontId="1"/>
  </si>
  <si>
    <t>事業開始日</t>
    <rPh sb="0" eb="5">
      <t>ジギョウカイシビ</t>
    </rPh>
    <phoneticPr fontId="1"/>
  </si>
  <si>
    <t>助成対象事業所名称</t>
    <rPh sb="0" eb="2">
      <t>ジョセイ</t>
    </rPh>
    <rPh sb="2" eb="4">
      <t>タイショウ</t>
    </rPh>
    <rPh sb="4" eb="7">
      <t>ジギョウショ</t>
    </rPh>
    <rPh sb="7" eb="9">
      <t>メイショウ</t>
    </rPh>
    <phoneticPr fontId="1"/>
  </si>
  <si>
    <t>対象物件〒</t>
    <rPh sb="0" eb="4">
      <t>タイショウブッケン</t>
    </rPh>
    <phoneticPr fontId="1"/>
  </si>
  <si>
    <t>対象物件住所</t>
    <rPh sb="0" eb="2">
      <t>タイショウ</t>
    </rPh>
    <rPh sb="2" eb="4">
      <t>ブッケン</t>
    </rPh>
    <rPh sb="4" eb="6">
      <t>ジュウショ</t>
    </rPh>
    <phoneticPr fontId="1"/>
  </si>
  <si>
    <t>会社住所〒</t>
    <rPh sb="0" eb="2">
      <t>カイシャ</t>
    </rPh>
    <rPh sb="2" eb="4">
      <t>ジュウショ</t>
    </rPh>
    <phoneticPr fontId="1"/>
  </si>
  <si>
    <t>会社住所</t>
    <rPh sb="0" eb="2">
      <t>カイシャ</t>
    </rPh>
    <rPh sb="2" eb="4">
      <t>ジュウショ</t>
    </rPh>
    <phoneticPr fontId="1"/>
  </si>
  <si>
    <t>担当者名</t>
    <rPh sb="0" eb="3">
      <t>タントウシャ</t>
    </rPh>
    <rPh sb="3" eb="4">
      <t>メイ</t>
    </rPh>
    <phoneticPr fontId="1"/>
  </si>
  <si>
    <t>担当者役職</t>
    <rPh sb="0" eb="3">
      <t>タントウシャ</t>
    </rPh>
    <rPh sb="3" eb="5">
      <t>ヤクショク</t>
    </rPh>
    <phoneticPr fontId="1"/>
  </si>
  <si>
    <t>電話</t>
    <rPh sb="0" eb="2">
      <t>デンワ</t>
    </rPh>
    <phoneticPr fontId="1"/>
  </si>
  <si>
    <t>電話（２)</t>
    <rPh sb="0" eb="2">
      <t>デンワ</t>
    </rPh>
    <phoneticPr fontId="1"/>
  </si>
  <si>
    <t>アドレス</t>
    <phoneticPr fontId="1"/>
  </si>
  <si>
    <t>無期雇用（正社員)</t>
    <rPh sb="0" eb="4">
      <t>ムキコヨウ</t>
    </rPh>
    <rPh sb="5" eb="8">
      <t>セイシャイン</t>
    </rPh>
    <phoneticPr fontId="1"/>
  </si>
  <si>
    <t>有期雇用</t>
    <rPh sb="0" eb="2">
      <t>ユウキ</t>
    </rPh>
    <rPh sb="2" eb="4">
      <t>コヨウ</t>
    </rPh>
    <phoneticPr fontId="1"/>
  </si>
  <si>
    <t>■大阪市チェック用</t>
    <rPh sb="1" eb="4">
      <t>オオサカシ</t>
    </rPh>
    <rPh sb="8" eb="9">
      <t>ヨウ</t>
    </rPh>
    <phoneticPr fontId="1"/>
  </si>
  <si>
    <t>資本金</t>
    <rPh sb="0" eb="3">
      <t>シホンキン</t>
    </rPh>
    <phoneticPr fontId="1"/>
  </si>
  <si>
    <t>業歴</t>
    <rPh sb="0" eb="2">
      <t>ギョウレキ</t>
    </rPh>
    <phoneticPr fontId="1"/>
  </si>
  <si>
    <t>↓様式第２号の計算の経過で使う数字・絶対触らない！！)</t>
    <rPh sb="1" eb="3">
      <t>ヨウシキ</t>
    </rPh>
    <rPh sb="3" eb="4">
      <t>ダイ</t>
    </rPh>
    <rPh sb="5" eb="6">
      <t>ゴウ</t>
    </rPh>
    <rPh sb="7" eb="9">
      <t>ケイサン</t>
    </rPh>
    <rPh sb="10" eb="12">
      <t>ケイカ</t>
    </rPh>
    <rPh sb="13" eb="14">
      <t>ツカ</t>
    </rPh>
    <rPh sb="15" eb="17">
      <t>スウジ</t>
    </rPh>
    <rPh sb="18" eb="20">
      <t>ゼッタイ</t>
    </rPh>
    <rPh sb="20" eb="21">
      <t>サワ</t>
    </rPh>
    <phoneticPr fontId="1"/>
  </si>
  <si>
    <t>会社名：</t>
    <rPh sb="0" eb="3">
      <t>カイシャメイ</t>
    </rPh>
    <phoneticPr fontId="1"/>
  </si>
  <si>
    <t>主たる事務所の所在地：</t>
    <rPh sb="0" eb="1">
      <t>シュ</t>
    </rPh>
    <rPh sb="3" eb="6">
      <t>ジムショ</t>
    </rPh>
    <rPh sb="7" eb="10">
      <t>ショザイチ</t>
    </rPh>
    <phoneticPr fontId="1"/>
  </si>
  <si>
    <t>面積</t>
    <rPh sb="0" eb="2">
      <t>メンセキ</t>
    </rPh>
    <phoneticPr fontId="1"/>
  </si>
  <si>
    <t>１㎡あたり賃料</t>
    <rPh sb="5" eb="7">
      <t>チンリョウ</t>
    </rPh>
    <phoneticPr fontId="1"/>
  </si>
  <si>
    <t>助成対象金額</t>
    <rPh sb="0" eb="4">
      <t>ジョセイタイショウ</t>
    </rPh>
    <rPh sb="4" eb="6">
      <t>キンガク</t>
    </rPh>
    <phoneticPr fontId="1"/>
  </si>
  <si>
    <t>面積×単価</t>
    <rPh sb="0" eb="2">
      <t>メンセキ</t>
    </rPh>
    <rPh sb="3" eb="5">
      <t>タンカ</t>
    </rPh>
    <phoneticPr fontId="1"/>
  </si>
  <si>
    <t>会社名</t>
    <rPh sb="0" eb="3">
      <t>カイシャメイ</t>
    </rPh>
    <phoneticPr fontId="1"/>
  </si>
  <si>
    <t>申請日</t>
    <rPh sb="0" eb="3">
      <t>シンセイビ</t>
    </rPh>
    <phoneticPr fontId="1"/>
  </si>
  <si>
    <t>目的</t>
    <rPh sb="0" eb="2">
      <t>モクテキ</t>
    </rPh>
    <phoneticPr fontId="1"/>
  </si>
  <si>
    <t>事業所名称</t>
    <rPh sb="0" eb="3">
      <t>ジギョウショ</t>
    </rPh>
    <rPh sb="3" eb="5">
      <t>メイショウ</t>
    </rPh>
    <phoneticPr fontId="1"/>
  </si>
  <si>
    <t>助成対象経費</t>
    <rPh sb="0" eb="4">
      <t>ジョセイタイショウ</t>
    </rPh>
    <rPh sb="4" eb="6">
      <t>ケイヒ</t>
    </rPh>
    <phoneticPr fontId="1"/>
  </si>
  <si>
    <t>助成対象見込み額</t>
    <rPh sb="0" eb="4">
      <t>ジョセイタイショウ</t>
    </rPh>
    <rPh sb="4" eb="6">
      <t>ミコ</t>
    </rPh>
    <rPh sb="7" eb="8">
      <t>ガク</t>
    </rPh>
    <phoneticPr fontId="1"/>
  </si>
  <si>
    <t>事業開始予定日</t>
    <rPh sb="0" eb="4">
      <t>ジギョウカイシ</t>
    </rPh>
    <rPh sb="4" eb="7">
      <t>ヨテイビ</t>
    </rPh>
    <phoneticPr fontId="1"/>
  </si>
  <si>
    <t>■事業計画</t>
    <rPh sb="1" eb="5">
      <t>ジギョウケイカク</t>
    </rPh>
    <phoneticPr fontId="1"/>
  </si>
  <si>
    <t>賃借予定の面積</t>
  </si>
  <si>
    <t>■助成対象事業の内容</t>
  </si>
  <si>
    <t>・助成対象事業にて行う本社機能　【下表の業務内容に該当するものにすべてチェック】</t>
  </si>
  <si>
    <t>■会社概要</t>
    <rPh sb="1" eb="3">
      <t>カイシャ</t>
    </rPh>
    <rPh sb="3" eb="5">
      <t>ガイヨウ</t>
    </rPh>
    <phoneticPr fontId="1"/>
  </si>
  <si>
    <t>８　従業員数
　（申請時点）</t>
  </si>
  <si>
    <t>所在地</t>
    <rPh sb="0" eb="3">
      <t>ショザイチ</t>
    </rPh>
    <phoneticPr fontId="1"/>
  </si>
  <si>
    <t>　</t>
    <phoneticPr fontId="1"/>
  </si>
  <si>
    <t>２　大阪拠点の概要</t>
    <rPh sb="2" eb="4">
      <t>オオサカ</t>
    </rPh>
    <rPh sb="4" eb="6">
      <t>キョテン</t>
    </rPh>
    <rPh sb="7" eb="9">
      <t>ガイヨウ</t>
    </rPh>
    <phoneticPr fontId="1"/>
  </si>
  <si>
    <t>名称</t>
    <rPh sb="0" eb="2">
      <t>メイショウ</t>
    </rPh>
    <phoneticPr fontId="1"/>
  </si>
  <si>
    <t>②研究所であって、研究開発において重要な役割を担うもの</t>
    <phoneticPr fontId="1"/>
  </si>
  <si>
    <t>③研修所であって、人材育成において重要な役割を担うもの</t>
    <phoneticPr fontId="1"/>
  </si>
  <si>
    <t>①事務所であって、調査及び企画部門、情報処理部門、研究開発部門、国際事業部門、</t>
    <phoneticPr fontId="1"/>
  </si>
  <si>
    <t>【①～③から該当するものにチェック】</t>
    <phoneticPr fontId="1"/>
  </si>
  <si>
    <t>（１）分類</t>
    <rPh sb="3" eb="5">
      <t>ブンルイ</t>
    </rPh>
    <phoneticPr fontId="1"/>
  </si>
  <si>
    <t>（２）具体の業務内容</t>
    <rPh sb="3" eb="5">
      <t>グタイ</t>
    </rPh>
    <rPh sb="6" eb="8">
      <t>ギョウム</t>
    </rPh>
    <rPh sb="8" eb="10">
      <t>ナイヨウ</t>
    </rPh>
    <phoneticPr fontId="1"/>
  </si>
  <si>
    <t>３　大阪拠点の雇用計画</t>
    <rPh sb="2" eb="4">
      <t>オオサカ</t>
    </rPh>
    <rPh sb="4" eb="6">
      <t>キョテン</t>
    </rPh>
    <rPh sb="7" eb="9">
      <t>コヨウ</t>
    </rPh>
    <rPh sb="9" eb="11">
      <t>ケイカク</t>
    </rPh>
    <phoneticPr fontId="1"/>
  </si>
  <si>
    <t>時点</t>
    <rPh sb="0" eb="2">
      <t>ジテン</t>
    </rPh>
    <phoneticPr fontId="1"/>
  </si>
  <si>
    <t>記入例</t>
    <rPh sb="0" eb="2">
      <t>キニュウ</t>
    </rPh>
    <rPh sb="2" eb="3">
      <t>レイ</t>
    </rPh>
    <phoneticPr fontId="1"/>
  </si>
  <si>
    <t>事務所（企画部門、総務部門）</t>
    <rPh sb="0" eb="2">
      <t>ジム</t>
    </rPh>
    <rPh sb="2" eb="3">
      <t>ショ</t>
    </rPh>
    <rPh sb="4" eb="6">
      <t>キカク</t>
    </rPh>
    <rPh sb="6" eb="8">
      <t>ブモン</t>
    </rPh>
    <rPh sb="9" eb="11">
      <t>ソウム</t>
    </rPh>
    <rPh sb="11" eb="13">
      <t>ブモン</t>
    </rPh>
    <phoneticPr fontId="1"/>
  </si>
  <si>
    <t>８　従業員数</t>
    <phoneticPr fontId="1"/>
  </si>
  <si>
    <t>２　主たる事務所の所在地</t>
    <rPh sb="2" eb="3">
      <t>シュ</t>
    </rPh>
    <rPh sb="5" eb="7">
      <t>ジム</t>
    </rPh>
    <rPh sb="7" eb="8">
      <t>ショ</t>
    </rPh>
    <phoneticPr fontId="1"/>
  </si>
  <si>
    <t>・会社全体の情報を記載してください。</t>
    <rPh sb="1" eb="3">
      <t>カイシャ</t>
    </rPh>
    <rPh sb="3" eb="5">
      <t>ゼンタイ</t>
    </rPh>
    <rPh sb="6" eb="8">
      <t>ジョウホウ</t>
    </rPh>
    <rPh sb="9" eb="11">
      <t>キサイ</t>
    </rPh>
    <phoneticPr fontId="1"/>
  </si>
  <si>
    <t>12　業種※</t>
    <phoneticPr fontId="1"/>
  </si>
  <si>
    <t>４　大阪拠点で行う本社機能の業務</t>
    <phoneticPr fontId="1"/>
  </si>
  <si>
    <t>６　助成対象経費（助成対象期間：事業開始月の翌月から最大24か月間）</t>
    <phoneticPr fontId="1"/>
  </si>
  <si>
    <t>円</t>
    <rPh sb="0" eb="1">
      <t>エン</t>
    </rPh>
    <phoneticPr fontId="1"/>
  </si>
  <si>
    <t>携帯電話（あれば）</t>
    <rPh sb="0" eb="2">
      <t>ケイタイ</t>
    </rPh>
    <rPh sb="2" eb="4">
      <t>デンワ</t>
    </rPh>
    <phoneticPr fontId="1"/>
  </si>
  <si>
    <t>担当者氏名</t>
  </si>
  <si>
    <t>担当者役職</t>
    <rPh sb="0" eb="3">
      <t>タントウシャ</t>
    </rPh>
    <rPh sb="3" eb="5">
      <t>ヤクショク</t>
    </rPh>
    <phoneticPr fontId="1"/>
  </si>
  <si>
    <t>電話</t>
  </si>
  <si>
    <t>ファックス</t>
  </si>
  <si>
    <t>E-mail</t>
  </si>
  <si>
    <t>賃借料（月額）※</t>
    <rPh sb="0" eb="3">
      <t>チンシャクリョウ</t>
    </rPh>
    <rPh sb="4" eb="6">
      <t>ゲツガク</t>
    </rPh>
    <phoneticPr fontId="1"/>
  </si>
  <si>
    <t>※税抜で記載。共益費・管理費等は含めないでください。</t>
    <rPh sb="1" eb="3">
      <t>ゼイヌ</t>
    </rPh>
    <rPh sb="4" eb="6">
      <t>キサイ</t>
    </rPh>
    <rPh sb="7" eb="10">
      <t>キョウエキヒ</t>
    </rPh>
    <rPh sb="11" eb="14">
      <t>カンリヒ</t>
    </rPh>
    <rPh sb="14" eb="15">
      <t>トウ</t>
    </rPh>
    <rPh sb="16" eb="17">
      <t>フク</t>
    </rPh>
    <phoneticPr fontId="1"/>
  </si>
  <si>
    <t>人</t>
    <rPh sb="0" eb="1">
      <t>ニン</t>
    </rPh>
    <phoneticPr fontId="1"/>
  </si>
  <si>
    <t>合計</t>
    <rPh sb="0" eb="2">
      <t>ゴウケイ</t>
    </rPh>
    <phoneticPr fontId="1"/>
  </si>
  <si>
    <t>目的及び内容：大阪市内への本社機能の立地</t>
    <phoneticPr fontId="1"/>
  </si>
  <si>
    <t>(１㎡あたりの建物賃借料</t>
    <phoneticPr fontId="1"/>
  </si>
  <si>
    <t>円)</t>
    <phoneticPr fontId="1"/>
  </si>
  <si>
    <t>・①の場合、業務部門を下から選択　</t>
    <rPh sb="3" eb="5">
      <t>バアイ</t>
    </rPh>
    <rPh sb="6" eb="10">
      <t>ギョウムブモン</t>
    </rPh>
    <rPh sb="11" eb="12">
      <t>シタ</t>
    </rPh>
    <rPh sb="14" eb="16">
      <t>センタク</t>
    </rPh>
    <phoneticPr fontId="1"/>
  </si>
  <si>
    <t>【該当するものにすべてチェック】</t>
    <phoneticPr fontId="1"/>
  </si>
  <si>
    <t>■助成対象事業を行う事業所等（※）における事業の計画を記載してください。</t>
    <rPh sb="1" eb="5">
      <t>ジョセイタイショウ</t>
    </rPh>
    <rPh sb="5" eb="7">
      <t>ジギョウ</t>
    </rPh>
    <rPh sb="8" eb="9">
      <t>オコナ</t>
    </rPh>
    <rPh sb="10" eb="13">
      <t>ジギョウショ</t>
    </rPh>
    <rPh sb="13" eb="14">
      <t>トウ</t>
    </rPh>
    <rPh sb="21" eb="23">
      <t>ジギョウ</t>
    </rPh>
    <rPh sb="24" eb="26">
      <t>ケイカク</t>
    </rPh>
    <rPh sb="27" eb="29">
      <t>キサイ</t>
    </rPh>
    <phoneticPr fontId="1"/>
  </si>
  <si>
    <t>（３）賃借面積の内訳</t>
    <rPh sb="3" eb="5">
      <t>チンシャク</t>
    </rPh>
    <rPh sb="5" eb="7">
      <t>メンセキ</t>
    </rPh>
    <rPh sb="8" eb="10">
      <t>ウチワケ</t>
    </rPh>
    <phoneticPr fontId="1"/>
  </si>
  <si>
    <t>①事務所</t>
    <rPh sb="1" eb="3">
      <t>ジム</t>
    </rPh>
    <rPh sb="3" eb="4">
      <t>ショ</t>
    </rPh>
    <phoneticPr fontId="1"/>
  </si>
  <si>
    <t>②研究所</t>
    <rPh sb="1" eb="4">
      <t>ケンキュウショ</t>
    </rPh>
    <phoneticPr fontId="1"/>
  </si>
  <si>
    <t>③研修所</t>
    <rPh sb="1" eb="3">
      <t>ケンシュウ</t>
    </rPh>
    <rPh sb="3" eb="4">
      <t>ジョ</t>
    </rPh>
    <phoneticPr fontId="1"/>
  </si>
  <si>
    <t>(様式第３号)</t>
    <rPh sb="1" eb="3">
      <t>ヨウシキ</t>
    </rPh>
    <rPh sb="3" eb="4">
      <t>ダイ</t>
    </rPh>
    <rPh sb="5" eb="6">
      <t>ゴウ</t>
    </rPh>
    <phoneticPr fontId="1"/>
  </si>
  <si>
    <t>　それぞれ、業務部門別の従業員数も記載してください。別途組織図の添付も可能です。</t>
    <rPh sb="6" eb="8">
      <t>ギョウム</t>
    </rPh>
    <rPh sb="8" eb="10">
      <t>ブモン</t>
    </rPh>
    <rPh sb="10" eb="11">
      <t>ベツ</t>
    </rPh>
    <rPh sb="12" eb="15">
      <t>ジュウギョウイン</t>
    </rPh>
    <rPh sb="15" eb="16">
      <t>スウ</t>
    </rPh>
    <rPh sb="17" eb="19">
      <t>キサイ</t>
    </rPh>
    <phoneticPr fontId="1"/>
  </si>
  <si>
    <t>代表者役職：</t>
    <rPh sb="0" eb="3">
      <t>ダイヒョウシャ</t>
    </rPh>
    <rPh sb="3" eb="5">
      <t>ヤクショク</t>
    </rPh>
    <phoneticPr fontId="1"/>
  </si>
  <si>
    <t>代表者氏名：</t>
    <rPh sb="0" eb="3">
      <t>ダイヒョウシャ</t>
    </rPh>
    <rPh sb="3" eb="5">
      <t>シメイ</t>
    </rPh>
    <phoneticPr fontId="1"/>
  </si>
  <si>
    <t>※大阪拠点の建物賃借料（１か月１㎡あたり助成対象経費の上限額は5,000円）</t>
    <rPh sb="1" eb="5">
      <t>オオサカキョテン</t>
    </rPh>
    <rPh sb="20" eb="22">
      <t>ジョセイ</t>
    </rPh>
    <phoneticPr fontId="1"/>
  </si>
  <si>
    <t>２.　助成対象事業を行う事業所等の名称</t>
    <rPh sb="3" eb="7">
      <t>ジョセイタイショウ</t>
    </rPh>
    <rPh sb="7" eb="9">
      <t>ジギョウ</t>
    </rPh>
    <rPh sb="10" eb="11">
      <t>オコナ</t>
    </rPh>
    <rPh sb="12" eb="15">
      <t>ジギョウショ</t>
    </rPh>
    <rPh sb="15" eb="16">
      <t>トウ</t>
    </rPh>
    <rPh sb="17" eb="19">
      <t>メイショウ</t>
    </rPh>
    <phoneticPr fontId="1"/>
  </si>
  <si>
    <t>３． 助成金を申請する年度</t>
    <rPh sb="3" eb="6">
      <t>ジョセイキン</t>
    </rPh>
    <rPh sb="7" eb="9">
      <t>シンセイ</t>
    </rPh>
    <rPh sb="11" eb="13">
      <t>ネンド</t>
    </rPh>
    <phoneticPr fontId="1"/>
  </si>
  <si>
    <t>４.　助成対象経費</t>
    <phoneticPr fontId="1"/>
  </si>
  <si>
    <t>５.　助成金見込額</t>
    <phoneticPr fontId="1"/>
  </si>
  <si>
    <t>■大阪拠点に属する従業員の人数を記載してください。</t>
    <rPh sb="1" eb="3">
      <t>オオサカ</t>
    </rPh>
    <rPh sb="3" eb="5">
      <t>キョテン</t>
    </rPh>
    <rPh sb="6" eb="7">
      <t>ゾク</t>
    </rPh>
    <rPh sb="9" eb="12">
      <t>ジュウギョウイン</t>
    </rPh>
    <rPh sb="13" eb="15">
      <t>ニンズウ</t>
    </rPh>
    <rPh sb="16" eb="18">
      <t>キサイ</t>
    </rPh>
    <phoneticPr fontId="1"/>
  </si>
  <si>
    <t>交付申請日</t>
    <rPh sb="0" eb="2">
      <t>コウフ</t>
    </rPh>
    <rPh sb="2" eb="5">
      <t>シンセイビ</t>
    </rPh>
    <phoneticPr fontId="1"/>
  </si>
  <si>
    <r>
      <t xml:space="preserve">左記の賃借部分にて行う業務
</t>
    </r>
    <r>
      <rPr>
        <sz val="8"/>
        <color theme="1"/>
        <rFont val="ＭＳ 明朝"/>
        <family val="1"/>
        <charset val="128"/>
      </rPr>
      <t>（上記（２）で記載した分類・業務部門と合わせる）</t>
    </r>
    <rPh sb="15" eb="17">
      <t>ジョウキ</t>
    </rPh>
    <rPh sb="21" eb="23">
      <t>キサイ</t>
    </rPh>
    <rPh sb="25" eb="27">
      <t>ブンルイ</t>
    </rPh>
    <rPh sb="28" eb="30">
      <t>ギョウム</t>
    </rPh>
    <rPh sb="30" eb="32">
      <t>ブモン</t>
    </rPh>
    <rPh sb="33" eb="34">
      <t>ア</t>
    </rPh>
    <phoneticPr fontId="1"/>
  </si>
  <si>
    <t>〒</t>
    <phoneticPr fontId="1"/>
  </si>
  <si>
    <t>(例 「大阪支店」「関西本店」等)</t>
    <rPh sb="1" eb="2">
      <t>レイ</t>
    </rPh>
    <rPh sb="4" eb="6">
      <t>オオサカ</t>
    </rPh>
    <rPh sb="6" eb="8">
      <t>シテン</t>
    </rPh>
    <rPh sb="10" eb="12">
      <t>カンサイ</t>
    </rPh>
    <rPh sb="12" eb="14">
      <t>ホンテン</t>
    </rPh>
    <rPh sb="15" eb="16">
      <t>トウ</t>
    </rPh>
    <phoneticPr fontId="1"/>
  </si>
  <si>
    <t>大阪市本社機能立地促進助成金交付申請書（２年度目以降）</t>
    <rPh sb="9" eb="11">
      <t>ソクシン</t>
    </rPh>
    <rPh sb="11" eb="14">
      <t>ジョセイキン</t>
    </rPh>
    <rPh sb="14" eb="16">
      <t>コウフ</t>
    </rPh>
    <rPh sb="16" eb="19">
      <t>シンセイショ</t>
    </rPh>
    <rPh sb="21" eb="23">
      <t>ネンド</t>
    </rPh>
    <rPh sb="23" eb="24">
      <t>メ</t>
    </rPh>
    <rPh sb="24" eb="26">
      <t>イコウ</t>
    </rPh>
    <phoneticPr fontId="1"/>
  </si>
  <si>
    <t>(様式第６号)</t>
    <rPh sb="1" eb="3">
      <t>ヨウシキ</t>
    </rPh>
    <rPh sb="3" eb="4">
      <t>ダイ</t>
    </rPh>
    <rPh sb="5" eb="6">
      <t>ゴウ</t>
    </rPh>
    <phoneticPr fontId="1"/>
  </si>
  <si>
    <t>６． 事業開始日</t>
    <rPh sb="3" eb="5">
      <t>ジギョウ</t>
    </rPh>
    <rPh sb="5" eb="7">
      <t>カイシ</t>
    </rPh>
    <rPh sb="7" eb="8">
      <t>ビ</t>
    </rPh>
    <phoneticPr fontId="1"/>
  </si>
  <si>
    <t>(様式第７号)</t>
    <rPh sb="1" eb="3">
      <t>ヨウシキ</t>
    </rPh>
    <rPh sb="3" eb="4">
      <t>ダイ</t>
    </rPh>
    <rPh sb="5" eb="6">
      <t>ゴウ</t>
    </rPh>
    <phoneticPr fontId="1"/>
  </si>
  <si>
    <t>事業計画書（２年度目以降）</t>
    <rPh sb="0" eb="2">
      <t>ジギョウ</t>
    </rPh>
    <rPh sb="2" eb="5">
      <t>ケイカクショ</t>
    </rPh>
    <phoneticPr fontId="1"/>
  </si>
  <si>
    <t>１　大阪拠点で事業を開始した日</t>
    <rPh sb="2" eb="4">
      <t>オオサカ</t>
    </rPh>
    <rPh sb="4" eb="6">
      <t>キョテン</t>
    </rPh>
    <rPh sb="7" eb="9">
      <t>ジギョウ</t>
    </rPh>
    <rPh sb="10" eb="12">
      <t>カイシ</t>
    </rPh>
    <rPh sb="14" eb="15">
      <t>ビ</t>
    </rPh>
    <phoneticPr fontId="1"/>
  </si>
  <si>
    <t>事業開始日</t>
    <phoneticPr fontId="1"/>
  </si>
  <si>
    <t>賃借面積</t>
    <phoneticPr fontId="1"/>
  </si>
  <si>
    <t>今回の交付申請日時点</t>
    <rPh sb="0" eb="2">
      <t>コンカイ</t>
    </rPh>
    <rPh sb="3" eb="5">
      <t>コウフ</t>
    </rPh>
    <rPh sb="5" eb="7">
      <t>シンセイ</t>
    </rPh>
    <rPh sb="7" eb="8">
      <t>ビ</t>
    </rPh>
    <rPh sb="8" eb="10">
      <t>ジテン</t>
    </rPh>
    <phoneticPr fontId="1"/>
  </si>
  <si>
    <t>■大阪拠点で行っている業務の具体の内容を記載してください。</t>
    <rPh sb="1" eb="3">
      <t>オオサカ</t>
    </rPh>
    <rPh sb="3" eb="5">
      <t>キョテン</t>
    </rPh>
    <rPh sb="6" eb="7">
      <t>オコナ</t>
    </rPh>
    <rPh sb="11" eb="13">
      <t>ギョウム</t>
    </rPh>
    <rPh sb="14" eb="16">
      <t>グタイ</t>
    </rPh>
    <rPh sb="17" eb="19">
      <t>ナイヨウ</t>
    </rPh>
    <rPh sb="20" eb="22">
      <t>キサイ</t>
    </rPh>
    <phoneticPr fontId="1"/>
  </si>
  <si>
    <t>　（１）今回の交付申請時点（２）大阪拠点設置４年後 の各時点の体制を記載してください。</t>
    <rPh sb="4" eb="6">
      <t>コンカイ</t>
    </rPh>
    <rPh sb="7" eb="9">
      <t>コウフ</t>
    </rPh>
    <rPh sb="9" eb="13">
      <t>シンセイジテン</t>
    </rPh>
    <rPh sb="16" eb="18">
      <t>オオサカ</t>
    </rPh>
    <rPh sb="18" eb="20">
      <t>キョテン</t>
    </rPh>
    <rPh sb="20" eb="22">
      <t>セッチ</t>
    </rPh>
    <rPh sb="23" eb="25">
      <t>ネンゴ</t>
    </rPh>
    <rPh sb="27" eb="30">
      <t>カクジテン</t>
    </rPh>
    <rPh sb="31" eb="33">
      <t>タイセイ</t>
    </rPh>
    <phoneticPr fontId="1"/>
  </si>
  <si>
    <t>（１）現在（今回の交付申請日時点）の本社機能組織体制</t>
    <rPh sb="3" eb="5">
      <t>ゲンザイ</t>
    </rPh>
    <rPh sb="6" eb="8">
      <t>コンカイ</t>
    </rPh>
    <rPh sb="9" eb="11">
      <t>コウフ</t>
    </rPh>
    <rPh sb="11" eb="13">
      <t>シンセイ</t>
    </rPh>
    <rPh sb="13" eb="14">
      <t>ビ</t>
    </rPh>
    <rPh sb="14" eb="16">
      <t>ジテン</t>
    </rPh>
    <phoneticPr fontId="1"/>
  </si>
  <si>
    <t>（２）大阪拠点設置から４年経過時点の本社機能組織体制（予定）</t>
    <rPh sb="3" eb="5">
      <t>オオサカ</t>
    </rPh>
    <rPh sb="5" eb="7">
      <t>キョテン</t>
    </rPh>
    <rPh sb="7" eb="9">
      <t>セッチ</t>
    </rPh>
    <rPh sb="12" eb="13">
      <t>ネン</t>
    </rPh>
    <rPh sb="13" eb="15">
      <t>ケイカ</t>
    </rPh>
    <rPh sb="15" eb="17">
      <t>ジテン</t>
    </rPh>
    <rPh sb="27" eb="29">
      <t>ヨテイ</t>
    </rPh>
    <phoneticPr fontId="1"/>
  </si>
  <si>
    <t>■今回の交付申請日時点で、大阪拠点で行っている業務を記載してください。</t>
    <rPh sb="1" eb="3">
      <t>コンカイ</t>
    </rPh>
    <rPh sb="4" eb="6">
      <t>コウフ</t>
    </rPh>
    <rPh sb="6" eb="9">
      <t>シンセイビ</t>
    </rPh>
    <rPh sb="13" eb="15">
      <t>オオサカ</t>
    </rPh>
    <rPh sb="15" eb="17">
      <t>キョテン</t>
    </rPh>
    <rPh sb="18" eb="19">
      <t>オコナ</t>
    </rPh>
    <rPh sb="23" eb="25">
      <t>ギョウム</t>
    </rPh>
    <rPh sb="26" eb="28">
      <t>キサイ</t>
    </rPh>
    <phoneticPr fontId="1"/>
  </si>
  <si>
    <r>
      <t xml:space="preserve">無期雇用者
</t>
    </r>
    <r>
      <rPr>
        <sz val="10"/>
        <color theme="1"/>
        <rFont val="ＭＳ 明朝"/>
        <family val="1"/>
        <charset val="128"/>
      </rPr>
      <t>（正社員）</t>
    </r>
    <rPh sb="0" eb="2">
      <t>ムキ</t>
    </rPh>
    <rPh sb="2" eb="4">
      <t>コヨウ</t>
    </rPh>
    <rPh sb="4" eb="5">
      <t>シャ</t>
    </rPh>
    <rPh sb="7" eb="10">
      <t>セイシャイン</t>
    </rPh>
    <phoneticPr fontId="1"/>
  </si>
  <si>
    <t>助成金の交付について申請します。</t>
    <phoneticPr fontId="1"/>
  </si>
  <si>
    <t>大阪市本社機能立地促進助成金交付要綱第７条第３項の規定に基づき、大阪市本社機能立地促進</t>
    <rPh sb="0" eb="2">
      <t>オオサカ</t>
    </rPh>
    <rPh sb="2" eb="3">
      <t>シ</t>
    </rPh>
    <rPh sb="3" eb="5">
      <t>ホンシャ</t>
    </rPh>
    <rPh sb="5" eb="7">
      <t>キノウ</t>
    </rPh>
    <rPh sb="7" eb="9">
      <t>リッチ</t>
    </rPh>
    <rPh sb="9" eb="11">
      <t>ソクシン</t>
    </rPh>
    <rPh sb="11" eb="14">
      <t>ジョセイキン</t>
    </rPh>
    <rPh sb="14" eb="16">
      <t>コウフ</t>
    </rPh>
    <rPh sb="16" eb="18">
      <t>ヨウコウ</t>
    </rPh>
    <rPh sb="18" eb="19">
      <t>ダイ</t>
    </rPh>
    <rPh sb="20" eb="21">
      <t>ジョウ</t>
    </rPh>
    <rPh sb="21" eb="22">
      <t>ダイ</t>
    </rPh>
    <rPh sb="23" eb="24">
      <t>コウ</t>
    </rPh>
    <rPh sb="25" eb="27">
      <t>キテイ</t>
    </rPh>
    <rPh sb="28" eb="29">
      <t>モト</t>
    </rPh>
    <rPh sb="32" eb="34">
      <t>オオサカ</t>
    </rPh>
    <rPh sb="34" eb="35">
      <t>シ</t>
    </rPh>
    <rPh sb="35" eb="37">
      <t>ホンシャ</t>
    </rPh>
    <rPh sb="37" eb="39">
      <t>キノウ</t>
    </rPh>
    <rPh sb="39" eb="41">
      <t>リッチ</t>
    </rPh>
    <rPh sb="41" eb="42">
      <t>ソク</t>
    </rPh>
    <phoneticPr fontId="1"/>
  </si>
  <si>
    <t>現地確認を行うことに協力します。</t>
    <phoneticPr fontId="1"/>
  </si>
  <si>
    <t>この申請内容を審査するにあたって貴市が必要とされる事業計画等に関する報告、書類の提出、</t>
    <phoneticPr fontId="1"/>
  </si>
  <si>
    <t>※新たに大阪市内に設置した事業所等のこと。以下「大阪拠点」という。</t>
    <phoneticPr fontId="1"/>
  </si>
  <si>
    <t>５　会社の本社機能の組織体制</t>
    <rPh sb="2" eb="4">
      <t>カイシャ</t>
    </rPh>
    <rPh sb="5" eb="7">
      <t>ホンシャ</t>
    </rPh>
    <rPh sb="7" eb="9">
      <t>キノウ</t>
    </rPh>
    <rPh sb="10" eb="12">
      <t>ソシキ</t>
    </rPh>
    <rPh sb="12" eb="14">
      <t>タイセイ</t>
    </rPh>
    <phoneticPr fontId="1"/>
  </si>
  <si>
    <t>■会社全体の本社機能の組織体制における大阪拠点の役割が分かるように、</t>
    <rPh sb="1" eb="3">
      <t>カイシャ</t>
    </rPh>
    <rPh sb="3" eb="5">
      <t>ゼンタイ</t>
    </rPh>
    <rPh sb="6" eb="10">
      <t>ホンシャキノウ</t>
    </rPh>
    <rPh sb="11" eb="13">
      <t>ソシキ</t>
    </rPh>
    <rPh sb="13" eb="15">
      <t>タイセイ</t>
    </rPh>
    <rPh sb="19" eb="21">
      <t>オオサカ</t>
    </rPh>
    <rPh sb="21" eb="23">
      <t>キョテン</t>
    </rPh>
    <rPh sb="24" eb="26">
      <t>ヤクワリ</t>
    </rPh>
    <rPh sb="27" eb="28">
      <t>ワ</t>
    </rPh>
    <phoneticPr fontId="1"/>
  </si>
  <si>
    <t>■大阪拠点で行われる業務が、会社全体の本社機能のどの部分を占めるかが分かるように記載してください。</t>
    <rPh sb="1" eb="3">
      <t>オオサカ</t>
    </rPh>
    <rPh sb="3" eb="5">
      <t>キョテン</t>
    </rPh>
    <rPh sb="6" eb="7">
      <t>オコナ</t>
    </rPh>
    <rPh sb="10" eb="12">
      <t>ギョウム</t>
    </rPh>
    <rPh sb="14" eb="16">
      <t>カイシャ</t>
    </rPh>
    <rPh sb="16" eb="18">
      <t>ゼンタイ</t>
    </rPh>
    <rPh sb="19" eb="23">
      <t>ホンシャキノウ</t>
    </rPh>
    <rPh sb="26" eb="28">
      <t>ブブン</t>
    </rPh>
    <rPh sb="29" eb="30">
      <t>シ</t>
    </rPh>
    <rPh sb="34" eb="35">
      <t>ワ</t>
    </rPh>
    <rPh sb="40" eb="42">
      <t>キサイ</t>
    </rPh>
    <phoneticPr fontId="1"/>
  </si>
  <si>
    <t>【本社機能の分類・業務部門】</t>
    <rPh sb="1" eb="5">
      <t>ホンシャキノウ</t>
    </rPh>
    <rPh sb="6" eb="8">
      <t>ブンルイ</t>
    </rPh>
    <rPh sb="9" eb="11">
      <t>ギョウム</t>
    </rPh>
    <rPh sb="11" eb="13">
      <t>ブモン</t>
    </rPh>
    <phoneticPr fontId="1"/>
  </si>
  <si>
    <t>（上記分類・業務部門の具体的な業務内容）</t>
    <rPh sb="1" eb="3">
      <t>ジョウキ</t>
    </rPh>
    <rPh sb="3" eb="5">
      <t>ブンルイ</t>
    </rPh>
    <rPh sb="6" eb="10">
      <t>ギョウムブモン</t>
    </rPh>
    <rPh sb="11" eb="13">
      <t>グタイ</t>
    </rPh>
    <rPh sb="13" eb="14">
      <t>テキ</t>
    </rPh>
    <rPh sb="15" eb="17">
      <t>ギョウム</t>
    </rPh>
    <rPh sb="17" eb="19">
      <t>ナイヨウ</t>
    </rPh>
    <phoneticPr fontId="1"/>
  </si>
  <si>
    <r>
      <t xml:space="preserve">有期雇用者
</t>
    </r>
    <r>
      <rPr>
        <sz val="6"/>
        <color theme="1"/>
        <rFont val="ＭＳ 明朝"/>
        <family val="1"/>
        <charset val="128"/>
      </rPr>
      <t>(派遣社員、パートタイマー、アルバイトなど)</t>
    </r>
    <rPh sb="7" eb="9">
      <t>ハケン</t>
    </rPh>
    <rPh sb="9" eb="11">
      <t>シャイン</t>
    </rPh>
    <phoneticPr fontId="1"/>
  </si>
  <si>
    <t>【本社機能以外の業務部門も併設する場合は、その業務部門及び業務内容を記載（併設しない場合は記載不要）】</t>
    <rPh sb="1" eb="5">
      <t>ホンシャキノウ</t>
    </rPh>
    <rPh sb="5" eb="7">
      <t>イガイ</t>
    </rPh>
    <rPh sb="8" eb="10">
      <t>ギョウム</t>
    </rPh>
    <rPh sb="10" eb="12">
      <t>ブモン</t>
    </rPh>
    <rPh sb="13" eb="15">
      <t>ヘイセツ</t>
    </rPh>
    <rPh sb="17" eb="19">
      <t>バアイ</t>
    </rPh>
    <rPh sb="23" eb="25">
      <t>ギョウム</t>
    </rPh>
    <rPh sb="25" eb="27">
      <t>ブモン</t>
    </rPh>
    <rPh sb="27" eb="28">
      <t>オヨ</t>
    </rPh>
    <rPh sb="29" eb="31">
      <t>ギョウム</t>
    </rPh>
    <rPh sb="31" eb="33">
      <t>ナイヨウ</t>
    </rPh>
    <rPh sb="34" eb="36">
      <t>キサイ</t>
    </rPh>
    <rPh sb="37" eb="39">
      <t>ヘイセツ</t>
    </rPh>
    <rPh sb="42" eb="44">
      <t>バアイ</t>
    </rPh>
    <rPh sb="45" eb="47">
      <t>キサイ</t>
    </rPh>
    <rPh sb="47" eb="49">
      <t>フヨウ</t>
    </rPh>
    <phoneticPr fontId="1"/>
  </si>
  <si>
    <t>－</t>
    <phoneticPr fontId="1"/>
  </si>
  <si>
    <t>－</t>
    <phoneticPr fontId="1"/>
  </si>
  <si>
    <t>・具体の業務内容</t>
    <rPh sb="1" eb="3">
      <t>グタイ</t>
    </rPh>
    <rPh sb="4" eb="8">
      <t>ギョウムナイヨウ</t>
    </rPh>
    <phoneticPr fontId="1"/>
  </si>
  <si>
    <t>・本社以外の業務部門</t>
    <rPh sb="1" eb="5">
      <t>ホンシャイガイ</t>
    </rPh>
    <rPh sb="6" eb="10">
      <t>ギョウムブモン</t>
    </rPh>
    <phoneticPr fontId="1"/>
  </si>
  <si>
    <t>（１）現在の本社機能</t>
    <rPh sb="3" eb="5">
      <t>ゲンザイ</t>
    </rPh>
    <rPh sb="6" eb="10">
      <t>ホンシャキノウ</t>
    </rPh>
    <phoneticPr fontId="1"/>
  </si>
  <si>
    <t>（２）大阪拠点設置から４年経過時点の本社機能組織体制（予定）</t>
    <phoneticPr fontId="1"/>
  </si>
  <si>
    <t>２　所在地〒</t>
    <rPh sb="2" eb="5">
      <t>ショザイチ</t>
    </rPh>
    <phoneticPr fontId="1"/>
  </si>
  <si>
    <t>２　会社所在地</t>
    <rPh sb="2" eb="4">
      <t>カイシャ</t>
    </rPh>
    <rPh sb="4" eb="7">
      <t>ショザイチ</t>
    </rPh>
    <phoneticPr fontId="1"/>
  </si>
  <si>
    <t>・交付申請日時点の情報を記載してください。</t>
    <rPh sb="1" eb="3">
      <t>コウフ</t>
    </rPh>
    <rPh sb="3" eb="5">
      <t>シンセイ</t>
    </rPh>
    <rPh sb="5" eb="6">
      <t>ヒ</t>
    </rPh>
    <rPh sb="6" eb="8">
      <t>ジテン</t>
    </rPh>
    <rPh sb="9" eb="11">
      <t>ジョウホウ</t>
    </rPh>
    <rPh sb="12" eb="14">
      <t>キサイ</t>
    </rPh>
    <phoneticPr fontId="1"/>
  </si>
  <si>
    <t>【必要書類一覧】</t>
    <rPh sb="1" eb="3">
      <t>ヒツヨウ</t>
    </rPh>
    <rPh sb="3" eb="5">
      <t>ショルイ</t>
    </rPh>
    <rPh sb="5" eb="7">
      <t>イチラン</t>
    </rPh>
    <phoneticPr fontId="1"/>
  </si>
  <si>
    <t>No</t>
    <phoneticPr fontId="1"/>
  </si>
  <si>
    <t>書類</t>
    <rPh sb="0" eb="2">
      <t>ショルイ</t>
    </rPh>
    <phoneticPr fontId="1"/>
  </si>
  <si>
    <t>備考</t>
    <rPh sb="0" eb="2">
      <t>ビコウ</t>
    </rPh>
    <phoneticPr fontId="1"/>
  </si>
  <si>
    <t>定款の写し</t>
    <rPh sb="0" eb="2">
      <t>テイカン</t>
    </rPh>
    <rPh sb="3" eb="4">
      <t>ウツ</t>
    </rPh>
    <phoneticPr fontId="1"/>
  </si>
  <si>
    <t>法人の登記簿謄本又は
履歴事項全部証明書の写し</t>
    <phoneticPr fontId="1"/>
  </si>
  <si>
    <t>発行後３か月以内のもの</t>
    <phoneticPr fontId="1"/>
  </si>
  <si>
    <t>・別表一、別表四、別表五（一）のみ
・申告済であることが確認できるもの
（受付印があるもの／電子申告受付番号の印字があるもの／税務署の受付メール　等）</t>
    <rPh sb="1" eb="3">
      <t>ベッピョウ</t>
    </rPh>
    <rPh sb="3" eb="4">
      <t>イチ</t>
    </rPh>
    <rPh sb="5" eb="7">
      <t>ベッピョウ</t>
    </rPh>
    <rPh sb="7" eb="8">
      <t>ヨン</t>
    </rPh>
    <rPh sb="9" eb="11">
      <t>ベッピョウ</t>
    </rPh>
    <rPh sb="11" eb="12">
      <t>ゴ</t>
    </rPh>
    <rPh sb="13" eb="14">
      <t>イチ</t>
    </rPh>
    <rPh sb="19" eb="22">
      <t>シンコクスミ</t>
    </rPh>
    <rPh sb="28" eb="30">
      <t>カクニン</t>
    </rPh>
    <rPh sb="37" eb="40">
      <t>ウケツケイン</t>
    </rPh>
    <rPh sb="46" eb="48">
      <t>デンシ</t>
    </rPh>
    <rPh sb="48" eb="50">
      <t>シンコク</t>
    </rPh>
    <rPh sb="50" eb="52">
      <t>ウケツケ</t>
    </rPh>
    <rPh sb="52" eb="54">
      <t>バンゴウ</t>
    </rPh>
    <rPh sb="55" eb="57">
      <t>インジ</t>
    </rPh>
    <rPh sb="63" eb="66">
      <t>ゼイムショ</t>
    </rPh>
    <rPh sb="67" eb="69">
      <t>ウケツケ</t>
    </rPh>
    <rPh sb="73" eb="74">
      <t>トウ</t>
    </rPh>
    <phoneticPr fontId="1"/>
  </si>
  <si>
    <t>様式第４号</t>
    <phoneticPr fontId="1"/>
  </si>
  <si>
    <t>様式第５号</t>
    <phoneticPr fontId="1"/>
  </si>
  <si>
    <t>助成対象経費の発生を確認できる書類</t>
    <phoneticPr fontId="1"/>
  </si>
  <si>
    <t>その他市長が必要とする書類</t>
    <rPh sb="2" eb="3">
      <t>タ</t>
    </rPh>
    <rPh sb="3" eb="5">
      <t>シチョウ</t>
    </rPh>
    <rPh sb="6" eb="8">
      <t>ヒツヨウ</t>
    </rPh>
    <rPh sb="11" eb="13">
      <t>ショルイ</t>
    </rPh>
    <phoneticPr fontId="1"/>
  </si>
  <si>
    <t>法人税申告書（直近分）</t>
    <rPh sb="7" eb="9">
      <t>チョッキン</t>
    </rPh>
    <rPh sb="9" eb="10">
      <t>ブン</t>
    </rPh>
    <phoneticPr fontId="1"/>
  </si>
  <si>
    <t>決算書（直近分）</t>
    <phoneticPr fontId="1"/>
  </si>
  <si>
    <t>情報サービス事業部門</t>
    <phoneticPr fontId="1"/>
  </si>
  <si>
    <t>情報処理サービス部門</t>
    <phoneticPr fontId="1"/>
  </si>
  <si>
    <t>システム開発・提供</t>
    <phoneticPr fontId="1"/>
  </si>
  <si>
    <t>ソフトウェア開発、情報処理・提供サービス、映画・ビデオ制作、書籍等の出版等の業務を行っている部門</t>
    <phoneticPr fontId="1"/>
  </si>
  <si>
    <t>インターネット付随サービス</t>
    <phoneticPr fontId="1"/>
  </si>
  <si>
    <t>情報提供サービス部門</t>
    <phoneticPr fontId="1"/>
  </si>
  <si>
    <t>宣伝活動</t>
  </si>
  <si>
    <t>商品情報提供サービス</t>
  </si>
  <si>
    <t>映画・ビデオ・レコード制作</t>
  </si>
  <si>
    <t>テレビ・ラジオ番組制作</t>
  </si>
  <si>
    <t>新聞</t>
  </si>
  <si>
    <t>出版</t>
  </si>
  <si>
    <t>　情報サービス事業部門、その他管理部門のいずれかのために使用されるもの</t>
    <phoneticPr fontId="1"/>
  </si>
  <si>
    <t>情報処理サービス部門</t>
  </si>
  <si>
    <t>情報提供サービス部門</t>
  </si>
  <si>
    <t>代表者役職</t>
    <rPh sb="0" eb="3">
      <t>ダイヒョウシャ</t>
    </rPh>
    <rPh sb="3" eb="5">
      <t>ヤクショク</t>
    </rPh>
    <phoneticPr fontId="1"/>
  </si>
  <si>
    <t>代表者氏名</t>
    <rPh sb="0" eb="3">
      <t>ダイヒョウシャ</t>
    </rPh>
    <rPh sb="3" eb="5">
      <t>シメイ</t>
    </rPh>
    <phoneticPr fontId="1"/>
  </si>
  <si>
    <t>代表者氏名</t>
    <rPh sb="0" eb="3">
      <t>ダイヒョウシャ</t>
    </rPh>
    <rPh sb="3" eb="5">
      <t>シメイ</t>
    </rPh>
    <phoneticPr fontId="1"/>
  </si>
  <si>
    <t>担当者氏名</t>
    <rPh sb="0" eb="3">
      <t>タントウシャ</t>
    </rPh>
    <rPh sb="3" eb="5">
      <t>シメイ</t>
    </rPh>
    <phoneticPr fontId="1"/>
  </si>
  <si>
    <t>担当者役職</t>
    <rPh sb="0" eb="3">
      <t>タントウシャ</t>
    </rPh>
    <rPh sb="3" eb="5">
      <t>ヤクショク</t>
    </rPh>
    <phoneticPr fontId="1"/>
  </si>
  <si>
    <t>電話</t>
    <rPh sb="0" eb="2">
      <t>デンワ</t>
    </rPh>
    <phoneticPr fontId="1"/>
  </si>
  <si>
    <t>携帯電話（あれば）</t>
    <rPh sb="0" eb="4">
      <t>ケイタイデンワ</t>
    </rPh>
    <phoneticPr fontId="1"/>
  </si>
  <si>
    <t>ファックス</t>
    <phoneticPr fontId="1"/>
  </si>
  <si>
    <t>e-mail</t>
    <phoneticPr fontId="1"/>
  </si>
  <si>
    <t>■担当者情報（1枚目から）</t>
    <rPh sb="1" eb="4">
      <t>タントウシャ</t>
    </rPh>
    <rPh sb="4" eb="6">
      <t>ジョウホウ</t>
    </rPh>
    <rPh sb="8" eb="10">
      <t>マイメ</t>
    </rPh>
    <phoneticPr fontId="1"/>
  </si>
  <si>
    <t>3年目:AQ列↓</t>
    <rPh sb="1" eb="3">
      <t>ネンメ</t>
    </rPh>
    <rPh sb="6" eb="7">
      <t>レツ</t>
    </rPh>
    <phoneticPr fontId="1"/>
  </si>
  <si>
    <t>2年目:AH列↓</t>
    <rPh sb="1" eb="3">
      <t>ネンメ</t>
    </rPh>
    <rPh sb="6" eb="7">
      <t>レツ</t>
    </rPh>
    <phoneticPr fontId="1"/>
  </si>
  <si>
    <t>オフィス面積</t>
    <rPh sb="4" eb="6">
      <t>メンセキ</t>
    </rPh>
    <phoneticPr fontId="1"/>
  </si>
  <si>
    <t>賃借料月額</t>
    <rPh sb="0" eb="3">
      <t>チンシャクリョウ</t>
    </rPh>
    <rPh sb="3" eb="5">
      <t>ゲツガク</t>
    </rPh>
    <phoneticPr fontId="1"/>
  </si>
  <si>
    <t>様式第３号</t>
    <rPh sb="0" eb="2">
      <t>ヨウシキ</t>
    </rPh>
    <rPh sb="2" eb="3">
      <t>ダイ</t>
    </rPh>
    <rPh sb="4" eb="5">
      <t>ゴウ</t>
    </rPh>
    <phoneticPr fontId="1"/>
  </si>
  <si>
    <t>①申請様式への必要事項の入力</t>
    <rPh sb="1" eb="3">
      <t>シンセイ</t>
    </rPh>
    <rPh sb="3" eb="5">
      <t>ヨウシキ</t>
    </rPh>
    <rPh sb="7" eb="9">
      <t>ヒツヨウ</t>
    </rPh>
    <rPh sb="9" eb="11">
      <t>ジコウ</t>
    </rPh>
    <rPh sb="12" eb="14">
      <t>ニュウリョク</t>
    </rPh>
    <phoneticPr fontId="1"/>
  </si>
  <si>
    <t>交付申請書（２年度目以降）</t>
    <rPh sb="0" eb="2">
      <t>コウフ</t>
    </rPh>
    <rPh sb="2" eb="5">
      <t>シンセイショ</t>
    </rPh>
    <rPh sb="7" eb="9">
      <t>ネンド</t>
    </rPh>
    <rPh sb="9" eb="10">
      <t>メ</t>
    </rPh>
    <rPh sb="10" eb="12">
      <t>イコウ</t>
    </rPh>
    <phoneticPr fontId="1"/>
  </si>
  <si>
    <t>事業計画書（２年度目以降）</t>
    <rPh sb="2" eb="5">
      <t>ケイカクショ</t>
    </rPh>
    <phoneticPr fontId="1"/>
  </si>
  <si>
    <t>会社概要書</t>
    <rPh sb="0" eb="2">
      <t>カイシャ</t>
    </rPh>
    <rPh sb="2" eb="5">
      <t>ガイヨウショ</t>
    </rPh>
    <phoneticPr fontId="1"/>
  </si>
  <si>
    <t>様式第６号</t>
    <phoneticPr fontId="1"/>
  </si>
  <si>
    <t>様式第７号</t>
    <rPh sb="0" eb="2">
      <t>ヨウシキ</t>
    </rPh>
    <rPh sb="2" eb="3">
      <t>ダイ</t>
    </rPh>
    <rPh sb="4" eb="5">
      <t>ゴウ</t>
    </rPh>
    <phoneticPr fontId="1"/>
  </si>
  <si>
    <t>事業継続誓約書</t>
    <phoneticPr fontId="1"/>
  </si>
  <si>
    <t>誓約書</t>
    <phoneticPr fontId="1"/>
  </si>
  <si>
    <r>
      <t xml:space="preserve">賃借予定の物件の概要、賃料、面積が確認できる契約書など
</t>
    </r>
    <r>
      <rPr>
        <b/>
        <sz val="9"/>
        <color theme="1"/>
        <rFont val="Meiryo UI"/>
        <family val="3"/>
        <charset val="128"/>
      </rPr>
      <t>※直近の申請から変更がある場合のみ</t>
    </r>
    <rPh sb="0" eb="2">
      <t>チンシャク</t>
    </rPh>
    <rPh sb="2" eb="4">
      <t>ヨテイ</t>
    </rPh>
    <rPh sb="5" eb="7">
      <t>ブッケン</t>
    </rPh>
    <rPh sb="8" eb="10">
      <t>ガイヨウ</t>
    </rPh>
    <rPh sb="11" eb="13">
      <t>チンリョウ</t>
    </rPh>
    <rPh sb="14" eb="16">
      <t>メンセキ</t>
    </rPh>
    <rPh sb="17" eb="19">
      <t>カクニン</t>
    </rPh>
    <rPh sb="22" eb="25">
      <t>ケイヤクショ</t>
    </rPh>
    <rPh sb="29" eb="31">
      <t>チョッキン</t>
    </rPh>
    <rPh sb="41" eb="43">
      <t>バアイ</t>
    </rPh>
    <phoneticPr fontId="1"/>
  </si>
  <si>
    <t>※直近の申請から変更がある場合のみ</t>
    <rPh sb="1" eb="3">
      <t>チョッキン</t>
    </rPh>
    <rPh sb="4" eb="6">
      <t>シンセイ</t>
    </rPh>
    <rPh sb="8" eb="10">
      <t>ヘンコウ</t>
    </rPh>
    <rPh sb="13" eb="15">
      <t>バアイ</t>
    </rPh>
    <phoneticPr fontId="1"/>
  </si>
  <si>
    <t>必要に応じて市から依頼する書類</t>
    <rPh sb="0" eb="2">
      <t>ヒツヨウ</t>
    </rPh>
    <rPh sb="3" eb="4">
      <t>オウ</t>
    </rPh>
    <rPh sb="6" eb="7">
      <t>シ</t>
    </rPh>
    <rPh sb="9" eb="11">
      <t>イライ</t>
    </rPh>
    <rPh sb="13" eb="15">
      <t>ショルイ</t>
    </rPh>
    <phoneticPr fontId="1"/>
  </si>
  <si>
    <t>②必要書類の確認</t>
    <rPh sb="1" eb="3">
      <t>ヒツヨウ</t>
    </rPh>
    <rPh sb="3" eb="5">
      <t>ショルイ</t>
    </rPh>
    <rPh sb="6" eb="8">
      <t>カクニン</t>
    </rPh>
    <phoneticPr fontId="1"/>
  </si>
  <si>
    <t>③大阪市への提出</t>
    <rPh sb="1" eb="4">
      <t>オオサカシ</t>
    </rPh>
    <rPh sb="6" eb="8">
      <t>テイシュツ</t>
    </rPh>
    <phoneticPr fontId="1"/>
  </si>
  <si>
    <t xml:space="preserve"> メールの件名は「【本社機能助成金】申請書提出（会社名）」のように記載願います。</t>
    <rPh sb="33" eb="35">
      <t>キサイ</t>
    </rPh>
    <rPh sb="35" eb="36">
      <t>ネガ</t>
    </rPh>
    <phoneticPr fontId="1"/>
  </si>
  <si>
    <t xml:space="preserve"> 上記②の必要書類一式を、下記の提出先へメールにてご提出ください。</t>
    <rPh sb="1" eb="3">
      <t>ジョウキ</t>
    </rPh>
    <rPh sb="5" eb="7">
      <t>ヒツヨウ</t>
    </rPh>
    <rPh sb="7" eb="9">
      <t>ショルイ</t>
    </rPh>
    <rPh sb="9" eb="11">
      <t>イッシキ</t>
    </rPh>
    <rPh sb="13" eb="15">
      <t>カキ</t>
    </rPh>
    <rPh sb="16" eb="18">
      <t>テイシュツ</t>
    </rPh>
    <rPh sb="18" eb="19">
      <t>サキ</t>
    </rPh>
    <rPh sb="26" eb="28">
      <t>テイシュツ</t>
    </rPh>
    <phoneticPr fontId="1"/>
  </si>
  <si>
    <t>ga0024@city.osaka.lg.jp</t>
    <phoneticPr fontId="1"/>
  </si>
  <si>
    <t xml:space="preserve"> 　送信データが10メガバイト以上となる場合、送信不可となる可能性がございますので、</t>
    <rPh sb="23" eb="25">
      <t>ソウシン</t>
    </rPh>
    <rPh sb="25" eb="27">
      <t>フカ</t>
    </rPh>
    <rPh sb="30" eb="33">
      <t>カノウセイ</t>
    </rPh>
    <phoneticPr fontId="1"/>
  </si>
  <si>
    <t xml:space="preserve"> 　データを分割送付する、大容量データ送信サービスを利用するなどのご対応をお願いします。</t>
    <rPh sb="6" eb="8">
      <t>ブンカツ</t>
    </rPh>
    <rPh sb="8" eb="10">
      <t>ソウフ</t>
    </rPh>
    <rPh sb="13" eb="16">
      <t>ダイヨウリョウ</t>
    </rPh>
    <rPh sb="19" eb="21">
      <t>ソウシン</t>
    </rPh>
    <rPh sb="26" eb="28">
      <t>リヨウ</t>
    </rPh>
    <rPh sb="34" eb="36">
      <t>タイオウ</t>
    </rPh>
    <rPh sb="38" eb="39">
      <t>ネガ</t>
    </rPh>
    <phoneticPr fontId="1"/>
  </si>
  <si>
    <t>④送付書類の到達確認</t>
    <rPh sb="1" eb="3">
      <t>ソウフ</t>
    </rPh>
    <rPh sb="3" eb="5">
      <t>ショルイ</t>
    </rPh>
    <rPh sb="6" eb="8">
      <t>トウタツ</t>
    </rPh>
    <rPh sb="8" eb="10">
      <t>カクニン</t>
    </rPh>
    <phoneticPr fontId="1"/>
  </si>
  <si>
    <t>　必要書類を送付いただきましたら、下記連絡先へ書類到達のご確認をお願いします。</t>
    <rPh sb="1" eb="3">
      <t>ヒツヨウ</t>
    </rPh>
    <rPh sb="3" eb="5">
      <t>ショルイ</t>
    </rPh>
    <rPh sb="6" eb="8">
      <t>ソウフ</t>
    </rPh>
    <rPh sb="17" eb="19">
      <t>カキ</t>
    </rPh>
    <rPh sb="19" eb="21">
      <t>レンラク</t>
    </rPh>
    <rPh sb="21" eb="22">
      <t>サキ</t>
    </rPh>
    <rPh sb="23" eb="25">
      <t>ショルイ</t>
    </rPh>
    <rPh sb="25" eb="27">
      <t>トウタツ</t>
    </rPh>
    <rPh sb="29" eb="31">
      <t>カクニン</t>
    </rPh>
    <rPh sb="33" eb="34">
      <t>ネガ</t>
    </rPh>
    <phoneticPr fontId="1"/>
  </si>
  <si>
    <t>　提出いただく各様式について、記入漏れがないか、今一度ご確認ください。</t>
    <rPh sb="1" eb="3">
      <t>テイシュツ</t>
    </rPh>
    <rPh sb="7" eb="8">
      <t>カク</t>
    </rPh>
    <rPh sb="8" eb="10">
      <t>ヨウシキ</t>
    </rPh>
    <rPh sb="15" eb="17">
      <t>キニュウ</t>
    </rPh>
    <rPh sb="24" eb="27">
      <t>イマイチド</t>
    </rPh>
    <phoneticPr fontId="1"/>
  </si>
  <si>
    <t>　　様式第3号、6号、7号（Excelデータ版）では、未入力のセルが水色に着色されます。</t>
    <rPh sb="2" eb="4">
      <t>ヨウシキ</t>
    </rPh>
    <rPh sb="4" eb="5">
      <t>ダイ</t>
    </rPh>
    <rPh sb="6" eb="7">
      <t>ゴウ</t>
    </rPh>
    <rPh sb="9" eb="10">
      <t>ゴウ</t>
    </rPh>
    <rPh sb="12" eb="13">
      <t>ゴウ</t>
    </rPh>
    <rPh sb="22" eb="23">
      <t>バン</t>
    </rPh>
    <rPh sb="27" eb="30">
      <t>ミニュウリョク</t>
    </rPh>
    <rPh sb="34" eb="36">
      <t>ミズイロ</t>
    </rPh>
    <rPh sb="37" eb="39">
      <t>チャクショク</t>
    </rPh>
    <phoneticPr fontId="1"/>
  </si>
  <si>
    <t>　連絡先（電話）：　06-6615-6765</t>
    <rPh sb="1" eb="3">
      <t>レンラク</t>
    </rPh>
    <rPh sb="3" eb="4">
      <t>サキ</t>
    </rPh>
    <rPh sb="5" eb="7">
      <t>デンワ</t>
    </rPh>
    <phoneticPr fontId="1"/>
  </si>
  <si>
    <t>　　なお『該当がなければ記載不要』としている項目は、未入力のままで問題ございません。</t>
    <rPh sb="5" eb="7">
      <t>ガイトウ</t>
    </rPh>
    <rPh sb="12" eb="16">
      <t>キサイフヨウ</t>
    </rPh>
    <rPh sb="22" eb="24">
      <t>コウモク</t>
    </rPh>
    <rPh sb="26" eb="29">
      <t>ミニュウリョク</t>
    </rPh>
    <rPh sb="33" eb="35">
      <t>モンダイ</t>
    </rPh>
    <phoneticPr fontId="1"/>
  </si>
  <si>
    <t>■水色のセルに入力をお願いします。</t>
    <rPh sb="1" eb="3">
      <t>ミズイロ</t>
    </rPh>
    <rPh sb="7" eb="9">
      <t>ニュウリョク</t>
    </rPh>
    <rPh sb="11" eb="12">
      <t>ネガイ</t>
    </rPh>
    <phoneticPr fontId="1"/>
  </si>
  <si>
    <t>【申請前にご確認ください】</t>
    <rPh sb="1" eb="3">
      <t>シンセイ</t>
    </rPh>
    <rPh sb="3" eb="4">
      <t>マエ</t>
    </rPh>
    <rPh sb="6" eb="8">
      <t>カクニン</t>
    </rPh>
    <phoneticPr fontId="1"/>
  </si>
  <si>
    <t>担当：大阪市経済戦略局 立地交流推進部 立地推進担当</t>
    <rPh sb="0" eb="2">
      <t>タントウ</t>
    </rPh>
    <phoneticPr fontId="1"/>
  </si>
  <si>
    <t>　提出先：</t>
    <rPh sb="1" eb="3">
      <t>テイシュツ</t>
    </rPh>
    <rPh sb="3" eb="4">
      <t>サキ</t>
    </rPh>
    <phoneticPr fontId="1"/>
  </si>
  <si>
    <t>■初回申請の場合は、当様式ではなく、「様式第1号、第2号」をご使用ください。</t>
    <rPh sb="1" eb="3">
      <t>ショカイ</t>
    </rPh>
    <rPh sb="3" eb="5">
      <t>シンセイ</t>
    </rPh>
    <rPh sb="6" eb="8">
      <t>バアイ</t>
    </rPh>
    <rPh sb="10" eb="13">
      <t>トウヨウシキ</t>
    </rPh>
    <rPh sb="19" eb="21">
      <t>ヨウシキ</t>
    </rPh>
    <rPh sb="21" eb="22">
      <t>ダイ</t>
    </rPh>
    <rPh sb="23" eb="24">
      <t>ゴウ</t>
    </rPh>
    <rPh sb="25" eb="26">
      <t>ダイ</t>
    </rPh>
    <rPh sb="27" eb="28">
      <t>ゴウ</t>
    </rPh>
    <rPh sb="31" eb="33">
      <t>シヨウ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</si>
</sst>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411]ggge&quot;年&quot;m&quot;月&quot;d&quot;日&quot;;@"/>
    <numFmt numFmtId="177" formatCode="&quot;金 &quot;#,##0&quot; 円&quot;"/>
    <numFmt numFmtId="178" formatCode="#,##0&quot;円&quot;"/>
    <numFmt numFmtId="179" formatCode="General;\(General\);0"/>
    <numFmt numFmtId="180" formatCode="[$-411]ge\.m\.d;@"/>
    <numFmt numFmtId="181" formatCode="#,##0&quot;年&quot;"/>
    <numFmt numFmtId="182" formatCode="[$-F800]dddd\,\ mmmm\ dd\,\ yyyy"/>
    <numFmt numFmtId="183" formatCode="#,##0&quot;㎡&quot;"/>
    <numFmt numFmtId="184" formatCode="&quot;(&quot;[$-411]ggge&quot;年&quot;m&quot;月&quot;d&quot;日時点)&quot;;@"/>
    <numFmt numFmtId="185" formatCode="#,##0.00_ "/>
    <numFmt numFmtId="186" formatCode="&quot;（&quot;[$-411]ggge&quot;年&quot;m&quot;月&quot;d&quot;日時点）&quot;;@"/>
    <numFmt numFmtId="187" formatCode="&quot;（&quot;[$-411]ggge&quot;年&quot;m&quot;月&quot;d&quot;日時点）&quot;"/>
    <numFmt numFmtId="188" formatCode="&quot;令和&quot;0_ "/>
    <numFmt numFmtId="189" formatCode="0_ "/>
    <numFmt numFmtId="190" formatCode="[$-411]ggge&quot;年&quot;m&quot;月&quot;d&quot;日時点&quot;;@"/>
    <numFmt numFmtId="191" formatCode="0.00&quot;㎡&quot;"/>
  </numFmts>
  <fonts count="42"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9"/>
      <color theme="1"/>
      <name val="ＭＳ 明朝"/>
      <family val="1"/>
      <charset val="128"/>
    </font>
    <font>
      <sz val="10"/>
      <color theme="1"/>
      <name val="ＭＳ 明朝"/>
      <family val="1"/>
      <charset val="128"/>
    </font>
    <font>
      <b/>
      <sz val="11"/>
      <color theme="1"/>
      <name val="ＭＳ 明朝"/>
      <family val="1"/>
      <charset val="128"/>
    </font>
    <font>
      <b/>
      <sz val="12"/>
      <color rgb="FFFF0000"/>
      <name val="Meiryo UI"/>
      <family val="3"/>
      <charset val="128"/>
    </font>
    <font>
      <sz val="12"/>
      <color theme="1"/>
      <name val="ＭＳ 明朝"/>
      <family val="1"/>
      <charset val="128"/>
    </font>
    <font>
      <sz val="10.5"/>
      <color theme="1"/>
      <name val="ＭＳ 明朝"/>
      <family val="1"/>
      <charset val="128"/>
    </font>
    <font>
      <u/>
      <sz val="11"/>
      <color theme="1"/>
      <name val="ＭＳ 明朝"/>
      <family val="1"/>
      <charset val="128"/>
    </font>
    <font>
      <sz val="11"/>
      <color theme="1"/>
      <name val="Meiryo UI"/>
      <family val="3"/>
      <charset val="128"/>
    </font>
    <font>
      <b/>
      <sz val="11"/>
      <color rgb="FFFF0000"/>
      <name val="Meiryo UI"/>
      <family val="3"/>
      <charset val="128"/>
    </font>
    <font>
      <b/>
      <sz val="14"/>
      <name val="Meiryo UI"/>
      <family val="3"/>
      <charset val="128"/>
    </font>
    <font>
      <b/>
      <sz val="10.5"/>
      <color rgb="FFFF0000"/>
      <name val="Meiryo UI"/>
      <family val="3"/>
      <charset val="128"/>
    </font>
    <font>
      <sz val="11"/>
      <color theme="1"/>
      <name val="メイリオ"/>
      <family val="3"/>
      <charset val="128"/>
    </font>
    <font>
      <sz val="11"/>
      <color rgb="FFFF0000"/>
      <name val="メイリオ"/>
      <family val="3"/>
      <charset val="128"/>
    </font>
    <font>
      <sz val="10.5"/>
      <color theme="1"/>
      <name val="メイリオ"/>
      <family val="3"/>
      <charset val="128"/>
    </font>
    <font>
      <sz val="10"/>
      <color theme="1"/>
      <name val="メイリオ"/>
      <family val="3"/>
      <charset val="128"/>
    </font>
    <font>
      <sz val="9"/>
      <color theme="1"/>
      <name val="メイリオ"/>
      <family val="3"/>
      <charset val="128"/>
    </font>
    <font>
      <sz val="11"/>
      <color theme="0"/>
      <name val="ＭＳ 明朝"/>
      <family val="1"/>
      <charset val="128"/>
    </font>
    <font>
      <b/>
      <sz val="11"/>
      <color rgb="FFFF0000"/>
      <name val="メイリオ"/>
      <family val="3"/>
      <charset val="128"/>
    </font>
    <font>
      <sz val="11"/>
      <color theme="0"/>
      <name val="メイリオ"/>
      <family val="3"/>
      <charset val="128"/>
    </font>
    <font>
      <b/>
      <sz val="10.5"/>
      <color theme="1"/>
      <name val="ＭＳ 明朝"/>
      <family val="1"/>
      <charset val="128"/>
    </font>
    <font>
      <sz val="8"/>
      <color theme="1"/>
      <name val="ＭＳ 明朝"/>
      <family val="1"/>
      <charset val="128"/>
    </font>
    <font>
      <sz val="10"/>
      <color theme="1"/>
      <name val="ＭＳ Ｐゴシック"/>
      <family val="3"/>
      <charset val="128"/>
    </font>
    <font>
      <sz val="11"/>
      <name val="ＭＳ 明朝"/>
      <family val="1"/>
      <charset val="128"/>
    </font>
    <font>
      <sz val="11"/>
      <color theme="1"/>
      <name val="ＭＳ ゴシック"/>
      <family val="3"/>
      <charset val="128"/>
    </font>
    <font>
      <sz val="10.5"/>
      <color theme="1"/>
      <name val="ＭＳ ゴシック"/>
      <family val="3"/>
      <charset val="128"/>
    </font>
    <font>
      <b/>
      <sz val="11"/>
      <name val="ＭＳ ゴシック"/>
      <family val="3"/>
      <charset val="128"/>
    </font>
    <font>
      <sz val="11"/>
      <name val="ＭＳ ゴシック"/>
      <family val="3"/>
      <charset val="128"/>
    </font>
    <font>
      <sz val="6"/>
      <color theme="1"/>
      <name val="ＭＳ 明朝"/>
      <family val="1"/>
      <charset val="128"/>
    </font>
    <font>
      <sz val="10"/>
      <color theme="1"/>
      <name val="ＭＳ ゴシック"/>
      <family val="3"/>
      <charset val="128"/>
    </font>
    <font>
      <sz val="9"/>
      <color theme="1"/>
      <name val="ＭＳ ゴシック"/>
      <family val="3"/>
      <charset val="128"/>
    </font>
    <font>
      <sz val="12"/>
      <color theme="1"/>
      <name val="游ゴシック"/>
      <family val="2"/>
      <charset val="128"/>
      <scheme val="minor"/>
    </font>
    <font>
      <b/>
      <sz val="12"/>
      <color theme="1"/>
      <name val="ＭＳ 明朝"/>
      <family val="1"/>
      <charset val="128"/>
    </font>
    <font>
      <b/>
      <sz val="11"/>
      <color theme="1"/>
      <name val="Meiryo UI"/>
      <family val="3"/>
      <charset val="128"/>
    </font>
    <font>
      <sz val="9"/>
      <color theme="1"/>
      <name val="Meiryo UI"/>
      <family val="3"/>
      <charset val="128"/>
    </font>
    <font>
      <u/>
      <sz val="11"/>
      <color theme="10"/>
      <name val="游ゴシック"/>
      <family val="2"/>
      <charset val="128"/>
      <scheme val="minor"/>
    </font>
    <font>
      <i/>
      <sz val="9"/>
      <color theme="1"/>
      <name val="Meiryo UI"/>
      <family val="3"/>
      <charset val="128"/>
    </font>
    <font>
      <b/>
      <i/>
      <sz val="9"/>
      <color theme="1"/>
      <name val="Meiryo UI"/>
      <family val="3"/>
      <charset val="128"/>
    </font>
    <font>
      <b/>
      <sz val="9"/>
      <color theme="1"/>
      <name val="Meiryo UI"/>
      <family val="3"/>
      <charset val="128"/>
    </font>
    <font>
      <sz val="8"/>
      <color theme="1"/>
      <name val="Meiryo UI"/>
      <family val="3"/>
      <charset val="128"/>
    </font>
  </fonts>
  <fills count="8">
    <fill>
      <patternFill patternType="none"/>
    </fill>
    <fill>
      <patternFill patternType="gray125"/>
    </fill>
    <fill>
      <patternFill patternType="solid">
        <fgColor theme="7" tint="0.79998168889431442"/>
        <bgColor indexed="64"/>
      </patternFill>
    </fill>
    <fill>
      <patternFill patternType="solid">
        <fgColor rgb="FFFFCCFF"/>
        <bgColor indexed="64"/>
      </patternFill>
    </fill>
    <fill>
      <patternFill patternType="solid">
        <fgColor theme="4" tint="0.79998168889431442"/>
        <bgColor indexed="64"/>
      </patternFill>
    </fill>
    <fill>
      <patternFill patternType="solid">
        <fgColor rgb="FFFF0000"/>
        <bgColor indexed="64"/>
      </patternFill>
    </fill>
    <fill>
      <patternFill patternType="solid">
        <fgColor theme="6" tint="0.59999389629810485"/>
        <bgColor indexed="64"/>
      </patternFill>
    </fill>
    <fill>
      <patternFill patternType="solid">
        <fgColor theme="2"/>
        <bgColor indexed="64"/>
      </patternFill>
    </fill>
  </fills>
  <borders count="79">
    <border>
      <left/>
      <right/>
      <top/>
      <bottom/>
      <diagonal/>
    </border>
    <border>
      <left style="thin">
        <color indexed="64"/>
      </left>
      <right/>
      <top/>
      <bottom/>
      <diagonal/>
    </border>
    <border>
      <left style="thin">
        <color indexed="64"/>
      </left>
      <right/>
      <top style="dotted">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thin">
        <color auto="1"/>
      </left>
      <right style="hair">
        <color auto="1"/>
      </right>
      <top/>
      <bottom style="thin">
        <color auto="1"/>
      </bottom>
      <diagonal/>
    </border>
    <border>
      <left style="hair">
        <color auto="1"/>
      </left>
      <right/>
      <top/>
      <bottom style="thin">
        <color auto="1"/>
      </bottom>
      <diagonal/>
    </border>
    <border>
      <left style="hair">
        <color auto="1"/>
      </left>
      <right style="hair">
        <color auto="1"/>
      </right>
      <top style="thin">
        <color auto="1"/>
      </top>
      <bottom/>
      <diagonal/>
    </border>
    <border>
      <left style="thick">
        <color rgb="FFFF0000"/>
      </left>
      <right style="hair">
        <color auto="1"/>
      </right>
      <top style="thick">
        <color rgb="FFFF0000"/>
      </top>
      <bottom style="thick">
        <color rgb="FFFF0000"/>
      </bottom>
      <diagonal/>
    </border>
    <border>
      <left style="hair">
        <color auto="1"/>
      </left>
      <right style="hair">
        <color auto="1"/>
      </right>
      <top style="thick">
        <color rgb="FFFF0000"/>
      </top>
      <bottom style="thick">
        <color rgb="FFFF0000"/>
      </bottom>
      <diagonal/>
    </border>
    <border>
      <left/>
      <right style="thick">
        <color rgb="FFFF0000"/>
      </right>
      <top style="thick">
        <color rgb="FFFF0000"/>
      </top>
      <bottom style="thick">
        <color rgb="FFFF0000"/>
      </bottom>
      <diagonal/>
    </border>
    <border>
      <left/>
      <right style="thick">
        <color rgb="FFFF0000"/>
      </right>
      <top/>
      <bottom/>
      <diagonal/>
    </border>
    <border>
      <left style="thick">
        <color rgb="FFFF0000"/>
      </left>
      <right/>
      <top style="thick">
        <color rgb="FFFF0000"/>
      </top>
      <bottom/>
      <diagonal/>
    </border>
    <border>
      <left/>
      <right style="thick">
        <color rgb="FFFF0000"/>
      </right>
      <top style="thick">
        <color rgb="FFFF0000"/>
      </top>
      <bottom/>
      <diagonal/>
    </border>
    <border>
      <left style="thick">
        <color rgb="FFFF0000"/>
      </left>
      <right/>
      <top/>
      <bottom/>
      <diagonal/>
    </border>
    <border>
      <left style="thick">
        <color rgb="FFFF0000"/>
      </left>
      <right/>
      <top/>
      <bottom style="thick">
        <color rgb="FFFF0000"/>
      </bottom>
      <diagonal/>
    </border>
    <border>
      <left/>
      <right style="thick">
        <color rgb="FFFF0000"/>
      </right>
      <top/>
      <bottom style="thick">
        <color rgb="FFFF0000"/>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auto="1"/>
      </right>
      <top style="dotted">
        <color indexed="64"/>
      </top>
      <bottom style="dotted">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dotted">
        <color indexed="64"/>
      </bottom>
      <diagonal/>
    </border>
    <border>
      <left style="double">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hair">
        <color indexed="64"/>
      </left>
      <right style="thin">
        <color indexed="64"/>
      </right>
      <top style="thin">
        <color indexed="64"/>
      </top>
      <bottom style="thin">
        <color indexed="64"/>
      </bottom>
      <diagonal/>
    </border>
    <border>
      <left/>
      <right style="double">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double">
        <color indexed="64"/>
      </right>
      <top/>
      <bottom style="dotted">
        <color indexed="64"/>
      </bottom>
      <diagonal/>
    </border>
    <border>
      <left/>
      <right style="double">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dotted">
        <color indexed="64"/>
      </left>
      <right/>
      <top style="medium">
        <color indexed="64"/>
      </top>
      <bottom style="thin">
        <color indexed="64"/>
      </bottom>
      <diagonal/>
    </border>
    <border>
      <left style="medium">
        <color indexed="64"/>
      </left>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style="medium">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auto="1"/>
      </right>
      <top style="dotted">
        <color indexed="64"/>
      </top>
      <bottom style="double">
        <color indexed="64"/>
      </bottom>
      <diagonal/>
    </border>
    <border>
      <left style="thin">
        <color indexed="64"/>
      </left>
      <right/>
      <top style="dotted">
        <color indexed="64"/>
      </top>
      <bottom style="double">
        <color indexed="64"/>
      </bottom>
      <diagonal/>
    </border>
    <border>
      <left/>
      <right style="thin">
        <color indexed="64"/>
      </right>
      <top style="dotted">
        <color indexed="64"/>
      </top>
      <bottom style="double">
        <color indexed="64"/>
      </bottom>
      <diagonal/>
    </border>
    <border>
      <left/>
      <right/>
      <top style="dotted">
        <color indexed="64"/>
      </top>
      <bottom style="double">
        <color indexed="64"/>
      </bottom>
      <diagonal/>
    </border>
    <border>
      <left style="thick">
        <color rgb="FFFF0000"/>
      </left>
      <right style="thick">
        <color rgb="FFFF0000"/>
      </right>
      <top style="thick">
        <color rgb="FFFF0000"/>
      </top>
      <bottom style="thick">
        <color rgb="FFFF0000"/>
      </bottom>
      <diagonal/>
    </border>
  </borders>
  <cellStyleXfs count="2">
    <xf numFmtId="0" fontId="0" fillId="0" borderId="0">
      <alignment vertical="center"/>
    </xf>
    <xf numFmtId="0" fontId="37" fillId="0" borderId="0" applyNumberFormat="0" applyFill="0" applyBorder="0" applyAlignment="0" applyProtection="0">
      <alignment vertical="center"/>
    </xf>
  </cellStyleXfs>
  <cellXfs count="476">
    <xf numFmtId="0" fontId="0" fillId="0" borderId="0" xfId="0">
      <alignment vertical="center"/>
    </xf>
    <xf numFmtId="0" fontId="2" fillId="0" borderId="0" xfId="0" applyFont="1">
      <alignment vertical="center"/>
    </xf>
    <xf numFmtId="0" fontId="7" fillId="0" borderId="0" xfId="0" applyFont="1" applyAlignment="1">
      <alignment horizontal="centerContinuous" vertical="center"/>
    </xf>
    <xf numFmtId="58" fontId="8" fillId="0" borderId="0" xfId="0" applyNumberFormat="1" applyFont="1">
      <alignment vertical="center"/>
    </xf>
    <xf numFmtId="0" fontId="5" fillId="0" borderId="0" xfId="0" applyFont="1">
      <alignment vertical="center"/>
    </xf>
    <xf numFmtId="0" fontId="2" fillId="0" borderId="0" xfId="0" applyFont="1" applyAlignment="1">
      <alignment horizontal="centerContinuous" vertical="center"/>
    </xf>
    <xf numFmtId="0" fontId="8" fillId="0" borderId="10" xfId="0" applyFont="1" applyBorder="1" applyAlignment="1">
      <alignment horizontal="right" vertical="center" wrapText="1"/>
    </xf>
    <xf numFmtId="0" fontId="8" fillId="0" borderId="11" xfId="0" applyFont="1" applyBorder="1" applyAlignment="1">
      <alignment horizontal="center" vertical="center" wrapText="1"/>
    </xf>
    <xf numFmtId="0" fontId="8" fillId="0" borderId="11" xfId="0" applyFont="1" applyBorder="1" applyAlignment="1">
      <alignment vertical="center" wrapText="1"/>
    </xf>
    <xf numFmtId="0" fontId="8" fillId="0" borderId="9" xfId="0" applyFont="1" applyBorder="1" applyAlignment="1">
      <alignment vertical="center" wrapText="1"/>
    </xf>
    <xf numFmtId="0" fontId="2" fillId="0" borderId="7" xfId="0" applyFont="1" applyBorder="1">
      <alignment vertical="center"/>
    </xf>
    <xf numFmtId="0" fontId="2" fillId="0" borderId="8" xfId="0" applyFont="1" applyBorder="1">
      <alignment vertical="center"/>
    </xf>
    <xf numFmtId="0" fontId="8" fillId="0" borderId="7"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0" xfId="0" applyFont="1">
      <alignment vertical="center"/>
    </xf>
    <xf numFmtId="0" fontId="2" fillId="0" borderId="0" xfId="0" applyFont="1" applyAlignment="1">
      <alignment horizontal="left" vertical="top" wrapText="1"/>
    </xf>
    <xf numFmtId="0" fontId="2" fillId="0" borderId="0" xfId="0" applyFont="1" applyAlignment="1">
      <alignment vertical="center" wrapText="1"/>
    </xf>
    <xf numFmtId="0" fontId="8" fillId="0" borderId="0" xfId="0" applyFont="1" applyAlignment="1">
      <alignment vertical="center" wrapText="1"/>
    </xf>
    <xf numFmtId="58" fontId="2" fillId="0" borderId="10" xfId="0" applyNumberFormat="1" applyFont="1" applyBorder="1" applyAlignment="1" applyProtection="1">
      <alignment horizontal="center" vertical="center"/>
      <protection locked="0"/>
    </xf>
    <xf numFmtId="3" fontId="8" fillId="0" borderId="10" xfId="0" applyNumberFormat="1" applyFont="1" applyBorder="1">
      <alignment vertical="center"/>
    </xf>
    <xf numFmtId="0" fontId="8" fillId="0" borderId="20" xfId="0" applyFont="1" applyBorder="1">
      <alignment vertical="center"/>
    </xf>
    <xf numFmtId="0" fontId="8" fillId="0" borderId="1" xfId="0" applyFont="1" applyBorder="1">
      <alignment vertical="center"/>
    </xf>
    <xf numFmtId="0" fontId="8" fillId="0" borderId="1" xfId="0" applyFont="1" applyBorder="1" applyAlignment="1">
      <alignment vertical="center" wrapText="1"/>
    </xf>
    <xf numFmtId="0" fontId="8" fillId="0" borderId="25" xfId="0" applyFont="1" applyBorder="1">
      <alignment vertical="center"/>
    </xf>
    <xf numFmtId="0" fontId="8" fillId="0" borderId="24" xfId="0" applyFont="1" applyBorder="1">
      <alignment vertical="center"/>
    </xf>
    <xf numFmtId="0" fontId="8" fillId="0" borderId="26" xfId="0" applyFont="1" applyBorder="1">
      <alignment vertical="center"/>
    </xf>
    <xf numFmtId="0" fontId="14" fillId="3" borderId="27" xfId="0" applyFont="1" applyFill="1" applyBorder="1" applyAlignment="1">
      <alignment horizontal="center" vertical="center" shrinkToFit="1"/>
    </xf>
    <xf numFmtId="180" fontId="14" fillId="3" borderId="28" xfId="0" applyNumberFormat="1" applyFont="1" applyFill="1" applyBorder="1" applyAlignment="1">
      <alignment horizontal="center" vertical="center" shrinkToFit="1"/>
    </xf>
    <xf numFmtId="0" fontId="14" fillId="0" borderId="29" xfId="0" applyFont="1" applyBorder="1" applyAlignment="1">
      <alignment horizontal="center" vertical="center"/>
    </xf>
    <xf numFmtId="0" fontId="14" fillId="0" borderId="30" xfId="0" applyFont="1" applyBorder="1" applyAlignment="1">
      <alignment horizontal="center" vertical="center" shrinkToFit="1"/>
    </xf>
    <xf numFmtId="0" fontId="14" fillId="3" borderId="31" xfId="0" applyFont="1" applyFill="1" applyBorder="1" applyAlignment="1">
      <alignment horizontal="center" vertical="center" shrinkToFit="1"/>
    </xf>
    <xf numFmtId="180" fontId="14" fillId="4" borderId="31" xfId="0" applyNumberFormat="1" applyFont="1" applyFill="1" applyBorder="1" applyAlignment="1">
      <alignment horizontal="center" vertical="center" shrinkToFit="1"/>
    </xf>
    <xf numFmtId="178" fontId="14" fillId="4" borderId="31" xfId="0" applyNumberFormat="1" applyFont="1" applyFill="1" applyBorder="1" applyAlignment="1">
      <alignment horizontal="center" vertical="center" shrinkToFit="1"/>
    </xf>
    <xf numFmtId="0" fontId="14" fillId="4" borderId="31" xfId="0" applyFont="1" applyFill="1" applyBorder="1" applyAlignment="1">
      <alignment horizontal="center" vertical="center" shrinkToFit="1"/>
    </xf>
    <xf numFmtId="0" fontId="14" fillId="0" borderId="32" xfId="0" applyFont="1" applyBorder="1" applyAlignment="1">
      <alignment vertical="center" wrapText="1" shrinkToFit="1"/>
    </xf>
    <xf numFmtId="0" fontId="14" fillId="0" borderId="33" xfId="0" applyFont="1" applyBorder="1" applyAlignment="1">
      <alignment vertical="center" shrinkToFit="1"/>
    </xf>
    <xf numFmtId="0" fontId="14" fillId="0" borderId="33" xfId="0" applyFont="1" applyBorder="1" applyAlignment="1">
      <alignment vertical="center" wrapText="1" shrinkToFit="1"/>
    </xf>
    <xf numFmtId="180" fontId="14" fillId="0" borderId="33" xfId="0" applyNumberFormat="1" applyFont="1" applyBorder="1" applyAlignment="1">
      <alignment horizontal="center" vertical="center" shrinkToFit="1"/>
    </xf>
    <xf numFmtId="0" fontId="14" fillId="0" borderId="33" xfId="0" applyFont="1" applyBorder="1">
      <alignment vertical="center"/>
    </xf>
    <xf numFmtId="0" fontId="14" fillId="0" borderId="33" xfId="0" applyFont="1" applyBorder="1" applyAlignment="1">
      <alignment horizontal="center" vertical="center" shrinkToFit="1"/>
    </xf>
    <xf numFmtId="0" fontId="14" fillId="0" borderId="0" xfId="0" applyFont="1">
      <alignment vertical="center"/>
    </xf>
    <xf numFmtId="178" fontId="14" fillId="0" borderId="0" xfId="0" applyNumberFormat="1" applyFont="1">
      <alignment vertical="center"/>
    </xf>
    <xf numFmtId="0" fontId="15" fillId="0" borderId="0" xfId="0" applyFont="1">
      <alignment vertical="center"/>
    </xf>
    <xf numFmtId="181" fontId="14" fillId="0" borderId="0" xfId="0" applyNumberFormat="1" applyFont="1">
      <alignment vertical="center"/>
    </xf>
    <xf numFmtId="0" fontId="14" fillId="0" borderId="34" xfId="0" applyFont="1" applyBorder="1">
      <alignment vertical="center"/>
    </xf>
    <xf numFmtId="0" fontId="14" fillId="0" borderId="35" xfId="0" applyFont="1" applyBorder="1">
      <alignment vertical="center"/>
    </xf>
    <xf numFmtId="0" fontId="14" fillId="0" borderId="35" xfId="0" applyFont="1" applyBorder="1" applyAlignment="1">
      <alignment vertical="center" wrapText="1"/>
    </xf>
    <xf numFmtId="58" fontId="19" fillId="5" borderId="0" xfId="0" applyNumberFormat="1" applyFont="1" applyFill="1">
      <alignment vertical="center"/>
    </xf>
    <xf numFmtId="0" fontId="19" fillId="5" borderId="0" xfId="0" applyFont="1" applyFill="1">
      <alignment vertical="center"/>
    </xf>
    <xf numFmtId="0" fontId="20" fillId="0" borderId="0" xfId="0" applyFont="1">
      <alignment vertical="center"/>
    </xf>
    <xf numFmtId="0" fontId="21" fillId="5" borderId="0" xfId="0" applyFont="1" applyFill="1">
      <alignment vertical="center"/>
    </xf>
    <xf numFmtId="3" fontId="19" fillId="5" borderId="0" xfId="0" applyNumberFormat="1" applyFont="1" applyFill="1">
      <alignment vertical="center"/>
    </xf>
    <xf numFmtId="183" fontId="14" fillId="0" borderId="0" xfId="0" applyNumberFormat="1" applyFont="1">
      <alignment vertical="center"/>
    </xf>
    <xf numFmtId="0" fontId="15" fillId="0" borderId="20" xfId="0" applyFont="1" applyBorder="1">
      <alignment vertical="center"/>
    </xf>
    <xf numFmtId="178" fontId="14" fillId="0" borderId="20" xfId="0" applyNumberFormat="1" applyFont="1" applyBorder="1">
      <alignment vertical="center"/>
    </xf>
    <xf numFmtId="0" fontId="14" fillId="0" borderId="36" xfId="0" applyFont="1" applyBorder="1">
      <alignment vertical="center"/>
    </xf>
    <xf numFmtId="0" fontId="14" fillId="0" borderId="37" xfId="0" applyFont="1" applyBorder="1" applyAlignment="1">
      <alignment vertical="center" wrapText="1" shrinkToFit="1"/>
    </xf>
    <xf numFmtId="0" fontId="14" fillId="0" borderId="38" xfId="0" applyFont="1" applyBorder="1">
      <alignment vertical="center"/>
    </xf>
    <xf numFmtId="180" fontId="14" fillId="0" borderId="35" xfId="0" applyNumberFormat="1" applyFont="1" applyBorder="1" applyAlignment="1">
      <alignment vertical="center" wrapText="1" shrinkToFit="1"/>
    </xf>
    <xf numFmtId="0" fontId="14" fillId="0" borderId="35" xfId="0" applyFont="1" applyBorder="1" applyAlignment="1">
      <alignment vertical="center" wrapText="1" shrinkToFit="1"/>
    </xf>
    <xf numFmtId="178" fontId="14" fillId="0" borderId="35" xfId="0" applyNumberFormat="1" applyFont="1" applyBorder="1" applyAlignment="1">
      <alignment vertical="center" wrapText="1" shrinkToFit="1"/>
    </xf>
    <xf numFmtId="58" fontId="16" fillId="0" borderId="38" xfId="0" applyNumberFormat="1" applyFont="1" applyBorder="1">
      <alignment vertical="center"/>
    </xf>
    <xf numFmtId="0" fontId="14" fillId="0" borderId="38" xfId="0" applyFont="1" applyBorder="1" applyAlignment="1">
      <alignment vertical="center" wrapText="1"/>
    </xf>
    <xf numFmtId="0" fontId="17" fillId="0" borderId="38" xfId="0" applyFont="1" applyBorder="1" applyAlignment="1">
      <alignment horizontal="center" vertical="center" wrapText="1" shrinkToFit="1"/>
    </xf>
    <xf numFmtId="0" fontId="17" fillId="0" borderId="35" xfId="0" applyFont="1" applyBorder="1" applyAlignment="1">
      <alignment horizontal="center" vertical="center" wrapText="1" shrinkToFit="1"/>
    </xf>
    <xf numFmtId="0" fontId="16" fillId="0" borderId="38" xfId="0" applyFont="1" applyBorder="1">
      <alignment vertical="center"/>
    </xf>
    <xf numFmtId="182" fontId="14" fillId="0" borderId="35" xfId="0" applyNumberFormat="1" applyFont="1" applyBorder="1">
      <alignment vertical="center"/>
    </xf>
    <xf numFmtId="0" fontId="16" fillId="0" borderId="38" xfId="0" applyFont="1" applyBorder="1" applyAlignment="1">
      <alignment vertical="center" wrapText="1"/>
    </xf>
    <xf numFmtId="3" fontId="2" fillId="0" borderId="0" xfId="0" applyNumberFormat="1" applyFont="1" applyBorder="1" applyAlignment="1" applyProtection="1">
      <alignment horizontal="center" vertical="center" shrinkToFit="1"/>
      <protection locked="0"/>
    </xf>
    <xf numFmtId="58" fontId="2" fillId="0" borderId="0" xfId="0" applyNumberFormat="1" applyFont="1" applyFill="1" applyBorder="1" applyAlignment="1" applyProtection="1">
      <alignment horizontal="center" vertical="center"/>
      <protection locked="0"/>
    </xf>
    <xf numFmtId="0" fontId="26" fillId="0" borderId="0" xfId="0" applyFont="1">
      <alignment vertical="center"/>
    </xf>
    <xf numFmtId="3" fontId="14" fillId="0" borderId="35" xfId="0" applyNumberFormat="1" applyFont="1" applyBorder="1">
      <alignment vertical="center"/>
    </xf>
    <xf numFmtId="58" fontId="23" fillId="0" borderId="0" xfId="0" applyNumberFormat="1" applyFont="1" applyBorder="1" applyAlignment="1">
      <alignment horizontal="center" vertical="center"/>
    </xf>
    <xf numFmtId="176" fontId="2" fillId="0" borderId="0" xfId="0" applyNumberFormat="1" applyFont="1" applyBorder="1" applyAlignment="1">
      <alignment horizontal="center" vertical="center" shrinkToFit="1"/>
    </xf>
    <xf numFmtId="3" fontId="17" fillId="0" borderId="35" xfId="0" applyNumberFormat="1" applyFont="1" applyBorder="1" applyAlignment="1" applyProtection="1">
      <alignment vertical="center" wrapText="1" shrinkToFit="1"/>
      <protection locked="0"/>
    </xf>
    <xf numFmtId="0" fontId="12" fillId="0" borderId="0" xfId="0" applyFont="1" applyProtection="1">
      <alignment vertical="center"/>
    </xf>
    <xf numFmtId="0" fontId="10" fillId="0" borderId="0" xfId="0" applyFont="1" applyProtection="1">
      <alignment vertical="center"/>
    </xf>
    <xf numFmtId="0" fontId="10" fillId="0" borderId="0" xfId="0" applyFont="1" applyAlignment="1" applyProtection="1">
      <alignment horizontal="right" vertical="center"/>
    </xf>
    <xf numFmtId="58" fontId="2" fillId="0" borderId="0" xfId="0" applyNumberFormat="1" applyFont="1" applyProtection="1">
      <alignment vertical="center"/>
    </xf>
    <xf numFmtId="0" fontId="2" fillId="0" borderId="0" xfId="0" applyFont="1" applyProtection="1">
      <alignment vertical="center"/>
    </xf>
    <xf numFmtId="0" fontId="11" fillId="0" borderId="0" xfId="0" applyFont="1" applyProtection="1">
      <alignment vertical="center"/>
    </xf>
    <xf numFmtId="0" fontId="0" fillId="0" borderId="0" xfId="0" applyProtection="1">
      <alignment vertical="center"/>
    </xf>
    <xf numFmtId="0" fontId="2" fillId="0" borderId="27" xfId="0" applyFont="1" applyBorder="1" applyAlignment="1" applyProtection="1">
      <alignment horizontal="center" vertical="center"/>
    </xf>
    <xf numFmtId="0" fontId="2" fillId="0" borderId="0" xfId="0" applyFont="1" applyAlignment="1" applyProtection="1">
      <alignment horizontal="center" vertical="center" shrinkToFit="1"/>
    </xf>
    <xf numFmtId="0" fontId="2" fillId="0" borderId="0" xfId="0" applyFont="1" applyAlignment="1" applyProtection="1">
      <alignment horizontal="center" vertical="center"/>
    </xf>
    <xf numFmtId="0" fontId="2" fillId="0" borderId="0" xfId="0" applyFont="1" applyAlignment="1" applyProtection="1">
      <alignment horizontal="distributed" vertical="center"/>
    </xf>
    <xf numFmtId="0" fontId="7" fillId="0" borderId="0" xfId="0" applyFont="1" applyAlignment="1" applyProtection="1">
      <alignment horizontal="centerContinuous" vertical="center"/>
    </xf>
    <xf numFmtId="0" fontId="0" fillId="0" borderId="0" xfId="0" applyAlignment="1" applyProtection="1">
      <alignment horizontal="centerContinuous" vertical="center"/>
    </xf>
    <xf numFmtId="58" fontId="8" fillId="0" borderId="0" xfId="0" applyNumberFormat="1" applyFont="1" applyProtection="1">
      <alignment vertical="center"/>
    </xf>
    <xf numFmtId="0" fontId="5" fillId="0" borderId="0" xfId="0" applyFont="1" applyProtection="1">
      <alignment vertical="center"/>
    </xf>
    <xf numFmtId="0" fontId="2" fillId="0" borderId="0" xfId="0" applyFont="1" applyAlignment="1" applyProtection="1">
      <alignment horizontal="centerContinuous" vertical="center"/>
    </xf>
    <xf numFmtId="177" fontId="9" fillId="0" borderId="0" xfId="0" applyNumberFormat="1" applyFont="1" applyAlignment="1" applyProtection="1">
      <alignment horizontal="center" vertical="center"/>
    </xf>
    <xf numFmtId="178" fontId="2" fillId="0" borderId="0" xfId="0" applyNumberFormat="1" applyFont="1" applyAlignment="1" applyProtection="1">
      <alignment horizontal="center" vertical="center"/>
    </xf>
    <xf numFmtId="0" fontId="0" fillId="0" borderId="0" xfId="0" applyAlignment="1" applyProtection="1">
      <alignment vertical="center"/>
    </xf>
    <xf numFmtId="0" fontId="25" fillId="0" borderId="0" xfId="0" applyFont="1" applyAlignment="1" applyProtection="1">
      <alignment horizontal="right" vertical="center"/>
    </xf>
    <xf numFmtId="0" fontId="25" fillId="0" borderId="0" xfId="0" applyFont="1" applyProtection="1">
      <alignment vertical="center"/>
    </xf>
    <xf numFmtId="3" fontId="2" fillId="0" borderId="41" xfId="0" applyNumberFormat="1" applyFont="1" applyBorder="1" applyAlignment="1" applyProtection="1">
      <alignment horizontal="center" vertical="center" shrinkToFit="1"/>
      <protection locked="0"/>
    </xf>
    <xf numFmtId="3" fontId="2" fillId="0" borderId="52" xfId="0" applyNumberFormat="1" applyFont="1" applyBorder="1" applyAlignment="1" applyProtection="1">
      <alignment vertical="center" shrinkToFit="1"/>
    </xf>
    <xf numFmtId="3" fontId="2" fillId="0" borderId="53" xfId="0" applyNumberFormat="1" applyFont="1" applyBorder="1" applyAlignment="1" applyProtection="1">
      <alignment vertical="center" shrinkToFit="1"/>
    </xf>
    <xf numFmtId="3" fontId="2" fillId="0" borderId="54" xfId="0" applyNumberFormat="1" applyFont="1" applyBorder="1" applyAlignment="1" applyProtection="1">
      <alignment vertical="center" shrinkToFit="1"/>
    </xf>
    <xf numFmtId="0" fontId="2" fillId="0" borderId="68" xfId="0" applyFont="1" applyBorder="1" applyAlignment="1" applyProtection="1">
      <alignment horizontal="center" vertical="center"/>
    </xf>
    <xf numFmtId="0" fontId="2" fillId="0" borderId="68" xfId="0" applyFont="1" applyBorder="1" applyAlignment="1" applyProtection="1">
      <alignment horizontal="center" vertical="center" shrinkToFit="1"/>
    </xf>
    <xf numFmtId="180" fontId="19" fillId="5" borderId="0" xfId="0" applyNumberFormat="1" applyFont="1" applyFill="1">
      <alignment vertical="center"/>
    </xf>
    <xf numFmtId="58" fontId="14" fillId="0" borderId="33" xfId="0" applyNumberFormat="1" applyFont="1" applyBorder="1" applyAlignment="1">
      <alignment vertical="center" shrinkToFit="1"/>
    </xf>
    <xf numFmtId="49" fontId="14" fillId="0" borderId="33" xfId="0" applyNumberFormat="1" applyFont="1" applyBorder="1">
      <alignment vertical="center"/>
    </xf>
    <xf numFmtId="189" fontId="14" fillId="0" borderId="33" xfId="0" applyNumberFormat="1" applyFont="1" applyBorder="1">
      <alignment vertical="center"/>
    </xf>
    <xf numFmtId="190" fontId="18" fillId="2" borderId="38" xfId="0" applyNumberFormat="1" applyFont="1" applyFill="1" applyBorder="1" applyAlignment="1">
      <alignment horizontal="left" vertical="center" wrapText="1"/>
    </xf>
    <xf numFmtId="58" fontId="2" fillId="0" borderId="3" xfId="0" applyNumberFormat="1" applyFont="1" applyBorder="1" applyAlignment="1" applyProtection="1">
      <alignment horizontal="center" vertical="center"/>
      <protection locked="0"/>
    </xf>
    <xf numFmtId="49" fontId="2" fillId="0" borderId="11" xfId="0" applyNumberFormat="1" applyFont="1" applyBorder="1" applyAlignment="1" applyProtection="1">
      <alignment horizontal="center" vertical="center"/>
      <protection locked="0"/>
    </xf>
    <xf numFmtId="3" fontId="2" fillId="0" borderId="44" xfId="0" applyNumberFormat="1" applyFont="1" applyBorder="1" applyAlignment="1" applyProtection="1">
      <alignment horizontal="center" vertical="center" shrinkToFit="1"/>
      <protection locked="0"/>
    </xf>
    <xf numFmtId="3" fontId="2" fillId="0" borderId="2" xfId="0" applyNumberFormat="1" applyFont="1" applyBorder="1" applyAlignment="1" applyProtection="1">
      <alignment horizontal="center" vertical="center" shrinkToFit="1"/>
      <protection locked="0"/>
    </xf>
    <xf numFmtId="58" fontId="23" fillId="0" borderId="0" xfId="0" applyNumberFormat="1" applyFont="1" applyBorder="1" applyAlignment="1" applyProtection="1">
      <alignment horizontal="center" vertical="center"/>
    </xf>
    <xf numFmtId="0" fontId="2" fillId="0" borderId="0" xfId="0" applyFont="1" applyBorder="1" applyAlignment="1" applyProtection="1">
      <alignment horizontal="center" vertical="center" shrinkToFit="1"/>
    </xf>
    <xf numFmtId="58" fontId="27" fillId="0" borderId="0" xfId="0" applyNumberFormat="1" applyFont="1" applyProtection="1">
      <alignment vertical="center"/>
    </xf>
    <xf numFmtId="0" fontId="26" fillId="0" borderId="0" xfId="0" applyFont="1" applyProtection="1">
      <alignment vertical="center"/>
    </xf>
    <xf numFmtId="58" fontId="5" fillId="0" borderId="0" xfId="0" applyNumberFormat="1" applyFont="1" applyProtection="1">
      <alignment vertical="center"/>
    </xf>
    <xf numFmtId="0" fontId="2" fillId="0" borderId="0" xfId="0" applyFont="1" applyBorder="1" applyProtection="1">
      <alignment vertical="center"/>
    </xf>
    <xf numFmtId="0" fontId="5" fillId="0" borderId="0" xfId="0" applyFont="1" applyBorder="1" applyProtection="1">
      <alignment vertical="center"/>
    </xf>
    <xf numFmtId="3" fontId="2" fillId="0" borderId="0" xfId="0" applyNumberFormat="1" applyFont="1" applyBorder="1" applyProtection="1">
      <alignment vertical="center"/>
    </xf>
    <xf numFmtId="58" fontId="22" fillId="0" borderId="0" xfId="0" applyNumberFormat="1" applyFont="1" applyBorder="1" applyProtection="1">
      <alignment vertical="center"/>
    </xf>
    <xf numFmtId="0" fontId="26" fillId="0" borderId="7" xfId="0" applyFont="1" applyBorder="1" applyProtection="1">
      <alignment vertical="center"/>
    </xf>
    <xf numFmtId="0" fontId="5" fillId="0" borderId="7" xfId="0" applyFont="1" applyBorder="1" applyProtection="1">
      <alignment vertical="center"/>
    </xf>
    <xf numFmtId="0" fontId="5" fillId="0" borderId="8" xfId="0" applyFont="1" applyBorder="1" applyProtection="1">
      <alignment vertical="center"/>
    </xf>
    <xf numFmtId="0" fontId="2" fillId="0" borderId="10"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1" xfId="0" applyFont="1" applyBorder="1" applyProtection="1">
      <alignment vertical="center"/>
    </xf>
    <xf numFmtId="0" fontId="2" fillId="0" borderId="9" xfId="0" applyFont="1" applyBorder="1" applyProtection="1">
      <alignment vertical="center"/>
    </xf>
    <xf numFmtId="58" fontId="8" fillId="0" borderId="21" xfId="0" applyNumberFormat="1" applyFont="1" applyBorder="1" applyProtection="1">
      <alignment vertical="center"/>
    </xf>
    <xf numFmtId="0" fontId="2" fillId="0" borderId="22" xfId="0" applyFont="1" applyBorder="1" applyProtection="1">
      <alignment vertical="center"/>
    </xf>
    <xf numFmtId="0" fontId="2" fillId="0" borderId="21" xfId="0" applyFont="1" applyBorder="1" applyAlignment="1" applyProtection="1">
      <alignment horizontal="right" vertical="center"/>
    </xf>
    <xf numFmtId="0" fontId="2" fillId="0" borderId="7" xfId="0" applyFont="1" applyBorder="1" applyProtection="1">
      <alignment vertical="center"/>
    </xf>
    <xf numFmtId="0" fontId="2" fillId="0" borderId="7" xfId="0" applyFont="1" applyBorder="1" applyAlignment="1" applyProtection="1">
      <alignment horizontal="right" vertical="center"/>
    </xf>
    <xf numFmtId="0" fontId="3" fillId="0" borderId="8" xfId="0" applyFont="1" applyBorder="1" applyAlignment="1" applyProtection="1">
      <alignment horizontal="left" vertical="center" wrapText="1"/>
    </xf>
    <xf numFmtId="0" fontId="3" fillId="0" borderId="8" xfId="0" applyFont="1" applyBorder="1" applyAlignment="1" applyProtection="1">
      <alignment horizontal="right" vertical="center" wrapText="1"/>
    </xf>
    <xf numFmtId="58" fontId="22" fillId="0" borderId="0" xfId="0" applyNumberFormat="1" applyFont="1" applyProtection="1">
      <alignment vertical="center"/>
    </xf>
    <xf numFmtId="0" fontId="2" fillId="0" borderId="43" xfId="0" applyFont="1" applyBorder="1" applyProtection="1">
      <alignment vertical="center"/>
    </xf>
    <xf numFmtId="0" fontId="2" fillId="0" borderId="59" xfId="0" applyFont="1" applyBorder="1" applyProtection="1">
      <alignment vertical="center"/>
    </xf>
    <xf numFmtId="0" fontId="2" fillId="0" borderId="46" xfId="0" applyFont="1" applyBorder="1" applyProtection="1">
      <alignment vertical="center"/>
    </xf>
    <xf numFmtId="0" fontId="2" fillId="0" borderId="56" xfId="0" applyFont="1" applyBorder="1" applyProtection="1">
      <alignment vertical="center"/>
    </xf>
    <xf numFmtId="0" fontId="2" fillId="0" borderId="6" xfId="0" applyFont="1" applyBorder="1" applyProtection="1">
      <alignment vertical="center"/>
    </xf>
    <xf numFmtId="0" fontId="2" fillId="0" borderId="0" xfId="0" applyFont="1" applyAlignment="1" applyProtection="1">
      <alignment vertical="center" wrapText="1"/>
    </xf>
    <xf numFmtId="0" fontId="8" fillId="0" borderId="11" xfId="0" applyFont="1" applyBorder="1" applyAlignment="1" applyProtection="1">
      <alignment horizontal="left" vertical="center"/>
    </xf>
    <xf numFmtId="0" fontId="2" fillId="0" borderId="11" xfId="0" applyFont="1" applyBorder="1" applyAlignment="1" applyProtection="1">
      <alignment vertical="center" wrapText="1"/>
    </xf>
    <xf numFmtId="0" fontId="8" fillId="0" borderId="9" xfId="0" applyFont="1" applyBorder="1" applyAlignment="1" applyProtection="1">
      <alignment horizontal="left" vertical="center"/>
    </xf>
    <xf numFmtId="0" fontId="2" fillId="0" borderId="1" xfId="0" applyFont="1" applyBorder="1" applyAlignment="1" applyProtection="1">
      <alignment horizontal="left" vertical="top" wrapText="1"/>
    </xf>
    <xf numFmtId="0" fontId="2" fillId="0" borderId="0" xfId="0" applyFont="1" applyAlignment="1" applyProtection="1">
      <alignment horizontal="left" vertical="center" wrapText="1"/>
    </xf>
    <xf numFmtId="0" fontId="2" fillId="0" borderId="4" xfId="0" applyFont="1" applyBorder="1" applyAlignment="1" applyProtection="1">
      <alignment horizontal="left" vertical="center" wrapText="1"/>
    </xf>
    <xf numFmtId="0" fontId="2" fillId="0" borderId="1" xfId="0" applyFont="1" applyBorder="1" applyProtection="1">
      <alignment vertical="center"/>
    </xf>
    <xf numFmtId="0" fontId="8" fillId="0" borderId="0" xfId="0" applyFont="1" applyAlignment="1" applyProtection="1">
      <alignment horizontal="left" vertical="center"/>
    </xf>
    <xf numFmtId="0" fontId="8" fillId="0" borderId="4" xfId="0" applyFont="1" applyBorder="1" applyAlignment="1" applyProtection="1">
      <alignment horizontal="left" vertical="center"/>
    </xf>
    <xf numFmtId="0" fontId="2" fillId="0" borderId="21" xfId="0" applyFont="1" applyBorder="1" applyProtection="1">
      <alignment vertical="center"/>
    </xf>
    <xf numFmtId="0" fontId="8" fillId="0" borderId="22" xfId="0" applyFont="1" applyBorder="1" applyAlignment="1" applyProtection="1">
      <alignment horizontal="left" vertical="center"/>
    </xf>
    <xf numFmtId="0" fontId="2" fillId="0" borderId="22" xfId="0" applyFont="1" applyBorder="1" applyAlignment="1" applyProtection="1">
      <alignment vertical="center" wrapText="1"/>
    </xf>
    <xf numFmtId="0" fontId="8" fillId="0" borderId="23" xfId="0" applyFont="1" applyBorder="1" applyAlignment="1" applyProtection="1">
      <alignment horizontal="left" vertical="center"/>
    </xf>
    <xf numFmtId="0" fontId="2" fillId="0" borderId="21" xfId="0" applyFont="1" applyBorder="1" applyAlignment="1" applyProtection="1">
      <alignment horizontal="left" vertical="top" wrapText="1"/>
    </xf>
    <xf numFmtId="0" fontId="2" fillId="0" borderId="22" xfId="0" applyFont="1" applyBorder="1" applyAlignment="1" applyProtection="1">
      <alignment horizontal="left" vertical="center" wrapText="1"/>
    </xf>
    <xf numFmtId="0" fontId="2" fillId="0" borderId="23" xfId="0" applyFont="1" applyBorder="1" applyAlignment="1" applyProtection="1">
      <alignment horizontal="left" vertical="center" wrapText="1"/>
    </xf>
    <xf numFmtId="0" fontId="8" fillId="0" borderId="7" xfId="0" applyFont="1" applyBorder="1" applyAlignment="1" applyProtection="1">
      <alignment horizontal="left" vertical="center"/>
    </xf>
    <xf numFmtId="0" fontId="2" fillId="0" borderId="7" xfId="0" applyFont="1" applyBorder="1" applyAlignment="1" applyProtection="1">
      <alignment vertical="center" wrapText="1"/>
    </xf>
    <xf numFmtId="0" fontId="8" fillId="0" borderId="8" xfId="0" applyFont="1" applyBorder="1" applyAlignment="1" applyProtection="1">
      <alignment horizontal="left" vertical="center"/>
    </xf>
    <xf numFmtId="0" fontId="26" fillId="0" borderId="67" xfId="0" applyFont="1" applyBorder="1" applyAlignment="1" applyProtection="1">
      <alignment vertical="center"/>
    </xf>
    <xf numFmtId="0" fontId="26" fillId="0" borderId="0" xfId="0" applyFont="1" applyBorder="1" applyAlignment="1" applyProtection="1">
      <alignment vertical="center" wrapText="1"/>
    </xf>
    <xf numFmtId="0" fontId="2" fillId="0" borderId="0" xfId="0" applyFont="1" applyBorder="1" applyAlignment="1" applyProtection="1">
      <alignment vertical="center" wrapText="1"/>
    </xf>
    <xf numFmtId="0" fontId="2" fillId="0" borderId="16" xfId="0" applyFont="1" applyBorder="1" applyAlignment="1" applyProtection="1">
      <alignment vertical="center" wrapText="1"/>
    </xf>
    <xf numFmtId="0" fontId="32" fillId="0" borderId="19" xfId="0" applyFont="1" applyBorder="1" applyAlignment="1" applyProtection="1">
      <alignment vertical="center"/>
    </xf>
    <xf numFmtId="0" fontId="26" fillId="0" borderId="0" xfId="0" applyFont="1" applyAlignment="1" applyProtection="1">
      <alignment vertical="center" wrapText="1"/>
    </xf>
    <xf numFmtId="0" fontId="26" fillId="0" borderId="16" xfId="0" applyFont="1" applyBorder="1" applyAlignment="1" applyProtection="1">
      <alignment vertical="center" wrapText="1"/>
    </xf>
    <xf numFmtId="0" fontId="8" fillId="0" borderId="18" xfId="0" applyFont="1" applyBorder="1" applyProtection="1">
      <alignment vertical="center"/>
    </xf>
    <xf numFmtId="0" fontId="8" fillId="0" borderId="0" xfId="0" applyFont="1" applyAlignment="1" applyProtection="1">
      <alignment vertical="center" wrapText="1"/>
    </xf>
    <xf numFmtId="0" fontId="8" fillId="0" borderId="22" xfId="0" applyFont="1" applyBorder="1" applyProtection="1">
      <alignment vertical="center"/>
    </xf>
    <xf numFmtId="0" fontId="8" fillId="0" borderId="20" xfId="0" applyFont="1" applyBorder="1" applyAlignment="1" applyProtection="1">
      <alignment horizontal="center" vertical="center" wrapText="1"/>
    </xf>
    <xf numFmtId="0" fontId="24" fillId="6" borderId="24" xfId="0" applyFont="1" applyFill="1" applyBorder="1" applyAlignment="1" applyProtection="1">
      <alignment horizontal="center" vertical="center" wrapText="1"/>
    </xf>
    <xf numFmtId="0" fontId="8" fillId="6" borderId="10" xfId="0" applyFont="1" applyFill="1" applyBorder="1" applyAlignment="1" applyProtection="1">
      <alignment horizontal="center" vertical="center" wrapText="1"/>
    </xf>
    <xf numFmtId="0" fontId="8" fillId="6" borderId="9" xfId="0" applyFont="1" applyFill="1" applyBorder="1" applyAlignment="1" applyProtection="1">
      <alignment horizontal="center" vertical="center" wrapText="1"/>
    </xf>
    <xf numFmtId="0" fontId="8" fillId="6" borderId="11" xfId="0" applyFont="1" applyFill="1" applyBorder="1" applyAlignment="1" applyProtection="1">
      <alignment horizontal="center" vertical="center" wrapText="1"/>
    </xf>
    <xf numFmtId="0" fontId="0" fillId="6" borderId="11" xfId="0" applyFill="1" applyBorder="1" applyAlignment="1" applyProtection="1">
      <alignment vertical="center"/>
    </xf>
    <xf numFmtId="0" fontId="0" fillId="6" borderId="9" xfId="0" applyFill="1" applyBorder="1" applyAlignment="1" applyProtection="1">
      <alignment vertical="center"/>
    </xf>
    <xf numFmtId="0" fontId="8" fillId="6" borderId="25" xfId="0" applyFont="1" applyFill="1" applyBorder="1" applyAlignment="1" applyProtection="1">
      <alignment horizontal="center" vertical="top" wrapText="1"/>
    </xf>
    <xf numFmtId="0" fontId="8" fillId="6" borderId="23" xfId="0" applyFont="1" applyFill="1" applyBorder="1" applyAlignment="1" applyProtection="1">
      <alignment horizontal="right" vertical="top" wrapText="1"/>
    </xf>
    <xf numFmtId="0" fontId="8" fillId="0" borderId="43" xfId="0" applyFont="1" applyBorder="1" applyAlignment="1" applyProtection="1">
      <alignment horizontal="right" vertical="center" wrapText="1"/>
    </xf>
    <xf numFmtId="0" fontId="8" fillId="0" borderId="46" xfId="0" applyFont="1" applyBorder="1" applyAlignment="1" applyProtection="1">
      <alignment horizontal="right" vertical="center" wrapText="1"/>
    </xf>
    <xf numFmtId="0" fontId="8" fillId="0" borderId="76" xfId="0" applyFont="1" applyBorder="1" applyAlignment="1" applyProtection="1">
      <alignment horizontal="right" vertical="center" wrapText="1"/>
    </xf>
    <xf numFmtId="0" fontId="8" fillId="0" borderId="47" xfId="0" applyFont="1" applyBorder="1" applyAlignment="1" applyProtection="1">
      <alignment horizontal="center" vertical="center" wrapText="1"/>
    </xf>
    <xf numFmtId="0" fontId="8" fillId="0" borderId="50" xfId="0" applyFont="1" applyBorder="1" applyAlignment="1" applyProtection="1">
      <alignment horizontal="right" vertical="center" wrapText="1"/>
    </xf>
    <xf numFmtId="0" fontId="8" fillId="0" borderId="0" xfId="0" applyFont="1" applyBorder="1" applyAlignment="1" applyProtection="1">
      <alignment horizontal="center" vertical="center" wrapText="1"/>
    </xf>
    <xf numFmtId="179" fontId="8" fillId="0" borderId="0" xfId="0" applyNumberFormat="1" applyFont="1" applyBorder="1" applyAlignment="1" applyProtection="1">
      <alignment horizontal="right" vertical="center" wrapText="1"/>
    </xf>
    <xf numFmtId="0" fontId="8" fillId="0" borderId="0" xfId="0" applyFont="1" applyBorder="1" applyAlignment="1" applyProtection="1">
      <alignment horizontal="right" vertical="center" wrapText="1"/>
    </xf>
    <xf numFmtId="0" fontId="0" fillId="0" borderId="0" xfId="0" applyBorder="1" applyAlignment="1" applyProtection="1">
      <alignment vertical="center"/>
    </xf>
    <xf numFmtId="0" fontId="8" fillId="0" borderId="0" xfId="0" applyFont="1" applyBorder="1" applyAlignment="1" applyProtection="1">
      <alignment horizontal="left" vertical="center" wrapText="1"/>
    </xf>
    <xf numFmtId="0" fontId="31" fillId="0" borderId="0" xfId="0" applyFont="1" applyProtection="1">
      <alignment vertical="center"/>
    </xf>
    <xf numFmtId="0" fontId="2" fillId="0" borderId="10" xfId="0" applyFont="1" applyBorder="1" applyProtection="1">
      <alignment vertical="center"/>
    </xf>
    <xf numFmtId="0" fontId="3" fillId="0" borderId="21" xfId="0" applyFont="1" applyBorder="1" applyProtection="1">
      <alignment vertical="center"/>
    </xf>
    <xf numFmtId="0" fontId="2" fillId="0" borderId="23" xfId="0" applyFont="1" applyBorder="1" applyProtection="1">
      <alignment vertical="center"/>
    </xf>
    <xf numFmtId="0" fontId="3" fillId="0" borderId="8" xfId="0" applyFont="1" applyBorder="1" applyAlignment="1" applyProtection="1">
      <alignment horizontal="center" vertical="center"/>
    </xf>
    <xf numFmtId="3" fontId="8" fillId="0" borderId="3" xfId="0" applyNumberFormat="1" applyFont="1" applyBorder="1" applyAlignment="1" applyProtection="1">
      <alignment horizontal="center" vertical="center" shrinkToFit="1"/>
    </xf>
    <xf numFmtId="0" fontId="3" fillId="0" borderId="8" xfId="0" applyFont="1" applyBorder="1" applyAlignment="1" applyProtection="1">
      <alignment horizontal="center" vertical="center" wrapText="1"/>
    </xf>
    <xf numFmtId="0" fontId="2" fillId="0" borderId="3" xfId="0" applyFont="1" applyBorder="1" applyAlignment="1" applyProtection="1">
      <alignment horizontal="center" vertical="center" shrinkToFit="1"/>
    </xf>
    <xf numFmtId="0" fontId="3" fillId="0" borderId="9" xfId="0" applyFont="1" applyBorder="1" applyAlignment="1" applyProtection="1">
      <alignment horizontal="center" vertical="center"/>
    </xf>
    <xf numFmtId="0" fontId="3" fillId="0" borderId="0" xfId="0" applyFont="1" applyAlignment="1" applyProtection="1">
      <alignment horizontal="center" vertical="center" wrapText="1"/>
    </xf>
    <xf numFmtId="0" fontId="8" fillId="0" borderId="3" xfId="0" applyFont="1" applyBorder="1" applyAlignment="1" applyProtection="1">
      <alignment vertical="center" wrapText="1"/>
    </xf>
    <xf numFmtId="0" fontId="13" fillId="0" borderId="7" xfId="0" applyFont="1" applyBorder="1" applyProtection="1">
      <alignment vertical="center"/>
    </xf>
    <xf numFmtId="0" fontId="8" fillId="0" borderId="7" xfId="0" applyFont="1" applyBorder="1" applyAlignment="1" applyProtection="1">
      <alignment vertical="center" wrapText="1"/>
    </xf>
    <xf numFmtId="0" fontId="8" fillId="0" borderId="7" xfId="0" applyFont="1" applyBorder="1" applyAlignment="1" applyProtection="1">
      <alignment horizontal="right" vertical="center" wrapText="1"/>
    </xf>
    <xf numFmtId="0" fontId="2" fillId="0" borderId="8" xfId="0" applyFont="1" applyBorder="1" applyAlignment="1" applyProtection="1">
      <alignment horizontal="center" vertical="center"/>
    </xf>
    <xf numFmtId="0" fontId="28" fillId="0" borderId="0" xfId="0" applyFont="1" applyProtection="1">
      <alignment vertical="center"/>
    </xf>
    <xf numFmtId="0" fontId="29" fillId="0" borderId="0" xfId="0" applyFont="1" applyProtection="1">
      <alignment vertical="center"/>
    </xf>
    <xf numFmtId="3" fontId="29" fillId="0" borderId="0" xfId="0" applyNumberFormat="1" applyFont="1" applyAlignment="1" applyProtection="1">
      <alignment vertical="center" shrinkToFit="1"/>
    </xf>
    <xf numFmtId="0" fontId="6" fillId="0" borderId="0" xfId="0" applyFont="1" applyProtection="1">
      <alignment vertical="center"/>
    </xf>
    <xf numFmtId="0" fontId="8" fillId="6" borderId="21" xfId="0" applyFont="1" applyFill="1" applyBorder="1" applyAlignment="1" applyProtection="1">
      <alignment horizontal="center" vertical="top" shrinkToFit="1"/>
    </xf>
    <xf numFmtId="179" fontId="8" fillId="0" borderId="41" xfId="0" applyNumberFormat="1" applyFont="1" applyBorder="1" applyAlignment="1" applyProtection="1">
      <alignment horizontal="right" vertical="center" shrinkToFit="1"/>
      <protection locked="0"/>
    </xf>
    <xf numFmtId="179" fontId="8" fillId="0" borderId="44" xfId="0" applyNumberFormat="1" applyFont="1" applyBorder="1" applyAlignment="1" applyProtection="1">
      <alignment horizontal="right" vertical="center" shrinkToFit="1"/>
      <protection locked="0"/>
    </xf>
    <xf numFmtId="179" fontId="8" fillId="0" borderId="75" xfId="0" applyNumberFormat="1" applyFont="1" applyBorder="1" applyAlignment="1" applyProtection="1">
      <alignment horizontal="right" vertical="center" shrinkToFit="1"/>
      <protection locked="0"/>
    </xf>
    <xf numFmtId="179" fontId="8" fillId="0" borderId="48" xfId="0" applyNumberFormat="1" applyFont="1" applyBorder="1" applyAlignment="1" applyProtection="1">
      <alignment horizontal="right" vertical="center" shrinkToFit="1"/>
    </xf>
    <xf numFmtId="0" fontId="8" fillId="0" borderId="72" xfId="0" applyFont="1" applyBorder="1" applyAlignment="1" applyProtection="1">
      <alignment horizontal="center" vertical="center" shrinkToFit="1"/>
      <protection locked="0"/>
    </xf>
    <xf numFmtId="0" fontId="8" fillId="0" borderId="73" xfId="0" applyFont="1" applyBorder="1" applyAlignment="1" applyProtection="1">
      <alignment horizontal="center" vertical="center" shrinkToFit="1"/>
      <protection locked="0"/>
    </xf>
    <xf numFmtId="0" fontId="8" fillId="0" borderId="74" xfId="0" applyFont="1" applyBorder="1" applyAlignment="1" applyProtection="1">
      <alignment horizontal="center" vertical="center" shrinkToFit="1"/>
      <protection locked="0"/>
    </xf>
    <xf numFmtId="0" fontId="7" fillId="0" borderId="0" xfId="0" applyFont="1" applyAlignment="1" applyProtection="1">
      <alignment vertical="top"/>
    </xf>
    <xf numFmtId="0" fontId="6" fillId="0" borderId="0" xfId="0" applyFont="1" applyAlignment="1" applyProtection="1">
      <alignment vertical="top"/>
    </xf>
    <xf numFmtId="0" fontId="33" fillId="0" borderId="0" xfId="0" applyFont="1" applyAlignment="1" applyProtection="1">
      <alignment vertical="top"/>
    </xf>
    <xf numFmtId="0" fontId="34" fillId="0" borderId="0" xfId="0" applyFont="1" applyAlignment="1" applyProtection="1">
      <alignment vertical="top"/>
    </xf>
    <xf numFmtId="3" fontId="7" fillId="0" borderId="0" xfId="0" applyNumberFormat="1" applyFont="1" applyAlignment="1" applyProtection="1">
      <alignment vertical="top"/>
    </xf>
    <xf numFmtId="0" fontId="10" fillId="0" borderId="0" xfId="0" applyFont="1">
      <alignment vertical="center"/>
    </xf>
    <xf numFmtId="0" fontId="35" fillId="0" borderId="0" xfId="0" applyFont="1">
      <alignment vertical="center"/>
    </xf>
    <xf numFmtId="0" fontId="36" fillId="7" borderId="20" xfId="0" applyFont="1" applyFill="1" applyBorder="1" applyAlignment="1">
      <alignment horizontal="center" vertical="center"/>
    </xf>
    <xf numFmtId="0" fontId="36" fillId="0" borderId="20" xfId="0" applyFont="1" applyFill="1" applyBorder="1" applyAlignment="1">
      <alignment vertical="center"/>
    </xf>
    <xf numFmtId="0" fontId="36" fillId="0" borderId="20" xfId="0" applyFont="1" applyFill="1" applyBorder="1">
      <alignment vertical="center"/>
    </xf>
    <xf numFmtId="0" fontId="36" fillId="0" borderId="20" xfId="0" applyFont="1" applyFill="1" applyBorder="1" applyAlignment="1">
      <alignment vertical="center" wrapText="1"/>
    </xf>
    <xf numFmtId="0" fontId="37" fillId="0" borderId="0" xfId="1">
      <alignment vertical="center"/>
    </xf>
    <xf numFmtId="0" fontId="38" fillId="0" borderId="20" xfId="0" applyFont="1" applyFill="1" applyBorder="1" applyAlignment="1">
      <alignment vertical="center"/>
    </xf>
    <xf numFmtId="0" fontId="39" fillId="0" borderId="20" xfId="0" applyFont="1" applyFill="1" applyBorder="1">
      <alignment vertical="center"/>
    </xf>
    <xf numFmtId="58" fontId="2" fillId="0" borderId="3" xfId="0" applyNumberFormat="1" applyFont="1" applyBorder="1" applyAlignment="1" applyProtection="1">
      <alignment horizontal="center" vertical="center"/>
      <protection locked="0"/>
    </xf>
    <xf numFmtId="0" fontId="8" fillId="0" borderId="11" xfId="0" applyFont="1" applyBorder="1" applyAlignment="1">
      <alignment horizontal="left" vertical="center"/>
    </xf>
    <xf numFmtId="0" fontId="2" fillId="0" borderId="11" xfId="0" applyFont="1" applyBorder="1" applyAlignment="1">
      <alignment vertical="center" wrapText="1"/>
    </xf>
    <xf numFmtId="0" fontId="8" fillId="0" borderId="9" xfId="0" applyFont="1" applyBorder="1" applyAlignment="1">
      <alignment horizontal="left" vertical="center"/>
    </xf>
    <xf numFmtId="0" fontId="8" fillId="0" borderId="3" xfId="0" applyFont="1" applyBorder="1">
      <alignment vertical="center"/>
    </xf>
    <xf numFmtId="58" fontId="2" fillId="0" borderId="21" xfId="0" applyNumberFormat="1" applyFont="1" applyBorder="1" applyAlignment="1" applyProtection="1">
      <alignment horizontal="center" vertical="center"/>
      <protection locked="0"/>
    </xf>
    <xf numFmtId="0" fontId="8" fillId="0" borderId="22" xfId="0" applyFont="1" applyBorder="1" applyAlignment="1">
      <alignment horizontal="left" vertical="center"/>
    </xf>
    <xf numFmtId="0" fontId="2" fillId="0" borderId="22" xfId="0" applyFont="1" applyBorder="1" applyAlignment="1">
      <alignment vertical="center" wrapText="1"/>
    </xf>
    <xf numFmtId="0" fontId="8" fillId="0" borderId="23" xfId="0" applyFont="1" applyBorder="1" applyAlignment="1">
      <alignment horizontal="left" vertical="center"/>
    </xf>
    <xf numFmtId="58" fontId="2" fillId="0" borderId="1" xfId="0" applyNumberFormat="1" applyFont="1" applyBorder="1" applyAlignment="1" applyProtection="1">
      <alignment horizontal="center" vertical="center"/>
      <protection locked="0"/>
    </xf>
    <xf numFmtId="0" fontId="8" fillId="0" borderId="4" xfId="0" applyFont="1" applyBorder="1" applyAlignment="1">
      <alignment horizontal="left" vertical="center"/>
    </xf>
    <xf numFmtId="0" fontId="8" fillId="0" borderId="0" xfId="0" applyFont="1" applyBorder="1" applyAlignment="1">
      <alignment horizontal="left" vertical="center"/>
    </xf>
    <xf numFmtId="0" fontId="2" fillId="0" borderId="0" xfId="0" applyFont="1" applyBorder="1" applyAlignment="1">
      <alignment vertical="center" wrapText="1"/>
    </xf>
    <xf numFmtId="0" fontId="8" fillId="0" borderId="0" xfId="0" applyFont="1" applyBorder="1" applyAlignment="1" applyProtection="1">
      <alignment horizontal="left" vertical="center"/>
    </xf>
    <xf numFmtId="0" fontId="14" fillId="0" borderId="35" xfId="0" applyNumberFormat="1" applyFont="1" applyBorder="1" applyAlignment="1">
      <alignment vertical="center" wrapText="1" shrinkToFit="1"/>
    </xf>
    <xf numFmtId="0" fontId="14" fillId="0" borderId="39" xfId="0" applyFont="1" applyBorder="1">
      <alignment vertical="center"/>
    </xf>
    <xf numFmtId="0" fontId="14" fillId="0" borderId="35" xfId="0" applyNumberFormat="1" applyFont="1" applyBorder="1">
      <alignment vertical="center"/>
    </xf>
    <xf numFmtId="0" fontId="14" fillId="0" borderId="40" xfId="0" applyNumberFormat="1" applyFont="1" applyBorder="1">
      <alignment vertical="center"/>
    </xf>
    <xf numFmtId="180" fontId="14" fillId="0" borderId="78" xfId="0" applyNumberFormat="1" applyFont="1" applyBorder="1" applyAlignment="1">
      <alignment horizontal="center" vertical="center" shrinkToFit="1"/>
    </xf>
    <xf numFmtId="191" fontId="14" fillId="0" borderId="33" xfId="0" applyNumberFormat="1" applyFont="1" applyBorder="1" applyAlignment="1">
      <alignment vertical="center" shrinkToFit="1"/>
    </xf>
    <xf numFmtId="0" fontId="41" fillId="0" borderId="0" xfId="0" applyFont="1">
      <alignment vertical="center"/>
    </xf>
    <xf numFmtId="0" fontId="37" fillId="0" borderId="0" xfId="1" applyAlignment="1">
      <alignment horizontal="center" vertical="center"/>
    </xf>
    <xf numFmtId="58" fontId="2" fillId="0" borderId="28" xfId="0" applyNumberFormat="1" applyFont="1" applyBorder="1" applyAlignment="1" applyProtection="1">
      <alignment horizontal="center" vertical="center"/>
      <protection locked="0"/>
    </xf>
    <xf numFmtId="58" fontId="2" fillId="0" borderId="55" xfId="0" applyNumberFormat="1" applyFont="1" applyBorder="1" applyAlignment="1" applyProtection="1">
      <alignment horizontal="center" vertical="center"/>
      <protection locked="0"/>
    </xf>
    <xf numFmtId="0" fontId="4" fillId="0" borderId="22" xfId="0" applyFont="1" applyBorder="1" applyAlignment="1" applyProtection="1">
      <alignment horizontal="distributed" vertical="center"/>
    </xf>
    <xf numFmtId="58" fontId="2" fillId="0" borderId="22" xfId="0" applyNumberFormat="1" applyFont="1" applyBorder="1" applyAlignment="1" applyProtection="1">
      <alignment horizontal="left" vertical="center" shrinkToFit="1"/>
      <protection locked="0"/>
    </xf>
    <xf numFmtId="0" fontId="2" fillId="0" borderId="22" xfId="0" applyFont="1" applyBorder="1" applyAlignment="1" applyProtection="1">
      <alignment horizontal="left" vertical="center" shrinkToFit="1"/>
      <protection locked="0"/>
    </xf>
    <xf numFmtId="58" fontId="2" fillId="0" borderId="22" xfId="0" applyNumberFormat="1" applyFont="1" applyBorder="1" applyAlignment="1" applyProtection="1">
      <alignment horizontal="left" vertical="center" wrapText="1"/>
      <protection locked="0"/>
    </xf>
    <xf numFmtId="0" fontId="2" fillId="0" borderId="22" xfId="0" applyFont="1" applyBorder="1" applyAlignment="1" applyProtection="1">
      <alignment horizontal="center" vertical="center" shrinkToFit="1"/>
    </xf>
    <xf numFmtId="0" fontId="2" fillId="0" borderId="22" xfId="0" applyFont="1" applyBorder="1" applyAlignment="1" applyProtection="1">
      <alignment horizontal="distributed" vertical="center"/>
    </xf>
    <xf numFmtId="178" fontId="2" fillId="0" borderId="0" xfId="0" applyNumberFormat="1" applyFont="1" applyAlignment="1" applyProtection="1">
      <alignment horizontal="center" vertical="center" shrinkToFit="1"/>
    </xf>
    <xf numFmtId="0" fontId="0" fillId="0" borderId="0" xfId="0" applyAlignment="1">
      <alignment vertical="center" shrinkToFit="1"/>
    </xf>
    <xf numFmtId="0" fontId="2" fillId="0" borderId="68" xfId="0" applyFont="1" applyBorder="1" applyAlignment="1" applyProtection="1">
      <alignment horizontal="center" vertical="center"/>
    </xf>
    <xf numFmtId="0" fontId="0" fillId="0" borderId="69" xfId="0" applyBorder="1" applyAlignment="1" applyProtection="1">
      <alignment horizontal="center" vertical="center"/>
    </xf>
    <xf numFmtId="178" fontId="2" fillId="0" borderId="0" xfId="0" applyNumberFormat="1" applyFont="1" applyAlignment="1" applyProtection="1">
      <alignment horizontal="center" vertical="center"/>
    </xf>
    <xf numFmtId="0" fontId="0" fillId="0" borderId="0" xfId="0" applyAlignment="1" applyProtection="1">
      <alignment vertical="center"/>
    </xf>
    <xf numFmtId="49" fontId="2" fillId="0" borderId="69" xfId="0" applyNumberFormat="1" applyFont="1" applyBorder="1" applyAlignment="1" applyProtection="1">
      <alignment horizontal="center" vertical="center"/>
      <protection locked="0"/>
    </xf>
    <xf numFmtId="0" fontId="0" fillId="0" borderId="69" xfId="0" applyBorder="1" applyAlignment="1" applyProtection="1">
      <alignment horizontal="center" vertical="center"/>
      <protection locked="0"/>
    </xf>
    <xf numFmtId="0" fontId="0" fillId="0" borderId="70" xfId="0" applyBorder="1" applyAlignment="1" applyProtection="1">
      <alignment horizontal="center" vertical="center"/>
      <protection locked="0"/>
    </xf>
    <xf numFmtId="0" fontId="2" fillId="0" borderId="69" xfId="0" applyFont="1" applyBorder="1" applyAlignment="1" applyProtection="1">
      <alignment horizontal="center" vertical="center" shrinkToFit="1"/>
      <protection locked="0"/>
    </xf>
    <xf numFmtId="0" fontId="0" fillId="0" borderId="69" xfId="0" applyBorder="1" applyAlignment="1" applyProtection="1">
      <alignment horizontal="center" vertical="center" shrinkToFit="1"/>
      <protection locked="0"/>
    </xf>
    <xf numFmtId="0" fontId="0" fillId="0" borderId="70" xfId="0" applyBorder="1" applyAlignment="1" applyProtection="1">
      <alignment horizontal="center" vertical="center" shrinkToFit="1"/>
      <protection locked="0"/>
    </xf>
    <xf numFmtId="58" fontId="2" fillId="0" borderId="69" xfId="0" applyNumberFormat="1" applyFont="1" applyBorder="1" applyAlignment="1" applyProtection="1">
      <alignment horizontal="center" vertical="center"/>
      <protection locked="0"/>
    </xf>
    <xf numFmtId="49" fontId="2" fillId="0" borderId="70" xfId="0" applyNumberFormat="1" applyFont="1" applyBorder="1" applyAlignment="1" applyProtection="1">
      <alignment horizontal="center" vertical="center"/>
      <protection locked="0"/>
    </xf>
    <xf numFmtId="176" fontId="2" fillId="0" borderId="0" xfId="0" applyNumberFormat="1" applyFont="1" applyAlignment="1" applyProtection="1">
      <alignment horizontal="center" vertical="center"/>
    </xf>
    <xf numFmtId="176" fontId="0" fillId="0" borderId="0" xfId="0" applyNumberFormat="1" applyAlignment="1" applyProtection="1">
      <alignment vertical="center"/>
    </xf>
    <xf numFmtId="0" fontId="3" fillId="0" borderId="1" xfId="0" applyFont="1" applyBorder="1" applyAlignment="1" applyProtection="1">
      <alignment horizontal="center" vertical="center"/>
    </xf>
    <xf numFmtId="0" fontId="3" fillId="0" borderId="0" xfId="0" applyFont="1" applyAlignment="1" applyProtection="1">
      <alignment horizontal="center" vertical="center"/>
    </xf>
    <xf numFmtId="0" fontId="3" fillId="0" borderId="4" xfId="0" applyFont="1" applyBorder="1" applyAlignment="1" applyProtection="1">
      <alignment horizontal="center" vertical="center"/>
    </xf>
    <xf numFmtId="0" fontId="8" fillId="0" borderId="3" xfId="0" applyFont="1" applyBorder="1" applyProtection="1">
      <alignment vertical="center"/>
    </xf>
    <xf numFmtId="0" fontId="2" fillId="0" borderId="7" xfId="0" applyFont="1" applyBorder="1" applyProtection="1">
      <alignment vertical="center"/>
    </xf>
    <xf numFmtId="0" fontId="2" fillId="0" borderId="8" xfId="0" applyFont="1" applyBorder="1" applyProtection="1">
      <alignment vertical="center"/>
    </xf>
    <xf numFmtId="0" fontId="8" fillId="0" borderId="10" xfId="0" applyFont="1" applyBorder="1" applyAlignment="1" applyProtection="1">
      <alignment horizontal="left" vertical="center" wrapText="1"/>
    </xf>
    <xf numFmtId="0" fontId="8" fillId="0" borderId="11" xfId="0" applyFont="1" applyBorder="1" applyAlignment="1" applyProtection="1">
      <alignment horizontal="left" vertical="center" wrapText="1"/>
    </xf>
    <xf numFmtId="0" fontId="8" fillId="0" borderId="9" xfId="0" applyFont="1" applyBorder="1" applyAlignment="1" applyProtection="1">
      <alignment horizontal="left" vertical="center" wrapText="1"/>
    </xf>
    <xf numFmtId="0" fontId="8" fillId="0" borderId="1" xfId="0" applyFont="1" applyBorder="1" applyAlignment="1" applyProtection="1">
      <alignment horizontal="left" vertical="center" wrapText="1"/>
    </xf>
    <xf numFmtId="0" fontId="8" fillId="0" borderId="0" xfId="0" applyFont="1" applyAlignment="1" applyProtection="1">
      <alignment horizontal="left" vertical="center" wrapText="1"/>
    </xf>
    <xf numFmtId="0" fontId="8" fillId="0" borderId="4" xfId="0" applyFont="1" applyBorder="1" applyAlignment="1" applyProtection="1">
      <alignment horizontal="left" vertical="center" wrapText="1"/>
    </xf>
    <xf numFmtId="0" fontId="8" fillId="0" borderId="44" xfId="0" applyFont="1" applyBorder="1" applyAlignment="1" applyProtection="1">
      <alignment horizontal="left" vertical="center" wrapText="1"/>
      <protection locked="0"/>
    </xf>
    <xf numFmtId="0" fontId="0" fillId="0" borderId="45" xfId="0" applyBorder="1" applyAlignment="1" applyProtection="1">
      <alignment vertical="center"/>
      <protection locked="0"/>
    </xf>
    <xf numFmtId="0" fontId="0" fillId="0" borderId="46" xfId="0" applyBorder="1" applyAlignment="1" applyProtection="1">
      <alignment vertical="center"/>
      <protection locked="0"/>
    </xf>
    <xf numFmtId="0" fontId="8" fillId="0" borderId="21" xfId="0" applyFont="1" applyBorder="1" applyAlignment="1" applyProtection="1">
      <alignment horizontal="left" vertical="center" wrapText="1"/>
    </xf>
    <xf numFmtId="0" fontId="8" fillId="0" borderId="22" xfId="0" applyFont="1" applyBorder="1" applyAlignment="1" applyProtection="1">
      <alignment horizontal="left" vertical="center" wrapText="1"/>
    </xf>
    <xf numFmtId="0" fontId="8" fillId="0" borderId="23" xfId="0" applyFont="1" applyBorder="1" applyAlignment="1" applyProtection="1">
      <alignment horizontal="left" vertical="center" wrapText="1"/>
    </xf>
    <xf numFmtId="0" fontId="8" fillId="0" borderId="10" xfId="0" applyFont="1" applyBorder="1" applyAlignment="1" applyProtection="1">
      <alignment horizontal="left" vertical="top" wrapText="1"/>
    </xf>
    <xf numFmtId="0" fontId="8" fillId="0" borderId="11" xfId="0" applyFont="1" applyBorder="1" applyAlignment="1" applyProtection="1">
      <alignment horizontal="left" vertical="top" wrapText="1"/>
    </xf>
    <xf numFmtId="0" fontId="8" fillId="0" borderId="9" xfId="0" applyFont="1" applyBorder="1" applyAlignment="1" applyProtection="1">
      <alignment horizontal="left" vertical="top" wrapText="1"/>
    </xf>
    <xf numFmtId="0" fontId="8" fillId="0" borderId="1" xfId="0" applyFont="1" applyBorder="1" applyAlignment="1" applyProtection="1">
      <alignment horizontal="left" vertical="top" wrapText="1"/>
    </xf>
    <xf numFmtId="0" fontId="8" fillId="0" borderId="0" xfId="0" applyFont="1" applyAlignment="1" applyProtection="1">
      <alignment horizontal="left" vertical="top" wrapText="1"/>
    </xf>
    <xf numFmtId="0" fontId="8" fillId="0" borderId="4" xfId="0" applyFont="1" applyBorder="1" applyAlignment="1" applyProtection="1">
      <alignment horizontal="left" vertical="top" wrapText="1"/>
    </xf>
    <xf numFmtId="0" fontId="8" fillId="0" borderId="21" xfId="0" applyFont="1" applyBorder="1" applyAlignment="1" applyProtection="1">
      <alignment horizontal="left" vertical="top" wrapText="1"/>
    </xf>
    <xf numFmtId="0" fontId="8" fillId="0" borderId="22" xfId="0" applyFont="1" applyBorder="1" applyAlignment="1" applyProtection="1">
      <alignment horizontal="left" vertical="top" wrapText="1"/>
    </xf>
    <xf numFmtId="0" fontId="8" fillId="0" borderId="23" xfId="0" applyFont="1" applyBorder="1" applyAlignment="1" applyProtection="1">
      <alignment horizontal="left" vertical="top" wrapText="1"/>
    </xf>
    <xf numFmtId="0" fontId="2" fillId="0" borderId="66" xfId="0" applyFont="1" applyBorder="1" applyAlignment="1" applyProtection="1">
      <alignment horizontal="left" vertical="center" shrinkToFit="1"/>
    </xf>
    <xf numFmtId="0" fontId="2" fillId="0" borderId="62" xfId="0" applyFont="1" applyBorder="1" applyAlignment="1" applyProtection="1">
      <alignment horizontal="left" vertical="center" shrinkToFit="1"/>
    </xf>
    <xf numFmtId="0" fontId="2" fillId="0" borderId="63" xfId="0" applyFont="1" applyBorder="1" applyAlignment="1" applyProtection="1">
      <alignment horizontal="left" vertical="center" shrinkToFit="1"/>
    </xf>
    <xf numFmtId="0" fontId="2" fillId="0" borderId="19" xfId="0" applyFont="1" applyBorder="1" applyAlignment="1" applyProtection="1">
      <alignment vertical="center" wrapText="1"/>
      <protection locked="0"/>
    </xf>
    <xf numFmtId="0" fontId="0" fillId="0" borderId="0" xfId="0" applyBorder="1" applyAlignment="1" applyProtection="1">
      <alignment vertical="center" wrapText="1"/>
      <protection locked="0"/>
    </xf>
    <xf numFmtId="0" fontId="0" fillId="0" borderId="16" xfId="0" applyBorder="1" applyAlignment="1" applyProtection="1">
      <alignment vertical="center" wrapText="1"/>
      <protection locked="0"/>
    </xf>
    <xf numFmtId="0" fontId="0" fillId="0" borderId="19" xfId="0" applyBorder="1" applyAlignment="1" applyProtection="1">
      <alignment vertical="center" wrapText="1"/>
      <protection locked="0"/>
    </xf>
    <xf numFmtId="0" fontId="0" fillId="0" borderId="64" xfId="0" applyBorder="1" applyAlignment="1" applyProtection="1">
      <alignment vertical="center" wrapText="1"/>
      <protection locked="0"/>
    </xf>
    <xf numFmtId="0" fontId="0" fillId="0" borderId="22" xfId="0" applyBorder="1" applyAlignment="1" applyProtection="1">
      <alignment vertical="center" wrapText="1"/>
      <protection locked="0"/>
    </xf>
    <xf numFmtId="0" fontId="0" fillId="0" borderId="65" xfId="0" applyBorder="1" applyAlignment="1" applyProtection="1">
      <alignment vertical="center" wrapText="1"/>
      <protection locked="0"/>
    </xf>
    <xf numFmtId="0" fontId="0" fillId="0" borderId="0" xfId="0" applyAlignment="1" applyProtection="1">
      <alignment vertical="center" wrapText="1"/>
      <protection locked="0"/>
    </xf>
    <xf numFmtId="0" fontId="0" fillId="0" borderId="14" xfId="0" applyBorder="1" applyAlignment="1" applyProtection="1">
      <alignment vertical="center" wrapText="1"/>
      <protection locked="0"/>
    </xf>
    <xf numFmtId="0" fontId="0" fillId="0" borderId="15" xfId="0" applyBorder="1" applyAlignment="1" applyProtection="1">
      <alignment vertical="center" wrapText="1"/>
      <protection locked="0"/>
    </xf>
    <xf numFmtId="0" fontId="0" fillId="0" borderId="13" xfId="0" applyBorder="1" applyAlignment="1" applyProtection="1">
      <alignment vertical="center" wrapText="1"/>
      <protection locked="0"/>
    </xf>
    <xf numFmtId="0" fontId="26" fillId="0" borderId="61" xfId="0" applyFont="1" applyBorder="1" applyAlignment="1" applyProtection="1">
      <alignment horizontal="center" vertical="center" shrinkToFit="1"/>
    </xf>
    <xf numFmtId="0" fontId="26" fillId="0" borderId="62" xfId="0" applyFont="1" applyBorder="1" applyAlignment="1" applyProtection="1">
      <alignment horizontal="center" vertical="center" shrinkToFit="1"/>
    </xf>
    <xf numFmtId="0" fontId="26" fillId="0" borderId="71" xfId="0" applyFont="1" applyBorder="1" applyAlignment="1" applyProtection="1">
      <alignment horizontal="center" vertical="center" shrinkToFit="1"/>
    </xf>
    <xf numFmtId="0" fontId="8" fillId="0" borderId="7" xfId="0" applyFont="1" applyBorder="1" applyAlignment="1" applyProtection="1">
      <alignment horizontal="left" vertical="center"/>
    </xf>
    <xf numFmtId="0" fontId="8" fillId="0" borderId="10" xfId="0" applyFont="1" applyBorder="1" applyAlignment="1">
      <alignment horizontal="left" vertical="top" wrapText="1"/>
    </xf>
    <xf numFmtId="0" fontId="0" fillId="0" borderId="11" xfId="0" applyBorder="1" applyAlignment="1">
      <alignment horizontal="left" vertical="top" wrapText="1"/>
    </xf>
    <xf numFmtId="0" fontId="0" fillId="0" borderId="9" xfId="0" applyBorder="1" applyAlignment="1">
      <alignment horizontal="left" vertical="top" wrapText="1"/>
    </xf>
    <xf numFmtId="0" fontId="0" fillId="0" borderId="1" xfId="0" applyBorder="1" applyAlignment="1">
      <alignment horizontal="left" vertical="top" wrapText="1"/>
    </xf>
    <xf numFmtId="0" fontId="0" fillId="0" borderId="0" xfId="0" applyAlignment="1">
      <alignment horizontal="left" vertical="top" wrapText="1"/>
    </xf>
    <xf numFmtId="0" fontId="0" fillId="0" borderId="4" xfId="0" applyBorder="1" applyAlignment="1">
      <alignment horizontal="left" vertical="top" wrapText="1"/>
    </xf>
    <xf numFmtId="0" fontId="0" fillId="0" borderId="21" xfId="0" applyBorder="1" applyAlignment="1">
      <alignment horizontal="left" vertical="top" wrapText="1"/>
    </xf>
    <xf numFmtId="0" fontId="0" fillId="0" borderId="22" xfId="0" applyBorder="1" applyAlignment="1">
      <alignment horizontal="left" vertical="top" wrapText="1"/>
    </xf>
    <xf numFmtId="0" fontId="0" fillId="0" borderId="23" xfId="0" applyBorder="1" applyAlignment="1">
      <alignment horizontal="left" vertical="top" wrapText="1"/>
    </xf>
    <xf numFmtId="0" fontId="8" fillId="0" borderId="3" xfId="0" applyFont="1" applyBorder="1" applyAlignment="1" applyProtection="1">
      <alignment horizontal="center" vertical="center" wrapText="1"/>
    </xf>
    <xf numFmtId="0" fontId="8" fillId="0" borderId="8" xfId="0" applyFont="1" applyBorder="1" applyAlignment="1" applyProtection="1">
      <alignment horizontal="center" vertical="center" wrapText="1"/>
    </xf>
    <xf numFmtId="0" fontId="3" fillId="0" borderId="10" xfId="0" applyFont="1" applyBorder="1" applyAlignment="1" applyProtection="1">
      <alignment horizontal="center" vertical="center" wrapText="1"/>
    </xf>
    <xf numFmtId="0" fontId="3" fillId="0" borderId="9"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8" fillId="0" borderId="10" xfId="0" applyFont="1" applyBorder="1" applyAlignment="1">
      <alignment horizontal="left" vertical="center" wrapText="1"/>
    </xf>
    <xf numFmtId="0" fontId="0" fillId="0" borderId="11" xfId="0" applyBorder="1" applyAlignment="1">
      <alignment horizontal="left" vertical="center" wrapText="1"/>
    </xf>
    <xf numFmtId="0" fontId="0" fillId="0" borderId="9" xfId="0" applyBorder="1" applyAlignment="1">
      <alignment horizontal="left" vertical="center" wrapText="1"/>
    </xf>
    <xf numFmtId="0" fontId="0" fillId="0" borderId="1" xfId="0" applyBorder="1" applyAlignment="1">
      <alignment horizontal="left" vertical="center" wrapText="1"/>
    </xf>
    <xf numFmtId="0" fontId="0" fillId="0" borderId="0" xfId="0" applyAlignment="1">
      <alignment horizontal="left" vertical="center" wrapText="1"/>
    </xf>
    <xf numFmtId="0" fontId="0" fillId="0" borderId="4" xfId="0" applyBorder="1"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0" fillId="0" borderId="23" xfId="0" applyBorder="1" applyAlignment="1">
      <alignment horizontal="left" vertical="center" wrapText="1"/>
    </xf>
    <xf numFmtId="0" fontId="2" fillId="0" borderId="41" xfId="0" applyFont="1" applyBorder="1" applyAlignment="1" applyProtection="1">
      <alignment horizontal="center" vertical="center" shrinkToFit="1"/>
    </xf>
    <xf numFmtId="0" fontId="0" fillId="0" borderId="42" xfId="0" applyBorder="1" applyAlignment="1" applyProtection="1">
      <alignment horizontal="center" vertical="center" shrinkToFit="1"/>
    </xf>
    <xf numFmtId="0" fontId="2" fillId="0" borderId="44" xfId="0" applyFont="1" applyBorder="1" applyAlignment="1" applyProtection="1">
      <alignment horizontal="center" vertical="center"/>
    </xf>
    <xf numFmtId="0" fontId="0" fillId="0" borderId="45" xfId="0" applyBorder="1" applyAlignment="1" applyProtection="1">
      <alignment horizontal="center" vertical="center"/>
    </xf>
    <xf numFmtId="0" fontId="2" fillId="0" borderId="44" xfId="0" applyFont="1" applyBorder="1" applyAlignment="1" applyProtection="1">
      <alignment horizontal="center" vertical="center" wrapText="1"/>
    </xf>
    <xf numFmtId="0" fontId="0" fillId="0" borderId="45" xfId="0" applyBorder="1" applyAlignment="1" applyProtection="1">
      <alignment horizontal="center" vertical="center" wrapText="1"/>
    </xf>
    <xf numFmtId="0" fontId="2" fillId="0" borderId="2" xfId="0" applyFont="1" applyBorder="1" applyAlignment="1" applyProtection="1">
      <alignment horizontal="center" vertical="center" wrapText="1"/>
    </xf>
    <xf numFmtId="0" fontId="0" fillId="0" borderId="5" xfId="0" applyBorder="1" applyAlignment="1" applyProtection="1">
      <alignment horizontal="center" vertical="center"/>
    </xf>
    <xf numFmtId="3" fontId="2" fillId="0" borderId="2" xfId="0" applyNumberFormat="1" applyFont="1" applyBorder="1" applyAlignment="1" applyProtection="1">
      <alignment horizontal="center" vertical="center" shrinkToFit="1"/>
      <protection locked="0"/>
    </xf>
    <xf numFmtId="3" fontId="2" fillId="0" borderId="5" xfId="0" applyNumberFormat="1" applyFont="1" applyBorder="1" applyAlignment="1" applyProtection="1">
      <alignment horizontal="center" vertical="center" shrinkToFit="1"/>
      <protection locked="0"/>
    </xf>
    <xf numFmtId="3" fontId="2" fillId="0" borderId="3" xfId="0" applyNumberFormat="1" applyFont="1" applyBorder="1" applyAlignment="1" applyProtection="1">
      <alignment horizontal="center" vertical="center"/>
    </xf>
    <xf numFmtId="0" fontId="2" fillId="0" borderId="7" xfId="0" applyFont="1" applyBorder="1" applyAlignment="1" applyProtection="1">
      <alignment horizontal="center" vertical="center"/>
    </xf>
    <xf numFmtId="0" fontId="3" fillId="0" borderId="21" xfId="0" applyFont="1" applyBorder="1" applyAlignment="1" applyProtection="1">
      <alignment horizontal="center" vertical="center" wrapText="1"/>
    </xf>
    <xf numFmtId="0" fontId="3" fillId="0" borderId="22" xfId="0" applyFont="1" applyBorder="1" applyAlignment="1" applyProtection="1">
      <alignment horizontal="center" vertical="center" wrapText="1"/>
    </xf>
    <xf numFmtId="0" fontId="3" fillId="0" borderId="23" xfId="0" applyFont="1" applyBorder="1" applyAlignment="1" applyProtection="1">
      <alignment horizontal="center" vertical="center" wrapText="1"/>
    </xf>
    <xf numFmtId="49" fontId="2" fillId="0" borderId="11" xfId="0" applyNumberFormat="1" applyFont="1" applyBorder="1" applyAlignment="1" applyProtection="1">
      <alignment horizontal="center" vertical="center"/>
      <protection locked="0"/>
    </xf>
    <xf numFmtId="0" fontId="2" fillId="0" borderId="22" xfId="0" applyFont="1" applyBorder="1" applyAlignment="1" applyProtection="1">
      <alignment horizontal="center" vertical="center"/>
      <protection locked="0"/>
    </xf>
    <xf numFmtId="0" fontId="2" fillId="0" borderId="23" xfId="0" applyFont="1" applyBorder="1" applyAlignment="1" applyProtection="1">
      <alignment horizontal="left" vertical="center" shrinkToFit="1"/>
      <protection locked="0"/>
    </xf>
    <xf numFmtId="179" fontId="2" fillId="0" borderId="3" xfId="0" applyNumberFormat="1" applyFont="1" applyBorder="1" applyAlignment="1" applyProtection="1">
      <alignment horizontal="center" vertical="center"/>
      <protection locked="0"/>
    </xf>
    <xf numFmtId="179" fontId="2" fillId="0" borderId="7" xfId="0" applyNumberFormat="1" applyFont="1" applyBorder="1" applyAlignment="1" applyProtection="1">
      <alignment horizontal="center" vertical="center"/>
      <protection locked="0"/>
    </xf>
    <xf numFmtId="185" fontId="2" fillId="0" borderId="7" xfId="0" applyNumberFormat="1" applyFont="1" applyBorder="1" applyAlignment="1" applyProtection="1">
      <alignment horizontal="center" vertical="center"/>
    </xf>
    <xf numFmtId="186" fontId="2" fillId="0" borderId="42" xfId="0" applyNumberFormat="1" applyFont="1" applyFill="1" applyBorder="1" applyAlignment="1" applyProtection="1">
      <alignment horizontal="center" vertical="center" shrinkToFit="1"/>
    </xf>
    <xf numFmtId="186" fontId="0" fillId="0" borderId="42" xfId="0" applyNumberFormat="1" applyFill="1" applyBorder="1" applyAlignment="1" applyProtection="1">
      <alignment vertical="center" shrinkToFit="1"/>
    </xf>
    <xf numFmtId="187" fontId="2" fillId="0" borderId="45" xfId="0" applyNumberFormat="1" applyFont="1" applyFill="1" applyBorder="1" applyAlignment="1" applyProtection="1">
      <alignment horizontal="center" vertical="center" shrinkToFit="1"/>
    </xf>
    <xf numFmtId="187" fontId="0" fillId="0" borderId="45" xfId="0" applyNumberFormat="1" applyFill="1" applyBorder="1" applyAlignment="1" applyProtection="1">
      <alignment vertical="center" shrinkToFit="1"/>
    </xf>
    <xf numFmtId="184" fontId="2" fillId="0" borderId="5" xfId="0" applyNumberFormat="1" applyFont="1" applyFill="1" applyBorder="1" applyAlignment="1" applyProtection="1">
      <alignment horizontal="center" vertical="center" shrinkToFit="1"/>
    </xf>
    <xf numFmtId="184" fontId="2" fillId="0" borderId="6" xfId="0" applyNumberFormat="1" applyFont="1" applyFill="1" applyBorder="1" applyAlignment="1" applyProtection="1">
      <alignment horizontal="center" vertical="center" shrinkToFit="1"/>
    </xf>
    <xf numFmtId="3" fontId="2" fillId="0" borderId="3" xfId="0" applyNumberFormat="1" applyFont="1" applyBorder="1" applyAlignment="1" applyProtection="1">
      <alignment horizontal="center" vertical="center" shrinkToFit="1"/>
      <protection locked="0"/>
    </xf>
    <xf numFmtId="3" fontId="2" fillId="0" borderId="7" xfId="0" applyNumberFormat="1" applyFont="1" applyBorder="1" applyAlignment="1" applyProtection="1">
      <alignment horizontal="center" vertical="center" shrinkToFit="1"/>
      <protection locked="0"/>
    </xf>
    <xf numFmtId="0" fontId="8" fillId="0" borderId="48" xfId="0" applyFont="1" applyBorder="1" applyAlignment="1" applyProtection="1">
      <alignment horizontal="center" vertical="center" wrapText="1"/>
    </xf>
    <xf numFmtId="0" fontId="8" fillId="0" borderId="49" xfId="0" applyFont="1" applyBorder="1" applyAlignment="1" applyProtection="1">
      <alignment horizontal="center" vertical="center" wrapText="1"/>
    </xf>
    <xf numFmtId="0" fontId="0" fillId="0" borderId="49" xfId="0" applyBorder="1" applyAlignment="1" applyProtection="1">
      <alignment vertical="center"/>
    </xf>
    <xf numFmtId="0" fontId="0" fillId="0" borderId="50" xfId="0" applyBorder="1" applyAlignment="1" applyProtection="1">
      <alignment vertical="center"/>
    </xf>
    <xf numFmtId="0" fontId="5" fillId="0" borderId="3" xfId="0" applyFont="1" applyBorder="1" applyAlignment="1" applyProtection="1">
      <alignment horizontal="center" vertical="center"/>
    </xf>
    <xf numFmtId="0" fontId="0" fillId="0" borderId="7" xfId="0" applyBorder="1" applyAlignment="1" applyProtection="1">
      <alignment horizontal="center" vertical="center"/>
    </xf>
    <xf numFmtId="0" fontId="0" fillId="0" borderId="8" xfId="0" applyBorder="1" applyAlignment="1" applyProtection="1">
      <alignment horizontal="center" vertical="center"/>
    </xf>
    <xf numFmtId="3" fontId="8" fillId="0" borderId="3" xfId="0" applyNumberFormat="1" applyFont="1" applyBorder="1" applyAlignment="1" applyProtection="1">
      <alignment horizontal="center" vertical="center" shrinkToFit="1"/>
    </xf>
    <xf numFmtId="3" fontId="8" fillId="0" borderId="7" xfId="0" applyNumberFormat="1" applyFont="1" applyBorder="1" applyAlignment="1" applyProtection="1">
      <alignment horizontal="center" vertical="center" shrinkToFit="1"/>
    </xf>
    <xf numFmtId="0" fontId="8" fillId="0" borderId="7" xfId="0" applyFont="1" applyBorder="1" applyAlignment="1" applyProtection="1">
      <alignment horizontal="center" vertical="center" wrapText="1"/>
    </xf>
    <xf numFmtId="0" fontId="0" fillId="0" borderId="7" xfId="0" applyBorder="1" applyAlignment="1" applyProtection="1">
      <alignment vertical="center"/>
    </xf>
    <xf numFmtId="0" fontId="0" fillId="0" borderId="8" xfId="0" applyBorder="1" applyAlignment="1" applyProtection="1">
      <alignment vertical="center"/>
    </xf>
    <xf numFmtId="0" fontId="8" fillId="0" borderId="41" xfId="0" applyFont="1" applyBorder="1" applyAlignment="1" applyProtection="1">
      <alignment horizontal="left" vertical="center" wrapText="1"/>
      <protection locked="0"/>
    </xf>
    <xf numFmtId="0" fontId="8" fillId="0" borderId="42" xfId="0" applyFont="1" applyBorder="1" applyAlignment="1" applyProtection="1">
      <alignment horizontal="left" vertical="center" wrapText="1"/>
      <protection locked="0"/>
    </xf>
    <xf numFmtId="0" fontId="0" fillId="0" borderId="42" xfId="0" applyBorder="1" applyAlignment="1" applyProtection="1">
      <alignment vertical="center"/>
      <protection locked="0"/>
    </xf>
    <xf numFmtId="0" fontId="0" fillId="0" borderId="43" xfId="0" applyBorder="1" applyAlignment="1" applyProtection="1">
      <alignment vertical="center"/>
      <protection locked="0"/>
    </xf>
    <xf numFmtId="0" fontId="8" fillId="0" borderId="45" xfId="0" applyFont="1" applyBorder="1" applyAlignment="1" applyProtection="1">
      <alignment horizontal="left" vertical="center" wrapText="1"/>
      <protection locked="0"/>
    </xf>
    <xf numFmtId="0" fontId="8" fillId="6" borderId="21" xfId="0" applyFont="1" applyFill="1" applyBorder="1" applyAlignment="1" applyProtection="1">
      <alignment horizontal="left" vertical="top" wrapText="1"/>
    </xf>
    <xf numFmtId="0" fontId="0" fillId="6" borderId="22" xfId="0" applyFill="1" applyBorder="1" applyAlignment="1" applyProtection="1">
      <alignment horizontal="left" vertical="top"/>
    </xf>
    <xf numFmtId="0" fontId="0" fillId="6" borderId="23" xfId="0" applyFill="1" applyBorder="1" applyAlignment="1" applyProtection="1">
      <alignment horizontal="left" vertical="top"/>
    </xf>
    <xf numFmtId="0" fontId="2" fillId="0" borderId="17" xfId="0" applyFont="1" applyBorder="1" applyAlignment="1" applyProtection="1">
      <alignment horizontal="left" vertical="center" wrapText="1"/>
      <protection locked="0"/>
    </xf>
    <xf numFmtId="0" fontId="2" fillId="0" borderId="18" xfId="0" applyFont="1" applyBorder="1" applyAlignment="1" applyProtection="1">
      <alignment horizontal="left" vertical="center" wrapText="1"/>
      <protection locked="0"/>
    </xf>
    <xf numFmtId="0" fontId="2" fillId="0" borderId="12" xfId="0" applyFont="1" applyBorder="1" applyAlignment="1" applyProtection="1">
      <alignment horizontal="left" vertical="center" wrapText="1"/>
      <protection locked="0"/>
    </xf>
    <xf numFmtId="0" fontId="2" fillId="0" borderId="19" xfId="0" applyFont="1" applyBorder="1" applyAlignment="1" applyProtection="1">
      <alignment horizontal="left" vertical="center" wrapText="1"/>
      <protection locked="0"/>
    </xf>
    <xf numFmtId="0" fontId="2" fillId="0" borderId="0" xfId="0" applyFont="1" applyBorder="1" applyAlignment="1" applyProtection="1">
      <alignment horizontal="left" vertical="center" wrapText="1"/>
      <protection locked="0"/>
    </xf>
    <xf numFmtId="0" fontId="2" fillId="0" borderId="16" xfId="0" applyFont="1" applyBorder="1" applyAlignment="1" applyProtection="1">
      <alignment horizontal="left" vertical="center" wrapText="1"/>
      <protection locked="0"/>
    </xf>
    <xf numFmtId="0" fontId="2" fillId="0" borderId="14" xfId="0" applyFont="1" applyBorder="1" applyAlignment="1" applyProtection="1">
      <alignment horizontal="left" vertical="center" wrapText="1"/>
      <protection locked="0"/>
    </xf>
    <xf numFmtId="0" fontId="2" fillId="0" borderId="15" xfId="0" applyFont="1" applyBorder="1" applyAlignment="1" applyProtection="1">
      <alignment horizontal="left" vertical="center" wrapText="1"/>
      <protection locked="0"/>
    </xf>
    <xf numFmtId="0" fontId="2" fillId="0" borderId="13" xfId="0" applyFont="1" applyBorder="1" applyAlignment="1" applyProtection="1">
      <alignment horizontal="left" vertical="center" wrapText="1"/>
      <protection locked="0"/>
    </xf>
    <xf numFmtId="0" fontId="8" fillId="0" borderId="75" xfId="0" applyFont="1" applyBorder="1" applyAlignment="1" applyProtection="1">
      <alignment horizontal="left" vertical="center" wrapText="1"/>
      <protection locked="0"/>
    </xf>
    <xf numFmtId="0" fontId="0" fillId="0" borderId="77" xfId="0" applyBorder="1" applyAlignment="1" applyProtection="1">
      <alignment vertical="center"/>
      <protection locked="0"/>
    </xf>
    <xf numFmtId="0" fontId="0" fillId="0" borderId="76" xfId="0" applyBorder="1" applyAlignment="1" applyProtection="1">
      <alignment vertical="center"/>
      <protection locked="0"/>
    </xf>
    <xf numFmtId="0" fontId="8" fillId="0" borderId="48" xfId="0" applyFont="1" applyBorder="1" applyAlignment="1" applyProtection="1">
      <alignment horizontal="left" vertical="center" wrapText="1"/>
    </xf>
    <xf numFmtId="0" fontId="8" fillId="6" borderId="3" xfId="0" applyFont="1" applyFill="1" applyBorder="1" applyAlignment="1" applyProtection="1">
      <alignment horizontal="center" vertical="center" wrapText="1"/>
    </xf>
    <xf numFmtId="0" fontId="0" fillId="0" borderId="3" xfId="0" applyBorder="1" applyAlignment="1" applyProtection="1">
      <alignment vertical="center"/>
    </xf>
    <xf numFmtId="0" fontId="8" fillId="0" borderId="3" xfId="0" applyFont="1" applyBorder="1" applyAlignment="1" applyProtection="1">
      <alignment horizontal="center" vertical="center"/>
    </xf>
    <xf numFmtId="0" fontId="8" fillId="0" borderId="7" xfId="0" applyFont="1" applyBorder="1" applyAlignment="1" applyProtection="1">
      <alignment horizontal="center" vertical="center"/>
    </xf>
    <xf numFmtId="0" fontId="8" fillId="0" borderId="8" xfId="0" applyFont="1" applyBorder="1" applyAlignment="1" applyProtection="1">
      <alignment horizontal="center" vertical="center"/>
    </xf>
    <xf numFmtId="0" fontId="2" fillId="0" borderId="3" xfId="0" applyFont="1" applyBorder="1" applyAlignment="1" applyProtection="1">
      <alignment horizontal="center" vertical="center"/>
    </xf>
    <xf numFmtId="0" fontId="2" fillId="0" borderId="8" xfId="0" applyFont="1" applyBorder="1" applyAlignment="1" applyProtection="1">
      <alignment horizontal="center" vertical="center"/>
    </xf>
    <xf numFmtId="58" fontId="8" fillId="0" borderId="10" xfId="0" applyNumberFormat="1" applyFont="1" applyBorder="1" applyAlignment="1" applyProtection="1">
      <alignment horizontal="center" vertical="center"/>
    </xf>
    <xf numFmtId="58" fontId="8" fillId="0" borderId="11" xfId="0" applyNumberFormat="1" applyFont="1" applyBorder="1" applyAlignment="1" applyProtection="1">
      <alignment horizontal="center" vertical="center"/>
    </xf>
    <xf numFmtId="58" fontId="8" fillId="0" borderId="9" xfId="0" applyNumberFormat="1" applyFont="1" applyBorder="1" applyAlignment="1" applyProtection="1">
      <alignment horizontal="center" vertical="center"/>
    </xf>
    <xf numFmtId="58" fontId="8" fillId="0" borderId="3" xfId="0" applyNumberFormat="1" applyFont="1" applyBorder="1" applyAlignment="1" applyProtection="1">
      <alignment horizontal="center" vertical="center"/>
    </xf>
    <xf numFmtId="58" fontId="8" fillId="0" borderId="7" xfId="0" applyNumberFormat="1" applyFont="1" applyBorder="1" applyAlignment="1" applyProtection="1">
      <alignment horizontal="center" vertical="center"/>
    </xf>
    <xf numFmtId="58" fontId="8" fillId="0" borderId="8" xfId="0" applyNumberFormat="1" applyFont="1" applyBorder="1" applyAlignment="1" applyProtection="1">
      <alignment horizontal="center" vertical="center"/>
    </xf>
    <xf numFmtId="188" fontId="2" fillId="0" borderId="3" xfId="0" applyNumberFormat="1" applyFont="1" applyBorder="1" applyAlignment="1" applyProtection="1">
      <alignment horizontal="right" vertical="center" shrinkToFit="1"/>
    </xf>
    <xf numFmtId="188" fontId="2" fillId="0" borderId="7" xfId="0" applyNumberFormat="1" applyFont="1" applyBorder="1" applyAlignment="1" applyProtection="1">
      <alignment horizontal="right" vertical="center" shrinkToFit="1"/>
    </xf>
    <xf numFmtId="9" fontId="8" fillId="0" borderId="3" xfId="0" applyNumberFormat="1" applyFont="1" applyBorder="1" applyAlignment="1" applyProtection="1">
      <alignment horizontal="center" vertical="center" wrapText="1"/>
    </xf>
    <xf numFmtId="9" fontId="8" fillId="0" borderId="8" xfId="0" applyNumberFormat="1" applyFont="1" applyBorder="1" applyAlignment="1" applyProtection="1">
      <alignment horizontal="center" vertical="center" wrapText="1"/>
    </xf>
    <xf numFmtId="0" fontId="2" fillId="0" borderId="0" xfId="0" applyFont="1" applyAlignment="1" applyProtection="1">
      <alignment horizontal="left" vertical="center" wrapText="1"/>
      <protection locked="0"/>
    </xf>
    <xf numFmtId="0" fontId="8" fillId="0" borderId="77" xfId="0" applyFont="1" applyBorder="1" applyAlignment="1" applyProtection="1">
      <alignment horizontal="left" vertical="center" wrapText="1"/>
      <protection locked="0"/>
    </xf>
    <xf numFmtId="176" fontId="2" fillId="0" borderId="28" xfId="0" applyNumberFormat="1" applyFont="1" applyBorder="1" applyAlignment="1" applyProtection="1">
      <alignment horizontal="center" vertical="center" shrinkToFit="1"/>
    </xf>
    <xf numFmtId="176" fontId="2" fillId="0" borderId="55" xfId="0" applyNumberFormat="1" applyFont="1" applyBorder="1" applyAlignment="1" applyProtection="1">
      <alignment horizontal="center" vertical="center" shrinkToFit="1"/>
    </xf>
    <xf numFmtId="0" fontId="2" fillId="0" borderId="28" xfId="0" applyFont="1" applyBorder="1" applyAlignment="1" applyProtection="1">
      <alignment horizontal="center" vertical="center" shrinkToFit="1"/>
    </xf>
    <xf numFmtId="0" fontId="2" fillId="0" borderId="55" xfId="0" applyFont="1" applyBorder="1" applyAlignment="1" applyProtection="1">
      <alignment horizontal="center" vertical="center" shrinkToFit="1"/>
    </xf>
    <xf numFmtId="58" fontId="23" fillId="0" borderId="27" xfId="0" applyNumberFormat="1" applyFont="1" applyBorder="1" applyAlignment="1" applyProtection="1">
      <alignment horizontal="center" vertical="center"/>
    </xf>
    <xf numFmtId="58" fontId="23" fillId="0" borderId="28" xfId="0" applyNumberFormat="1" applyFont="1" applyBorder="1" applyAlignment="1" applyProtection="1">
      <alignment horizontal="center" vertical="center"/>
    </xf>
    <xf numFmtId="58" fontId="2" fillId="0" borderId="3" xfId="0" applyNumberFormat="1" applyFont="1" applyBorder="1" applyAlignment="1" applyProtection="1">
      <alignment horizontal="left" vertical="center" shrinkToFit="1"/>
      <protection locked="0"/>
    </xf>
    <xf numFmtId="58" fontId="2" fillId="0" borderId="7" xfId="0" applyNumberFormat="1" applyFont="1" applyBorder="1" applyAlignment="1" applyProtection="1">
      <alignment horizontal="left" vertical="center" shrinkToFit="1"/>
      <protection locked="0"/>
    </xf>
    <xf numFmtId="58" fontId="2" fillId="0" borderId="3" xfId="0" applyNumberFormat="1" applyFont="1"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3" fontId="2" fillId="0" borderId="44" xfId="0" applyNumberFormat="1" applyFont="1" applyBorder="1" applyAlignment="1" applyProtection="1">
      <alignment horizontal="center" vertical="center" shrinkToFit="1"/>
      <protection locked="0"/>
    </xf>
    <xf numFmtId="3" fontId="2" fillId="0" borderId="45" xfId="0" applyNumberFormat="1" applyFont="1" applyBorder="1" applyAlignment="1" applyProtection="1">
      <alignment horizontal="center" vertical="center" shrinkToFit="1"/>
      <protection locked="0"/>
    </xf>
    <xf numFmtId="0" fontId="2" fillId="0" borderId="3" xfId="0" applyFont="1" applyBorder="1" applyAlignment="1" applyProtection="1">
      <alignment horizontal="center" vertical="center" wrapText="1"/>
    </xf>
    <xf numFmtId="3" fontId="2" fillId="0" borderId="57" xfId="0" applyNumberFormat="1" applyFont="1" applyBorder="1" applyAlignment="1" applyProtection="1">
      <alignment horizontal="center" vertical="center" shrinkToFit="1"/>
      <protection locked="0"/>
    </xf>
    <xf numFmtId="3" fontId="2" fillId="0" borderId="58" xfId="0" applyNumberFormat="1" applyFont="1" applyBorder="1" applyAlignment="1" applyProtection="1">
      <alignment horizontal="center" vertical="center" shrinkToFit="1"/>
      <protection locked="0"/>
    </xf>
    <xf numFmtId="0" fontId="2" fillId="0" borderId="7" xfId="0" applyFont="1" applyBorder="1" applyAlignment="1" applyProtection="1">
      <alignment horizontal="center" vertical="center" wrapText="1"/>
    </xf>
    <xf numFmtId="0" fontId="2" fillId="0" borderId="60" xfId="0" applyFont="1" applyBorder="1" applyAlignment="1" applyProtection="1">
      <alignment horizontal="center" vertical="center" wrapText="1"/>
    </xf>
    <xf numFmtId="0" fontId="2" fillId="0" borderId="51" xfId="0" applyFont="1" applyBorder="1" applyAlignment="1" applyProtection="1">
      <alignment horizontal="center" vertical="center"/>
    </xf>
    <xf numFmtId="0" fontId="36" fillId="7" borderId="24" xfId="0" applyFont="1" applyFill="1" applyBorder="1" applyAlignment="1">
      <alignment horizontal="center" vertical="center"/>
    </xf>
    <xf numFmtId="0" fontId="36" fillId="7" borderId="25" xfId="0" applyFont="1" applyFill="1" applyBorder="1" applyAlignment="1">
      <alignment horizontal="center" vertical="center"/>
    </xf>
    <xf numFmtId="0" fontId="8" fillId="0" borderId="20" xfId="0" applyFont="1" applyBorder="1" applyAlignment="1">
      <alignment vertical="center" wrapText="1"/>
    </xf>
    <xf numFmtId="58" fontId="8" fillId="0" borderId="3" xfId="0" applyNumberFormat="1"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21" xfId="0" applyFont="1" applyBorder="1" applyAlignment="1">
      <alignment horizontal="left" vertical="center" wrapText="1"/>
    </xf>
    <xf numFmtId="0" fontId="8" fillId="0" borderId="22" xfId="0" applyFont="1" applyBorder="1" applyAlignment="1">
      <alignment horizontal="left" vertical="center" wrapText="1"/>
    </xf>
    <xf numFmtId="0" fontId="8" fillId="0" borderId="23" xfId="0" applyFont="1" applyBorder="1" applyAlignment="1">
      <alignment horizontal="left"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0" xfId="0" applyFont="1" applyAlignment="1">
      <alignment horizontal="center" vertical="center" wrapText="1"/>
    </xf>
    <xf numFmtId="3" fontId="2" fillId="0" borderId="3" xfId="0" applyNumberFormat="1" applyFont="1" applyBorder="1" applyAlignment="1" applyProtection="1">
      <alignment horizontal="center" vertical="center" wrapText="1"/>
      <protection locked="0"/>
    </xf>
    <xf numFmtId="3" fontId="2" fillId="0" borderId="7" xfId="0" applyNumberFormat="1" applyFont="1" applyBorder="1" applyAlignment="1" applyProtection="1">
      <alignment horizontal="center" vertical="center" wrapText="1"/>
      <protection locked="0"/>
    </xf>
    <xf numFmtId="0" fontId="8" fillId="0" borderId="3" xfId="0" applyFont="1" applyBorder="1" applyAlignment="1" applyProtection="1">
      <alignment horizontal="left" vertical="center" wrapText="1"/>
      <protection locked="0"/>
    </xf>
    <xf numFmtId="0" fontId="8" fillId="0" borderId="7" xfId="0" applyFont="1" applyBorder="1" applyAlignment="1" applyProtection="1">
      <alignment horizontal="left" vertical="center" wrapText="1"/>
      <protection locked="0"/>
    </xf>
    <xf numFmtId="0" fontId="8" fillId="0" borderId="8" xfId="0" applyFont="1" applyBorder="1" applyAlignment="1" applyProtection="1">
      <alignment horizontal="left" vertical="center" wrapText="1"/>
      <protection locked="0"/>
    </xf>
    <xf numFmtId="49" fontId="8" fillId="0" borderId="11" xfId="0" applyNumberFormat="1" applyFont="1" applyBorder="1" applyAlignment="1" applyProtection="1">
      <alignment horizontal="center" vertical="center" wrapText="1"/>
      <protection locked="0"/>
    </xf>
    <xf numFmtId="49" fontId="8" fillId="0" borderId="11" xfId="0" applyNumberFormat="1" applyFont="1" applyBorder="1" applyAlignment="1" applyProtection="1">
      <alignment horizontal="left" vertical="center" wrapText="1"/>
      <protection locked="0"/>
    </xf>
    <xf numFmtId="58" fontId="23" fillId="0" borderId="27" xfId="0" applyNumberFormat="1" applyFont="1" applyBorder="1" applyAlignment="1">
      <alignment horizontal="center" vertical="center"/>
    </xf>
    <xf numFmtId="58" fontId="23" fillId="0" borderId="28" xfId="0" applyNumberFormat="1" applyFont="1" applyBorder="1" applyAlignment="1">
      <alignment horizontal="center" vertical="center"/>
    </xf>
    <xf numFmtId="176" fontId="2" fillId="0" borderId="28" xfId="0" applyNumberFormat="1" applyFont="1" applyBorder="1" applyAlignment="1">
      <alignment horizontal="center" vertical="center" shrinkToFit="1"/>
    </xf>
    <xf numFmtId="176" fontId="2" fillId="0" borderId="55" xfId="0" applyNumberFormat="1" applyFont="1" applyBorder="1" applyAlignment="1">
      <alignment horizontal="center" vertical="center" shrinkToFit="1"/>
    </xf>
    <xf numFmtId="49" fontId="8" fillId="0" borderId="11" xfId="0" applyNumberFormat="1" applyFont="1" applyBorder="1" applyAlignment="1" applyProtection="1">
      <alignment horizontal="left" vertical="center" shrinkToFit="1"/>
      <protection locked="0"/>
    </xf>
    <xf numFmtId="49" fontId="8" fillId="0" borderId="9" xfId="0" applyNumberFormat="1" applyFont="1" applyBorder="1" applyAlignment="1" applyProtection="1">
      <alignment horizontal="left" vertical="center" shrinkToFit="1"/>
      <protection locked="0"/>
    </xf>
    <xf numFmtId="49" fontId="8" fillId="0" borderId="0" xfId="0" applyNumberFormat="1" applyFont="1" applyAlignment="1" applyProtection="1">
      <alignment horizontal="left" vertical="center" shrinkToFit="1"/>
      <protection locked="0"/>
    </xf>
    <xf numFmtId="49" fontId="8" fillId="0" borderId="4" xfId="0" applyNumberFormat="1" applyFont="1" applyBorder="1" applyAlignment="1" applyProtection="1">
      <alignment horizontal="left" vertical="center" shrinkToFit="1"/>
      <protection locked="0"/>
    </xf>
    <xf numFmtId="58" fontId="2" fillId="0" borderId="7" xfId="0" applyNumberFormat="1" applyFont="1" applyBorder="1" applyAlignment="1" applyProtection="1">
      <alignment horizontal="center" vertical="center"/>
      <protection locked="0"/>
    </xf>
    <xf numFmtId="0" fontId="2" fillId="0" borderId="7" xfId="0" applyFont="1" applyBorder="1" applyAlignment="1" applyProtection="1">
      <alignment horizontal="center" vertical="center" shrinkToFit="1"/>
      <protection locked="0"/>
    </xf>
    <xf numFmtId="0" fontId="36" fillId="0" borderId="0" xfId="0" applyFont="1" applyAlignment="1">
      <alignment horizontal="right" vertical="center"/>
    </xf>
  </cellXfs>
  <cellStyles count="2">
    <cellStyle name="ハイパーリンク" xfId="1" builtinId="8"/>
    <cellStyle name="標準" xfId="0" builtinId="0"/>
  </cellStyles>
  <dxfs count="42">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patternType="none">
          <bgColor auto="1"/>
        </patternFill>
      </fill>
      <border>
        <left/>
        <right/>
        <top style="thin">
          <color auto="1"/>
        </top>
        <bottom/>
        <vertical/>
        <horizontal/>
      </border>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ga0024@city.osaka.lg.jp"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5"/>
  <sheetViews>
    <sheetView tabSelected="1" view="pageBreakPreview" zoomScaleNormal="100" zoomScaleSheetLayoutView="100" workbookViewId="0"/>
  </sheetViews>
  <sheetFormatPr defaultColWidth="9" defaultRowHeight="18.75" x14ac:dyDescent="0.4"/>
  <cols>
    <col min="1" max="1" width="1.875" style="80" customWidth="1"/>
    <col min="2" max="2" width="4.375" style="80" customWidth="1"/>
    <col min="3" max="3" width="8.75" style="80" customWidth="1"/>
    <col min="4" max="4" width="8.125" style="80" customWidth="1"/>
    <col min="5" max="5" width="4.5" style="80" customWidth="1"/>
    <col min="6" max="6" width="13.125" style="80" customWidth="1"/>
    <col min="7" max="7" width="14.875" style="80" customWidth="1"/>
    <col min="8" max="8" width="5" style="80" customWidth="1"/>
    <col min="9" max="9" width="2.25" style="80" customWidth="1"/>
    <col min="10" max="10" width="7.75" style="82" customWidth="1"/>
    <col min="11" max="11" width="10" style="82" customWidth="1"/>
    <col min="12" max="12" width="4.125" style="82" customWidth="1"/>
    <col min="13" max="16384" width="9" style="82"/>
  </cols>
  <sheetData>
    <row r="1" spans="1:12" s="76" customFormat="1" ht="19.5" x14ac:dyDescent="0.4">
      <c r="A1" s="76" t="s">
        <v>305</v>
      </c>
    </row>
    <row r="2" spans="1:12" s="76" customFormat="1" ht="15.75" customHeight="1" x14ac:dyDescent="0.4">
      <c r="A2" s="76" t="s">
        <v>309</v>
      </c>
    </row>
    <row r="3" spans="1:12" s="77" customFormat="1" ht="4.5" customHeight="1" x14ac:dyDescent="0.4">
      <c r="C3" s="78"/>
      <c r="D3" s="79"/>
    </row>
    <row r="4" spans="1:12" x14ac:dyDescent="0.4">
      <c r="A4" s="80" t="s">
        <v>202</v>
      </c>
      <c r="J4" s="81"/>
    </row>
    <row r="5" spans="1:12" x14ac:dyDescent="0.4">
      <c r="G5" s="83" t="s">
        <v>197</v>
      </c>
      <c r="H5" s="253"/>
      <c r="I5" s="253"/>
      <c r="J5" s="253"/>
      <c r="K5" s="253"/>
      <c r="L5" s="254"/>
    </row>
    <row r="6" spans="1:12" x14ac:dyDescent="0.4">
      <c r="B6" s="80" t="s">
        <v>2</v>
      </c>
    </row>
    <row r="8" spans="1:12" ht="36" customHeight="1" x14ac:dyDescent="0.4">
      <c r="E8" s="259" t="s">
        <v>128</v>
      </c>
      <c r="F8" s="259"/>
      <c r="G8" s="258"/>
      <c r="H8" s="258"/>
      <c r="I8" s="258"/>
      <c r="J8" s="258"/>
      <c r="K8" s="258"/>
      <c r="L8" s="258"/>
    </row>
    <row r="9" spans="1:12" ht="6.75" customHeight="1" x14ac:dyDescent="0.4">
      <c r="E9" s="84"/>
      <c r="F9" s="84"/>
      <c r="G9" s="85"/>
      <c r="H9" s="85"/>
      <c r="I9" s="85"/>
      <c r="J9" s="85"/>
      <c r="K9" s="85"/>
      <c r="L9" s="85"/>
    </row>
    <row r="10" spans="1:12" x14ac:dyDescent="0.4">
      <c r="E10" s="260" t="s">
        <v>127</v>
      </c>
      <c r="F10" s="260"/>
      <c r="G10" s="256"/>
      <c r="H10" s="256"/>
      <c r="I10" s="256"/>
      <c r="J10" s="256"/>
      <c r="K10" s="256"/>
      <c r="L10" s="256"/>
    </row>
    <row r="11" spans="1:12" ht="9" customHeight="1" x14ac:dyDescent="0.4">
      <c r="E11" s="86"/>
      <c r="F11" s="86"/>
      <c r="G11" s="85"/>
      <c r="H11" s="85"/>
      <c r="I11" s="85"/>
      <c r="J11" s="85"/>
      <c r="K11" s="85"/>
      <c r="L11" s="85"/>
    </row>
    <row r="12" spans="1:12" x14ac:dyDescent="0.4">
      <c r="E12" s="255" t="s">
        <v>189</v>
      </c>
      <c r="F12" s="255"/>
      <c r="G12" s="256"/>
      <c r="H12" s="256"/>
      <c r="I12" s="256"/>
      <c r="J12" s="256"/>
      <c r="K12" s="256"/>
      <c r="L12" s="256"/>
    </row>
    <row r="13" spans="1:12" ht="9.75" customHeight="1" x14ac:dyDescent="0.4">
      <c r="E13" s="86"/>
      <c r="F13" s="86"/>
      <c r="G13" s="85"/>
      <c r="H13" s="85"/>
      <c r="I13" s="85"/>
      <c r="J13" s="85"/>
      <c r="K13" s="85"/>
      <c r="L13" s="85"/>
    </row>
    <row r="14" spans="1:12" ht="18.75" customHeight="1" x14ac:dyDescent="0.4">
      <c r="E14" s="255" t="s">
        <v>190</v>
      </c>
      <c r="F14" s="255"/>
      <c r="G14" s="257"/>
      <c r="H14" s="257"/>
      <c r="I14" s="257"/>
      <c r="J14" s="257"/>
      <c r="K14" s="257"/>
      <c r="L14" s="257"/>
    </row>
    <row r="15" spans="1:12" ht="24.75" customHeight="1" x14ac:dyDescent="0.4"/>
    <row r="16" spans="1:12" x14ac:dyDescent="0.4">
      <c r="A16" s="87" t="s">
        <v>201</v>
      </c>
      <c r="B16" s="87"/>
      <c r="C16" s="87"/>
      <c r="D16" s="87"/>
      <c r="E16" s="87"/>
      <c r="F16" s="87"/>
      <c r="G16" s="87"/>
      <c r="H16" s="87"/>
      <c r="I16" s="87"/>
      <c r="J16" s="88"/>
      <c r="K16" s="88"/>
      <c r="L16" s="88"/>
    </row>
    <row r="18" spans="1:12" x14ac:dyDescent="0.4">
      <c r="A18" s="89"/>
      <c r="B18" s="80" t="s">
        <v>217</v>
      </c>
    </row>
    <row r="19" spans="1:12" x14ac:dyDescent="0.4">
      <c r="A19" s="80" t="s">
        <v>216</v>
      </c>
    </row>
    <row r="20" spans="1:12" x14ac:dyDescent="0.4">
      <c r="A20" s="89"/>
      <c r="B20" s="80" t="s">
        <v>219</v>
      </c>
    </row>
    <row r="21" spans="1:12" x14ac:dyDescent="0.4">
      <c r="A21" s="80" t="s">
        <v>218</v>
      </c>
    </row>
    <row r="22" spans="1:12" x14ac:dyDescent="0.4">
      <c r="A22" s="90"/>
    </row>
    <row r="23" spans="1:12" x14ac:dyDescent="0.4">
      <c r="A23" s="91" t="s">
        <v>1</v>
      </c>
      <c r="B23" s="91"/>
      <c r="C23" s="91"/>
      <c r="D23" s="91"/>
      <c r="E23" s="91"/>
      <c r="F23" s="91"/>
      <c r="G23" s="91"/>
      <c r="H23" s="91"/>
      <c r="I23" s="91"/>
      <c r="J23" s="88"/>
      <c r="K23" s="88"/>
      <c r="L23" s="88"/>
    </row>
    <row r="25" spans="1:12" x14ac:dyDescent="0.4">
      <c r="C25" s="80" t="s">
        <v>3</v>
      </c>
      <c r="E25" s="92"/>
      <c r="F25" s="92"/>
    </row>
    <row r="26" spans="1:12" x14ac:dyDescent="0.4">
      <c r="D26" s="80" t="s">
        <v>4</v>
      </c>
      <c r="E26" s="92"/>
    </row>
    <row r="27" spans="1:12" x14ac:dyDescent="0.4">
      <c r="D27" s="80" t="s">
        <v>177</v>
      </c>
      <c r="F27" s="92"/>
      <c r="J27" s="80"/>
      <c r="K27" s="80"/>
    </row>
    <row r="28" spans="1:12" x14ac:dyDescent="0.4">
      <c r="J28" s="80"/>
      <c r="K28" s="80"/>
    </row>
    <row r="29" spans="1:12" x14ac:dyDescent="0.4">
      <c r="C29" s="80" t="s">
        <v>192</v>
      </c>
      <c r="J29" s="80"/>
      <c r="K29" s="80"/>
    </row>
    <row r="30" spans="1:12" x14ac:dyDescent="0.4">
      <c r="F30" s="261" t="str">
        <f>IF(様式第7号!E13="","",G10&amp;" "&amp;様式第7号!E13)</f>
        <v/>
      </c>
      <c r="G30" s="262"/>
      <c r="H30" s="262"/>
      <c r="I30" s="262"/>
      <c r="J30" s="262"/>
      <c r="K30" s="262"/>
      <c r="L30" s="262"/>
    </row>
    <row r="31" spans="1:12" x14ac:dyDescent="0.4">
      <c r="F31" s="85"/>
      <c r="G31" s="93"/>
      <c r="H31" s="93"/>
      <c r="I31" s="94"/>
      <c r="J31" s="94"/>
    </row>
    <row r="32" spans="1:12" x14ac:dyDescent="0.4">
      <c r="C32" s="80" t="s">
        <v>193</v>
      </c>
      <c r="G32" s="95" t="s">
        <v>97</v>
      </c>
      <c r="H32" s="69"/>
      <c r="I32" s="96" t="s">
        <v>104</v>
      </c>
      <c r="J32" s="80"/>
    </row>
    <row r="34" spans="2:12" x14ac:dyDescent="0.4">
      <c r="C34" s="80" t="s">
        <v>194</v>
      </c>
      <c r="G34" s="265" t="str">
        <f>IFERROR(VLOOKUP(H32,'大阪市使用シート（非表示)'!G22:H24,2,FALSE),"")</f>
        <v/>
      </c>
      <c r="H34" s="265"/>
      <c r="I34" s="266"/>
      <c r="J34" s="266"/>
      <c r="K34" s="80"/>
    </row>
    <row r="35" spans="2:12" x14ac:dyDescent="0.4">
      <c r="F35" s="85"/>
      <c r="G35" s="85"/>
    </row>
    <row r="36" spans="2:12" x14ac:dyDescent="0.4">
      <c r="C36" s="80" t="s">
        <v>195</v>
      </c>
      <c r="G36" s="265" t="str">
        <f>IFERROR(VLOOKUP(H32,様式第7号!A121:Q123,13,FALSE),"")</f>
        <v/>
      </c>
      <c r="H36" s="265"/>
      <c r="I36" s="266"/>
      <c r="J36" s="266"/>
      <c r="K36" s="80"/>
    </row>
    <row r="37" spans="2:12" x14ac:dyDescent="0.4">
      <c r="F37" s="85"/>
    </row>
    <row r="38" spans="2:12" x14ac:dyDescent="0.4">
      <c r="C38" s="80" t="s">
        <v>203</v>
      </c>
      <c r="G38" s="275" t="str">
        <f>IF(様式第7号!E10="","",様式第7号!E10)</f>
        <v/>
      </c>
      <c r="H38" s="275"/>
      <c r="I38" s="276"/>
      <c r="J38" s="276"/>
    </row>
    <row r="39" spans="2:12" x14ac:dyDescent="0.4">
      <c r="J39" s="80"/>
      <c r="K39" s="80"/>
    </row>
    <row r="40" spans="2:12" x14ac:dyDescent="0.4">
      <c r="B40" s="80" t="s">
        <v>6</v>
      </c>
      <c r="E40" s="81"/>
      <c r="G40" s="81"/>
      <c r="J40" s="80"/>
      <c r="K40" s="80"/>
    </row>
    <row r="41" spans="2:12" x14ac:dyDescent="0.4">
      <c r="B41" s="263" t="s">
        <v>168</v>
      </c>
      <c r="C41" s="264"/>
      <c r="D41" s="270"/>
      <c r="E41" s="271"/>
      <c r="F41" s="272"/>
      <c r="G41" s="101" t="s">
        <v>169</v>
      </c>
      <c r="H41" s="270"/>
      <c r="I41" s="271"/>
      <c r="J41" s="271"/>
      <c r="K41" s="271"/>
      <c r="L41" s="272"/>
    </row>
    <row r="42" spans="2:12" x14ac:dyDescent="0.4">
      <c r="B42" s="263" t="s">
        <v>170</v>
      </c>
      <c r="C42" s="264"/>
      <c r="D42" s="267"/>
      <c r="E42" s="267"/>
      <c r="F42" s="274"/>
      <c r="G42" s="102" t="s">
        <v>167</v>
      </c>
      <c r="H42" s="273"/>
      <c r="I42" s="273"/>
      <c r="J42" s="273"/>
      <c r="K42" s="268"/>
      <c r="L42" s="269"/>
    </row>
    <row r="43" spans="2:12" x14ac:dyDescent="0.4">
      <c r="B43" s="263" t="s">
        <v>171</v>
      </c>
      <c r="C43" s="264"/>
      <c r="D43" s="267"/>
      <c r="E43" s="268"/>
      <c r="F43" s="269"/>
      <c r="G43" s="101" t="s">
        <v>172</v>
      </c>
      <c r="H43" s="273"/>
      <c r="I43" s="273"/>
      <c r="J43" s="273"/>
      <c r="K43" s="268"/>
      <c r="L43" s="269"/>
    </row>
    <row r="44" spans="2:12" x14ac:dyDescent="0.4">
      <c r="J44" s="80"/>
      <c r="K44" s="80"/>
    </row>
    <row r="45" spans="2:12" x14ac:dyDescent="0.4">
      <c r="J45" s="80"/>
      <c r="K45" s="80"/>
    </row>
  </sheetData>
  <sheetProtection sheet="1" objects="1" scenarios="1"/>
  <mergeCells count="22">
    <mergeCell ref="F30:L30"/>
    <mergeCell ref="B41:C41"/>
    <mergeCell ref="B42:C42"/>
    <mergeCell ref="B43:C43"/>
    <mergeCell ref="G34:J34"/>
    <mergeCell ref="G36:J36"/>
    <mergeCell ref="D43:F43"/>
    <mergeCell ref="H41:L41"/>
    <mergeCell ref="D41:F41"/>
    <mergeCell ref="H42:L42"/>
    <mergeCell ref="H43:L43"/>
    <mergeCell ref="D42:F42"/>
    <mergeCell ref="G38:J38"/>
    <mergeCell ref="H5:L5"/>
    <mergeCell ref="E12:F12"/>
    <mergeCell ref="E14:F14"/>
    <mergeCell ref="G12:L12"/>
    <mergeCell ref="G14:L14"/>
    <mergeCell ref="G8:L8"/>
    <mergeCell ref="G10:L10"/>
    <mergeCell ref="E8:F8"/>
    <mergeCell ref="E10:F10"/>
  </mergeCells>
  <phoneticPr fontId="1"/>
  <conditionalFormatting sqref="D41">
    <cfRule type="expression" dxfId="41" priority="80">
      <formula>$D$41=""</formula>
    </cfRule>
  </conditionalFormatting>
  <conditionalFormatting sqref="D43">
    <cfRule type="expression" dxfId="40" priority="8">
      <formula>D43=""</formula>
    </cfRule>
  </conditionalFormatting>
  <conditionalFormatting sqref="D42:F42">
    <cfRule type="expression" dxfId="39" priority="6">
      <formula>D42=""</formula>
    </cfRule>
  </conditionalFormatting>
  <conditionalFormatting sqref="G8">
    <cfRule type="expression" dxfId="38" priority="18">
      <formula>G8=""</formula>
    </cfRule>
  </conditionalFormatting>
  <conditionalFormatting sqref="G10">
    <cfRule type="expression" dxfId="37" priority="19">
      <formula>G10=""</formula>
    </cfRule>
  </conditionalFormatting>
  <conditionalFormatting sqref="G12">
    <cfRule type="expression" dxfId="36" priority="17">
      <formula>G12=""</formula>
    </cfRule>
  </conditionalFormatting>
  <conditionalFormatting sqref="G14">
    <cfRule type="expression" dxfId="35" priority="15">
      <formula>G14=""</formula>
    </cfRule>
  </conditionalFormatting>
  <conditionalFormatting sqref="H5">
    <cfRule type="expression" dxfId="34" priority="22">
      <formula>H5=""</formula>
    </cfRule>
  </conditionalFormatting>
  <conditionalFormatting sqref="H32">
    <cfRule type="expression" dxfId="33" priority="1">
      <formula>H32=""</formula>
    </cfRule>
  </conditionalFormatting>
  <conditionalFormatting sqref="H41">
    <cfRule type="expression" dxfId="32" priority="79">
      <formula>$H$41=""</formula>
    </cfRule>
  </conditionalFormatting>
  <conditionalFormatting sqref="H42:J43">
    <cfRule type="expression" dxfId="31" priority="2">
      <formula>H42=""</formula>
    </cfRule>
  </conditionalFormatting>
  <dataValidations count="1">
    <dataValidation type="date" allowBlank="1" showInputMessage="1" showErrorMessage="1" sqref="H5" xr:uid="{00000000-0002-0000-0000-000000000000}">
      <formula1>44652</formula1>
      <formula2>73140</formula2>
    </dataValidation>
  </dataValidations>
  <pageMargins left="0.70866141732283472" right="0.70866141732283472" top="0.74803149606299213" bottom="0.74803149606299213" header="0.31496062992125984" footer="0.31496062992125984"/>
  <pageSetup paperSize="9" scale="94" fitToHeight="0"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129"/>
  <sheetViews>
    <sheetView view="pageBreakPreview" zoomScaleNormal="100" zoomScaleSheetLayoutView="100" workbookViewId="0"/>
  </sheetViews>
  <sheetFormatPr defaultColWidth="9" defaultRowHeight="18" customHeight="1" x14ac:dyDescent="0.4"/>
  <cols>
    <col min="1" max="1" width="0.875" style="80" customWidth="1"/>
    <col min="2" max="2" width="5.875" style="80" customWidth="1"/>
    <col min="3" max="3" width="5.375" style="80" customWidth="1"/>
    <col min="4" max="4" width="4.125" style="80" customWidth="1"/>
    <col min="5" max="5" width="7.375" style="80" customWidth="1"/>
    <col min="6" max="6" width="2.75" style="80" customWidth="1"/>
    <col min="7" max="7" width="4.125" style="80" customWidth="1"/>
    <col min="8" max="8" width="4.625" style="80" customWidth="1"/>
    <col min="9" max="9" width="13.625" style="80" customWidth="1"/>
    <col min="10" max="10" width="4.75" style="80" customWidth="1"/>
    <col min="11" max="11" width="6.125" style="80" customWidth="1"/>
    <col min="12" max="12" width="6.75" style="80" customWidth="1"/>
    <col min="13" max="13" width="4.375" style="80" customWidth="1"/>
    <col min="14" max="14" width="5" style="80" customWidth="1"/>
    <col min="15" max="15" width="5.25" style="80" customWidth="1"/>
    <col min="16" max="16" width="4.125" style="80" customWidth="1"/>
    <col min="17" max="17" width="9" style="80"/>
    <col min="18" max="18" width="8.375" style="80" customWidth="1"/>
    <col min="19" max="16384" width="9" style="80"/>
  </cols>
  <sheetData>
    <row r="1" spans="1:18" ht="17.25" customHeight="1" x14ac:dyDescent="0.4">
      <c r="A1" s="80" t="s">
        <v>204</v>
      </c>
      <c r="J1" s="430" t="s">
        <v>109</v>
      </c>
      <c r="K1" s="431"/>
      <c r="L1" s="426" t="str">
        <f>IF(様式第6号!H5="","",様式第6号!H5)</f>
        <v/>
      </c>
      <c r="M1" s="426"/>
      <c r="N1" s="426"/>
      <c r="O1" s="426"/>
      <c r="P1" s="427"/>
    </row>
    <row r="2" spans="1:18" ht="17.25" customHeight="1" x14ac:dyDescent="0.4">
      <c r="J2" s="430" t="s">
        <v>9</v>
      </c>
      <c r="K2" s="431"/>
      <c r="L2" s="428" t="str">
        <f>IF(様式第6号!G10="","",様式第6号!G10)</f>
        <v/>
      </c>
      <c r="M2" s="428"/>
      <c r="N2" s="428"/>
      <c r="O2" s="428"/>
      <c r="P2" s="429"/>
    </row>
    <row r="3" spans="1:18" ht="17.25" customHeight="1" x14ac:dyDescent="0.4">
      <c r="J3" s="112"/>
      <c r="K3" s="112"/>
      <c r="L3" s="113"/>
      <c r="M3" s="113"/>
      <c r="N3" s="113"/>
      <c r="O3" s="113"/>
      <c r="P3" s="113"/>
    </row>
    <row r="4" spans="1:18" ht="26.25" customHeight="1" x14ac:dyDescent="0.4">
      <c r="A4" s="87" t="s">
        <v>205</v>
      </c>
      <c r="B4" s="87"/>
      <c r="C4" s="87"/>
      <c r="D4" s="87"/>
      <c r="E4" s="87"/>
      <c r="F4" s="87"/>
      <c r="G4" s="87"/>
      <c r="H4" s="87"/>
      <c r="I4" s="87"/>
      <c r="J4" s="87"/>
      <c r="K4" s="87"/>
      <c r="L4" s="87"/>
      <c r="M4" s="87"/>
      <c r="N4" s="91"/>
      <c r="O4" s="91"/>
      <c r="P4" s="91"/>
    </row>
    <row r="5" spans="1:18" ht="11.1" customHeight="1" x14ac:dyDescent="0.4">
      <c r="A5" s="87"/>
      <c r="B5" s="87"/>
      <c r="C5" s="87"/>
      <c r="D5" s="87"/>
      <c r="E5" s="87"/>
      <c r="F5" s="87"/>
      <c r="G5" s="87"/>
      <c r="H5" s="87"/>
      <c r="I5" s="87"/>
      <c r="J5" s="87"/>
      <c r="K5" s="87"/>
      <c r="L5" s="87"/>
      <c r="M5" s="87"/>
      <c r="N5" s="91"/>
      <c r="O5" s="91"/>
      <c r="P5" s="91"/>
    </row>
    <row r="6" spans="1:18" s="115" customFormat="1" ht="18" customHeight="1" x14ac:dyDescent="0.4">
      <c r="A6" s="114" t="s">
        <v>182</v>
      </c>
    </row>
    <row r="7" spans="1:18" s="115" customFormat="1" ht="18" customHeight="1" x14ac:dyDescent="0.4">
      <c r="A7" s="114" t="s">
        <v>220</v>
      </c>
    </row>
    <row r="8" spans="1:18" ht="21.75" customHeight="1" x14ac:dyDescent="0.4"/>
    <row r="9" spans="1:18" s="90" customFormat="1" ht="18" customHeight="1" x14ac:dyDescent="0.4">
      <c r="A9" s="116" t="s">
        <v>206</v>
      </c>
    </row>
    <row r="10" spans="1:18" s="117" customFormat="1" ht="21" customHeight="1" x14ac:dyDescent="0.4">
      <c r="B10" s="409" t="s">
        <v>207</v>
      </c>
      <c r="C10" s="410"/>
      <c r="D10" s="411"/>
      <c r="E10" s="434"/>
      <c r="F10" s="435"/>
      <c r="G10" s="435"/>
      <c r="H10" s="435"/>
      <c r="I10" s="435"/>
      <c r="J10" s="436"/>
      <c r="K10" s="118"/>
      <c r="L10" s="118"/>
      <c r="M10" s="118"/>
      <c r="N10" s="118"/>
      <c r="O10" s="118"/>
      <c r="P10" s="118"/>
      <c r="Q10" s="118"/>
      <c r="R10" s="119"/>
    </row>
    <row r="11" spans="1:18" s="217" customFormat="1" ht="36" customHeight="1" x14ac:dyDescent="0.4">
      <c r="B11" s="218"/>
      <c r="G11" s="219"/>
      <c r="H11" s="219"/>
      <c r="I11" s="219"/>
      <c r="J11" s="219"/>
      <c r="K11" s="220"/>
      <c r="L11" s="220"/>
      <c r="M11" s="220"/>
      <c r="N11" s="220"/>
      <c r="O11" s="220"/>
      <c r="P11" s="220"/>
      <c r="Q11" s="220"/>
      <c r="R11" s="221"/>
    </row>
    <row r="12" spans="1:18" s="90" customFormat="1" ht="18" customHeight="1" x14ac:dyDescent="0.4">
      <c r="A12" s="116" t="s">
        <v>148</v>
      </c>
    </row>
    <row r="13" spans="1:18" s="118" customFormat="1" ht="21" customHeight="1" x14ac:dyDescent="0.4">
      <c r="A13" s="120"/>
      <c r="B13" s="412" t="s">
        <v>149</v>
      </c>
      <c r="C13" s="356"/>
      <c r="D13" s="413"/>
      <c r="E13" s="432"/>
      <c r="F13" s="433"/>
      <c r="G13" s="433"/>
      <c r="H13" s="433"/>
      <c r="I13" s="433"/>
      <c r="J13" s="433"/>
      <c r="K13" s="121" t="s">
        <v>200</v>
      </c>
      <c r="L13" s="122"/>
      <c r="M13" s="122"/>
      <c r="N13" s="122"/>
      <c r="O13" s="122"/>
      <c r="P13" s="123"/>
    </row>
    <row r="14" spans="1:18" s="117" customFormat="1" ht="21" customHeight="1" x14ac:dyDescent="0.4">
      <c r="B14" s="414" t="s">
        <v>146</v>
      </c>
      <c r="C14" s="415"/>
      <c r="D14" s="416"/>
      <c r="E14" s="124" t="s">
        <v>8</v>
      </c>
      <c r="F14" s="360"/>
      <c r="G14" s="360"/>
      <c r="H14" s="125" t="s">
        <v>84</v>
      </c>
      <c r="I14" s="109"/>
      <c r="J14" s="126"/>
      <c r="K14" s="126"/>
      <c r="L14" s="126"/>
      <c r="M14" s="126"/>
      <c r="N14" s="126"/>
      <c r="O14" s="126"/>
      <c r="P14" s="127"/>
    </row>
    <row r="15" spans="1:18" s="117" customFormat="1" ht="21" customHeight="1" x14ac:dyDescent="0.4">
      <c r="B15" s="128"/>
      <c r="C15" s="129"/>
      <c r="D15" s="129"/>
      <c r="E15" s="130" t="s">
        <v>7</v>
      </c>
      <c r="F15" s="361"/>
      <c r="G15" s="361"/>
      <c r="H15" s="129" t="s">
        <v>81</v>
      </c>
      <c r="I15" s="257"/>
      <c r="J15" s="257"/>
      <c r="K15" s="257"/>
      <c r="L15" s="257"/>
      <c r="M15" s="257"/>
      <c r="N15" s="257"/>
      <c r="O15" s="257"/>
      <c r="P15" s="362"/>
    </row>
    <row r="16" spans="1:18" s="117" customFormat="1" ht="21" customHeight="1" x14ac:dyDescent="0.4">
      <c r="B16" s="417" t="s">
        <v>208</v>
      </c>
      <c r="C16" s="418"/>
      <c r="D16" s="419"/>
      <c r="E16" s="363"/>
      <c r="F16" s="364"/>
      <c r="G16" s="364"/>
      <c r="H16" s="131" t="s">
        <v>82</v>
      </c>
      <c r="I16" s="131"/>
      <c r="J16" s="131"/>
      <c r="K16" s="131"/>
      <c r="L16" s="132" t="s">
        <v>178</v>
      </c>
      <c r="M16" s="365" t="str">
        <f>IFERROR(E17/E16,"")</f>
        <v/>
      </c>
      <c r="N16" s="365"/>
      <c r="O16" s="365"/>
      <c r="P16" s="133" t="s">
        <v>179</v>
      </c>
    </row>
    <row r="17" spans="1:16" s="117" customFormat="1" ht="21" customHeight="1" x14ac:dyDescent="0.4">
      <c r="B17" s="417" t="s">
        <v>173</v>
      </c>
      <c r="C17" s="418"/>
      <c r="D17" s="419"/>
      <c r="E17" s="372"/>
      <c r="F17" s="373"/>
      <c r="G17" s="373"/>
      <c r="H17" s="131" t="s">
        <v>166</v>
      </c>
      <c r="I17" s="121" t="s">
        <v>174</v>
      </c>
      <c r="J17" s="131"/>
      <c r="K17" s="131"/>
      <c r="L17" s="131"/>
      <c r="M17" s="131"/>
      <c r="N17" s="131"/>
      <c r="O17" s="131"/>
      <c r="P17" s="134"/>
    </row>
    <row r="18" spans="1:16" ht="36.75" customHeight="1" x14ac:dyDescent="0.4">
      <c r="A18" s="89"/>
      <c r="B18" s="81"/>
    </row>
    <row r="19" spans="1:16" s="90" customFormat="1" ht="18" customHeight="1" x14ac:dyDescent="0.4">
      <c r="A19" s="116" t="s">
        <v>156</v>
      </c>
    </row>
    <row r="20" spans="1:16" s="90" customFormat="1" ht="18" customHeight="1" x14ac:dyDescent="0.4">
      <c r="A20" s="135"/>
      <c r="B20" s="115" t="s">
        <v>196</v>
      </c>
      <c r="F20" s="115"/>
    </row>
    <row r="21" spans="1:16" ht="29.25" customHeight="1" x14ac:dyDescent="0.4">
      <c r="A21" s="89"/>
      <c r="B21" s="378" t="s">
        <v>157</v>
      </c>
      <c r="C21" s="379"/>
      <c r="D21" s="379"/>
      <c r="E21" s="379"/>
      <c r="F21" s="379"/>
      <c r="G21" s="379"/>
      <c r="H21" s="380"/>
      <c r="I21" s="439" t="s">
        <v>215</v>
      </c>
      <c r="J21" s="380"/>
      <c r="K21" s="439" t="s">
        <v>226</v>
      </c>
      <c r="L21" s="442"/>
      <c r="M21" s="442"/>
      <c r="N21" s="443"/>
      <c r="O21" s="444" t="s">
        <v>176</v>
      </c>
      <c r="P21" s="413"/>
    </row>
    <row r="22" spans="1:16" ht="26.25" customHeight="1" x14ac:dyDescent="0.4">
      <c r="A22" s="89"/>
      <c r="B22" s="345" t="s">
        <v>209</v>
      </c>
      <c r="C22" s="346"/>
      <c r="D22" s="346"/>
      <c r="E22" s="366" t="str">
        <f>IF(様式第6号!H5="","（　年　月　日時点）",様式第6号!H5)</f>
        <v>（　年　月　日時点）</v>
      </c>
      <c r="F22" s="367"/>
      <c r="G22" s="367"/>
      <c r="H22" s="367"/>
      <c r="I22" s="97"/>
      <c r="J22" s="136" t="s">
        <v>175</v>
      </c>
      <c r="K22" s="440"/>
      <c r="L22" s="441"/>
      <c r="M22" s="441"/>
      <c r="N22" s="137" t="s">
        <v>175</v>
      </c>
      <c r="O22" s="98" t="str">
        <f>IF(I22="","",SUM(I22,K22))</f>
        <v/>
      </c>
      <c r="P22" s="136" t="s">
        <v>175</v>
      </c>
    </row>
    <row r="23" spans="1:16" ht="26.25" customHeight="1" x14ac:dyDescent="0.4">
      <c r="A23" s="89"/>
      <c r="B23" s="347" t="str">
        <f>IF(E10="","　年度目の末日",IF(E26="","３年度目の末日","２年度目の末日"))</f>
        <v>　年度目の末日</v>
      </c>
      <c r="C23" s="348"/>
      <c r="D23" s="348"/>
      <c r="E23" s="368" t="str">
        <f>IF(E10="","（　年　月　日時点）",DATE(様式第6号!H$32+2019,3,31))</f>
        <v>（　年　月　日時点）</v>
      </c>
      <c r="F23" s="369"/>
      <c r="G23" s="369"/>
      <c r="H23" s="369"/>
      <c r="I23" s="110"/>
      <c r="J23" s="138" t="s">
        <v>175</v>
      </c>
      <c r="K23" s="437"/>
      <c r="L23" s="438"/>
      <c r="M23" s="438"/>
      <c r="N23" s="139" t="s">
        <v>175</v>
      </c>
      <c r="O23" s="99" t="str">
        <f>IF(I23="","",SUM(I23,K23))</f>
        <v/>
      </c>
      <c r="P23" s="138" t="s">
        <v>175</v>
      </c>
    </row>
    <row r="24" spans="1:16" ht="26.25" customHeight="1" x14ac:dyDescent="0.4">
      <c r="A24" s="89"/>
      <c r="B24" s="347" t="str">
        <f>IF(E10="","　年度目の末日",IF(E26="","４年度目の末日","３年度目の末日"))</f>
        <v>　年度目の末日</v>
      </c>
      <c r="C24" s="348"/>
      <c r="D24" s="348"/>
      <c r="E24" s="368" t="str">
        <f>IF(E10="","（　年　月　日時点）",DATE(様式第6号!H$32+2020,3,31))</f>
        <v>（　年　月　日時点）</v>
      </c>
      <c r="F24" s="369"/>
      <c r="G24" s="369"/>
      <c r="H24" s="369"/>
      <c r="I24" s="110"/>
      <c r="J24" s="138" t="s">
        <v>175</v>
      </c>
      <c r="K24" s="437"/>
      <c r="L24" s="438"/>
      <c r="M24" s="438"/>
      <c r="N24" s="139" t="s">
        <v>175</v>
      </c>
      <c r="O24" s="99" t="str">
        <f>IF(I24="","",SUM(I24,K24))</f>
        <v/>
      </c>
      <c r="P24" s="138" t="s">
        <v>175</v>
      </c>
    </row>
    <row r="25" spans="1:16" ht="26.25" customHeight="1" x14ac:dyDescent="0.4">
      <c r="A25" s="89"/>
      <c r="B25" s="349" t="str">
        <f>IF(E10="","　年度目の末日",IF(E26="","事業開始から
４年経過時点","４年度目の末日"))</f>
        <v>　年度目の末日</v>
      </c>
      <c r="C25" s="350"/>
      <c r="D25" s="350"/>
      <c r="E25" s="368" t="str">
        <f>IF(E10="","（　年　月　日時点）",IF(DATE(様式第6号!H$32+2021,3,31)&lt;DATE(YEAR(E10)+4,MONTH(E10),DAY(E10)), DATE(様式第6号!H$32+2021,3,31), DATE(YEAR(E10)+4,MONTH(E10),DAY(E10))))</f>
        <v>（　年　月　日時点）</v>
      </c>
      <c r="F25" s="369"/>
      <c r="G25" s="369"/>
      <c r="H25" s="369"/>
      <c r="I25" s="110"/>
      <c r="J25" s="138" t="s">
        <v>175</v>
      </c>
      <c r="K25" s="437"/>
      <c r="L25" s="438"/>
      <c r="M25" s="438"/>
      <c r="N25" s="139" t="s">
        <v>175</v>
      </c>
      <c r="O25" s="99" t="str">
        <f>IF(I25="","",SUM(I25,K25))</f>
        <v/>
      </c>
      <c r="P25" s="138" t="s">
        <v>175</v>
      </c>
    </row>
    <row r="26" spans="1:16" ht="26.25" customHeight="1" x14ac:dyDescent="0.4">
      <c r="A26" s="89"/>
      <c r="B26" s="351" t="str">
        <f>IF(E26="","","事業開始から
４年経過時点")</f>
        <v>事業開始から
４年経過時点</v>
      </c>
      <c r="C26" s="352"/>
      <c r="D26" s="352"/>
      <c r="E26" s="370" t="str">
        <f>IF(E10="","（　年　月　日時点）",IF(E25=DATE(様式第6号!H$32+2021,3,31), DATE(YEAR(E10)+4,MONTH(E10),DAY(E10)),""))</f>
        <v>（　年　月　日時点）</v>
      </c>
      <c r="F26" s="370"/>
      <c r="G26" s="370"/>
      <c r="H26" s="371"/>
      <c r="I26" s="111"/>
      <c r="J26" s="140" t="str">
        <f>IF($E26="","","人")</f>
        <v>人</v>
      </c>
      <c r="K26" s="353"/>
      <c r="L26" s="354"/>
      <c r="M26" s="354"/>
      <c r="N26" s="140" t="str">
        <f>IF($E26="","","人")</f>
        <v>人</v>
      </c>
      <c r="O26" s="100" t="str">
        <f>IF(I26="","",SUM(I26,K26))</f>
        <v/>
      </c>
      <c r="P26" s="140" t="str">
        <f>IF($E26="","","人")</f>
        <v>人</v>
      </c>
    </row>
    <row r="27" spans="1:16" ht="26.25" customHeight="1" x14ac:dyDescent="0.4">
      <c r="A27" s="89"/>
      <c r="B27" s="81"/>
    </row>
    <row r="28" spans="1:16" ht="18" customHeight="1" x14ac:dyDescent="0.4">
      <c r="A28" s="90" t="s">
        <v>164</v>
      </c>
    </row>
    <row r="29" spans="1:16" ht="18" customHeight="1" x14ac:dyDescent="0.4">
      <c r="A29" s="90"/>
      <c r="B29" s="115" t="s">
        <v>214</v>
      </c>
      <c r="I29" s="115"/>
    </row>
    <row r="30" spans="1:16" ht="18" customHeight="1" x14ac:dyDescent="0.4">
      <c r="A30" s="90"/>
      <c r="B30" s="80" t="s">
        <v>154</v>
      </c>
      <c r="D30" s="115" t="s">
        <v>153</v>
      </c>
    </row>
    <row r="31" spans="1:16" ht="18" customHeight="1" x14ac:dyDescent="0.4">
      <c r="B31" s="70" t="s">
        <v>5</v>
      </c>
      <c r="C31" s="80" t="s">
        <v>152</v>
      </c>
    </row>
    <row r="32" spans="1:16" ht="18" customHeight="1" x14ac:dyDescent="0.4">
      <c r="C32" s="1" t="s">
        <v>263</v>
      </c>
    </row>
    <row r="33" spans="1:17" ht="18" customHeight="1" x14ac:dyDescent="0.4">
      <c r="B33" s="70" t="s">
        <v>5</v>
      </c>
      <c r="C33" s="80" t="s">
        <v>150</v>
      </c>
    </row>
    <row r="34" spans="1:17" ht="18" customHeight="1" x14ac:dyDescent="0.4">
      <c r="B34" s="70" t="s">
        <v>5</v>
      </c>
      <c r="C34" s="80" t="s">
        <v>151</v>
      </c>
    </row>
    <row r="35" spans="1:17" ht="19.350000000000001" customHeight="1" x14ac:dyDescent="0.4"/>
    <row r="36" spans="1:17" ht="16.5" customHeight="1" x14ac:dyDescent="0.4">
      <c r="A36" s="80" t="s">
        <v>180</v>
      </c>
      <c r="I36" s="115" t="s">
        <v>181</v>
      </c>
    </row>
    <row r="37" spans="1:17" s="141" customFormat="1" ht="15" customHeight="1" x14ac:dyDescent="0.4">
      <c r="A37" s="283" t="s">
        <v>25</v>
      </c>
      <c r="B37" s="284"/>
      <c r="C37" s="285"/>
      <c r="D37" s="108" t="s">
        <v>5</v>
      </c>
      <c r="E37" s="321" t="s">
        <v>64</v>
      </c>
      <c r="F37" s="281"/>
      <c r="G37" s="281"/>
      <c r="H37" s="282"/>
      <c r="I37" s="280" t="s">
        <v>27</v>
      </c>
      <c r="J37" s="281"/>
      <c r="K37" s="282"/>
      <c r="L37" s="283" t="s">
        <v>28</v>
      </c>
      <c r="M37" s="284"/>
      <c r="N37" s="284"/>
      <c r="O37" s="284"/>
      <c r="P37" s="285"/>
      <c r="Q37" s="90"/>
    </row>
    <row r="38" spans="1:17" s="141" customFormat="1" ht="15" customHeight="1" x14ac:dyDescent="0.4">
      <c r="A38" s="286" t="s">
        <v>26</v>
      </c>
      <c r="B38" s="287"/>
      <c r="C38" s="288"/>
      <c r="D38" s="19" t="s">
        <v>5</v>
      </c>
      <c r="E38" s="142" t="s">
        <v>26</v>
      </c>
      <c r="F38" s="143"/>
      <c r="G38" s="142"/>
      <c r="H38" s="144"/>
      <c r="I38" s="280" t="s">
        <v>29</v>
      </c>
      <c r="J38" s="281"/>
      <c r="K38" s="282"/>
      <c r="L38" s="286"/>
      <c r="M38" s="287"/>
      <c r="N38" s="287"/>
      <c r="O38" s="287"/>
      <c r="P38" s="288"/>
    </row>
    <row r="39" spans="1:17" s="141" customFormat="1" ht="15" customHeight="1" x14ac:dyDescent="0.4">
      <c r="A39" s="145"/>
      <c r="B39" s="146"/>
      <c r="C39" s="147"/>
      <c r="D39" s="148"/>
      <c r="E39" s="149"/>
      <c r="G39" s="149"/>
      <c r="H39" s="150"/>
      <c r="I39" s="280" t="s">
        <v>30</v>
      </c>
      <c r="J39" s="281"/>
      <c r="K39" s="282"/>
      <c r="L39" s="286"/>
      <c r="M39" s="287"/>
      <c r="N39" s="287"/>
      <c r="O39" s="287"/>
      <c r="P39" s="288"/>
    </row>
    <row r="40" spans="1:17" s="141" customFormat="1" ht="15" customHeight="1" x14ac:dyDescent="0.4">
      <c r="A40" s="145"/>
      <c r="B40" s="146"/>
      <c r="C40" s="147"/>
      <c r="D40" s="151"/>
      <c r="E40" s="152"/>
      <c r="F40" s="153"/>
      <c r="G40" s="152"/>
      <c r="H40" s="154"/>
      <c r="I40" s="280" t="s">
        <v>31</v>
      </c>
      <c r="J40" s="281"/>
      <c r="K40" s="282"/>
      <c r="L40" s="286"/>
      <c r="M40" s="287"/>
      <c r="N40" s="287"/>
      <c r="O40" s="287"/>
      <c r="P40" s="288"/>
    </row>
    <row r="41" spans="1:17" s="141" customFormat="1" ht="15" customHeight="1" x14ac:dyDescent="0.4">
      <c r="A41" s="155"/>
      <c r="B41" s="156"/>
      <c r="C41" s="157"/>
      <c r="D41" s="231" t="s">
        <v>5</v>
      </c>
      <c r="E41" s="158" t="s">
        <v>65</v>
      </c>
      <c r="F41" s="159"/>
      <c r="G41" s="158"/>
      <c r="H41" s="160"/>
      <c r="I41" s="280" t="s">
        <v>32</v>
      </c>
      <c r="J41" s="281"/>
      <c r="K41" s="282"/>
      <c r="L41" s="292"/>
      <c r="M41" s="293"/>
      <c r="N41" s="293"/>
      <c r="O41" s="293"/>
      <c r="P41" s="294"/>
    </row>
    <row r="42" spans="1:17" s="141" customFormat="1" ht="15" customHeight="1" x14ac:dyDescent="0.4">
      <c r="A42" s="295" t="s">
        <v>33</v>
      </c>
      <c r="B42" s="296"/>
      <c r="C42" s="297"/>
      <c r="D42" s="231" t="s">
        <v>5</v>
      </c>
      <c r="E42" s="158" t="s">
        <v>66</v>
      </c>
      <c r="F42" s="159"/>
      <c r="G42" s="158"/>
      <c r="H42" s="160"/>
      <c r="I42" s="280" t="s">
        <v>34</v>
      </c>
      <c r="J42" s="281"/>
      <c r="K42" s="282"/>
      <c r="L42" s="283" t="s">
        <v>35</v>
      </c>
      <c r="M42" s="284"/>
      <c r="N42" s="284"/>
      <c r="O42" s="284"/>
      <c r="P42" s="285"/>
    </row>
    <row r="43" spans="1:17" s="141" customFormat="1" ht="15" customHeight="1" x14ac:dyDescent="0.4">
      <c r="A43" s="298"/>
      <c r="B43" s="299"/>
      <c r="C43" s="300"/>
      <c r="D43" s="231" t="s">
        <v>5</v>
      </c>
      <c r="E43" s="158" t="s">
        <v>67</v>
      </c>
      <c r="F43" s="159"/>
      <c r="G43" s="158"/>
      <c r="H43" s="160"/>
      <c r="I43" s="280" t="s">
        <v>36</v>
      </c>
      <c r="J43" s="281"/>
      <c r="K43" s="282"/>
      <c r="L43" s="286"/>
      <c r="M43" s="287"/>
      <c r="N43" s="287"/>
      <c r="O43" s="287"/>
      <c r="P43" s="288"/>
    </row>
    <row r="44" spans="1:17" s="141" customFormat="1" ht="15" customHeight="1" x14ac:dyDescent="0.4">
      <c r="A44" s="301"/>
      <c r="B44" s="302"/>
      <c r="C44" s="303"/>
      <c r="D44" s="231" t="s">
        <v>5</v>
      </c>
      <c r="E44" s="158" t="s">
        <v>68</v>
      </c>
      <c r="F44" s="159"/>
      <c r="G44" s="158"/>
      <c r="H44" s="160"/>
      <c r="I44" s="280" t="s">
        <v>37</v>
      </c>
      <c r="J44" s="281"/>
      <c r="K44" s="282"/>
      <c r="L44" s="292"/>
      <c r="M44" s="293"/>
      <c r="N44" s="293"/>
      <c r="O44" s="293"/>
      <c r="P44" s="294"/>
    </row>
    <row r="45" spans="1:17" s="141" customFormat="1" ht="15" customHeight="1" x14ac:dyDescent="0.4">
      <c r="A45" s="295" t="s">
        <v>38</v>
      </c>
      <c r="B45" s="296"/>
      <c r="C45" s="297"/>
      <c r="D45" s="19" t="s">
        <v>5</v>
      </c>
      <c r="E45" s="142" t="s">
        <v>69</v>
      </c>
      <c r="F45" s="143"/>
      <c r="G45" s="142"/>
      <c r="H45" s="144"/>
      <c r="I45" s="280" t="s">
        <v>39</v>
      </c>
      <c r="J45" s="281"/>
      <c r="K45" s="282"/>
      <c r="L45" s="283" t="s">
        <v>40</v>
      </c>
      <c r="M45" s="284"/>
      <c r="N45" s="284"/>
      <c r="O45" s="284"/>
      <c r="P45" s="285"/>
    </row>
    <row r="46" spans="1:17" s="141" customFormat="1" ht="15" customHeight="1" x14ac:dyDescent="0.4">
      <c r="A46" s="298"/>
      <c r="B46" s="299"/>
      <c r="C46" s="300"/>
      <c r="D46" s="151"/>
      <c r="E46" s="152"/>
      <c r="F46" s="153"/>
      <c r="G46" s="152"/>
      <c r="H46" s="154"/>
      <c r="I46" s="280" t="s">
        <v>41</v>
      </c>
      <c r="J46" s="281"/>
      <c r="K46" s="282"/>
      <c r="L46" s="286"/>
      <c r="M46" s="287"/>
      <c r="N46" s="287"/>
      <c r="O46" s="287"/>
      <c r="P46" s="288"/>
    </row>
    <row r="47" spans="1:17" s="141" customFormat="1" ht="15" customHeight="1" x14ac:dyDescent="0.4">
      <c r="A47" s="301"/>
      <c r="B47" s="302"/>
      <c r="C47" s="303"/>
      <c r="D47" s="231" t="s">
        <v>5</v>
      </c>
      <c r="E47" s="158" t="s">
        <v>70</v>
      </c>
      <c r="F47" s="159"/>
      <c r="G47" s="158"/>
      <c r="H47" s="160"/>
      <c r="I47" s="280" t="s">
        <v>42</v>
      </c>
      <c r="J47" s="281"/>
      <c r="K47" s="282"/>
      <c r="L47" s="292"/>
      <c r="M47" s="293"/>
      <c r="N47" s="293"/>
      <c r="O47" s="293"/>
      <c r="P47" s="294"/>
    </row>
    <row r="48" spans="1:17" s="141" customFormat="1" ht="15" customHeight="1" x14ac:dyDescent="0.4">
      <c r="A48" s="295" t="s">
        <v>79</v>
      </c>
      <c r="B48" s="296"/>
      <c r="C48" s="297"/>
      <c r="D48" s="231" t="s">
        <v>5</v>
      </c>
      <c r="E48" s="158" t="s">
        <v>71</v>
      </c>
      <c r="F48" s="159"/>
      <c r="G48" s="158"/>
      <c r="H48" s="160"/>
      <c r="I48" s="280" t="s">
        <v>43</v>
      </c>
      <c r="J48" s="281"/>
      <c r="K48" s="282"/>
      <c r="L48" s="283" t="s">
        <v>44</v>
      </c>
      <c r="M48" s="284"/>
      <c r="N48" s="284"/>
      <c r="O48" s="284"/>
      <c r="P48" s="285"/>
    </row>
    <row r="49" spans="1:16" s="141" customFormat="1" ht="15" customHeight="1" x14ac:dyDescent="0.4">
      <c r="A49" s="301"/>
      <c r="B49" s="302"/>
      <c r="C49" s="303"/>
      <c r="D49" s="231" t="s">
        <v>5</v>
      </c>
      <c r="E49" s="158" t="s">
        <v>72</v>
      </c>
      <c r="F49" s="159"/>
      <c r="G49" s="158"/>
      <c r="H49" s="160"/>
      <c r="I49" s="280" t="s">
        <v>45</v>
      </c>
      <c r="J49" s="281"/>
      <c r="K49" s="282"/>
      <c r="L49" s="292"/>
      <c r="M49" s="293"/>
      <c r="N49" s="293"/>
      <c r="O49" s="293"/>
      <c r="P49" s="294"/>
    </row>
    <row r="50" spans="1:16" s="17" customFormat="1" ht="15" customHeight="1" x14ac:dyDescent="0.4">
      <c r="A50" s="322" t="s">
        <v>251</v>
      </c>
      <c r="B50" s="323"/>
      <c r="C50" s="324"/>
      <c r="D50" s="19" t="s">
        <v>5</v>
      </c>
      <c r="E50" s="232" t="s">
        <v>252</v>
      </c>
      <c r="F50" s="233"/>
      <c r="G50" s="232"/>
      <c r="H50" s="234"/>
      <c r="I50" s="235" t="s">
        <v>253</v>
      </c>
      <c r="J50" s="10"/>
      <c r="K50" s="11"/>
      <c r="L50" s="336" t="s">
        <v>254</v>
      </c>
      <c r="M50" s="337"/>
      <c r="N50" s="337"/>
      <c r="O50" s="337"/>
      <c r="P50" s="338"/>
    </row>
    <row r="51" spans="1:16" s="17" customFormat="1" ht="15" customHeight="1" x14ac:dyDescent="0.4">
      <c r="A51" s="325"/>
      <c r="B51" s="326"/>
      <c r="C51" s="327"/>
      <c r="D51" s="236"/>
      <c r="E51" s="237"/>
      <c r="F51" s="238"/>
      <c r="G51" s="237"/>
      <c r="H51" s="239"/>
      <c r="I51" s="235" t="s">
        <v>255</v>
      </c>
      <c r="J51" s="10"/>
      <c r="K51" s="11"/>
      <c r="L51" s="339"/>
      <c r="M51" s="340"/>
      <c r="N51" s="340"/>
      <c r="O51" s="340"/>
      <c r="P51" s="341"/>
    </row>
    <row r="52" spans="1:16" s="17" customFormat="1" ht="15" customHeight="1" x14ac:dyDescent="0.4">
      <c r="A52" s="325"/>
      <c r="B52" s="326"/>
      <c r="C52" s="327"/>
      <c r="D52" s="19" t="s">
        <v>5</v>
      </c>
      <c r="E52" s="232" t="s">
        <v>256</v>
      </c>
      <c r="F52" s="233"/>
      <c r="G52" s="232"/>
      <c r="H52" s="234"/>
      <c r="I52" s="235" t="s">
        <v>257</v>
      </c>
      <c r="J52" s="10"/>
      <c r="K52" s="11"/>
      <c r="L52" s="339"/>
      <c r="M52" s="340"/>
      <c r="N52" s="340"/>
      <c r="O52" s="340"/>
      <c r="P52" s="341"/>
    </row>
    <row r="53" spans="1:16" s="17" customFormat="1" ht="15" customHeight="1" x14ac:dyDescent="0.4">
      <c r="A53" s="325"/>
      <c r="B53" s="326"/>
      <c r="C53" s="327"/>
      <c r="D53" s="240"/>
      <c r="E53" s="242"/>
      <c r="F53" s="243"/>
      <c r="G53" s="242"/>
      <c r="H53" s="241"/>
      <c r="I53" s="235" t="s">
        <v>258</v>
      </c>
      <c r="J53" s="10"/>
      <c r="K53" s="11"/>
      <c r="L53" s="339"/>
      <c r="M53" s="340"/>
      <c r="N53" s="340"/>
      <c r="O53" s="340"/>
      <c r="P53" s="341"/>
    </row>
    <row r="54" spans="1:16" s="17" customFormat="1" ht="15" customHeight="1" x14ac:dyDescent="0.4">
      <c r="A54" s="325"/>
      <c r="B54" s="326"/>
      <c r="C54" s="327"/>
      <c r="D54" s="240"/>
      <c r="E54" s="242"/>
      <c r="F54" s="243"/>
      <c r="G54" s="242"/>
      <c r="H54" s="241"/>
      <c r="I54" s="235" t="s">
        <v>259</v>
      </c>
      <c r="J54" s="10"/>
      <c r="K54" s="11"/>
      <c r="L54" s="339"/>
      <c r="M54" s="340"/>
      <c r="N54" s="340"/>
      <c r="O54" s="340"/>
      <c r="P54" s="341"/>
    </row>
    <row r="55" spans="1:16" s="17" customFormat="1" ht="15" customHeight="1" x14ac:dyDescent="0.4">
      <c r="A55" s="325"/>
      <c r="B55" s="326"/>
      <c r="C55" s="327"/>
      <c r="D55" s="240"/>
      <c r="E55" s="242"/>
      <c r="F55" s="243"/>
      <c r="G55" s="242"/>
      <c r="H55" s="241"/>
      <c r="I55" s="235" t="s">
        <v>260</v>
      </c>
      <c r="J55" s="10"/>
      <c r="K55" s="11"/>
      <c r="L55" s="339"/>
      <c r="M55" s="340"/>
      <c r="N55" s="340"/>
      <c r="O55" s="340"/>
      <c r="P55" s="341"/>
    </row>
    <row r="56" spans="1:16" s="17" customFormat="1" ht="15" customHeight="1" x14ac:dyDescent="0.4">
      <c r="A56" s="325"/>
      <c r="B56" s="326"/>
      <c r="C56" s="327"/>
      <c r="D56" s="240"/>
      <c r="E56" s="242"/>
      <c r="F56" s="243"/>
      <c r="G56" s="242"/>
      <c r="H56" s="241"/>
      <c r="I56" s="235" t="s">
        <v>261</v>
      </c>
      <c r="J56" s="10"/>
      <c r="K56" s="11"/>
      <c r="L56" s="339"/>
      <c r="M56" s="340"/>
      <c r="N56" s="340"/>
      <c r="O56" s="340"/>
      <c r="P56" s="341"/>
    </row>
    <row r="57" spans="1:16" s="17" customFormat="1" ht="15" customHeight="1" x14ac:dyDescent="0.4">
      <c r="A57" s="328"/>
      <c r="B57" s="329"/>
      <c r="C57" s="330"/>
      <c r="D57" s="236"/>
      <c r="E57" s="237"/>
      <c r="F57" s="238"/>
      <c r="G57" s="237"/>
      <c r="H57" s="239"/>
      <c r="I57" s="235" t="s">
        <v>262</v>
      </c>
      <c r="J57" s="10"/>
      <c r="K57" s="11"/>
      <c r="L57" s="342"/>
      <c r="M57" s="343"/>
      <c r="N57" s="343"/>
      <c r="O57" s="343"/>
      <c r="P57" s="344"/>
    </row>
    <row r="58" spans="1:16" s="141" customFormat="1" ht="15" customHeight="1" x14ac:dyDescent="0.4">
      <c r="A58" s="295" t="s">
        <v>105</v>
      </c>
      <c r="B58" s="296"/>
      <c r="C58" s="297"/>
      <c r="D58" s="19" t="s">
        <v>5</v>
      </c>
      <c r="E58" s="142" t="s">
        <v>73</v>
      </c>
      <c r="F58" s="143"/>
      <c r="G58" s="142"/>
      <c r="H58" s="144"/>
      <c r="I58" s="280" t="s">
        <v>46</v>
      </c>
      <c r="J58" s="281"/>
      <c r="K58" s="282"/>
      <c r="L58" s="283" t="s">
        <v>47</v>
      </c>
      <c r="M58" s="284"/>
      <c r="N58" s="284"/>
      <c r="O58" s="284"/>
      <c r="P58" s="285"/>
    </row>
    <row r="59" spans="1:16" s="141" customFormat="1" ht="15" customHeight="1" x14ac:dyDescent="0.4">
      <c r="A59" s="298"/>
      <c r="B59" s="299"/>
      <c r="C59" s="300"/>
      <c r="D59" s="148"/>
      <c r="E59" s="244"/>
      <c r="F59" s="163"/>
      <c r="G59" s="244"/>
      <c r="H59" s="150"/>
      <c r="I59" s="280" t="s">
        <v>48</v>
      </c>
      <c r="J59" s="281"/>
      <c r="K59" s="282"/>
      <c r="L59" s="286"/>
      <c r="M59" s="287"/>
      <c r="N59" s="287"/>
      <c r="O59" s="287"/>
      <c r="P59" s="288"/>
    </row>
    <row r="60" spans="1:16" s="141" customFormat="1" ht="15" customHeight="1" x14ac:dyDescent="0.4">
      <c r="A60" s="298"/>
      <c r="B60" s="299"/>
      <c r="C60" s="300"/>
      <c r="D60" s="148"/>
      <c r="E60" s="244"/>
      <c r="F60" s="163"/>
      <c r="G60" s="244"/>
      <c r="H60" s="150"/>
      <c r="I60" s="280" t="s">
        <v>49</v>
      </c>
      <c r="J60" s="281"/>
      <c r="K60" s="282"/>
      <c r="L60" s="286"/>
      <c r="M60" s="287"/>
      <c r="N60" s="287"/>
      <c r="O60" s="287"/>
      <c r="P60" s="288"/>
    </row>
    <row r="61" spans="1:16" s="141" customFormat="1" ht="15" customHeight="1" x14ac:dyDescent="0.4">
      <c r="A61" s="298"/>
      <c r="B61" s="299"/>
      <c r="C61" s="300"/>
      <c r="D61" s="148"/>
      <c r="E61" s="244"/>
      <c r="F61" s="163"/>
      <c r="G61" s="244"/>
      <c r="H61" s="150"/>
      <c r="I61" s="280" t="s">
        <v>50</v>
      </c>
      <c r="J61" s="281"/>
      <c r="K61" s="282"/>
      <c r="L61" s="286"/>
      <c r="M61" s="287"/>
      <c r="N61" s="287"/>
      <c r="O61" s="287"/>
      <c r="P61" s="288"/>
    </row>
    <row r="62" spans="1:16" s="141" customFormat="1" ht="15" customHeight="1" x14ac:dyDescent="0.4">
      <c r="A62" s="298"/>
      <c r="B62" s="299"/>
      <c r="C62" s="300"/>
      <c r="D62" s="151"/>
      <c r="E62" s="152"/>
      <c r="F62" s="153"/>
      <c r="G62" s="152"/>
      <c r="H62" s="154"/>
      <c r="I62" s="280" t="s">
        <v>51</v>
      </c>
      <c r="J62" s="281"/>
      <c r="K62" s="282"/>
      <c r="L62" s="286"/>
      <c r="M62" s="287"/>
      <c r="N62" s="287"/>
      <c r="O62" s="287"/>
      <c r="P62" s="288"/>
    </row>
    <row r="63" spans="1:16" s="141" customFormat="1" ht="15" customHeight="1" x14ac:dyDescent="0.4">
      <c r="A63" s="298"/>
      <c r="B63" s="299"/>
      <c r="C63" s="300"/>
      <c r="D63" s="19" t="s">
        <v>5</v>
      </c>
      <c r="E63" s="142" t="s">
        <v>74</v>
      </c>
      <c r="F63" s="143"/>
      <c r="G63" s="142"/>
      <c r="H63" s="144"/>
      <c r="I63" s="280" t="s">
        <v>52</v>
      </c>
      <c r="J63" s="281"/>
      <c r="K63" s="282"/>
      <c r="L63" s="286"/>
      <c r="M63" s="287"/>
      <c r="N63" s="287"/>
      <c r="O63" s="287"/>
      <c r="P63" s="288"/>
    </row>
    <row r="64" spans="1:16" s="141" customFormat="1" ht="15" customHeight="1" x14ac:dyDescent="0.4">
      <c r="A64" s="298"/>
      <c r="B64" s="299"/>
      <c r="C64" s="300"/>
      <c r="D64" s="151"/>
      <c r="E64" s="152"/>
      <c r="F64" s="153"/>
      <c r="G64" s="152"/>
      <c r="H64" s="154"/>
      <c r="I64" s="280" t="s">
        <v>53</v>
      </c>
      <c r="J64" s="281"/>
      <c r="K64" s="282"/>
      <c r="L64" s="286"/>
      <c r="M64" s="287"/>
      <c r="N64" s="287"/>
      <c r="O64" s="287"/>
      <c r="P64" s="288"/>
    </row>
    <row r="65" spans="1:16" s="141" customFormat="1" ht="15" customHeight="1" x14ac:dyDescent="0.4">
      <c r="A65" s="298"/>
      <c r="B65" s="299"/>
      <c r="C65" s="300"/>
      <c r="D65" s="19" t="s">
        <v>5</v>
      </c>
      <c r="E65" s="142" t="s">
        <v>75</v>
      </c>
      <c r="F65" s="143"/>
      <c r="G65" s="142"/>
      <c r="H65" s="144"/>
      <c r="I65" s="280" t="s">
        <v>54</v>
      </c>
      <c r="J65" s="281"/>
      <c r="K65" s="282"/>
      <c r="L65" s="286"/>
      <c r="M65" s="287"/>
      <c r="N65" s="287"/>
      <c r="O65" s="287"/>
      <c r="P65" s="288"/>
    </row>
    <row r="66" spans="1:16" s="141" customFormat="1" ht="15" customHeight="1" x14ac:dyDescent="0.4">
      <c r="A66" s="298"/>
      <c r="B66" s="299"/>
      <c r="C66" s="300"/>
      <c r="D66" s="148"/>
      <c r="E66" s="244"/>
      <c r="F66" s="163"/>
      <c r="G66" s="244"/>
      <c r="H66" s="150"/>
      <c r="I66" s="280" t="s">
        <v>55</v>
      </c>
      <c r="J66" s="281"/>
      <c r="K66" s="282"/>
      <c r="L66" s="286"/>
      <c r="M66" s="287"/>
      <c r="N66" s="287"/>
      <c r="O66" s="287"/>
      <c r="P66" s="288"/>
    </row>
    <row r="67" spans="1:16" s="141" customFormat="1" ht="15" customHeight="1" x14ac:dyDescent="0.4">
      <c r="A67" s="298"/>
      <c r="B67" s="299"/>
      <c r="C67" s="300"/>
      <c r="D67" s="151"/>
      <c r="E67" s="152"/>
      <c r="F67" s="153"/>
      <c r="G67" s="152"/>
      <c r="H67" s="154"/>
      <c r="I67" s="280" t="s">
        <v>56</v>
      </c>
      <c r="J67" s="281"/>
      <c r="K67" s="282"/>
      <c r="L67" s="286"/>
      <c r="M67" s="287"/>
      <c r="N67" s="287"/>
      <c r="O67" s="287"/>
      <c r="P67" s="288"/>
    </row>
    <row r="68" spans="1:16" s="141" customFormat="1" ht="15" customHeight="1" x14ac:dyDescent="0.4">
      <c r="A68" s="298"/>
      <c r="B68" s="299"/>
      <c r="C68" s="300"/>
      <c r="D68" s="19" t="s">
        <v>5</v>
      </c>
      <c r="E68" s="142" t="s">
        <v>76</v>
      </c>
      <c r="F68" s="143"/>
      <c r="G68" s="142"/>
      <c r="H68" s="144"/>
      <c r="I68" s="280" t="s">
        <v>57</v>
      </c>
      <c r="J68" s="281"/>
      <c r="K68" s="282"/>
      <c r="L68" s="286"/>
      <c r="M68" s="287"/>
      <c r="N68" s="287"/>
      <c r="O68" s="287"/>
      <c r="P68" s="288"/>
    </row>
    <row r="69" spans="1:16" s="141" customFormat="1" ht="15" customHeight="1" x14ac:dyDescent="0.4">
      <c r="A69" s="298"/>
      <c r="B69" s="299"/>
      <c r="C69" s="300"/>
      <c r="D69" s="151"/>
      <c r="E69" s="152"/>
      <c r="F69" s="153"/>
      <c r="G69" s="152"/>
      <c r="H69" s="154"/>
      <c r="I69" s="280" t="s">
        <v>58</v>
      </c>
      <c r="J69" s="281"/>
      <c r="K69" s="282"/>
      <c r="L69" s="286"/>
      <c r="M69" s="287"/>
      <c r="N69" s="287"/>
      <c r="O69" s="287"/>
      <c r="P69" s="288"/>
    </row>
    <row r="70" spans="1:16" s="141" customFormat="1" ht="15" customHeight="1" x14ac:dyDescent="0.4">
      <c r="A70" s="298"/>
      <c r="B70" s="299"/>
      <c r="C70" s="300"/>
      <c r="D70" s="19" t="s">
        <v>5</v>
      </c>
      <c r="E70" s="142" t="s">
        <v>77</v>
      </c>
      <c r="F70" s="143"/>
      <c r="G70" s="142"/>
      <c r="H70" s="144"/>
      <c r="I70" s="280" t="s">
        <v>59</v>
      </c>
      <c r="J70" s="281"/>
      <c r="K70" s="282"/>
      <c r="L70" s="286"/>
      <c r="M70" s="287"/>
      <c r="N70" s="287"/>
      <c r="O70" s="287"/>
      <c r="P70" s="288"/>
    </row>
    <row r="71" spans="1:16" s="141" customFormat="1" ht="15" customHeight="1" x14ac:dyDescent="0.4">
      <c r="A71" s="298"/>
      <c r="B71" s="299"/>
      <c r="C71" s="300"/>
      <c r="D71" s="151"/>
      <c r="E71" s="152"/>
      <c r="F71" s="153"/>
      <c r="G71" s="152"/>
      <c r="H71" s="154"/>
      <c r="I71" s="280" t="s">
        <v>60</v>
      </c>
      <c r="J71" s="281"/>
      <c r="K71" s="282"/>
      <c r="L71" s="286"/>
      <c r="M71" s="287"/>
      <c r="N71" s="287"/>
      <c r="O71" s="287"/>
      <c r="P71" s="288"/>
    </row>
    <row r="72" spans="1:16" s="141" customFormat="1" ht="15" customHeight="1" x14ac:dyDescent="0.4">
      <c r="A72" s="301"/>
      <c r="B72" s="302"/>
      <c r="C72" s="303"/>
      <c r="D72" s="231" t="s">
        <v>5</v>
      </c>
      <c r="E72" s="158" t="s">
        <v>78</v>
      </c>
      <c r="F72" s="159"/>
      <c r="G72" s="158"/>
      <c r="H72" s="160"/>
      <c r="I72" s="280" t="s">
        <v>61</v>
      </c>
      <c r="J72" s="281"/>
      <c r="K72" s="282"/>
      <c r="L72" s="292"/>
      <c r="M72" s="293"/>
      <c r="N72" s="293"/>
      <c r="O72" s="293"/>
      <c r="P72" s="294"/>
    </row>
    <row r="73" spans="1:16" ht="30" hidden="1" customHeight="1" x14ac:dyDescent="0.4"/>
    <row r="74" spans="1:16" ht="18" customHeight="1" x14ac:dyDescent="0.4">
      <c r="A74" s="80" t="s">
        <v>155</v>
      </c>
    </row>
    <row r="75" spans="1:16" ht="18" customHeight="1" thickBot="1" x14ac:dyDescent="0.45">
      <c r="B75" s="115" t="s">
        <v>210</v>
      </c>
      <c r="F75" s="115"/>
    </row>
    <row r="76" spans="1:16" ht="19.5" customHeight="1" x14ac:dyDescent="0.4">
      <c r="B76" s="318" t="s">
        <v>224</v>
      </c>
      <c r="C76" s="319"/>
      <c r="D76" s="319"/>
      <c r="E76" s="319"/>
      <c r="F76" s="320"/>
      <c r="G76" s="304" t="str">
        <f>IF('大阪市使用シート（非表示)'!G25="","",'大阪市使用シート（非表示)'!G25)</f>
        <v/>
      </c>
      <c r="H76" s="305"/>
      <c r="I76" s="305"/>
      <c r="J76" s="305"/>
      <c r="K76" s="305"/>
      <c r="L76" s="305"/>
      <c r="M76" s="305"/>
      <c r="N76" s="305"/>
      <c r="O76" s="305"/>
      <c r="P76" s="306"/>
    </row>
    <row r="77" spans="1:16" ht="19.5" customHeight="1" x14ac:dyDescent="0.4">
      <c r="B77" s="161" t="s">
        <v>225</v>
      </c>
      <c r="C77" s="162"/>
      <c r="D77" s="162"/>
      <c r="E77" s="162"/>
      <c r="F77" s="163"/>
      <c r="G77" s="163"/>
      <c r="H77" s="163"/>
      <c r="I77" s="163"/>
      <c r="J77" s="163"/>
      <c r="K77" s="163"/>
      <c r="L77" s="163"/>
      <c r="M77" s="163"/>
      <c r="N77" s="163"/>
      <c r="O77" s="163"/>
      <c r="P77" s="164"/>
    </row>
    <row r="78" spans="1:16" ht="19.5" customHeight="1" x14ac:dyDescent="0.4">
      <c r="B78" s="307"/>
      <c r="C78" s="308"/>
      <c r="D78" s="308"/>
      <c r="E78" s="308"/>
      <c r="F78" s="308"/>
      <c r="G78" s="308"/>
      <c r="H78" s="308"/>
      <c r="I78" s="308"/>
      <c r="J78" s="308"/>
      <c r="K78" s="308"/>
      <c r="L78" s="308"/>
      <c r="M78" s="308"/>
      <c r="N78" s="308"/>
      <c r="O78" s="308"/>
      <c r="P78" s="309"/>
    </row>
    <row r="79" spans="1:16" ht="19.5" customHeight="1" x14ac:dyDescent="0.4">
      <c r="B79" s="310"/>
      <c r="C79" s="308"/>
      <c r="D79" s="308"/>
      <c r="E79" s="308"/>
      <c r="F79" s="308"/>
      <c r="G79" s="308"/>
      <c r="H79" s="308"/>
      <c r="I79" s="308"/>
      <c r="J79" s="308"/>
      <c r="K79" s="308"/>
      <c r="L79" s="308"/>
      <c r="M79" s="308"/>
      <c r="N79" s="308"/>
      <c r="O79" s="308"/>
      <c r="P79" s="309"/>
    </row>
    <row r="80" spans="1:16" ht="45" customHeight="1" x14ac:dyDescent="0.4">
      <c r="B80" s="311"/>
      <c r="C80" s="312"/>
      <c r="D80" s="312"/>
      <c r="E80" s="312"/>
      <c r="F80" s="312"/>
      <c r="G80" s="312"/>
      <c r="H80" s="312"/>
      <c r="I80" s="312"/>
      <c r="J80" s="312"/>
      <c r="K80" s="312"/>
      <c r="L80" s="312"/>
      <c r="M80" s="312"/>
      <c r="N80" s="312"/>
      <c r="O80" s="312"/>
      <c r="P80" s="313"/>
    </row>
    <row r="81" spans="1:16" s="115" customFormat="1" ht="19.5" customHeight="1" x14ac:dyDescent="0.4">
      <c r="B81" s="165" t="s">
        <v>227</v>
      </c>
      <c r="C81" s="166"/>
      <c r="D81" s="166"/>
      <c r="E81" s="166"/>
      <c r="F81" s="166"/>
      <c r="G81" s="166"/>
      <c r="H81" s="166"/>
      <c r="I81" s="166"/>
      <c r="J81" s="166"/>
      <c r="K81" s="166"/>
      <c r="L81" s="166"/>
      <c r="M81" s="166"/>
      <c r="N81" s="166"/>
      <c r="O81" s="166"/>
      <c r="P81" s="167"/>
    </row>
    <row r="82" spans="1:16" ht="19.5" customHeight="1" x14ac:dyDescent="0.4">
      <c r="B82" s="307"/>
      <c r="C82" s="314"/>
      <c r="D82" s="314"/>
      <c r="E82" s="314"/>
      <c r="F82" s="314"/>
      <c r="G82" s="314"/>
      <c r="H82" s="314"/>
      <c r="I82" s="314"/>
      <c r="J82" s="314"/>
      <c r="K82" s="314"/>
      <c r="L82" s="314"/>
      <c r="M82" s="314"/>
      <c r="N82" s="314"/>
      <c r="O82" s="314"/>
      <c r="P82" s="309"/>
    </row>
    <row r="83" spans="1:16" ht="49.5" customHeight="1" thickBot="1" x14ac:dyDescent="0.45">
      <c r="B83" s="315"/>
      <c r="C83" s="316"/>
      <c r="D83" s="316"/>
      <c r="E83" s="316"/>
      <c r="F83" s="316"/>
      <c r="G83" s="316"/>
      <c r="H83" s="316"/>
      <c r="I83" s="316"/>
      <c r="J83" s="316"/>
      <c r="K83" s="316"/>
      <c r="L83" s="316"/>
      <c r="M83" s="316"/>
      <c r="N83" s="316"/>
      <c r="O83" s="316"/>
      <c r="P83" s="317"/>
    </row>
    <row r="84" spans="1:16" ht="24" customHeight="1" x14ac:dyDescent="0.4">
      <c r="B84" s="168"/>
      <c r="C84" s="169"/>
      <c r="D84" s="169"/>
      <c r="E84" s="169"/>
      <c r="F84" s="169"/>
      <c r="G84" s="169"/>
      <c r="I84" s="169"/>
      <c r="J84" s="169"/>
    </row>
    <row r="85" spans="1:16" ht="17.100000000000001" customHeight="1" x14ac:dyDescent="0.4">
      <c r="A85" s="80" t="s">
        <v>183</v>
      </c>
      <c r="B85" s="170"/>
      <c r="C85" s="169"/>
      <c r="D85" s="169"/>
      <c r="E85" s="169"/>
      <c r="F85" s="169"/>
      <c r="G85" s="169"/>
      <c r="I85" s="169"/>
      <c r="J85" s="169"/>
    </row>
    <row r="86" spans="1:16" ht="31.5" customHeight="1" x14ac:dyDescent="0.4">
      <c r="B86" s="171" t="s">
        <v>98</v>
      </c>
      <c r="C86" s="331" t="s">
        <v>99</v>
      </c>
      <c r="D86" s="332"/>
      <c r="E86" s="331" t="s">
        <v>198</v>
      </c>
      <c r="F86" s="383"/>
      <c r="G86" s="383"/>
      <c r="H86" s="383"/>
      <c r="I86" s="383"/>
      <c r="J86" s="384"/>
      <c r="K86" s="385"/>
      <c r="L86" s="331" t="s">
        <v>100</v>
      </c>
      <c r="M86" s="384"/>
      <c r="N86" s="384"/>
      <c r="O86" s="384"/>
      <c r="P86" s="385"/>
    </row>
    <row r="87" spans="1:16" ht="12.75" customHeight="1" x14ac:dyDescent="0.4">
      <c r="B87" s="172" t="s">
        <v>158</v>
      </c>
      <c r="C87" s="173"/>
      <c r="D87" s="174"/>
      <c r="E87" s="173"/>
      <c r="F87" s="175"/>
      <c r="G87" s="175"/>
      <c r="H87" s="175"/>
      <c r="I87" s="175"/>
      <c r="J87" s="176"/>
      <c r="K87" s="177"/>
      <c r="L87" s="407"/>
      <c r="M87" s="384"/>
      <c r="N87" s="384"/>
      <c r="O87" s="384"/>
      <c r="P87" s="385"/>
    </row>
    <row r="88" spans="1:16" ht="21.75" customHeight="1" x14ac:dyDescent="0.4">
      <c r="B88" s="178">
        <v>2</v>
      </c>
      <c r="C88" s="209">
        <v>50</v>
      </c>
      <c r="D88" s="179" t="s">
        <v>101</v>
      </c>
      <c r="E88" s="391" t="s">
        <v>159</v>
      </c>
      <c r="F88" s="392"/>
      <c r="G88" s="392"/>
      <c r="H88" s="392"/>
      <c r="I88" s="392"/>
      <c r="J88" s="392"/>
      <c r="K88" s="393"/>
      <c r="L88" s="408"/>
      <c r="M88" s="384"/>
      <c r="N88" s="384"/>
      <c r="O88" s="384"/>
      <c r="P88" s="385"/>
    </row>
    <row r="89" spans="1:16" ht="37.5" customHeight="1" x14ac:dyDescent="0.4">
      <c r="B89" s="214"/>
      <c r="C89" s="210"/>
      <c r="D89" s="180" t="s">
        <v>101</v>
      </c>
      <c r="E89" s="386"/>
      <c r="F89" s="387"/>
      <c r="G89" s="387"/>
      <c r="H89" s="387"/>
      <c r="I89" s="387"/>
      <c r="J89" s="388"/>
      <c r="K89" s="389"/>
      <c r="L89" s="386"/>
      <c r="M89" s="388"/>
      <c r="N89" s="388"/>
      <c r="O89" s="388"/>
      <c r="P89" s="389"/>
    </row>
    <row r="90" spans="1:16" ht="37.5" customHeight="1" x14ac:dyDescent="0.4">
      <c r="B90" s="215"/>
      <c r="C90" s="211"/>
      <c r="D90" s="181" t="s">
        <v>101</v>
      </c>
      <c r="E90" s="289"/>
      <c r="F90" s="390"/>
      <c r="G90" s="390"/>
      <c r="H90" s="390"/>
      <c r="I90" s="390"/>
      <c r="J90" s="290"/>
      <c r="K90" s="291"/>
      <c r="L90" s="289"/>
      <c r="M90" s="290"/>
      <c r="N90" s="290"/>
      <c r="O90" s="290"/>
      <c r="P90" s="291"/>
    </row>
    <row r="91" spans="1:16" ht="37.5" customHeight="1" x14ac:dyDescent="0.4">
      <c r="B91" s="215"/>
      <c r="C91" s="211"/>
      <c r="D91" s="181" t="s">
        <v>101</v>
      </c>
      <c r="E91" s="289"/>
      <c r="F91" s="390"/>
      <c r="G91" s="390"/>
      <c r="H91" s="390"/>
      <c r="I91" s="390"/>
      <c r="J91" s="290"/>
      <c r="K91" s="291"/>
      <c r="L91" s="289"/>
      <c r="M91" s="290"/>
      <c r="N91" s="290"/>
      <c r="O91" s="290"/>
      <c r="P91" s="291"/>
    </row>
    <row r="92" spans="1:16" ht="37.5" customHeight="1" x14ac:dyDescent="0.4">
      <c r="B92" s="215"/>
      <c r="C92" s="211"/>
      <c r="D92" s="181" t="s">
        <v>101</v>
      </c>
      <c r="E92" s="289"/>
      <c r="F92" s="390"/>
      <c r="G92" s="390"/>
      <c r="H92" s="390"/>
      <c r="I92" s="390"/>
      <c r="J92" s="290"/>
      <c r="K92" s="291"/>
      <c r="L92" s="289"/>
      <c r="M92" s="290"/>
      <c r="N92" s="290"/>
      <c r="O92" s="290"/>
      <c r="P92" s="291"/>
    </row>
    <row r="93" spans="1:16" ht="37.5" customHeight="1" x14ac:dyDescent="0.4">
      <c r="B93" s="215"/>
      <c r="C93" s="211"/>
      <c r="D93" s="181" t="s">
        <v>101</v>
      </c>
      <c r="E93" s="289"/>
      <c r="F93" s="390"/>
      <c r="G93" s="390"/>
      <c r="H93" s="390"/>
      <c r="I93" s="390"/>
      <c r="J93" s="290"/>
      <c r="K93" s="291"/>
      <c r="L93" s="289"/>
      <c r="M93" s="290"/>
      <c r="N93" s="290"/>
      <c r="O93" s="290"/>
      <c r="P93" s="291"/>
    </row>
    <row r="94" spans="1:16" ht="37.5" customHeight="1" x14ac:dyDescent="0.4">
      <c r="B94" s="215"/>
      <c r="C94" s="211"/>
      <c r="D94" s="181" t="s">
        <v>101</v>
      </c>
      <c r="E94" s="289"/>
      <c r="F94" s="390"/>
      <c r="G94" s="390"/>
      <c r="H94" s="390"/>
      <c r="I94" s="390"/>
      <c r="J94" s="290"/>
      <c r="K94" s="291"/>
      <c r="L94" s="289"/>
      <c r="M94" s="290"/>
      <c r="N94" s="290"/>
      <c r="O94" s="290"/>
      <c r="P94" s="291"/>
    </row>
    <row r="95" spans="1:16" ht="37.5" customHeight="1" thickBot="1" x14ac:dyDescent="0.45">
      <c r="B95" s="216"/>
      <c r="C95" s="212"/>
      <c r="D95" s="182" t="s">
        <v>101</v>
      </c>
      <c r="E95" s="403"/>
      <c r="F95" s="425"/>
      <c r="G95" s="425"/>
      <c r="H95" s="425"/>
      <c r="I95" s="425"/>
      <c r="J95" s="404"/>
      <c r="K95" s="405"/>
      <c r="L95" s="403"/>
      <c r="M95" s="404"/>
      <c r="N95" s="404"/>
      <c r="O95" s="404"/>
      <c r="P95" s="405"/>
    </row>
    <row r="96" spans="1:16" ht="37.5" customHeight="1" thickTop="1" x14ac:dyDescent="0.4">
      <c r="B96" s="183" t="s">
        <v>102</v>
      </c>
      <c r="C96" s="213" t="str">
        <f>IF(C89="","",SUM(C89:C95))</f>
        <v/>
      </c>
      <c r="D96" s="184" t="s">
        <v>101</v>
      </c>
      <c r="E96" s="374"/>
      <c r="F96" s="375"/>
      <c r="G96" s="375"/>
      <c r="H96" s="375"/>
      <c r="I96" s="375"/>
      <c r="J96" s="376"/>
      <c r="K96" s="377"/>
      <c r="L96" s="406"/>
      <c r="M96" s="376"/>
      <c r="N96" s="376"/>
      <c r="O96" s="376"/>
      <c r="P96" s="377"/>
    </row>
    <row r="97" spans="1:16" ht="37.5" customHeight="1" x14ac:dyDescent="0.4">
      <c r="B97" s="185"/>
      <c r="C97" s="186"/>
      <c r="D97" s="187"/>
      <c r="E97" s="185"/>
      <c r="F97" s="185"/>
      <c r="G97" s="185"/>
      <c r="H97" s="185"/>
      <c r="I97" s="185"/>
      <c r="J97" s="188"/>
      <c r="K97" s="188"/>
      <c r="L97" s="189"/>
      <c r="M97" s="188"/>
      <c r="N97" s="188"/>
      <c r="O97" s="188"/>
      <c r="P97" s="188"/>
    </row>
    <row r="98" spans="1:16" ht="18" customHeight="1" x14ac:dyDescent="0.4">
      <c r="A98" s="90" t="s">
        <v>221</v>
      </c>
    </row>
    <row r="99" spans="1:16" s="115" customFormat="1" ht="16.5" customHeight="1" x14ac:dyDescent="0.4">
      <c r="B99" s="115" t="s">
        <v>222</v>
      </c>
    </row>
    <row r="100" spans="1:16" s="115" customFormat="1" ht="16.5" customHeight="1" x14ac:dyDescent="0.4">
      <c r="B100" s="115" t="s">
        <v>211</v>
      </c>
    </row>
    <row r="101" spans="1:16" s="115" customFormat="1" ht="16.5" customHeight="1" x14ac:dyDescent="0.4">
      <c r="B101" s="115" t="s">
        <v>188</v>
      </c>
    </row>
    <row r="102" spans="1:16" s="115" customFormat="1" ht="14.85" customHeight="1" x14ac:dyDescent="0.4"/>
    <row r="103" spans="1:16" ht="18" customHeight="1" thickBot="1" x14ac:dyDescent="0.45">
      <c r="B103" s="80" t="s">
        <v>212</v>
      </c>
    </row>
    <row r="104" spans="1:16" ht="18" customHeight="1" x14ac:dyDescent="0.4">
      <c r="B104" s="394"/>
      <c r="C104" s="395"/>
      <c r="D104" s="395"/>
      <c r="E104" s="395"/>
      <c r="F104" s="395"/>
      <c r="G104" s="395"/>
      <c r="H104" s="395"/>
      <c r="I104" s="395"/>
      <c r="J104" s="395"/>
      <c r="K104" s="395"/>
      <c r="L104" s="395"/>
      <c r="M104" s="395"/>
      <c r="N104" s="395"/>
      <c r="O104" s="395"/>
      <c r="P104" s="396"/>
    </row>
    <row r="105" spans="1:16" ht="18" customHeight="1" x14ac:dyDescent="0.4">
      <c r="B105" s="397"/>
      <c r="C105" s="424"/>
      <c r="D105" s="424"/>
      <c r="E105" s="424"/>
      <c r="F105" s="424"/>
      <c r="G105" s="424"/>
      <c r="H105" s="424"/>
      <c r="I105" s="424"/>
      <c r="J105" s="424"/>
      <c r="K105" s="424"/>
      <c r="L105" s="424"/>
      <c r="M105" s="424"/>
      <c r="N105" s="424"/>
      <c r="O105" s="424"/>
      <c r="P105" s="399"/>
    </row>
    <row r="106" spans="1:16" ht="18" customHeight="1" x14ac:dyDescent="0.4">
      <c r="B106" s="397"/>
      <c r="C106" s="424"/>
      <c r="D106" s="424"/>
      <c r="E106" s="424"/>
      <c r="F106" s="424"/>
      <c r="G106" s="424"/>
      <c r="H106" s="424"/>
      <c r="I106" s="424"/>
      <c r="J106" s="424"/>
      <c r="K106" s="424"/>
      <c r="L106" s="424"/>
      <c r="M106" s="424"/>
      <c r="N106" s="424"/>
      <c r="O106" s="424"/>
      <c r="P106" s="399"/>
    </row>
    <row r="107" spans="1:16" ht="81.75" customHeight="1" thickBot="1" x14ac:dyDescent="0.45">
      <c r="B107" s="400"/>
      <c r="C107" s="401"/>
      <c r="D107" s="401"/>
      <c r="E107" s="401"/>
      <c r="F107" s="401"/>
      <c r="G107" s="401"/>
      <c r="H107" s="401"/>
      <c r="I107" s="401"/>
      <c r="J107" s="401"/>
      <c r="K107" s="401"/>
      <c r="L107" s="401"/>
      <c r="M107" s="401"/>
      <c r="N107" s="401"/>
      <c r="O107" s="401"/>
      <c r="P107" s="402"/>
    </row>
    <row r="108" spans="1:16" ht="14.25" customHeight="1" x14ac:dyDescent="0.4"/>
    <row r="109" spans="1:16" ht="18" customHeight="1" x14ac:dyDescent="0.4">
      <c r="B109" s="80" t="s">
        <v>213</v>
      </c>
    </row>
    <row r="110" spans="1:16" s="190" customFormat="1" ht="18" customHeight="1" thickBot="1" x14ac:dyDescent="0.45">
      <c r="B110" s="190" t="s">
        <v>223</v>
      </c>
    </row>
    <row r="111" spans="1:16" ht="18" customHeight="1" x14ac:dyDescent="0.4">
      <c r="B111" s="394"/>
      <c r="C111" s="395"/>
      <c r="D111" s="395"/>
      <c r="E111" s="395"/>
      <c r="F111" s="395"/>
      <c r="G111" s="395"/>
      <c r="H111" s="395"/>
      <c r="I111" s="395"/>
      <c r="J111" s="395"/>
      <c r="K111" s="395"/>
      <c r="L111" s="395"/>
      <c r="M111" s="395"/>
      <c r="N111" s="395"/>
      <c r="O111" s="395"/>
      <c r="P111" s="396"/>
    </row>
    <row r="112" spans="1:16" ht="18" customHeight="1" x14ac:dyDescent="0.4">
      <c r="B112" s="397"/>
      <c r="C112" s="398"/>
      <c r="D112" s="398"/>
      <c r="E112" s="398"/>
      <c r="F112" s="398"/>
      <c r="G112" s="398"/>
      <c r="H112" s="398"/>
      <c r="I112" s="398"/>
      <c r="J112" s="398"/>
      <c r="K112" s="398"/>
      <c r="L112" s="398"/>
      <c r="M112" s="398"/>
      <c r="N112" s="398"/>
      <c r="O112" s="398"/>
      <c r="P112" s="399"/>
    </row>
    <row r="113" spans="1:16" ht="18" customHeight="1" x14ac:dyDescent="0.4">
      <c r="B113" s="397"/>
      <c r="C113" s="398"/>
      <c r="D113" s="398"/>
      <c r="E113" s="398"/>
      <c r="F113" s="398"/>
      <c r="G113" s="398"/>
      <c r="H113" s="398"/>
      <c r="I113" s="398"/>
      <c r="J113" s="398"/>
      <c r="K113" s="398"/>
      <c r="L113" s="398"/>
      <c r="M113" s="398"/>
      <c r="N113" s="398"/>
      <c r="O113" s="398"/>
      <c r="P113" s="399"/>
    </row>
    <row r="114" spans="1:16" ht="77.25" customHeight="1" thickBot="1" x14ac:dyDescent="0.45">
      <c r="B114" s="400"/>
      <c r="C114" s="401"/>
      <c r="D114" s="401"/>
      <c r="E114" s="401"/>
      <c r="F114" s="401"/>
      <c r="G114" s="401"/>
      <c r="H114" s="401"/>
      <c r="I114" s="401"/>
      <c r="J114" s="401"/>
      <c r="K114" s="401"/>
      <c r="L114" s="401"/>
      <c r="M114" s="401"/>
      <c r="N114" s="401"/>
      <c r="O114" s="401"/>
      <c r="P114" s="402"/>
    </row>
    <row r="115" spans="1:16" ht="14.25" customHeight="1" x14ac:dyDescent="0.4"/>
    <row r="116" spans="1:16" ht="33" customHeight="1" x14ac:dyDescent="0.4">
      <c r="A116" s="89"/>
      <c r="B116" s="81"/>
    </row>
    <row r="117" spans="1:16" s="90" customFormat="1" ht="18" customHeight="1" x14ac:dyDescent="0.4">
      <c r="A117" s="116" t="s">
        <v>165</v>
      </c>
    </row>
    <row r="118" spans="1:16" ht="18" customHeight="1" x14ac:dyDescent="0.4">
      <c r="A118" s="191"/>
      <c r="B118" s="126"/>
      <c r="C118" s="127"/>
      <c r="D118" s="333" t="s">
        <v>10</v>
      </c>
      <c r="E118" s="335"/>
      <c r="F118" s="334"/>
      <c r="G118" s="333" t="s">
        <v>12</v>
      </c>
      <c r="H118" s="334"/>
      <c r="I118" s="333" t="s">
        <v>14</v>
      </c>
      <c r="J118" s="334"/>
      <c r="K118" s="333" t="s">
        <v>16</v>
      </c>
      <c r="L118" s="334"/>
      <c r="M118" s="333" t="s">
        <v>18</v>
      </c>
      <c r="N118" s="335"/>
      <c r="O118" s="335"/>
      <c r="P118" s="334"/>
    </row>
    <row r="119" spans="1:16" ht="18" customHeight="1" x14ac:dyDescent="0.4">
      <c r="A119" s="277" t="s">
        <v>62</v>
      </c>
      <c r="B119" s="278"/>
      <c r="C119" s="279"/>
      <c r="D119" s="357" t="s">
        <v>11</v>
      </c>
      <c r="E119" s="358"/>
      <c r="F119" s="359"/>
      <c r="G119" s="357" t="s">
        <v>13</v>
      </c>
      <c r="H119" s="359"/>
      <c r="I119" s="357" t="s">
        <v>15</v>
      </c>
      <c r="J119" s="359"/>
      <c r="K119" s="357" t="s">
        <v>17</v>
      </c>
      <c r="L119" s="359"/>
      <c r="M119" s="357" t="s">
        <v>14</v>
      </c>
      <c r="N119" s="358"/>
      <c r="O119" s="358"/>
      <c r="P119" s="359"/>
    </row>
    <row r="120" spans="1:16" ht="18" customHeight="1" x14ac:dyDescent="0.4">
      <c r="A120" s="192"/>
      <c r="B120" s="129"/>
      <c r="C120" s="193"/>
      <c r="D120" s="331" t="s">
        <v>19</v>
      </c>
      <c r="E120" s="383"/>
      <c r="F120" s="332"/>
      <c r="G120" s="331" t="s">
        <v>20</v>
      </c>
      <c r="H120" s="332"/>
      <c r="I120" s="331" t="s">
        <v>21</v>
      </c>
      <c r="J120" s="332"/>
      <c r="K120" s="331" t="s">
        <v>22</v>
      </c>
      <c r="L120" s="332"/>
      <c r="M120" s="331" t="s">
        <v>23</v>
      </c>
      <c r="N120" s="383"/>
      <c r="O120" s="383"/>
      <c r="P120" s="332"/>
    </row>
    <row r="121" spans="1:16" ht="18" customHeight="1" x14ac:dyDescent="0.4">
      <c r="A121" s="420" t="str">
        <f>IF(E$10="","",(IF(MONTH(E$10)&lt;3,YEAR(E$10)-1,YEAR(E$10))-2018))</f>
        <v/>
      </c>
      <c r="B121" s="421"/>
      <c r="C121" s="194" t="s">
        <v>80</v>
      </c>
      <c r="D121" s="355" t="str">
        <f>D122</f>
        <v/>
      </c>
      <c r="E121" s="356"/>
      <c r="F121" s="134" t="s">
        <v>24</v>
      </c>
      <c r="G121" s="422">
        <v>0.5</v>
      </c>
      <c r="H121" s="423"/>
      <c r="I121" s="195" t="str">
        <f>IF(D121="","",IF(ROUNDDOWN(D121/2,-3)&gt;1000000,1000000,ROUNDDOWN(D121/2,-3)))</f>
        <v/>
      </c>
      <c r="J121" s="196" t="s">
        <v>24</v>
      </c>
      <c r="K121" s="197" t="str">
        <f>IF(D121="","",(DATEDIF(E10,'大阪市使用シート（非表示)'!H25,"m")))</f>
        <v/>
      </c>
      <c r="L121" s="196" t="s">
        <v>63</v>
      </c>
      <c r="M121" s="381" t="str">
        <f>IF(D121="","",I121*K121)</f>
        <v/>
      </c>
      <c r="N121" s="382"/>
      <c r="O121" s="382"/>
      <c r="P121" s="196" t="s">
        <v>24</v>
      </c>
    </row>
    <row r="122" spans="1:16" ht="18" customHeight="1" x14ac:dyDescent="0.4">
      <c r="A122" s="420" t="str">
        <f>IF(E$10="","",A121+1)</f>
        <v/>
      </c>
      <c r="B122" s="421"/>
      <c r="C122" s="194" t="s">
        <v>80</v>
      </c>
      <c r="D122" s="355" t="str">
        <f>IF(E$17="","",IF(A122=様式第6号!H32,IF(M16&lt;=5000,E17,5000*E16),D123))</f>
        <v/>
      </c>
      <c r="E122" s="356"/>
      <c r="F122" s="134" t="s">
        <v>24</v>
      </c>
      <c r="G122" s="422">
        <v>0.5</v>
      </c>
      <c r="H122" s="423"/>
      <c r="I122" s="195" t="str">
        <f t="shared" ref="I122:I123" si="0">IF(D122="","",IF(ROUNDDOWN(D122/2,-3)&gt;1000000,1000000,ROUNDDOWN(D122/2,-3)))</f>
        <v/>
      </c>
      <c r="J122" s="196" t="s">
        <v>24</v>
      </c>
      <c r="K122" s="197" t="str">
        <f>IF(D122="","",12)</f>
        <v/>
      </c>
      <c r="L122" s="196" t="s">
        <v>63</v>
      </c>
      <c r="M122" s="381" t="str">
        <f>IF(D122="","",I122*K122)</f>
        <v/>
      </c>
      <c r="N122" s="382"/>
      <c r="O122" s="382"/>
      <c r="P122" s="196" t="s">
        <v>24</v>
      </c>
    </row>
    <row r="123" spans="1:16" ht="18" customHeight="1" x14ac:dyDescent="0.4">
      <c r="A123" s="420" t="str">
        <f>IF(E$10="","",A122+1)</f>
        <v/>
      </c>
      <c r="B123" s="421"/>
      <c r="C123" s="198" t="s">
        <v>80</v>
      </c>
      <c r="D123" s="355" t="str">
        <f>IF(E$17="","",IF(A123=様式第6号!H32,IF(M16&lt;=5000,E17,5000*E16),D122))</f>
        <v/>
      </c>
      <c r="E123" s="356"/>
      <c r="F123" s="134" t="s">
        <v>24</v>
      </c>
      <c r="G123" s="422">
        <v>0.5</v>
      </c>
      <c r="H123" s="423"/>
      <c r="I123" s="195" t="str">
        <f t="shared" si="0"/>
        <v/>
      </c>
      <c r="J123" s="196" t="s">
        <v>24</v>
      </c>
      <c r="K123" s="197" t="str">
        <f>IF(D123="","",12-K121)</f>
        <v/>
      </c>
      <c r="L123" s="199" t="s">
        <v>63</v>
      </c>
      <c r="M123" s="381" t="str">
        <f>IF(D123="","",I123*K123)</f>
        <v/>
      </c>
      <c r="N123" s="382"/>
      <c r="O123" s="382"/>
      <c r="P123" s="196" t="s">
        <v>24</v>
      </c>
    </row>
    <row r="124" spans="1:16" ht="18" customHeight="1" x14ac:dyDescent="0.4">
      <c r="A124" s="200"/>
      <c r="B124" s="201"/>
      <c r="C124" s="202"/>
      <c r="D124" s="202"/>
      <c r="E124" s="202"/>
      <c r="F124" s="202"/>
      <c r="G124" s="202"/>
      <c r="H124" s="131"/>
      <c r="I124" s="203"/>
      <c r="J124" s="203"/>
      <c r="K124" s="131"/>
      <c r="L124" s="204" t="s">
        <v>0</v>
      </c>
      <c r="M124" s="381" t="str">
        <f>IF(D123="","",SUM(M121:O123))</f>
        <v/>
      </c>
      <c r="N124" s="382"/>
      <c r="O124" s="382"/>
      <c r="P124" s="196" t="s">
        <v>24</v>
      </c>
    </row>
    <row r="125" spans="1:16" s="206" customFormat="1" ht="18" customHeight="1" x14ac:dyDescent="0.4">
      <c r="A125" s="205"/>
      <c r="B125" s="206" t="s">
        <v>191</v>
      </c>
      <c r="D125" s="207"/>
    </row>
    <row r="126" spans="1:16" s="206" customFormat="1" ht="18" customHeight="1" x14ac:dyDescent="0.4">
      <c r="A126" s="205"/>
      <c r="B126" s="206" t="s">
        <v>147</v>
      </c>
    </row>
    <row r="127" spans="1:16" ht="18" customHeight="1" x14ac:dyDescent="0.4">
      <c r="A127" s="90"/>
      <c r="B127" s="80" t="s">
        <v>147</v>
      </c>
    </row>
    <row r="128" spans="1:16" s="81" customFormat="1" ht="18" customHeight="1" x14ac:dyDescent="0.4">
      <c r="B128" s="208"/>
    </row>
    <row r="129" spans="2:2" s="81" customFormat="1" ht="17.25" customHeight="1" x14ac:dyDescent="0.4">
      <c r="B129" s="208"/>
    </row>
  </sheetData>
  <mergeCells count="134">
    <mergeCell ref="L1:P1"/>
    <mergeCell ref="L2:P2"/>
    <mergeCell ref="J2:K2"/>
    <mergeCell ref="J1:K1"/>
    <mergeCell ref="E13:J13"/>
    <mergeCell ref="E10:J10"/>
    <mergeCell ref="K23:M23"/>
    <mergeCell ref="K24:M24"/>
    <mergeCell ref="K25:M25"/>
    <mergeCell ref="I21:J21"/>
    <mergeCell ref="K22:M22"/>
    <mergeCell ref="K21:N21"/>
    <mergeCell ref="O21:P21"/>
    <mergeCell ref="B10:D10"/>
    <mergeCell ref="B13:D13"/>
    <mergeCell ref="B14:D14"/>
    <mergeCell ref="B16:D16"/>
    <mergeCell ref="B17:D17"/>
    <mergeCell ref="M123:O123"/>
    <mergeCell ref="M124:O124"/>
    <mergeCell ref="A123:B123"/>
    <mergeCell ref="D123:E123"/>
    <mergeCell ref="G123:H123"/>
    <mergeCell ref="I71:K71"/>
    <mergeCell ref="I72:K72"/>
    <mergeCell ref="B104:P107"/>
    <mergeCell ref="L58:P72"/>
    <mergeCell ref="A58:C72"/>
    <mergeCell ref="A121:B121"/>
    <mergeCell ref="A122:B122"/>
    <mergeCell ref="D122:E122"/>
    <mergeCell ref="G118:H118"/>
    <mergeCell ref="G119:H119"/>
    <mergeCell ref="G120:H120"/>
    <mergeCell ref="G122:H122"/>
    <mergeCell ref="G121:H121"/>
    <mergeCell ref="E95:K95"/>
    <mergeCell ref="M121:O121"/>
    <mergeCell ref="M122:O122"/>
    <mergeCell ref="E86:K86"/>
    <mergeCell ref="E89:K89"/>
    <mergeCell ref="E90:K90"/>
    <mergeCell ref="E91:K91"/>
    <mergeCell ref="E88:K88"/>
    <mergeCell ref="B111:P114"/>
    <mergeCell ref="E92:K92"/>
    <mergeCell ref="E94:K94"/>
    <mergeCell ref="E93:K93"/>
    <mergeCell ref="L94:P94"/>
    <mergeCell ref="L95:P95"/>
    <mergeCell ref="L96:P96"/>
    <mergeCell ref="L86:P86"/>
    <mergeCell ref="L87:P88"/>
    <mergeCell ref="L89:P89"/>
    <mergeCell ref="L90:P90"/>
    <mergeCell ref="L91:P91"/>
    <mergeCell ref="K119:L119"/>
    <mergeCell ref="K120:L120"/>
    <mergeCell ref="I118:J118"/>
    <mergeCell ref="D120:F120"/>
    <mergeCell ref="M120:P120"/>
    <mergeCell ref="D121:E121"/>
    <mergeCell ref="D118:F118"/>
    <mergeCell ref="D119:F119"/>
    <mergeCell ref="F14:G14"/>
    <mergeCell ref="F15:G15"/>
    <mergeCell ref="I119:J119"/>
    <mergeCell ref="I120:J120"/>
    <mergeCell ref="I15:P15"/>
    <mergeCell ref="E16:G16"/>
    <mergeCell ref="M16:O16"/>
    <mergeCell ref="E22:H22"/>
    <mergeCell ref="E23:H23"/>
    <mergeCell ref="E24:H24"/>
    <mergeCell ref="E25:H25"/>
    <mergeCell ref="E26:H26"/>
    <mergeCell ref="M119:P119"/>
    <mergeCell ref="E17:G17"/>
    <mergeCell ref="L42:P44"/>
    <mergeCell ref="I37:K37"/>
    <mergeCell ref="I49:K49"/>
    <mergeCell ref="I58:K58"/>
    <mergeCell ref="E96:K96"/>
    <mergeCell ref="I66:K66"/>
    <mergeCell ref="B21:H21"/>
    <mergeCell ref="B22:D22"/>
    <mergeCell ref="B23:D23"/>
    <mergeCell ref="B24:D24"/>
    <mergeCell ref="B25:D25"/>
    <mergeCell ref="B26:D26"/>
    <mergeCell ref="I45:K45"/>
    <mergeCell ref="I46:K46"/>
    <mergeCell ref="A45:C47"/>
    <mergeCell ref="I40:K40"/>
    <mergeCell ref="I41:K41"/>
    <mergeCell ref="I47:K47"/>
    <mergeCell ref="K26:M26"/>
    <mergeCell ref="L45:P47"/>
    <mergeCell ref="I42:K42"/>
    <mergeCell ref="L92:P92"/>
    <mergeCell ref="K118:L118"/>
    <mergeCell ref="M118:P118"/>
    <mergeCell ref="I64:K64"/>
    <mergeCell ref="I63:K63"/>
    <mergeCell ref="L37:P41"/>
    <mergeCell ref="I38:K38"/>
    <mergeCell ref="I39:K39"/>
    <mergeCell ref="L50:P57"/>
    <mergeCell ref="I59:K59"/>
    <mergeCell ref="I48:K48"/>
    <mergeCell ref="A119:C119"/>
    <mergeCell ref="I43:K43"/>
    <mergeCell ref="I44:K44"/>
    <mergeCell ref="A37:C37"/>
    <mergeCell ref="A38:C38"/>
    <mergeCell ref="L93:P93"/>
    <mergeCell ref="L48:P49"/>
    <mergeCell ref="I67:K67"/>
    <mergeCell ref="I68:K68"/>
    <mergeCell ref="I69:K69"/>
    <mergeCell ref="I70:K70"/>
    <mergeCell ref="I61:K61"/>
    <mergeCell ref="I62:K62"/>
    <mergeCell ref="A42:C44"/>
    <mergeCell ref="G76:P76"/>
    <mergeCell ref="B78:P80"/>
    <mergeCell ref="B82:P83"/>
    <mergeCell ref="B76:F76"/>
    <mergeCell ref="I60:K60"/>
    <mergeCell ref="I65:K65"/>
    <mergeCell ref="E37:H37"/>
    <mergeCell ref="A50:C57"/>
    <mergeCell ref="A48:C49"/>
    <mergeCell ref="C86:D86"/>
  </mergeCells>
  <phoneticPr fontId="1"/>
  <conditionalFormatting sqref="B21 E22:E25">
    <cfRule type="expression" dxfId="30" priority="44">
      <formula>AND($B$11&lt;&gt;"",B21="　　年３月31日時点")</formula>
    </cfRule>
  </conditionalFormatting>
  <conditionalFormatting sqref="B31 B33:B34">
    <cfRule type="expression" dxfId="29" priority="54">
      <formula>AND(B$31="□",B$33="□",B$34="□")</formula>
    </cfRule>
  </conditionalFormatting>
  <conditionalFormatting sqref="B78">
    <cfRule type="expression" dxfId="28" priority="53">
      <formula>$B$104=""</formula>
    </cfRule>
  </conditionalFormatting>
  <conditionalFormatting sqref="B82 B104:P107">
    <cfRule type="expression" dxfId="27" priority="59">
      <formula>$B$104=""</formula>
    </cfRule>
  </conditionalFormatting>
  <conditionalFormatting sqref="B89:C95">
    <cfRule type="expression" dxfId="26" priority="47">
      <formula>$C$96&lt;&gt;$E$16</formula>
    </cfRule>
  </conditionalFormatting>
  <conditionalFormatting sqref="B26:P26">
    <cfRule type="expression" dxfId="25" priority="9">
      <formula>$E$26=""</formula>
    </cfRule>
  </conditionalFormatting>
  <conditionalFormatting sqref="B111:P114">
    <cfRule type="expression" dxfId="24" priority="58">
      <formula>$B$111=""</formula>
    </cfRule>
  </conditionalFormatting>
  <conditionalFormatting sqref="D37:D38">
    <cfRule type="expression" dxfId="23" priority="107">
      <formula>AND(B$31="☒",D$37="□",D$38="□",D$41="□",D$42="□",D$43="□",D$44="□",D$45="□",D$47="□",D$48="□",D$49="□",D$58="□",D$63="□",D$65="□",D$68="□",D$70="□",D$72="□",D$50="□",D$52="□")</formula>
    </cfRule>
  </conditionalFormatting>
  <conditionalFormatting sqref="D41:D45">
    <cfRule type="expression" dxfId="22" priority="5">
      <formula>AND(B$31="☒",D$37="□",D$38="□",D$41="□",D$42="□",D$43="□",D$44="□",D$45="□",D$47="□",D$48="□",D$49="□",D$58="□",D$63="□",D$65="□",D$68="□",D$70="□",D$72="□",D$50="□",D$52="□")</formula>
    </cfRule>
  </conditionalFormatting>
  <conditionalFormatting sqref="D47:D50">
    <cfRule type="expression" dxfId="21" priority="4">
      <formula>AND(B$31="☒",D$37="□",D$38="□",D$41="□",D$42="□",D$43="□",D$44="□",D$45="□",D$47="□",D$48="□",D$49="□",D$58="□",D$63="□",D$65="□",D$68="□",D$70="□",D$72="□",D$50="□",D$52="□")</formula>
    </cfRule>
  </conditionalFormatting>
  <conditionalFormatting sqref="D51 D53:D57">
    <cfRule type="expression" dxfId="20" priority="8">
      <formula>AND(B$39="☒",D$45="□",D$46="□",D$49="□",D$50="□",D$51="□",D$52="□",D$53="□",D$55="□",D$56="□",D$57="□",D$66="□",D$71="□",D$73="□",D$76="□",D$78="□",D$80="□")</formula>
    </cfRule>
  </conditionalFormatting>
  <conditionalFormatting sqref="D52">
    <cfRule type="expression" dxfId="19" priority="3">
      <formula>AND(B$31="☒",D$37="□",D$38="□",D$41="□",D$42="□",D$43="□",D$44="□",D$45="□",D$47="□",D$48="□",D$49="□",D$58="□",D$63="□",D$65="□",D$68="□",D$70="□",D$72="□",D$50="□",D$52="□")</formula>
    </cfRule>
  </conditionalFormatting>
  <conditionalFormatting sqref="D58">
    <cfRule type="expression" dxfId="18" priority="2">
      <formula>AND(B$31="☒",D$37="□",D$38="□",D$41="□",D$42="□",D$43="□",D$44="□",D$45="□",D$47="□",D$48="□",D$49="□",D$58="□",D$63="□",D$65="□",D$68="□",D$70="□",D$72="□",D$50="□",D$52="□")</formula>
    </cfRule>
  </conditionalFormatting>
  <conditionalFormatting sqref="D63 D65 D68 D70 D72">
    <cfRule type="expression" dxfId="17" priority="1">
      <formula>AND(B$31="☒",D$37="□",D$38="□",D$41="□",D$42="□",D$43="□",D$44="□",D$45="□",D$47="□",D$48="□",D$49="□",D$58="□",D$63="□",D$65="□",D$68="□",D$70="□",D$72="□",D$50="□",D$52="□")</formula>
    </cfRule>
  </conditionalFormatting>
  <conditionalFormatting sqref="E10">
    <cfRule type="expression" dxfId="16" priority="55">
      <formula>E10=""</formula>
    </cfRule>
  </conditionalFormatting>
  <conditionalFormatting sqref="E13">
    <cfRule type="expression" dxfId="15" priority="45">
      <formula>E13=""</formula>
    </cfRule>
  </conditionalFormatting>
  <conditionalFormatting sqref="E16:E17">
    <cfRule type="expression" dxfId="14" priority="113">
      <formula>E16=""</formula>
    </cfRule>
  </conditionalFormatting>
  <conditionalFormatting sqref="E26">
    <cfRule type="expression" dxfId="13" priority="40">
      <formula>AND($B$11&lt;&gt;"",E26="　　年　　月　　日")</formula>
    </cfRule>
  </conditionalFormatting>
  <conditionalFormatting sqref="E89:I95">
    <cfRule type="expression" dxfId="12" priority="46">
      <formula>AND($C89&lt;&gt;"",$E89="")</formula>
    </cfRule>
  </conditionalFormatting>
  <conditionalFormatting sqref="F14:G15">
    <cfRule type="expression" dxfId="11" priority="115">
      <formula>F14=""</formula>
    </cfRule>
  </conditionalFormatting>
  <conditionalFormatting sqref="I14:I15">
    <cfRule type="expression" dxfId="10" priority="114">
      <formula>I14=""</formula>
    </cfRule>
  </conditionalFormatting>
  <conditionalFormatting sqref="I22:I26">
    <cfRule type="expression" dxfId="9" priority="38">
      <formula>I22=""</formula>
    </cfRule>
  </conditionalFormatting>
  <conditionalFormatting sqref="K22:K26">
    <cfRule type="expression" dxfId="8" priority="36">
      <formula>K22=""</formula>
    </cfRule>
  </conditionalFormatting>
  <dataValidations count="2">
    <dataValidation type="list" allowBlank="1" showInputMessage="1" showErrorMessage="1" sqref="D63 B33:B34 D37:D38 D68 D41:D45 D72 D70 D65 B31 D47:D58" xr:uid="{00000000-0002-0000-0100-000000000000}">
      <formula1>",□,☒"</formula1>
    </dataValidation>
    <dataValidation type="date" allowBlank="1" showInputMessage="1" showErrorMessage="1" sqref="E10" xr:uid="{00000000-0002-0000-0100-000001000000}">
      <formula1>44652</formula1>
      <formula2>73140</formula2>
    </dataValidation>
  </dataValidations>
  <pageMargins left="0.70866141732283472" right="0.70866141732283472" top="0.74803149606299213" bottom="0.74803149606299213" header="0.31496062992125984" footer="0.31496062992125984"/>
  <pageSetup paperSize="9" scale="94" fitToHeight="0" orientation="portrait" blackAndWhite="1" r:id="rId1"/>
  <rowBreaks count="3" manualBreakCount="3">
    <brk id="27" max="15" man="1"/>
    <brk id="73" max="15" man="1"/>
    <brk id="9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34"/>
  <sheetViews>
    <sheetView view="pageBreakPreview" zoomScale="115" zoomScaleNormal="100" zoomScaleSheetLayoutView="115" workbookViewId="0"/>
  </sheetViews>
  <sheetFormatPr defaultColWidth="9" defaultRowHeight="15.75" x14ac:dyDescent="0.4"/>
  <cols>
    <col min="1" max="1" width="6.25" style="222" customWidth="1"/>
    <col min="2" max="2" width="27.375" style="222" customWidth="1"/>
    <col min="3" max="3" width="39.25" style="222" customWidth="1"/>
    <col min="4" max="16384" width="9" style="222"/>
  </cols>
  <sheetData>
    <row r="1" spans="1:3" x14ac:dyDescent="0.4">
      <c r="A1" s="222" t="s">
        <v>306</v>
      </c>
      <c r="C1" s="475" t="s">
        <v>307</v>
      </c>
    </row>
    <row r="3" spans="1:3" x14ac:dyDescent="0.4">
      <c r="A3" s="223" t="s">
        <v>281</v>
      </c>
    </row>
    <row r="4" spans="1:3" x14ac:dyDescent="0.4">
      <c r="A4" s="222" t="s">
        <v>301</v>
      </c>
    </row>
    <row r="5" spans="1:3" x14ac:dyDescent="0.4">
      <c r="A5" s="251" t="s">
        <v>302</v>
      </c>
    </row>
    <row r="6" spans="1:3" x14ac:dyDescent="0.4">
      <c r="A6" s="251" t="s">
        <v>304</v>
      </c>
    </row>
    <row r="8" spans="1:3" s="223" customFormat="1" x14ac:dyDescent="0.4">
      <c r="A8" s="223" t="s">
        <v>292</v>
      </c>
    </row>
    <row r="9" spans="1:3" x14ac:dyDescent="0.4">
      <c r="A9" s="222" t="s">
        <v>237</v>
      </c>
    </row>
    <row r="10" spans="1:3" x14ac:dyDescent="0.4">
      <c r="A10" s="224" t="s">
        <v>238</v>
      </c>
      <c r="B10" s="224" t="s">
        <v>239</v>
      </c>
      <c r="C10" s="224" t="s">
        <v>240</v>
      </c>
    </row>
    <row r="11" spans="1:3" x14ac:dyDescent="0.4">
      <c r="A11" s="224">
        <v>1</v>
      </c>
      <c r="B11" s="225" t="s">
        <v>280</v>
      </c>
      <c r="C11" s="226" t="s">
        <v>284</v>
      </c>
    </row>
    <row r="12" spans="1:3" x14ac:dyDescent="0.4">
      <c r="A12" s="224">
        <v>2</v>
      </c>
      <c r="B12" s="225" t="s">
        <v>285</v>
      </c>
      <c r="C12" s="226" t="s">
        <v>282</v>
      </c>
    </row>
    <row r="13" spans="1:3" x14ac:dyDescent="0.4">
      <c r="A13" s="224">
        <v>3</v>
      </c>
      <c r="B13" s="225" t="s">
        <v>286</v>
      </c>
      <c r="C13" s="226" t="s">
        <v>283</v>
      </c>
    </row>
    <row r="14" spans="1:3" x14ac:dyDescent="0.4">
      <c r="A14" s="224">
        <v>4</v>
      </c>
      <c r="B14" s="229" t="s">
        <v>241</v>
      </c>
      <c r="C14" s="230" t="s">
        <v>290</v>
      </c>
    </row>
    <row r="15" spans="1:3" ht="30.75" customHeight="1" x14ac:dyDescent="0.4">
      <c r="A15" s="224">
        <v>5</v>
      </c>
      <c r="B15" s="227" t="s">
        <v>242</v>
      </c>
      <c r="C15" s="227" t="s">
        <v>243</v>
      </c>
    </row>
    <row r="16" spans="1:3" ht="55.5" customHeight="1" x14ac:dyDescent="0.4">
      <c r="A16" s="445">
        <v>6</v>
      </c>
      <c r="B16" s="227" t="s">
        <v>249</v>
      </c>
      <c r="C16" s="227" t="s">
        <v>244</v>
      </c>
    </row>
    <row r="17" spans="1:3" ht="17.25" customHeight="1" x14ac:dyDescent="0.4">
      <c r="A17" s="446"/>
      <c r="B17" s="227" t="s">
        <v>250</v>
      </c>
      <c r="C17" s="227"/>
    </row>
    <row r="18" spans="1:3" x14ac:dyDescent="0.4">
      <c r="A18" s="224">
        <v>7</v>
      </c>
      <c r="B18" s="225" t="s">
        <v>245</v>
      </c>
      <c r="C18" s="226" t="s">
        <v>287</v>
      </c>
    </row>
    <row r="19" spans="1:3" x14ac:dyDescent="0.4">
      <c r="A19" s="224">
        <v>8</v>
      </c>
      <c r="B19" s="225" t="s">
        <v>246</v>
      </c>
      <c r="C19" s="226" t="s">
        <v>288</v>
      </c>
    </row>
    <row r="20" spans="1:3" ht="45.75" customHeight="1" x14ac:dyDescent="0.4">
      <c r="A20" s="224">
        <v>9</v>
      </c>
      <c r="B20" s="225" t="s">
        <v>247</v>
      </c>
      <c r="C20" s="227" t="s">
        <v>289</v>
      </c>
    </row>
    <row r="21" spans="1:3" x14ac:dyDescent="0.4">
      <c r="A21" s="224">
        <v>10</v>
      </c>
      <c r="B21" s="225" t="s">
        <v>248</v>
      </c>
      <c r="C21" s="226" t="s">
        <v>291</v>
      </c>
    </row>
    <row r="22" spans="1:3" ht="22.5" customHeight="1" x14ac:dyDescent="0.4"/>
    <row r="23" spans="1:3" s="223" customFormat="1" x14ac:dyDescent="0.4">
      <c r="A23" s="223" t="s">
        <v>293</v>
      </c>
    </row>
    <row r="24" spans="1:3" x14ac:dyDescent="0.4">
      <c r="A24" s="222" t="s">
        <v>295</v>
      </c>
    </row>
    <row r="25" spans="1:3" x14ac:dyDescent="0.4">
      <c r="A25" s="222" t="s">
        <v>294</v>
      </c>
    </row>
    <row r="26" spans="1:3" x14ac:dyDescent="0.4">
      <c r="A26" s="251" t="s">
        <v>297</v>
      </c>
    </row>
    <row r="27" spans="1:3" x14ac:dyDescent="0.4">
      <c r="A27" s="251" t="s">
        <v>298</v>
      </c>
    </row>
    <row r="29" spans="1:3" ht="18.75" x14ac:dyDescent="0.4">
      <c r="A29" s="222" t="s">
        <v>308</v>
      </c>
      <c r="B29" s="228"/>
    </row>
    <row r="30" spans="1:3" ht="18.75" x14ac:dyDescent="0.4">
      <c r="B30" s="252" t="s">
        <v>296</v>
      </c>
    </row>
    <row r="31" spans="1:3" ht="18.75" x14ac:dyDescent="0.4">
      <c r="B31" s="252"/>
    </row>
    <row r="32" spans="1:3" x14ac:dyDescent="0.4">
      <c r="A32" s="223" t="s">
        <v>299</v>
      </c>
    </row>
    <row r="33" spans="1:1" x14ac:dyDescent="0.4">
      <c r="A33" s="222" t="s">
        <v>300</v>
      </c>
    </row>
    <row r="34" spans="1:1" x14ac:dyDescent="0.4">
      <c r="A34" s="222" t="s">
        <v>303</v>
      </c>
    </row>
  </sheetData>
  <mergeCells count="1">
    <mergeCell ref="A16:A17"/>
  </mergeCells>
  <phoneticPr fontId="1"/>
  <hyperlinks>
    <hyperlink ref="B30" r:id="rId1" xr:uid="{4B5B2CF8-873C-4B9E-A863-186A47985A69}"/>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95"/>
  <sheetViews>
    <sheetView topLeftCell="A15" workbookViewId="0">
      <selection activeCell="H25" sqref="H25"/>
    </sheetView>
  </sheetViews>
  <sheetFormatPr defaultColWidth="9" defaultRowHeight="18.75" x14ac:dyDescent="0.4"/>
  <cols>
    <col min="1" max="1" width="19.25" style="41" customWidth="1"/>
    <col min="2" max="2" width="24.75" style="41" customWidth="1"/>
    <col min="3" max="3" width="9" style="41"/>
    <col min="4" max="4" width="15.625" style="41" customWidth="1"/>
    <col min="5" max="6" width="9" style="41"/>
    <col min="7" max="7" width="9.125" style="41" bestFit="1" customWidth="1"/>
    <col min="8" max="8" width="17.25" style="41" customWidth="1"/>
    <col min="9" max="15" width="9" style="41"/>
    <col min="16" max="16" width="16.375" style="41" bestFit="1" customWidth="1"/>
    <col min="17" max="17" width="9.125" style="41" bestFit="1" customWidth="1"/>
    <col min="18" max="18" width="15.5" style="41" bestFit="1" customWidth="1"/>
    <col min="19" max="16384" width="9" style="41"/>
  </cols>
  <sheetData>
    <row r="1" spans="1:20" x14ac:dyDescent="0.4">
      <c r="A1" s="41" t="s">
        <v>123</v>
      </c>
    </row>
    <row r="2" spans="1:20" x14ac:dyDescent="0.4">
      <c r="A2" s="41" t="s">
        <v>124</v>
      </c>
      <c r="B2" s="42">
        <f>'大阪市使用シート２（非表示）'!C10</f>
        <v>0</v>
      </c>
      <c r="C2" s="43" t="str">
        <f>IF(B2&gt;=10000000,"OK","要確認")</f>
        <v>要確認</v>
      </c>
    </row>
    <row r="3" spans="1:20" x14ac:dyDescent="0.4">
      <c r="A3" s="41" t="s">
        <v>125</v>
      </c>
      <c r="B3" s="44">
        <f>IFERROR(YEAR(様式第6号!H5)-YEAR('大阪市使用シート２（非表示）'!C9),"")</f>
        <v>0</v>
      </c>
      <c r="C3" s="43" t="str">
        <f>IF(B3&gt;=5,"OK","要確認")</f>
        <v>要確認</v>
      </c>
    </row>
    <row r="4" spans="1:20" x14ac:dyDescent="0.4">
      <c r="A4" s="41" t="s">
        <v>129</v>
      </c>
      <c r="B4" s="53">
        <f>様式第7号!E16</f>
        <v>0</v>
      </c>
      <c r="C4" s="43"/>
    </row>
    <row r="5" spans="1:20" x14ac:dyDescent="0.4">
      <c r="A5" s="41" t="s">
        <v>130</v>
      </c>
      <c r="B5" s="42" t="str">
        <f>様式第7号!M16</f>
        <v/>
      </c>
      <c r="C5" s="43" t="str">
        <f>IF(B5&gt;5000,"5000円OVER","")</f>
        <v>5000円OVER</v>
      </c>
      <c r="D5" s="54" t="s">
        <v>132</v>
      </c>
    </row>
    <row r="6" spans="1:20" x14ac:dyDescent="0.4">
      <c r="A6" s="41" t="s">
        <v>131</v>
      </c>
      <c r="B6" s="42" t="e">
        <f>VLOOKUP('大阪市使用シート（非表示)'!H21,様式第7号!A121:E123,4,FALSE)</f>
        <v>#N/A</v>
      </c>
      <c r="C6" s="43"/>
      <c r="D6" s="55" t="e">
        <f>B4*B5</f>
        <v>#VALUE!</v>
      </c>
    </row>
    <row r="7" spans="1:20" x14ac:dyDescent="0.4">
      <c r="B7" s="44"/>
      <c r="C7" s="43"/>
    </row>
    <row r="8" spans="1:20" x14ac:dyDescent="0.4">
      <c r="B8" s="44"/>
      <c r="C8" s="43"/>
      <c r="T8" s="50" t="s">
        <v>277</v>
      </c>
    </row>
    <row r="9" spans="1:20" x14ac:dyDescent="0.4">
      <c r="T9" s="50" t="s">
        <v>276</v>
      </c>
    </row>
    <row r="10" spans="1:20" ht="19.5" thickBot="1" x14ac:dyDescent="0.45">
      <c r="A10" s="27" t="s">
        <v>106</v>
      </c>
      <c r="B10" s="28"/>
      <c r="C10" s="31" t="s">
        <v>107</v>
      </c>
      <c r="D10" s="31" t="s">
        <v>108</v>
      </c>
      <c r="E10" s="31" t="s">
        <v>268</v>
      </c>
      <c r="F10" s="33" t="s">
        <v>278</v>
      </c>
      <c r="G10" s="33" t="s">
        <v>279</v>
      </c>
      <c r="H10" s="32" t="s">
        <v>110</v>
      </c>
      <c r="I10" s="34" t="s">
        <v>111</v>
      </c>
      <c r="J10" s="32" t="s">
        <v>112</v>
      </c>
      <c r="K10" s="33" t="s">
        <v>113</v>
      </c>
      <c r="L10" s="31" t="s">
        <v>114</v>
      </c>
      <c r="M10" s="31" t="s">
        <v>115</v>
      </c>
      <c r="N10" s="31" t="s">
        <v>116</v>
      </c>
      <c r="O10" s="31" t="s">
        <v>117</v>
      </c>
      <c r="P10" s="31" t="s">
        <v>118</v>
      </c>
      <c r="Q10" s="31" t="s">
        <v>119</v>
      </c>
      <c r="R10" s="31" t="s">
        <v>120</v>
      </c>
      <c r="T10" s="32" t="s">
        <v>109</v>
      </c>
    </row>
    <row r="11" spans="1:20" ht="20.25" thickTop="1" thickBot="1" x14ac:dyDescent="0.45">
      <c r="A11" s="29"/>
      <c r="B11" s="30"/>
      <c r="C11" s="35">
        <f>様式第6号!G10</f>
        <v>0</v>
      </c>
      <c r="D11" s="104">
        <f>様式第6号!G12</f>
        <v>0</v>
      </c>
      <c r="E11" s="37">
        <f>様式第6号!G14</f>
        <v>0</v>
      </c>
      <c r="F11" s="250">
        <f>様式第7号!E16</f>
        <v>0</v>
      </c>
      <c r="G11" s="39">
        <f>様式第7号!E17</f>
        <v>0</v>
      </c>
      <c r="H11" s="38">
        <f>様式第7号!E10</f>
        <v>0</v>
      </c>
      <c r="I11" s="36">
        <f>様式第7号!E13</f>
        <v>0</v>
      </c>
      <c r="J11" s="39" t="str">
        <f>様式第7号!F14&amp;様式第7号!H14&amp;様式第7号!I14</f>
        <v>-</v>
      </c>
      <c r="K11" s="36" t="str">
        <f>様式第7号!F15&amp;様式第7号!H15&amp;様式第7号!I15</f>
        <v>区</v>
      </c>
      <c r="L11" s="39" t="str">
        <f>'大阪市使用シート２（非表示）'!D7&amp;'大阪市使用シート２（非表示）'!F7&amp;'大阪市使用シート２（非表示）'!G7</f>
        <v>－</v>
      </c>
      <c r="M11" s="36">
        <f>様式第6号!G8</f>
        <v>0</v>
      </c>
      <c r="N11" s="36">
        <f>様式第6号!D41</f>
        <v>0</v>
      </c>
      <c r="O11" s="40">
        <f>様式第6号!H41</f>
        <v>0</v>
      </c>
      <c r="P11" s="105">
        <f>様式第6号!D42</f>
        <v>0</v>
      </c>
      <c r="Q11" s="106">
        <f>様式第6号!H42</f>
        <v>0</v>
      </c>
      <c r="R11" s="45">
        <f>様式第6号!H43</f>
        <v>0</v>
      </c>
      <c r="T11" s="249">
        <f>様式第6号!H5</f>
        <v>0</v>
      </c>
    </row>
    <row r="12" spans="1:20" ht="20.25" thickTop="1" thickBot="1" x14ac:dyDescent="0.45"/>
    <row r="13" spans="1:20" ht="19.5" thickTop="1" x14ac:dyDescent="0.4">
      <c r="A13" s="56" t="s">
        <v>115</v>
      </c>
      <c r="B13" s="57">
        <f>様式第6号!G8</f>
        <v>0</v>
      </c>
    </row>
    <row r="14" spans="1:20" x14ac:dyDescent="0.4">
      <c r="A14" s="58" t="s">
        <v>133</v>
      </c>
      <c r="B14" s="60">
        <f>様式第6号!G10</f>
        <v>0</v>
      </c>
    </row>
    <row r="15" spans="1:20" x14ac:dyDescent="0.4">
      <c r="A15" s="58" t="s">
        <v>266</v>
      </c>
      <c r="B15" s="245">
        <f>様式第6号!G12</f>
        <v>0</v>
      </c>
    </row>
    <row r="16" spans="1:20" x14ac:dyDescent="0.4">
      <c r="A16" s="58" t="s">
        <v>267</v>
      </c>
      <c r="B16" s="60">
        <f>様式第6号!G14</f>
        <v>0</v>
      </c>
    </row>
    <row r="17" spans="1:8" x14ac:dyDescent="0.4">
      <c r="A17" s="58" t="s">
        <v>134</v>
      </c>
      <c r="B17" s="59">
        <f>T11</f>
        <v>0</v>
      </c>
    </row>
    <row r="18" spans="1:8" x14ac:dyDescent="0.4">
      <c r="A18" s="58" t="s">
        <v>135</v>
      </c>
      <c r="B18" s="46" t="s">
        <v>229</v>
      </c>
    </row>
    <row r="19" spans="1:8" x14ac:dyDescent="0.4">
      <c r="A19" s="58" t="s">
        <v>136</v>
      </c>
      <c r="B19" s="245">
        <f>様式第7号!E13</f>
        <v>0</v>
      </c>
      <c r="G19" s="50" t="s">
        <v>126</v>
      </c>
    </row>
    <row r="20" spans="1:8" x14ac:dyDescent="0.4">
      <c r="A20" s="58" t="s">
        <v>137</v>
      </c>
      <c r="B20" s="61" t="str">
        <f>様式第6号!G34</f>
        <v/>
      </c>
      <c r="G20" s="51"/>
      <c r="H20" s="48">
        <f>EOMONTH(様式第7号!E10,0)+1</f>
        <v>32</v>
      </c>
    </row>
    <row r="21" spans="1:8" x14ac:dyDescent="0.4">
      <c r="A21" s="58" t="s">
        <v>138</v>
      </c>
      <c r="B21" s="61" t="str">
        <f>様式第6号!G36</f>
        <v/>
      </c>
      <c r="G21" s="51"/>
      <c r="H21" s="52">
        <f>様式第6号!H32</f>
        <v>0</v>
      </c>
    </row>
    <row r="22" spans="1:8" x14ac:dyDescent="0.4">
      <c r="A22" s="58" t="s">
        <v>139</v>
      </c>
      <c r="B22" s="59">
        <f>様式第7号!E10</f>
        <v>0</v>
      </c>
      <c r="G22" s="51" t="str">
        <f>様式第7号!A121</f>
        <v/>
      </c>
      <c r="H22" s="49" t="e">
        <f>様式第7号!D121*様式第7号!K121</f>
        <v>#VALUE!</v>
      </c>
    </row>
    <row r="23" spans="1:8" x14ac:dyDescent="0.4">
      <c r="A23" s="58" t="s">
        <v>140</v>
      </c>
      <c r="B23" s="46"/>
      <c r="G23" s="51" t="str">
        <f>様式第7号!A122</f>
        <v/>
      </c>
      <c r="H23" s="49" t="e">
        <f>様式第7号!D122*様式第7号!K122</f>
        <v>#VALUE!</v>
      </c>
    </row>
    <row r="24" spans="1:8" x14ac:dyDescent="0.4">
      <c r="A24" s="62" t="s">
        <v>141</v>
      </c>
      <c r="B24" s="46">
        <f>様式第7号!E16</f>
        <v>0</v>
      </c>
      <c r="G24" s="51" t="str">
        <f>様式第7号!A123</f>
        <v/>
      </c>
      <c r="H24" s="49" t="e">
        <f>様式第7号!D123*様式第7号!K123</f>
        <v>#VALUE!</v>
      </c>
    </row>
    <row r="25" spans="1:8" x14ac:dyDescent="0.4">
      <c r="A25" s="62"/>
      <c r="B25" s="72"/>
      <c r="G25" s="51" t="str">
        <f>CONCATENATE(B29,B32,B33,B34,B35,B36,B37,B38,B39,B40,B41,B42,B43,B44,B45,B46,B47,B48,B49,B30,B31)</f>
        <v/>
      </c>
      <c r="H25" s="103" t="str">
        <f>IF(様式第7号!A121=9,46843,IF(様式第7号!A121=8,46477,IF(様式第7号!A121=7,46112,IF(様式第7号!A121=6,45747,IF(様式第7号!A121=5,45382,IF(様式第7号!A121=4,45016,""))))))</f>
        <v/>
      </c>
    </row>
    <row r="26" spans="1:8" x14ac:dyDescent="0.4">
      <c r="A26" s="58"/>
      <c r="B26" s="46"/>
    </row>
    <row r="27" spans="1:8" x14ac:dyDescent="0.4">
      <c r="A27" s="58" t="s">
        <v>142</v>
      </c>
      <c r="B27" s="46"/>
    </row>
    <row r="28" spans="1:8" x14ac:dyDescent="0.4">
      <c r="A28" s="58" t="s">
        <v>143</v>
      </c>
      <c r="B28" s="46"/>
    </row>
    <row r="29" spans="1:8" x14ac:dyDescent="0.4">
      <c r="A29" s="58" t="s">
        <v>184</v>
      </c>
      <c r="B29" s="47" t="str">
        <f>IF(様式第7号!B31="☒",A29&amp;":","")</f>
        <v/>
      </c>
    </row>
    <row r="30" spans="1:8" x14ac:dyDescent="0.4">
      <c r="A30" s="41" t="s">
        <v>185</v>
      </c>
      <c r="B30" s="47" t="str">
        <f>IF(様式第7号!B33="☒"," "&amp;A30,"")</f>
        <v/>
      </c>
    </row>
    <row r="31" spans="1:8" x14ac:dyDescent="0.4">
      <c r="A31" s="58" t="s">
        <v>186</v>
      </c>
      <c r="B31" s="47" t="str">
        <f>IF(様式第7号!B34="☒"," "&amp;A31,"")</f>
        <v/>
      </c>
    </row>
    <row r="32" spans="1:8" ht="15" customHeight="1" x14ac:dyDescent="0.4">
      <c r="A32" s="63" t="s">
        <v>64</v>
      </c>
      <c r="B32" s="47" t="str">
        <f>IF(様式第7号!D37="☒"," "&amp;A32,"")</f>
        <v/>
      </c>
    </row>
    <row r="33" spans="1:8" ht="15" customHeight="1" x14ac:dyDescent="0.4">
      <c r="A33" s="63" t="s">
        <v>26</v>
      </c>
      <c r="B33" s="47" t="str">
        <f>IF(様式第7号!D38="☒"," "&amp;A33,"")</f>
        <v/>
      </c>
    </row>
    <row r="34" spans="1:8" ht="15" customHeight="1" x14ac:dyDescent="0.4">
      <c r="A34" s="63" t="s">
        <v>65</v>
      </c>
      <c r="B34" s="47" t="str">
        <f>IF(様式第7号!D41="☒"," "&amp;A34,"")</f>
        <v/>
      </c>
      <c r="H34" s="1"/>
    </row>
    <row r="35" spans="1:8" ht="15" customHeight="1" x14ac:dyDescent="0.4">
      <c r="A35" s="63" t="s">
        <v>66</v>
      </c>
      <c r="B35" s="47" t="str">
        <f>IF(様式第7号!D42="☒"," "&amp;A35,"")</f>
        <v/>
      </c>
    </row>
    <row r="36" spans="1:8" ht="15" customHeight="1" x14ac:dyDescent="0.4">
      <c r="A36" s="63" t="s">
        <v>67</v>
      </c>
      <c r="B36" s="47" t="str">
        <f>IF(様式第7号!D43="☒"," "&amp;A36,"")</f>
        <v/>
      </c>
    </row>
    <row r="37" spans="1:8" ht="15" customHeight="1" x14ac:dyDescent="0.4">
      <c r="A37" s="63" t="s">
        <v>68</v>
      </c>
      <c r="B37" s="47" t="str">
        <f>IF(様式第7号!D44="☒"," "&amp;A37,"")</f>
        <v/>
      </c>
    </row>
    <row r="38" spans="1:8" ht="15" customHeight="1" x14ac:dyDescent="0.4">
      <c r="A38" s="63" t="s">
        <v>69</v>
      </c>
      <c r="B38" s="47" t="str">
        <f>IF(様式第7号!D45="☒"," "&amp;A38,"")</f>
        <v/>
      </c>
    </row>
    <row r="39" spans="1:8" ht="15" customHeight="1" x14ac:dyDescent="0.4">
      <c r="A39" s="63" t="s">
        <v>70</v>
      </c>
      <c r="B39" s="47" t="str">
        <f>IF(様式第7号!D47="☒"," "&amp;A39,"")</f>
        <v/>
      </c>
    </row>
    <row r="40" spans="1:8" ht="15" customHeight="1" x14ac:dyDescent="0.4">
      <c r="A40" s="63" t="s">
        <v>71</v>
      </c>
      <c r="B40" s="47" t="str">
        <f>IF(様式第7号!D48="☒"," "&amp;A40,"")</f>
        <v/>
      </c>
    </row>
    <row r="41" spans="1:8" ht="15" customHeight="1" x14ac:dyDescent="0.4">
      <c r="A41" s="63" t="s">
        <v>72</v>
      </c>
      <c r="B41" s="47" t="str">
        <f>IF(様式第7号!D49="☒"," "&amp;A41,"")</f>
        <v/>
      </c>
    </row>
    <row r="42" spans="1:8" ht="15" customHeight="1" x14ac:dyDescent="0.4">
      <c r="A42" s="63" t="s">
        <v>264</v>
      </c>
      <c r="B42" s="47" t="str">
        <f>IF(様式第7号!D50="☒"," "&amp;A42,"")</f>
        <v/>
      </c>
    </row>
    <row r="43" spans="1:8" ht="15" customHeight="1" x14ac:dyDescent="0.4">
      <c r="A43" s="63" t="s">
        <v>265</v>
      </c>
      <c r="B43" s="47" t="str">
        <f>IF(様式第7号!D52="☒"," "&amp;A43,"")</f>
        <v/>
      </c>
    </row>
    <row r="44" spans="1:8" ht="15" customHeight="1" x14ac:dyDescent="0.4">
      <c r="A44" s="63" t="s">
        <v>73</v>
      </c>
      <c r="B44" s="47" t="str">
        <f>IF(様式第7号!D58="☒"," "&amp;A44,"")</f>
        <v/>
      </c>
    </row>
    <row r="45" spans="1:8" ht="15" customHeight="1" x14ac:dyDescent="0.4">
      <c r="A45" s="63" t="s">
        <v>74</v>
      </c>
      <c r="B45" s="47" t="str">
        <f>IF(様式第7号!D63="☒"," "&amp;A45,"")</f>
        <v/>
      </c>
    </row>
    <row r="46" spans="1:8" ht="15" customHeight="1" x14ac:dyDescent="0.4">
      <c r="A46" s="63" t="s">
        <v>75</v>
      </c>
      <c r="B46" s="47" t="str">
        <f>IF(様式第7号!D65="☒"," "&amp;A46,"")</f>
        <v/>
      </c>
    </row>
    <row r="47" spans="1:8" ht="15" customHeight="1" x14ac:dyDescent="0.4">
      <c r="A47" s="63" t="s">
        <v>76</v>
      </c>
      <c r="B47" s="47" t="str">
        <f>IF(様式第7号!D68="☒"," "&amp;A47,"")</f>
        <v/>
      </c>
    </row>
    <row r="48" spans="1:8" ht="15" customHeight="1" x14ac:dyDescent="0.4">
      <c r="A48" s="63" t="s">
        <v>77</v>
      </c>
      <c r="B48" s="47" t="str">
        <f>IF(様式第7号!D70="☒"," "&amp;A48,"")</f>
        <v/>
      </c>
    </row>
    <row r="49" spans="1:2" ht="15" customHeight="1" x14ac:dyDescent="0.4">
      <c r="A49" s="63" t="s">
        <v>78</v>
      </c>
      <c r="B49" s="47" t="str">
        <f>IF(様式第7号!D72="☒"," "&amp;A49,"")</f>
        <v/>
      </c>
    </row>
    <row r="50" spans="1:2" x14ac:dyDescent="0.4">
      <c r="A50" s="58"/>
      <c r="B50" s="46"/>
    </row>
    <row r="51" spans="1:2" x14ac:dyDescent="0.4">
      <c r="A51" s="58" t="s">
        <v>230</v>
      </c>
      <c r="B51" s="46">
        <f>様式第7号!B78</f>
        <v>0</v>
      </c>
    </row>
    <row r="52" spans="1:2" x14ac:dyDescent="0.4">
      <c r="A52" s="58" t="s">
        <v>231</v>
      </c>
      <c r="B52" s="46">
        <f>様式第7号!B82</f>
        <v>0</v>
      </c>
    </row>
    <row r="53" spans="1:2" x14ac:dyDescent="0.4">
      <c r="A53" s="58" t="s">
        <v>232</v>
      </c>
      <c r="B53" s="46">
        <f>様式第7号!B104</f>
        <v>0</v>
      </c>
    </row>
    <row r="54" spans="1:2" x14ac:dyDescent="0.4">
      <c r="A54" s="58"/>
      <c r="B54" s="46"/>
    </row>
    <row r="55" spans="1:2" x14ac:dyDescent="0.4">
      <c r="A55" s="58" t="s">
        <v>233</v>
      </c>
      <c r="B55" s="46">
        <f>様式第7号!B111</f>
        <v>0</v>
      </c>
    </row>
    <row r="56" spans="1:2" x14ac:dyDescent="0.4">
      <c r="A56" s="58"/>
      <c r="B56" s="46"/>
    </row>
    <row r="57" spans="1:2" x14ac:dyDescent="0.4">
      <c r="A57" s="58"/>
      <c r="B57" s="46"/>
    </row>
    <row r="58" spans="1:2" x14ac:dyDescent="0.4">
      <c r="A58" s="64" t="s">
        <v>121</v>
      </c>
      <c r="B58" s="65" t="s">
        <v>121</v>
      </c>
    </row>
    <row r="59" spans="1:2" x14ac:dyDescent="0.4">
      <c r="A59" s="64"/>
      <c r="B59" s="65"/>
    </row>
    <row r="60" spans="1:2" x14ac:dyDescent="0.4">
      <c r="A60" s="64"/>
      <c r="B60" s="65"/>
    </row>
    <row r="61" spans="1:2" x14ac:dyDescent="0.4">
      <c r="A61" s="64"/>
      <c r="B61" s="65"/>
    </row>
    <row r="62" spans="1:2" x14ac:dyDescent="0.4">
      <c r="A62" s="107" t="str">
        <f>様式第7号!E$22</f>
        <v>（　年　月　日時点）</v>
      </c>
      <c r="B62" s="75">
        <f>様式第7号!I22</f>
        <v>0</v>
      </c>
    </row>
    <row r="63" spans="1:2" x14ac:dyDescent="0.4">
      <c r="A63" s="107" t="str">
        <f>様式第7号!E$23</f>
        <v>（　年　月　日時点）</v>
      </c>
      <c r="B63" s="75">
        <f>様式第7号!I23</f>
        <v>0</v>
      </c>
    </row>
    <row r="64" spans="1:2" x14ac:dyDescent="0.4">
      <c r="A64" s="107" t="str">
        <f>様式第7号!E$24</f>
        <v>（　年　月　日時点）</v>
      </c>
      <c r="B64" s="75">
        <f>様式第7号!I24</f>
        <v>0</v>
      </c>
    </row>
    <row r="65" spans="1:2" x14ac:dyDescent="0.4">
      <c r="A65" s="107" t="str">
        <f>様式第7号!E$25</f>
        <v>（　年　月　日時点）</v>
      </c>
      <c r="B65" s="75">
        <f>様式第7号!I25</f>
        <v>0</v>
      </c>
    </row>
    <row r="66" spans="1:2" x14ac:dyDescent="0.4">
      <c r="A66" s="107" t="str">
        <f>様式第7号!E$26</f>
        <v>（　年　月　日時点）</v>
      </c>
      <c r="B66" s="75">
        <f>様式第7号!I26</f>
        <v>0</v>
      </c>
    </row>
    <row r="67" spans="1:2" x14ac:dyDescent="0.4">
      <c r="A67" s="64" t="s">
        <v>122</v>
      </c>
      <c r="B67" s="65" t="s">
        <v>122</v>
      </c>
    </row>
    <row r="68" spans="1:2" x14ac:dyDescent="0.4">
      <c r="A68" s="64"/>
      <c r="B68" s="65"/>
    </row>
    <row r="69" spans="1:2" x14ac:dyDescent="0.4">
      <c r="A69" s="107" t="str">
        <f>様式第7号!E$22</f>
        <v>（　年　月　日時点）</v>
      </c>
      <c r="B69" s="75">
        <f>様式第7号!K22</f>
        <v>0</v>
      </c>
    </row>
    <row r="70" spans="1:2" x14ac:dyDescent="0.4">
      <c r="A70" s="107" t="str">
        <f>様式第7号!E$23</f>
        <v>（　年　月　日時点）</v>
      </c>
      <c r="B70" s="75">
        <f>様式第7号!K23</f>
        <v>0</v>
      </c>
    </row>
    <row r="71" spans="1:2" x14ac:dyDescent="0.4">
      <c r="A71" s="107" t="str">
        <f>様式第7号!E$24</f>
        <v>（　年　月　日時点）</v>
      </c>
      <c r="B71" s="75">
        <f>様式第7号!K24</f>
        <v>0</v>
      </c>
    </row>
    <row r="72" spans="1:2" x14ac:dyDescent="0.4">
      <c r="A72" s="107" t="str">
        <f>様式第7号!E$25</f>
        <v>（　年　月　日時点）</v>
      </c>
      <c r="B72" s="75">
        <f>様式第7号!K25</f>
        <v>0</v>
      </c>
    </row>
    <row r="73" spans="1:2" x14ac:dyDescent="0.4">
      <c r="A73" s="107" t="str">
        <f>様式第7号!E$26</f>
        <v>（　年　月　日時点）</v>
      </c>
      <c r="B73" s="75">
        <f>様式第7号!K26</f>
        <v>0</v>
      </c>
    </row>
    <row r="74" spans="1:2" x14ac:dyDescent="0.4">
      <c r="A74" s="58"/>
      <c r="B74" s="46"/>
    </row>
    <row r="75" spans="1:2" x14ac:dyDescent="0.4">
      <c r="A75" s="58" t="s">
        <v>144</v>
      </c>
      <c r="B75" s="46"/>
    </row>
    <row r="76" spans="1:2" x14ac:dyDescent="0.4">
      <c r="A76" s="58" t="s">
        <v>234</v>
      </c>
      <c r="B76" s="46" t="str">
        <f>'大阪市使用シート２（非表示）'!D7&amp;'大阪市使用シート２（非表示）'!F7&amp;'大阪市使用シート２（非表示）'!G7</f>
        <v>－</v>
      </c>
    </row>
    <row r="77" spans="1:2" x14ac:dyDescent="0.4">
      <c r="A77" s="58" t="s">
        <v>235</v>
      </c>
      <c r="B77" s="46" t="str">
        <f>'大阪市使用シート２（非表示）'!C8</f>
        <v/>
      </c>
    </row>
    <row r="78" spans="1:2" x14ac:dyDescent="0.4">
      <c r="A78" s="66" t="s">
        <v>87</v>
      </c>
      <c r="B78" s="67">
        <f>'大阪市使用シート２（非表示）'!C9</f>
        <v>0</v>
      </c>
    </row>
    <row r="79" spans="1:2" x14ac:dyDescent="0.4">
      <c r="A79" s="66" t="s">
        <v>88</v>
      </c>
      <c r="B79" s="46">
        <f>'大阪市使用シート２（非表示）'!C10</f>
        <v>0</v>
      </c>
    </row>
    <row r="80" spans="1:2" ht="34.5" x14ac:dyDescent="0.4">
      <c r="A80" s="68" t="s">
        <v>145</v>
      </c>
      <c r="B80" s="46">
        <f>'大阪市使用シート２（非表示）'!C11</f>
        <v>0</v>
      </c>
    </row>
    <row r="81" spans="1:2" x14ac:dyDescent="0.4">
      <c r="A81" s="66" t="s">
        <v>89</v>
      </c>
      <c r="B81" s="46">
        <f>'大阪市使用シート２（非表示）'!C12</f>
        <v>0</v>
      </c>
    </row>
    <row r="82" spans="1:2" x14ac:dyDescent="0.4">
      <c r="A82" s="66" t="s">
        <v>90</v>
      </c>
      <c r="B82" s="46">
        <f>'大阪市使用シート２（非表示）'!C13</f>
        <v>0</v>
      </c>
    </row>
    <row r="83" spans="1:2" x14ac:dyDescent="0.4">
      <c r="A83" s="66" t="s">
        <v>91</v>
      </c>
      <c r="B83" s="46">
        <f>'大阪市使用シート２（非表示）'!C14</f>
        <v>0</v>
      </c>
    </row>
    <row r="84" spans="1:2" x14ac:dyDescent="0.4">
      <c r="A84" s="68" t="s">
        <v>92</v>
      </c>
      <c r="B84" s="46">
        <f>'大阪市使用シート２（非表示）'!E15</f>
        <v>0</v>
      </c>
    </row>
    <row r="85" spans="1:2" x14ac:dyDescent="0.4">
      <c r="A85" s="68" t="s">
        <v>93</v>
      </c>
      <c r="B85" s="46">
        <f>'大阪市使用シート２（非表示）'!E16</f>
        <v>0</v>
      </c>
    </row>
    <row r="86" spans="1:2" x14ac:dyDescent="0.4">
      <c r="A86" s="66" t="s">
        <v>95</v>
      </c>
      <c r="B86" s="46">
        <f>'大阪市使用シート２（非表示）'!C18</f>
        <v>0</v>
      </c>
    </row>
    <row r="87" spans="1:2" x14ac:dyDescent="0.4">
      <c r="A87" s="58"/>
      <c r="B87" s="46"/>
    </row>
    <row r="88" spans="1:2" x14ac:dyDescent="0.4">
      <c r="A88" s="58" t="s">
        <v>275</v>
      </c>
      <c r="B88" s="46"/>
    </row>
    <row r="89" spans="1:2" x14ac:dyDescent="0.4">
      <c r="A89" s="58" t="s">
        <v>269</v>
      </c>
      <c r="B89" s="247">
        <f>様式第6号!D41</f>
        <v>0</v>
      </c>
    </row>
    <row r="90" spans="1:2" x14ac:dyDescent="0.4">
      <c r="A90" s="58" t="s">
        <v>270</v>
      </c>
      <c r="B90" s="247">
        <f>様式第6号!H41</f>
        <v>0</v>
      </c>
    </row>
    <row r="91" spans="1:2" x14ac:dyDescent="0.4">
      <c r="A91" s="58" t="s">
        <v>271</v>
      </c>
      <c r="B91" s="247">
        <f>様式第6号!D42</f>
        <v>0</v>
      </c>
    </row>
    <row r="92" spans="1:2" x14ac:dyDescent="0.4">
      <c r="A92" s="58" t="s">
        <v>272</v>
      </c>
      <c r="B92" s="247">
        <f>様式第6号!H42</f>
        <v>0</v>
      </c>
    </row>
    <row r="93" spans="1:2" x14ac:dyDescent="0.4">
      <c r="A93" s="58" t="s">
        <v>273</v>
      </c>
      <c r="B93" s="247">
        <f>様式第6号!D43</f>
        <v>0</v>
      </c>
    </row>
    <row r="94" spans="1:2" ht="19.5" thickBot="1" x14ac:dyDescent="0.45">
      <c r="A94" s="246" t="s">
        <v>274</v>
      </c>
      <c r="B94" s="248">
        <f>様式第6号!H43</f>
        <v>0</v>
      </c>
    </row>
    <row r="95" spans="1:2" ht="19.5" thickTop="1" x14ac:dyDescent="0.4"/>
  </sheetData>
  <phoneticPr fontId="1"/>
  <conditionalFormatting sqref="B62:B66 B69:B73">
    <cfRule type="expression" dxfId="7" priority="1">
      <formula>AND($B$33&lt;&gt;"",B62="")</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18"/>
  <sheetViews>
    <sheetView view="pageBreakPreview" zoomScale="85" zoomScaleNormal="100" zoomScaleSheetLayoutView="85" workbookViewId="0">
      <selection activeCell="H25" sqref="H25"/>
    </sheetView>
  </sheetViews>
  <sheetFormatPr defaultColWidth="9" defaultRowHeight="18" customHeight="1" x14ac:dyDescent="0.4"/>
  <cols>
    <col min="1" max="1" width="0.875" style="1" customWidth="1"/>
    <col min="2" max="2" width="15.125" style="1" customWidth="1"/>
    <col min="3" max="3" width="5.75" style="1" customWidth="1"/>
    <col min="4" max="4" width="5.625" style="1" customWidth="1"/>
    <col min="5" max="5" width="4.125" style="1" customWidth="1"/>
    <col min="6" max="6" width="3.5" style="1" customWidth="1"/>
    <col min="7" max="7" width="13.625" style="1" customWidth="1"/>
    <col min="8" max="8" width="5" style="1" customWidth="1"/>
    <col min="9" max="9" width="6.125" style="1" customWidth="1"/>
    <col min="10" max="10" width="6.75" style="1" customWidth="1"/>
    <col min="11" max="11" width="4.375" style="1" customWidth="1"/>
    <col min="12" max="12" width="4.625" style="1" customWidth="1"/>
    <col min="13" max="13" width="5.25" style="1" customWidth="1"/>
    <col min="14" max="14" width="3.25" style="1" customWidth="1"/>
    <col min="15" max="16384" width="9" style="1"/>
  </cols>
  <sheetData>
    <row r="1" spans="1:14" ht="18" customHeight="1" x14ac:dyDescent="0.4">
      <c r="A1" s="1" t="s">
        <v>187</v>
      </c>
      <c r="H1" s="465" t="s">
        <v>109</v>
      </c>
      <c r="I1" s="466"/>
      <c r="J1" s="467" t="str">
        <f>IF(様式第6号!H5="","",様式第6号!H5)</f>
        <v/>
      </c>
      <c r="K1" s="467"/>
      <c r="L1" s="467"/>
      <c r="M1" s="467"/>
      <c r="N1" s="468"/>
    </row>
    <row r="2" spans="1:14" ht="11.25" customHeight="1" x14ac:dyDescent="0.4">
      <c r="H2" s="73"/>
      <c r="I2" s="73"/>
      <c r="J2" s="74"/>
      <c r="K2" s="74"/>
      <c r="L2" s="74"/>
      <c r="M2" s="74"/>
      <c r="N2" s="74"/>
    </row>
    <row r="3" spans="1:14" ht="18" customHeight="1" x14ac:dyDescent="0.4">
      <c r="A3" s="2" t="s">
        <v>85</v>
      </c>
      <c r="B3" s="2"/>
      <c r="C3" s="2"/>
      <c r="D3" s="2"/>
      <c r="E3" s="2"/>
      <c r="F3" s="2"/>
      <c r="G3" s="2"/>
      <c r="H3" s="2"/>
      <c r="I3" s="2"/>
      <c r="J3" s="2"/>
      <c r="K3" s="2"/>
      <c r="L3" s="5"/>
      <c r="M3" s="5"/>
      <c r="N3" s="5"/>
    </row>
    <row r="4" spans="1:14" ht="18" customHeight="1" x14ac:dyDescent="0.4">
      <c r="B4" s="71" t="s">
        <v>162</v>
      </c>
    </row>
    <row r="5" spans="1:14" ht="18" customHeight="1" x14ac:dyDescent="0.4">
      <c r="B5" s="71" t="s">
        <v>236</v>
      </c>
    </row>
    <row r="6" spans="1:14" ht="29.25" customHeight="1" x14ac:dyDescent="0.4">
      <c r="A6" s="3"/>
      <c r="B6" s="20" t="s">
        <v>86</v>
      </c>
      <c r="C6" s="448" t="str">
        <f>IF(様式第6号!G10="","",様式第6号!G10)</f>
        <v/>
      </c>
      <c r="D6" s="449"/>
      <c r="E6" s="449"/>
      <c r="F6" s="449"/>
      <c r="G6" s="449"/>
      <c r="H6" s="449"/>
      <c r="I6" s="449"/>
      <c r="J6" s="449"/>
      <c r="K6" s="449"/>
      <c r="L6" s="449"/>
      <c r="M6" s="449"/>
      <c r="N6" s="450"/>
    </row>
    <row r="7" spans="1:14" ht="29.25" customHeight="1" x14ac:dyDescent="0.4">
      <c r="B7" s="447" t="s">
        <v>161</v>
      </c>
      <c r="C7" s="6" t="s">
        <v>199</v>
      </c>
      <c r="D7" s="463"/>
      <c r="E7" s="463"/>
      <c r="F7" s="7" t="s">
        <v>228</v>
      </c>
      <c r="G7" s="464"/>
      <c r="H7" s="464"/>
      <c r="I7" s="8"/>
      <c r="J7" s="8"/>
      <c r="K7" s="8"/>
      <c r="L7" s="8"/>
      <c r="M7" s="8"/>
      <c r="N7" s="9"/>
    </row>
    <row r="8" spans="1:14" ht="29.25" customHeight="1" x14ac:dyDescent="0.4">
      <c r="B8" s="447"/>
      <c r="C8" s="451" t="str">
        <f>IF(様式第6号!G8="","",様式第6号!G8)</f>
        <v/>
      </c>
      <c r="D8" s="452"/>
      <c r="E8" s="452"/>
      <c r="F8" s="452"/>
      <c r="G8" s="452"/>
      <c r="H8" s="452"/>
      <c r="I8" s="452"/>
      <c r="J8" s="452"/>
      <c r="K8" s="452"/>
      <c r="L8" s="452"/>
      <c r="M8" s="452"/>
      <c r="N8" s="453"/>
    </row>
    <row r="9" spans="1:14" ht="29.25" customHeight="1" x14ac:dyDescent="0.4">
      <c r="A9" s="3"/>
      <c r="B9" s="22" t="s">
        <v>87</v>
      </c>
      <c r="C9" s="434"/>
      <c r="D9" s="473"/>
      <c r="E9" s="473"/>
      <c r="F9" s="473"/>
      <c r="G9" s="473"/>
      <c r="H9" s="473"/>
      <c r="I9" s="10" t="s">
        <v>103</v>
      </c>
      <c r="J9" s="10"/>
      <c r="K9" s="474"/>
      <c r="L9" s="474"/>
      <c r="M9" s="10" t="s">
        <v>96</v>
      </c>
      <c r="N9" s="11"/>
    </row>
    <row r="10" spans="1:14" ht="29.25" customHeight="1" x14ac:dyDescent="0.4">
      <c r="B10" s="21" t="s">
        <v>88</v>
      </c>
      <c r="C10" s="458"/>
      <c r="D10" s="459"/>
      <c r="E10" s="459"/>
      <c r="F10" s="459"/>
      <c r="G10" s="459"/>
      <c r="H10" s="459"/>
      <c r="I10" s="12" t="s">
        <v>24</v>
      </c>
      <c r="J10" s="12"/>
      <c r="K10" s="13"/>
      <c r="L10" s="13"/>
      <c r="M10" s="13"/>
      <c r="N10" s="14"/>
    </row>
    <row r="11" spans="1:14" ht="29.25" customHeight="1" x14ac:dyDescent="0.4">
      <c r="A11" s="15"/>
      <c r="B11" s="23" t="s">
        <v>160</v>
      </c>
      <c r="C11" s="458"/>
      <c r="D11" s="459"/>
      <c r="E11" s="459"/>
      <c r="F11" s="459"/>
      <c r="G11" s="459"/>
      <c r="H11" s="459"/>
      <c r="I11" s="12" t="s">
        <v>83</v>
      </c>
      <c r="J11" s="12"/>
      <c r="K11" s="13"/>
      <c r="L11" s="13"/>
      <c r="M11" s="13"/>
      <c r="N11" s="14"/>
    </row>
    <row r="12" spans="1:14" ht="129.75" customHeight="1" x14ac:dyDescent="0.4">
      <c r="B12" s="21" t="s">
        <v>89</v>
      </c>
      <c r="C12" s="460"/>
      <c r="D12" s="461"/>
      <c r="E12" s="461"/>
      <c r="F12" s="461"/>
      <c r="G12" s="461"/>
      <c r="H12" s="461"/>
      <c r="I12" s="461"/>
      <c r="J12" s="461"/>
      <c r="K12" s="461"/>
      <c r="L12" s="461"/>
      <c r="M12" s="461"/>
      <c r="N12" s="462"/>
    </row>
    <row r="13" spans="1:14" ht="98.25" customHeight="1" x14ac:dyDescent="0.4">
      <c r="A13" s="4"/>
      <c r="B13" s="24" t="s">
        <v>90</v>
      </c>
      <c r="C13" s="460"/>
      <c r="D13" s="461"/>
      <c r="E13" s="461"/>
      <c r="F13" s="461"/>
      <c r="G13" s="461"/>
      <c r="H13" s="461"/>
      <c r="I13" s="461"/>
      <c r="J13" s="461"/>
      <c r="K13" s="461"/>
      <c r="L13" s="461"/>
      <c r="M13" s="461"/>
      <c r="N13" s="462"/>
    </row>
    <row r="14" spans="1:14" ht="98.25" customHeight="1" x14ac:dyDescent="0.4">
      <c r="B14" s="22" t="s">
        <v>91</v>
      </c>
      <c r="C14" s="460"/>
      <c r="D14" s="461"/>
      <c r="E14" s="461"/>
      <c r="F14" s="461"/>
      <c r="G14" s="461"/>
      <c r="H14" s="461"/>
      <c r="I14" s="461"/>
      <c r="J14" s="461"/>
      <c r="K14" s="461"/>
      <c r="L14" s="461"/>
      <c r="M14" s="461"/>
      <c r="N14" s="462"/>
    </row>
    <row r="15" spans="1:14" s="17" customFormat="1" ht="29.25" customHeight="1" x14ac:dyDescent="0.4">
      <c r="A15" s="16"/>
      <c r="B15" s="25"/>
      <c r="C15" s="454" t="s">
        <v>92</v>
      </c>
      <c r="D15" s="455"/>
      <c r="E15" s="469"/>
      <c r="F15" s="469"/>
      <c r="G15" s="469"/>
      <c r="H15" s="469"/>
      <c r="I15" s="469"/>
      <c r="J15" s="469"/>
      <c r="K15" s="469"/>
      <c r="L15" s="469"/>
      <c r="M15" s="469"/>
      <c r="N15" s="470"/>
    </row>
    <row r="16" spans="1:14" s="17" customFormat="1" ht="29.25" customHeight="1" x14ac:dyDescent="0.4">
      <c r="A16" s="18"/>
      <c r="B16" s="26" t="s">
        <v>163</v>
      </c>
      <c r="C16" s="456" t="s">
        <v>93</v>
      </c>
      <c r="D16" s="457"/>
      <c r="E16" s="471"/>
      <c r="F16" s="471"/>
      <c r="G16" s="471"/>
      <c r="H16" s="471"/>
      <c r="I16" s="471"/>
      <c r="J16" s="471"/>
      <c r="K16" s="471"/>
      <c r="L16" s="471"/>
      <c r="M16" s="471"/>
      <c r="N16" s="472"/>
    </row>
    <row r="17" spans="1:14" s="17" customFormat="1" ht="23.25" customHeight="1" x14ac:dyDescent="0.4">
      <c r="A17" s="18"/>
      <c r="B17" s="24"/>
      <c r="C17" s="451" t="s">
        <v>94</v>
      </c>
      <c r="D17" s="452"/>
      <c r="E17" s="452"/>
      <c r="F17" s="452"/>
      <c r="G17" s="452"/>
      <c r="H17" s="452"/>
      <c r="I17" s="452"/>
      <c r="J17" s="452"/>
      <c r="K17" s="452"/>
      <c r="L17" s="452"/>
      <c r="M17" s="452"/>
      <c r="N17" s="453"/>
    </row>
    <row r="18" spans="1:14" s="17" customFormat="1" ht="84.75" customHeight="1" x14ac:dyDescent="0.4">
      <c r="A18" s="18"/>
      <c r="B18" s="21" t="s">
        <v>95</v>
      </c>
      <c r="C18" s="460"/>
      <c r="D18" s="461"/>
      <c r="E18" s="461"/>
      <c r="F18" s="461"/>
      <c r="G18" s="461"/>
      <c r="H18" s="461"/>
      <c r="I18" s="461"/>
      <c r="J18" s="461"/>
      <c r="K18" s="461"/>
      <c r="L18" s="461"/>
      <c r="M18" s="461"/>
      <c r="N18" s="462"/>
    </row>
  </sheetData>
  <sheetProtection sheet="1" objects="1" scenarios="1"/>
  <mergeCells count="20">
    <mergeCell ref="H1:I1"/>
    <mergeCell ref="J1:N1"/>
    <mergeCell ref="C18:N18"/>
    <mergeCell ref="E15:N15"/>
    <mergeCell ref="E16:N16"/>
    <mergeCell ref="C12:N12"/>
    <mergeCell ref="C9:H9"/>
    <mergeCell ref="K9:L9"/>
    <mergeCell ref="C10:H10"/>
    <mergeCell ref="B7:B8"/>
    <mergeCell ref="C6:N6"/>
    <mergeCell ref="C17:N17"/>
    <mergeCell ref="C15:D15"/>
    <mergeCell ref="C16:D16"/>
    <mergeCell ref="C11:H11"/>
    <mergeCell ref="C13:N13"/>
    <mergeCell ref="C14:N14"/>
    <mergeCell ref="D7:E7"/>
    <mergeCell ref="G7:H7"/>
    <mergeCell ref="C8:N8"/>
  </mergeCells>
  <phoneticPr fontId="1"/>
  <conditionalFormatting sqref="C9:C11">
    <cfRule type="expression" dxfId="6" priority="8">
      <formula>C9=""</formula>
    </cfRule>
  </conditionalFormatting>
  <conditionalFormatting sqref="C12:N14">
    <cfRule type="expression" dxfId="5" priority="5">
      <formula>C12=""</formula>
    </cfRule>
  </conditionalFormatting>
  <conditionalFormatting sqref="C18:N18">
    <cfRule type="expression" dxfId="4" priority="4">
      <formula>C18=""</formula>
    </cfRule>
  </conditionalFormatting>
  <conditionalFormatting sqref="D7:E7">
    <cfRule type="expression" dxfId="3" priority="14">
      <formula>D7=""</formula>
    </cfRule>
  </conditionalFormatting>
  <conditionalFormatting sqref="E15:N16">
    <cfRule type="expression" dxfId="2" priority="2">
      <formula>E15=""</formula>
    </cfRule>
  </conditionalFormatting>
  <conditionalFormatting sqref="G7:H7">
    <cfRule type="expression" dxfId="1" priority="12">
      <formula>G7=""</formula>
    </cfRule>
  </conditionalFormatting>
  <conditionalFormatting sqref="K9:L9">
    <cfRule type="expression" dxfId="0" priority="10">
      <formula>$K$9=""</formula>
    </cfRule>
  </conditionalFormatting>
  <pageMargins left="0.70866141732283472" right="0.70866141732283472" top="0.74803149606299213" bottom="0.74803149606299213" header="0.31496062992125984" footer="0.31496062992125984"/>
  <pageSetup paperSize="9" scale="95"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様式第6号</vt:lpstr>
      <vt:lpstr>様式第7号</vt:lpstr>
      <vt:lpstr>【申請前にご確認ください】</vt:lpstr>
      <vt:lpstr>大阪市使用シート（非表示)</vt:lpstr>
      <vt:lpstr>大阪市使用シート２（非表示）</vt:lpstr>
      <vt:lpstr>【申請前にご確認ください】!Print_Area</vt:lpstr>
      <vt:lpstr>'大阪市使用シート２（非表示）'!Print_Area</vt:lpstr>
      <vt:lpstr>様式第6号!Print_Area</vt:lpstr>
      <vt:lpstr>様式第7号!Print_Area</vt:lpstr>
      <vt:lpstr>様式第7号!Print_Titles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2024-08-07T06:35:01Z</dcterms:created>
  <dcterms:modified xsi:type="dcterms:W3CDTF">2025-04-25T06:01:45Z</dcterms:modified>
</cp:coreProperties>
</file>