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3D014C79-2274-404F-8F7D-260F3835FC1C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出資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7">#REF!</definedName>
    <definedName name="CTI番号">#REF!</definedName>
    <definedName name="DB型２" localSheetId="7">[9]リスト!$A$2:$A$4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出資金明細!$A$1:$R$20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'[10]設定シート(概要版)'!$A$22:$A$27</definedName>
    <definedName name="表示金額単位">'[6]設定シート(概要版)'!$A$22:$A$27</definedName>
    <definedName name="表示金額単位先頭" localSheetId="7">'[10]設定シート(概要版)'!$A$22</definedName>
    <definedName name="表示金額単位先頭">'[6]設定シート(概要版)'!$A$22</definedName>
    <definedName name="表示金額単位表" localSheetId="7">'[10]設定シート(概要版)'!$A$22:$C$27</definedName>
    <definedName name="表示金額単位表">'[6]設定シート(概要版)'!$A$22:$C$27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[11]リスト!$B$2:$B$8</definedName>
    <definedName name="凡例">[7]リスト!$B$2:$B$8</definedName>
    <definedName name="問合せ区分" localSheetId="7">#REF!</definedName>
    <definedName name="問合せ区分">#REF!</definedName>
    <definedName name="有り無し" localSheetId="7">[11]リスト!$A$2:$A$3</definedName>
    <definedName name="有り無し">[7]リスト!$A$2:$A$3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3" l="1"/>
  <c r="P19" i="13"/>
  <c r="J19" i="13"/>
  <c r="I19" i="13"/>
  <c r="N13" i="13"/>
  <c r="J13" i="13"/>
  <c r="I13" i="13"/>
  <c r="O12" i="13"/>
  <c r="M12" i="13"/>
  <c r="O11" i="13"/>
  <c r="O13" i="13" s="1"/>
  <c r="M11" i="13"/>
</calcChain>
</file>

<file path=xl/sharedStrings.xml><?xml version="1.0" encoding="utf-8"?>
<sst xmlns="http://schemas.openxmlformats.org/spreadsheetml/2006/main" count="367" uniqueCount="261">
  <si>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</si>
  <si>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</si>
  <si>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</si>
  <si>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</si>
  <si>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経済戦略総務事業</t>
    <rPh sb="0" eb="4">
      <t>ケイザイセンリャク</t>
    </rPh>
    <rPh sb="4" eb="6">
      <t>ソウム</t>
    </rPh>
    <rPh sb="6" eb="8">
      <t>ジギョウ</t>
    </rPh>
    <phoneticPr fontId="1"/>
  </si>
  <si>
    <t>一般会計</t>
  </si>
  <si>
    <t>経済戦略局</t>
  </si>
  <si>
    <t>経済戦略総務事業</t>
  </si>
  <si>
    <t>貸 借 対 照 表</t>
    <phoneticPr fontId="15"/>
  </si>
  <si>
    <t>（令和6年3月31日）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</si>
  <si>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</si>
  <si>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</si>
  <si>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</si>
  <si>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</si>
  <si>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</si>
  <si>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</si>
  <si>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</si>
  <si>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</si>
  <si>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</si>
  <si>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</si>
  <si>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</si>
  <si>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</si>
  <si>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</si>
  <si>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</si>
  <si>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</si>
  <si>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</si>
  <si>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</si>
  <si>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</si>
  <si>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</si>
  <si>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</si>
  <si>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</si>
  <si>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</si>
  <si>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</si>
  <si>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</si>
  <si>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</si>
  <si>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</si>
  <si>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</si>
  <si>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</si>
  <si>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</si>
  <si>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</si>
  <si>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</si>
  <si>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</si>
  <si>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</si>
  <si>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</si>
  <si>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</si>
  <si>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</si>
  <si>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</si>
  <si>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</si>
  <si>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</si>
  <si>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</si>
  <si>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</si>
  <si>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</si>
  <si>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</si>
  <si>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</si>
  <si>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</si>
  <si>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</si>
  <si>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</si>
  <si>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</si>
  <si>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</si>
  <si>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</si>
  <si>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</si>
  <si>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</si>
  <si>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</si>
  <si>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</si>
  <si>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</si>
  <si>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</si>
  <si>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</si>
  <si>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</si>
  <si>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</si>
  <si>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</si>
  <si>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</si>
  <si>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</si>
  <si>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</si>
  <si>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</si>
  <si>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</si>
  <si>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</si>
  <si>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</si>
  <si>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</si>
  <si>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</si>
  <si>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（自令和5年4月1日　至令和6年3月31日）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</si>
  <si>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</si>
  <si>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</si>
  <si>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</si>
  <si>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</si>
  <si>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</si>
  <si>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</si>
  <si>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</si>
  <si>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</si>
  <si>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</si>
  <si>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</si>
  <si>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</si>
  <si>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</si>
  <si>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</si>
  <si>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</si>
  <si>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</si>
  <si>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</si>
  <si>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</si>
  <si>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</si>
  <si>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</si>
  <si>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</si>
  <si>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</si>
  <si>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</si>
  <si>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</si>
  <si>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</si>
  <si>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</si>
  <si>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</si>
  <si>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</si>
  <si>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</si>
  <si>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</si>
  <si>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</si>
  <si>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</si>
  <si>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</si>
  <si>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</si>
  <si>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</si>
  <si>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</si>
  <si>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</si>
  <si>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</si>
  <si>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</si>
  <si>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</si>
  <si>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</si>
  <si>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</si>
  <si>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</si>
  <si>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</si>
  <si>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</si>
  <si>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</si>
  <si>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</si>
  <si>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</si>
  <si>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</si>
  <si>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</si>
  <si>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</si>
  <si>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</si>
  <si>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</si>
  <si>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</si>
  <si>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</si>
  <si>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</si>
  <si>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</si>
  <si>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</si>
  <si>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</si>
  <si>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</si>
  <si>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</si>
  <si>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</si>
  <si>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</si>
  <si>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</si>
  <si>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</si>
  <si>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</si>
  <si>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</si>
  <si>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</si>
  <si>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</si>
  <si>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</si>
  <si>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</si>
  <si>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</si>
  <si>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</si>
  <si>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</si>
  <si>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</si>
  <si>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</si>
  <si>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</si>
  <si>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</si>
  <si>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</si>
  <si>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</si>
  <si>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</si>
  <si>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</si>
  <si>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</si>
  <si>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</si>
  <si>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</si>
  <si>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</si>
  <si>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</si>
  <si>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</si>
  <si>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</si>
  <si>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</si>
  <si>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</si>
  <si>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</si>
  <si>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</si>
  <si>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</si>
  <si>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</si>
  <si>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</si>
  <si>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</si>
  <si>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</si>
  <si>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</si>
  <si>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</si>
  <si>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</si>
  <si>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</si>
  <si>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</si>
  <si>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</si>
  <si>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</si>
  <si>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</si>
  <si>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</si>
  <si>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</si>
  <si>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</si>
  <si>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</si>
  <si>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</si>
  <si>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</si>
  <si>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</si>
  <si>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</si>
  <si>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</si>
  <si>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</si>
  <si>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</si>
  <si>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</si>
  <si>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</si>
  <si>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</si>
  <si>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</si>
  <si>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</si>
  <si>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</si>
  <si>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</si>
  <si>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</si>
  <si>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</si>
  <si>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</si>
  <si>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</si>
  <si>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</si>
  <si>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</si>
  <si>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</si>
  <si>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</si>
  <si>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</si>
  <si>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</si>
  <si>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</si>
  <si>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</si>
  <si>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</si>
  <si>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</si>
  <si>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</si>
  <si>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</si>
  <si>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</si>
  <si>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</si>
  <si>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</si>
  <si>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</si>
  <si>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</si>
  <si>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</si>
  <si>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</si>
  <si>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</si>
  <si>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</si>
  <si>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</si>
  <si>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</si>
  <si>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</si>
  <si>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経済戦略総務事業</t>
    <rPh sb="0" eb="2">
      <t>ケイザイ</t>
    </rPh>
    <rPh sb="2" eb="4">
      <t>センリャク</t>
    </rPh>
    <rPh sb="4" eb="6">
      <t>ソウム</t>
    </rPh>
    <rPh sb="6" eb="8">
      <t>ジギョウ</t>
    </rPh>
    <phoneticPr fontId="20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</si>
  <si>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</si>
  <si>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</si>
  <si>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</si>
  <si>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</si>
  <si>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</si>
  <si>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</si>
  <si>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株数・口数など</t>
    <rPh sb="0" eb="2">
      <t>カブスウ</t>
    </rPh>
    <rPh sb="3" eb="4">
      <t>クチ</t>
    </rPh>
    <rPh sb="4" eb="5">
      <t>スウ</t>
    </rPh>
    <phoneticPr fontId="27"/>
  </si>
  <si>
    <t>一株あたり純資産額</t>
    <rPh sb="0" eb="2">
      <t>ヒトカブ</t>
    </rPh>
    <rPh sb="5" eb="8">
      <t>ジュンシサン</t>
    </rPh>
    <rPh sb="8" eb="9">
      <t>ガク</t>
    </rPh>
    <phoneticPr fontId="15"/>
  </si>
  <si>
    <t>実質価額</t>
    <rPh sb="0" eb="2">
      <t>ジッシツ</t>
    </rPh>
    <rPh sb="2" eb="4">
      <t>カガク</t>
    </rPh>
    <phoneticPr fontId="27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</si>
  <si>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</si>
  <si>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</si>
  <si>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③</t>
    <phoneticPr fontId="27"/>
  </si>
  <si>
    <t>④＝②×③</t>
    <phoneticPr fontId="27"/>
  </si>
  <si>
    <t>⑤</t>
    <phoneticPr fontId="27"/>
  </si>
  <si>
    <t>①－⑤</t>
    <phoneticPr fontId="27"/>
  </si>
  <si>
    <t>（株）大阪市開発公社</t>
    <phoneticPr fontId="27"/>
  </si>
  <si>
    <t>（株）大阪城ホール</t>
    <phoneticPr fontId="27"/>
  </si>
  <si>
    <t>合　　　　計</t>
    <rPh sb="0" eb="1">
      <t>ア</t>
    </rPh>
    <rPh sb="5" eb="6">
      <t>ケイ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</si>
  <si>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</si>
  <si>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</si>
  <si>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</si>
  <si>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</si>
  <si>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</si>
  <si>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</si>
  <si>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</si>
  <si>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</si>
  <si>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</si>
  <si>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</si>
  <si>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（一財）地域活性化センター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</si>
</sst>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_);[Red]\(0\)"/>
    <numFmt numFmtId="178" formatCode="#,##0;&quot;△ &quot;#,##0"/>
    <numFmt numFmtId="179" formatCode="#,##0.00;&quot;▲ &quot;#,##0.00"/>
    <numFmt numFmtId="180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9" fontId="26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  <xf numFmtId="180" fontId="26" fillId="0" borderId="13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23961E92-A3F6-488E-8F24-7B07238AC5C1}"/>
    <cellStyle name="標準 3" xfId="3" xr:uid="{8576E9F3-FE88-4269-B302-3EE644E851BE}"/>
    <cellStyle name="標準 4" xfId="4" xr:uid="{2031A8DB-C002-4F62-9415-843A182431BD}"/>
    <cellStyle name="標準 4 2" xfId="2" xr:uid="{00000000-0005-0000-0000-000002000000}"/>
    <cellStyle name="標準 5 2" xfId="6" xr:uid="{1A944983-538D-41A7-A6D6-67D7B2D32990}"/>
    <cellStyle name="標準 6 2" xfId="5" xr:uid="{CC745349-72D7-406F-867A-7846202559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2%20&#32076;&#28168;&#25126;&#30053;&#23616;&#65288;&#35336;&#29702;&#65289;\04%20&#26032;&#20844;&#20250;&#35336;\05.&#27770;&#31639;&#25972;&#29702;&#26989;&#21209;\09%20R6&#24180;&#24230;&#20107;&#21209;&#65288;R5&#24180;&#24230;&#27770;&#31639;&#65289;\30_&#20844;&#34920;\03.&#20316;&#26989;\02.&#20844;&#34920;\&#12304;&#32076;&#28168;&#25126;&#30053;&#23616;&#12305;R05&#36001;&#21209;&#35576;&#34920;&#65288;&#26412;&#34920;&#65289;\&#20250;&#35336;&#12539;&#23616;&#21306;&#12539;&#26045;&#31574;&#20107;&#26989;&#21029;\R5&#38468;&#23646;&#26126;&#32048;&#34920;&#65288;&#19968;&#33324;&#20250;&#35336;%20&#32076;&#28168;&#25126;&#30053;&#23616;%20&#32076;&#28168;&#25126;&#30053;&#32207;&#21209;&#20107;&#26989;&#65289;.xlsx" TargetMode="External"/><Relationship Id="rId1" Type="http://schemas.openxmlformats.org/officeDocument/2006/relationships/externalLinkPath" Target="R5&#38468;&#23646;&#26126;&#32048;&#34920;&#65288;&#19968;&#33324;&#20250;&#35336;%20&#32076;&#28168;&#25126;&#30053;&#23616;%20&#32076;&#28168;&#25126;&#30053;&#32207;&#21209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出資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50D30-9DFC-4F18-9451-7CB822CA319E}">
  <sheetPr>
    <pageSetUpPr fitToPage="1"/>
  </sheetPr>
  <dimension ref="A1:T200"/>
  <sheetViews>
    <sheetView showGridLines="0" view="pageBreakPreview" zoomScale="60" zoomScaleNormal="60" workbookViewId="0">
      <selection activeCell="K27" sqref="K27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84876441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83843145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1033296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747287279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12388955621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1899434519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1899434519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746426199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1899434517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0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2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861080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832163720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11556791901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5994526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1894376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10481416200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10476416200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5000000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59212284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-58996284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11556791901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12388955621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12388955621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6D32-D914-4CF8-9A7D-CEB7BEC6A207}">
  <sheetPr>
    <pageSetUpPr fitToPage="1"/>
  </sheetPr>
  <dimension ref="A1:M192"/>
  <sheetViews>
    <sheetView showGridLines="0" view="pageBreakPreview" zoomScale="50" zoomScaleNormal="60" zoomScaleSheetLayoutView="50" workbookViewId="0">
      <selection activeCell="K27" sqref="K27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124876883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7075960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73669000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44131923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1197775743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786075321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83843145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47509179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263541810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15400000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1173420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232868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-1072898860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216000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216000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216000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1049784184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-22898676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1ACD-E3C3-4455-8679-A97F7A3A29BD}">
  <sheetPr>
    <pageSetUpPr fitToPage="1"/>
  </sheetPr>
  <dimension ref="A1:N68"/>
  <sheetViews>
    <sheetView showGridLines="0" view="pageBreakPreview" zoomScale="50" zoomScaleNormal="60" zoomScaleSheetLayoutView="50" workbookViewId="0">
      <selection activeCell="K27" sqref="K27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11579690577</v>
      </c>
      <c r="K21" s="117">
        <v>0</v>
      </c>
      <c r="L21" s="117">
        <v>11579690577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-22898676</v>
      </c>
      <c r="K22" s="117">
        <v>0</v>
      </c>
      <c r="L22" s="117">
        <v>-22898676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11556791901</v>
      </c>
      <c r="K23" s="117">
        <v>0</v>
      </c>
      <c r="L23" s="117">
        <v>11556791901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0AF4-220A-42E1-A6DE-2CF9B543B4B1}">
  <sheetPr>
    <pageSetUpPr fitToPage="1"/>
  </sheetPr>
  <dimension ref="A1:U200"/>
  <sheetViews>
    <sheetView showGridLines="0" view="pageBreakPreview" topLeftCell="A36" zoomScale="50" zoomScaleNormal="60" zoomScaleSheetLayoutView="50" workbookViewId="0">
      <selection activeCell="K27" sqref="K27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124876883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7075960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73669000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44131923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1173627771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894453093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263541810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15400000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1033296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232868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1033296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-1048750888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-1033296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-1049784184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1049784184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3274-5EBF-4DEA-8BA7-6FC83AAD42B3}">
  <sheetPr>
    <pageSetUpPr fitToPage="1"/>
  </sheetPr>
  <dimension ref="B1:O37"/>
  <sheetViews>
    <sheetView showGridLines="0" view="pageBreakPreview" zoomScale="60" zoomScaleNormal="55" workbookViewId="0">
      <selection activeCell="K27" sqref="K27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1899855592</v>
      </c>
      <c r="J10" s="158">
        <v>0</v>
      </c>
      <c r="K10" s="158">
        <v>0</v>
      </c>
      <c r="L10" s="158">
        <v>1899855592</v>
      </c>
      <c r="M10" s="158">
        <v>421073</v>
      </c>
      <c r="N10" s="158">
        <v>0</v>
      </c>
      <c r="O10" s="158">
        <v>1899434519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1899855592</v>
      </c>
      <c r="J11" s="158">
        <v>0</v>
      </c>
      <c r="K11" s="158">
        <v>0</v>
      </c>
      <c r="L11" s="158">
        <v>1899855592</v>
      </c>
      <c r="M11" s="158">
        <v>421073</v>
      </c>
      <c r="N11" s="158">
        <v>0</v>
      </c>
      <c r="O11" s="158">
        <v>1899434519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1899434517</v>
      </c>
      <c r="J12" s="158">
        <v>0</v>
      </c>
      <c r="K12" s="158">
        <v>0</v>
      </c>
      <c r="L12" s="158">
        <v>1899434517</v>
      </c>
      <c r="M12" s="158">
        <v>0</v>
      </c>
      <c r="N12" s="158">
        <v>0</v>
      </c>
      <c r="O12" s="158">
        <v>1899434517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421075</v>
      </c>
      <c r="J14" s="158">
        <v>0</v>
      </c>
      <c r="K14" s="158">
        <v>0</v>
      </c>
      <c r="L14" s="158">
        <v>421075</v>
      </c>
      <c r="M14" s="158">
        <v>421073</v>
      </c>
      <c r="N14" s="158">
        <v>0</v>
      </c>
      <c r="O14" s="158">
        <v>2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6601730</v>
      </c>
      <c r="J30" s="158">
        <v>0</v>
      </c>
      <c r="K30" s="158">
        <v>0</v>
      </c>
      <c r="L30" s="158">
        <v>6601730</v>
      </c>
      <c r="M30" s="158">
        <v>607204</v>
      </c>
      <c r="N30" s="158">
        <v>140124</v>
      </c>
      <c r="O30" s="158">
        <v>5994526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4133184</v>
      </c>
      <c r="J31" s="158">
        <v>0</v>
      </c>
      <c r="K31" s="158">
        <v>0</v>
      </c>
      <c r="L31" s="158">
        <v>4133184</v>
      </c>
      <c r="M31" s="158">
        <v>2238808</v>
      </c>
      <c r="N31" s="158">
        <v>1033296</v>
      </c>
      <c r="O31" s="158">
        <v>1894376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1910590506</v>
      </c>
      <c r="J35" s="158">
        <v>0</v>
      </c>
      <c r="K35" s="158">
        <v>0</v>
      </c>
      <c r="L35" s="158">
        <v>1910590506</v>
      </c>
      <c r="M35" s="158">
        <v>3267085</v>
      </c>
      <c r="N35" s="158">
        <v>1173420</v>
      </c>
      <c r="O35" s="158">
        <v>1907323421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854E-70DE-4A39-A116-43C6AA92689B}">
  <sheetPr>
    <pageSetUpPr fitToPage="1"/>
  </sheetPr>
  <dimension ref="B1:N19"/>
  <sheetViews>
    <sheetView showGridLines="0" view="pageBreakPreview" topLeftCell="A6" zoomScale="60" zoomScaleNormal="55" workbookViewId="0">
      <selection activeCell="K27" sqref="K27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58996284</v>
      </c>
      <c r="J15" s="183">
        <v>0</v>
      </c>
      <c r="K15" s="183">
        <v>0</v>
      </c>
      <c r="L15" s="183">
        <v>0</v>
      </c>
      <c r="M15" s="183">
        <v>0</v>
      </c>
      <c r="N15" s="183">
        <v>58996284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79237208</v>
      </c>
      <c r="J16" s="183">
        <v>83843145</v>
      </c>
      <c r="K16" s="183">
        <v>79237208</v>
      </c>
      <c r="L16" s="183">
        <v>0</v>
      </c>
      <c r="M16" s="183">
        <v>79237208</v>
      </c>
      <c r="N16" s="183">
        <v>83843145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728057584</v>
      </c>
      <c r="J17" s="183">
        <v>47509179</v>
      </c>
      <c r="K17" s="183">
        <v>29140564</v>
      </c>
      <c r="L17" s="183">
        <v>0</v>
      </c>
      <c r="M17" s="183">
        <v>29140564</v>
      </c>
      <c r="N17" s="183">
        <v>746426199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866291076</v>
      </c>
      <c r="J19" s="183">
        <v>131352324</v>
      </c>
      <c r="K19" s="183">
        <v>108377772</v>
      </c>
      <c r="L19" s="183">
        <v>0</v>
      </c>
      <c r="M19" s="183">
        <v>108377772</v>
      </c>
      <c r="N19" s="183">
        <v>889265628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8" sqref="C8:D8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8F7C-01B6-4B08-99AB-ABD11F436AF4}">
  <sheetPr>
    <pageSetUpPr fitToPage="1"/>
  </sheetPr>
  <dimension ref="A1:R19"/>
  <sheetViews>
    <sheetView showGridLines="0" tabSelected="1" view="pageBreakPreview" zoomScale="70" zoomScaleNormal="70" zoomScaleSheetLayoutView="70" workbookViewId="0">
      <selection activeCell="K17" sqref="K17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36.3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3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ht="21.95" customHeight="1" x14ac:dyDescent="0.15">
      <c r="B7" s="185"/>
      <c r="C7" s="185"/>
      <c r="D7" s="185"/>
      <c r="E7" s="185"/>
      <c r="F7" s="185"/>
      <c r="G7" s="185"/>
      <c r="H7" s="185"/>
      <c r="I7" s="186"/>
      <c r="J7" s="186"/>
      <c r="K7" s="186"/>
      <c r="L7" s="186"/>
      <c r="M7" s="186"/>
    </row>
    <row r="8" spans="1:18" x14ac:dyDescent="0.15">
      <c r="B8" s="141" t="s">
        <v>233</v>
      </c>
      <c r="M8" s="167"/>
      <c r="N8" s="167"/>
      <c r="O8" s="167" t="s">
        <v>234</v>
      </c>
    </row>
    <row r="9" spans="1:18" ht="21.95" customHeight="1" x14ac:dyDescent="0.15">
      <c r="B9" s="168" t="s">
        <v>235</v>
      </c>
      <c r="C9" s="169"/>
      <c r="D9" s="169"/>
      <c r="E9" s="169"/>
      <c r="F9" s="169"/>
      <c r="G9" s="169"/>
      <c r="H9" s="170"/>
      <c r="I9" s="175" t="s">
        <v>236</v>
      </c>
      <c r="J9" s="187" t="s">
        <v>237</v>
      </c>
      <c r="K9" s="187" t="s">
        <v>238</v>
      </c>
      <c r="L9" s="188" t="s">
        <v>239</v>
      </c>
      <c r="M9" s="188" t="s">
        <v>240</v>
      </c>
      <c r="N9" s="188" t="s">
        <v>241</v>
      </c>
      <c r="O9" s="188" t="s">
        <v>242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89" t="s">
        <v>211</v>
      </c>
      <c r="K10" s="189" t="s">
        <v>212</v>
      </c>
      <c r="L10" s="189" t="s">
        <v>243</v>
      </c>
      <c r="M10" s="189" t="s">
        <v>244</v>
      </c>
      <c r="N10" s="189" t="s">
        <v>245</v>
      </c>
      <c r="O10" s="189" t="s">
        <v>246</v>
      </c>
    </row>
    <row r="11" spans="1:18" ht="21.95" customHeight="1" x14ac:dyDescent="0.15">
      <c r="B11" s="190" t="s">
        <v>247</v>
      </c>
      <c r="C11" s="191"/>
      <c r="D11" s="191"/>
      <c r="E11" s="191"/>
      <c r="F11" s="191"/>
      <c r="G11" s="191"/>
      <c r="H11" s="192"/>
      <c r="I11" s="158">
        <v>5971416200</v>
      </c>
      <c r="J11" s="158">
        <v>5971416200</v>
      </c>
      <c r="K11" s="193">
        <v>1760589</v>
      </c>
      <c r="L11" s="193">
        <v>4419</v>
      </c>
      <c r="M11" s="158">
        <f t="shared" ref="M11" si="0">ROUND(K11*L11,0.1)</f>
        <v>7780042791</v>
      </c>
      <c r="N11" s="158"/>
      <c r="O11" s="158">
        <f t="shared" ref="O11" si="1">J11-N11</f>
        <v>5971416200</v>
      </c>
      <c r="P11" s="186"/>
    </row>
    <row r="12" spans="1:18" ht="21.95" customHeight="1" x14ac:dyDescent="0.15">
      <c r="B12" s="190" t="s">
        <v>248</v>
      </c>
      <c r="C12" s="191"/>
      <c r="D12" s="191"/>
      <c r="E12" s="191"/>
      <c r="F12" s="191"/>
      <c r="G12" s="191"/>
      <c r="H12" s="192"/>
      <c r="I12" s="158">
        <v>4505000000</v>
      </c>
      <c r="J12" s="158">
        <v>4505000000</v>
      </c>
      <c r="K12" s="193">
        <v>90100</v>
      </c>
      <c r="L12" s="193">
        <v>107851</v>
      </c>
      <c r="M12" s="158">
        <f>ROUND(K12*L12,0.1)</f>
        <v>9717375100</v>
      </c>
      <c r="N12" s="158"/>
      <c r="O12" s="158">
        <f>J12-N12</f>
        <v>4505000000</v>
      </c>
      <c r="P12" s="186"/>
    </row>
    <row r="13" spans="1:18" ht="21.95" customHeight="1" x14ac:dyDescent="0.15">
      <c r="B13" s="172" t="s">
        <v>249</v>
      </c>
      <c r="C13" s="173"/>
      <c r="D13" s="173"/>
      <c r="E13" s="173"/>
      <c r="F13" s="173"/>
      <c r="G13" s="173"/>
      <c r="H13" s="174"/>
      <c r="I13" s="183">
        <f>SUM(I11:I12)</f>
        <v>10476416200</v>
      </c>
      <c r="J13" s="183">
        <f>SUM(J11:J12)</f>
        <v>10476416200</v>
      </c>
      <c r="K13" s="194"/>
      <c r="L13" s="194"/>
      <c r="M13" s="194"/>
      <c r="N13" s="183">
        <f>SUM(N11:N12)</f>
        <v>0</v>
      </c>
      <c r="O13" s="183">
        <f>SUM(O11:O12)</f>
        <v>10476416200</v>
      </c>
      <c r="P13" s="186"/>
    </row>
    <row r="14" spans="1:18" ht="21.95" customHeight="1" x14ac:dyDescent="0.15">
      <c r="B14" s="185"/>
      <c r="C14" s="185"/>
      <c r="D14" s="185"/>
      <c r="E14" s="185"/>
      <c r="F14" s="185"/>
      <c r="G14" s="185"/>
      <c r="H14" s="185"/>
      <c r="I14" s="186"/>
      <c r="J14" s="186"/>
      <c r="K14" s="186"/>
      <c r="L14" s="186"/>
      <c r="M14" s="186"/>
      <c r="N14" s="186"/>
      <c r="O14" s="186"/>
    </row>
    <row r="15" spans="1:18" x14ac:dyDescent="0.15">
      <c r="B15" s="141" t="s">
        <v>250</v>
      </c>
      <c r="P15" s="167"/>
      <c r="Q15" s="167" t="s">
        <v>234</v>
      </c>
    </row>
    <row r="16" spans="1:18" ht="21.95" customHeight="1" x14ac:dyDescent="0.15">
      <c r="B16" s="168" t="s">
        <v>235</v>
      </c>
      <c r="C16" s="169"/>
      <c r="D16" s="169"/>
      <c r="E16" s="169"/>
      <c r="F16" s="169"/>
      <c r="G16" s="169"/>
      <c r="H16" s="170"/>
      <c r="I16" s="175" t="s">
        <v>236</v>
      </c>
      <c r="J16" s="187" t="s">
        <v>237</v>
      </c>
      <c r="K16" s="188" t="s">
        <v>251</v>
      </c>
      <c r="L16" s="188" t="s">
        <v>252</v>
      </c>
      <c r="M16" s="188" t="s">
        <v>253</v>
      </c>
      <c r="N16" s="188" t="s">
        <v>254</v>
      </c>
      <c r="O16" s="188" t="s">
        <v>255</v>
      </c>
      <c r="P16" s="188" t="s">
        <v>241</v>
      </c>
      <c r="Q16" s="188" t="s">
        <v>242</v>
      </c>
    </row>
    <row r="17" spans="2:17" ht="21.95" customHeight="1" x14ac:dyDescent="0.15">
      <c r="B17" s="176"/>
      <c r="C17" s="177"/>
      <c r="D17" s="177"/>
      <c r="E17" s="177"/>
      <c r="F17" s="177"/>
      <c r="G17" s="177"/>
      <c r="H17" s="178"/>
      <c r="I17" s="181"/>
      <c r="J17" s="189" t="s">
        <v>211</v>
      </c>
      <c r="K17" s="189" t="s">
        <v>212</v>
      </c>
      <c r="L17" s="189" t="s">
        <v>213</v>
      </c>
      <c r="M17" s="189" t="s">
        <v>256</v>
      </c>
      <c r="N17" s="189" t="s">
        <v>215</v>
      </c>
      <c r="O17" s="189" t="s">
        <v>257</v>
      </c>
      <c r="P17" s="189" t="s">
        <v>258</v>
      </c>
      <c r="Q17" s="189" t="s">
        <v>259</v>
      </c>
    </row>
    <row r="18" spans="2:17" ht="21.95" customHeight="1" x14ac:dyDescent="0.15">
      <c r="B18" s="190" t="s">
        <v>260</v>
      </c>
      <c r="C18" s="191"/>
      <c r="D18" s="191"/>
      <c r="E18" s="191"/>
      <c r="F18" s="191"/>
      <c r="G18" s="191"/>
      <c r="H18" s="192"/>
      <c r="I18" s="158">
        <v>5000000</v>
      </c>
      <c r="J18" s="158">
        <v>5000000</v>
      </c>
      <c r="K18" s="158">
        <v>4627244568</v>
      </c>
      <c r="L18" s="158">
        <v>233185379</v>
      </c>
      <c r="M18" s="158">
        <v>4394059189</v>
      </c>
      <c r="N18" s="195">
        <v>2.0401751286330417E-3</v>
      </c>
      <c r="O18" s="158">
        <v>8964650</v>
      </c>
      <c r="P18" s="158"/>
      <c r="Q18" s="158">
        <v>5000000</v>
      </c>
    </row>
    <row r="19" spans="2:17" ht="21.95" customHeight="1" x14ac:dyDescent="0.15">
      <c r="B19" s="172" t="s">
        <v>249</v>
      </c>
      <c r="C19" s="173"/>
      <c r="D19" s="173"/>
      <c r="E19" s="173"/>
      <c r="F19" s="173"/>
      <c r="G19" s="173"/>
      <c r="H19" s="174"/>
      <c r="I19" s="183">
        <f>SUM(I18:I18)</f>
        <v>5000000</v>
      </c>
      <c r="J19" s="183">
        <f>SUM(J18:J18)</f>
        <v>5000000</v>
      </c>
      <c r="K19" s="194"/>
      <c r="L19" s="194"/>
      <c r="M19" s="194"/>
      <c r="N19" s="194"/>
      <c r="O19" s="194"/>
      <c r="P19" s="183">
        <f>SUM(P18:P18)</f>
        <v>0</v>
      </c>
      <c r="Q19" s="183">
        <f>SUM(Q18:Q18)</f>
        <v>5000000</v>
      </c>
    </row>
  </sheetData>
  <mergeCells count="10">
    <mergeCell ref="B16:H17"/>
    <mergeCell ref="I16:I17"/>
    <mergeCell ref="B18:H18"/>
    <mergeCell ref="B19:H19"/>
    <mergeCell ref="A5:R6"/>
    <mergeCell ref="B9:H10"/>
    <mergeCell ref="I9:I10"/>
    <mergeCell ref="B11:H11"/>
    <mergeCell ref="B12:H12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2024-10-28T12:19:24Z</dcterms:created>
  <dcterms:modified xsi:type="dcterms:W3CDTF">2024-10-29T02:34:20Z</dcterms:modified>
</cp:coreProperties>
</file>